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Desktop\"/>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P238" i="2" s="1"/>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P233" i="2" s="1"/>
  <c r="AD224" i="2"/>
  <c r="AD225" i="2" s="1"/>
  <c r="AE223" i="2"/>
  <c r="AD214" i="2"/>
  <c r="AD215" i="2" s="1"/>
  <c r="AE213" i="2"/>
  <c r="AD204" i="2"/>
  <c r="AD205" i="2" s="1"/>
  <c r="AE203" i="2"/>
  <c r="AD240" i="2" l="1"/>
  <c r="AD242" i="2" s="1"/>
  <c r="AE242" i="2" s="1"/>
  <c r="S233" i="2"/>
  <c r="T233"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P145" i="2" s="1"/>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AD237" i="2" l="1"/>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S259" i="2"/>
  <c r="T259" i="2" s="1"/>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C3396" i="2"/>
  <c r="C3397" i="2" s="1"/>
  <c r="C3398" i="2" s="1"/>
  <c r="AN3395" i="2"/>
  <c r="AD3395" i="2"/>
  <c r="AE3395" i="2" s="1"/>
  <c r="O3395" i="2"/>
  <c r="D3395" i="2"/>
  <c r="D3396" i="2" s="1"/>
  <c r="D3397" i="2" s="1"/>
  <c r="D3398" i="2" s="1"/>
  <c r="C3395" i="2"/>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R3056" i="2"/>
  <c r="Y3056" i="2" s="1"/>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AN1513" i="2"/>
  <c r="AD1513" i="2"/>
  <c r="AD1514" i="2" s="1"/>
  <c r="O1513" i="2"/>
  <c r="D1513" i="2"/>
  <c r="D1514" i="2" s="1"/>
  <c r="D1515" i="2" s="1"/>
  <c r="D1516" i="2" s="1"/>
  <c r="C1513" i="2"/>
  <c r="C1514" i="2" s="1"/>
  <c r="C1515" i="2" s="1"/>
  <c r="C1516" i="2" s="1"/>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R945" i="2"/>
  <c r="Y945" i="2" s="1"/>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P305" i="10" l="1"/>
  <c r="S305" i="10" s="1"/>
  <c r="T305" i="10" s="1"/>
  <c r="P2219" i="2"/>
  <c r="S4" i="10"/>
  <c r="T4" i="10" s="1"/>
  <c r="S6" i="10"/>
  <c r="T6" i="10" s="1"/>
  <c r="P477" i="2"/>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28" i="2"/>
  <c r="T628" i="2" s="1"/>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60" i="2"/>
  <c r="AD380" i="2"/>
  <c r="AD396" i="2"/>
  <c r="P12" i="2"/>
  <c r="P17" i="2"/>
  <c r="S17" i="2" s="1"/>
  <c r="T17" i="2" s="1"/>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Z2438" i="2"/>
  <c r="AA2438" i="2" s="1"/>
  <c r="AE500" i="2"/>
  <c r="AD501" i="2"/>
  <c r="S768" i="2"/>
  <c r="T768" i="2" s="1"/>
  <c r="AE293" i="2"/>
  <c r="AD294" i="2"/>
  <c r="AE294" i="2" s="1"/>
  <c r="P2" i="2"/>
  <c r="S2" i="2" s="1"/>
  <c r="T2" i="2" s="1"/>
  <c r="AE8" i="2"/>
  <c r="AD14" i="2"/>
  <c r="AD19" i="2"/>
  <c r="P22" i="2"/>
  <c r="S22" i="2" s="1"/>
  <c r="T22" i="2" s="1"/>
  <c r="Z22" i="2" s="1"/>
  <c r="AA22" i="2" s="1"/>
  <c r="P28" i="2"/>
  <c r="AE292" i="2"/>
  <c r="P301" i="2"/>
  <c r="S301" i="2" s="1"/>
  <c r="T301" i="2" s="1"/>
  <c r="AE369" i="2"/>
  <c r="AD375" i="2"/>
  <c r="P378" i="2"/>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P7" i="2"/>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378" i="2"/>
  <c r="T37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AE983" i="2"/>
  <c r="P1008" i="2"/>
  <c r="P1013" i="2"/>
  <c r="S1013" i="2" s="1"/>
  <c r="T1013" i="2" s="1"/>
  <c r="P1039" i="2"/>
  <c r="AE1066" i="2"/>
  <c r="P1091" i="2"/>
  <c r="S1091" i="2" s="1"/>
  <c r="T1091" i="2" s="1"/>
  <c r="P1096" i="2"/>
  <c r="S1096" i="2" s="1"/>
  <c r="T1096" i="2" s="1"/>
  <c r="P1122" i="2"/>
  <c r="AE1149" i="2"/>
  <c r="P1174" i="2"/>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956" i="2"/>
  <c r="T956" i="2" s="1"/>
  <c r="S1008" i="2"/>
  <c r="T1008" i="2" s="1"/>
  <c r="S1039" i="2"/>
  <c r="T1039" i="2" s="1"/>
  <c r="S1122" i="2"/>
  <c r="T1122" i="2" s="1"/>
  <c r="S1174" i="2"/>
  <c r="T1174"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69" i="2" s="1"/>
  <c r="T2869" i="2" s="1"/>
  <c r="Z2869" i="2" s="1"/>
  <c r="AA2869" i="2" s="1"/>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S2734" i="2"/>
  <c r="T2734" i="2" s="1"/>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S2994" i="2" s="1"/>
  <c r="T2994" i="2" s="1"/>
  <c r="Z2994" i="2" s="1"/>
  <c r="AA2994" i="2" s="1"/>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Z112" i="10" s="1"/>
  <c r="AA112" i="10" s="1"/>
  <c r="Y145" i="10"/>
  <c r="Y161" i="10"/>
  <c r="Z161" i="10" s="1"/>
  <c r="AA161" i="10" s="1"/>
  <c r="Y196" i="10"/>
  <c r="P202" i="10"/>
  <c r="S202" i="10" s="1"/>
  <c r="T202" i="10" s="1"/>
  <c r="Z269" i="10"/>
  <c r="AA269" i="10" s="1"/>
  <c r="S279" i="10"/>
  <c r="T279" i="10" s="1"/>
  <c r="S315" i="10"/>
  <c r="T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29" i="10"/>
  <c r="AA129" i="10" s="1"/>
  <c r="Z346" i="10"/>
  <c r="AA346" i="10" s="1"/>
  <c r="Z363" i="2"/>
  <c r="AA363" i="2" s="1"/>
  <c r="S7" i="2"/>
  <c r="T7" i="2" s="1"/>
  <c r="Z7" i="2" s="1"/>
  <c r="AA7" i="2" s="1"/>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Z2" i="2"/>
  <c r="AA2" i="2" s="1"/>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Z410" i="2" s="1"/>
  <c r="AA410" i="2" s="1"/>
  <c r="AD413" i="2"/>
  <c r="AE412" i="2"/>
  <c r="Z425" i="2"/>
  <c r="AA425" i="2" s="1"/>
  <c r="AD449" i="2"/>
  <c r="AE448" i="2"/>
  <c r="S456" i="2"/>
  <c r="T456" i="2" s="1"/>
  <c r="AE464" i="2"/>
  <c r="AD465" i="2"/>
  <c r="Z477" i="2"/>
  <c r="AA477" i="2" s="1"/>
  <c r="AE479" i="2"/>
  <c r="AD480" i="2"/>
  <c r="S493" i="2"/>
  <c r="T493" i="2" s="1"/>
  <c r="Z493" i="2" s="1"/>
  <c r="AA493" i="2" s="1"/>
  <c r="AE494" i="2"/>
  <c r="AD495" i="2"/>
  <c r="S508" i="2"/>
  <c r="T508" i="2" s="1"/>
  <c r="Y508" i="2"/>
  <c r="AD511" i="2"/>
  <c r="AE510" i="2"/>
  <c r="S519" i="2"/>
  <c r="T519" i="2" s="1"/>
  <c r="AE526" i="2"/>
  <c r="AD527" i="2"/>
  <c r="Z550" i="2"/>
  <c r="AA550" i="2" s="1"/>
  <c r="Z592" i="2"/>
  <c r="AA592" i="2" s="1"/>
  <c r="Z633" i="2"/>
  <c r="AA633" i="2" s="1"/>
  <c r="S654" i="2"/>
  <c r="T654" i="2" s="1"/>
  <c r="AD5" i="2"/>
  <c r="AE4" i="2"/>
  <c r="S12" i="2"/>
  <c r="T12" i="2" s="1"/>
  <c r="Z12" i="2" s="1"/>
  <c r="AA12" i="2" s="1"/>
  <c r="AE19" i="2"/>
  <c r="AD20" i="2"/>
  <c r="P33" i="2"/>
  <c r="S33" i="2" s="1"/>
  <c r="T33" i="2" s="1"/>
  <c r="Z33" i="2" s="1"/>
  <c r="AA33" i="2" s="1"/>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14" i="2"/>
  <c r="AD15" i="2"/>
  <c r="S28" i="2"/>
  <c r="T28" i="2" s="1"/>
  <c r="Z28" i="2" s="1"/>
  <c r="AA28" i="2" s="1"/>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Z514" i="2" s="1"/>
  <c r="AA514" i="2" s="1"/>
  <c r="AD517" i="2"/>
  <c r="AE516" i="2"/>
  <c r="Z529" i="2"/>
  <c r="AA529" i="2" s="1"/>
  <c r="S540" i="2"/>
  <c r="T540" i="2" s="1"/>
  <c r="Z540" i="2" s="1"/>
  <c r="AA540" i="2" s="1"/>
  <c r="S545" i="2"/>
  <c r="T545" i="2" s="1"/>
  <c r="Y545" i="2"/>
  <c r="AD652" i="2"/>
  <c r="AE651" i="2"/>
  <c r="Z17" i="2"/>
  <c r="AA17" i="2" s="1"/>
  <c r="AD37" i="2"/>
  <c r="Z358" i="2"/>
  <c r="AA358" i="2" s="1"/>
  <c r="Z378" i="2"/>
  <c r="AA37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51" i="2"/>
  <c r="AA451"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576" i="2"/>
  <c r="AA576" i="2" s="1"/>
  <c r="Z628" i="2"/>
  <c r="AA628"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Z711" i="2" s="1"/>
  <c r="AA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AE760" i="2"/>
  <c r="AE765" i="2"/>
  <c r="AD771" i="2"/>
  <c r="Z774" i="2"/>
  <c r="AA774" i="2" s="1"/>
  <c r="AD777" i="2"/>
  <c r="AE780" i="2"/>
  <c r="Y784" i="2"/>
  <c r="Z784" i="2" s="1"/>
  <c r="AA784" i="2" s="1"/>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Z950" i="2" s="1"/>
  <c r="AA950" i="2" s="1"/>
  <c r="AE951" i="2"/>
  <c r="Y956" i="2"/>
  <c r="Z956" i="2" s="1"/>
  <c r="AA956" i="2" s="1"/>
  <c r="AD958" i="2"/>
  <c r="S961" i="2"/>
  <c r="T961" i="2" s="1"/>
  <c r="Z961" i="2" s="1"/>
  <c r="AA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Z1039" i="2" s="1"/>
  <c r="AA1039" i="2" s="1"/>
  <c r="AD1041" i="2"/>
  <c r="S1044" i="2"/>
  <c r="T1044" i="2" s="1"/>
  <c r="Z1044" i="2" s="1"/>
  <c r="AA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Z1117" i="2" s="1"/>
  <c r="AA1117" i="2" s="1"/>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Z1174" i="2" s="1"/>
  <c r="AA1174" i="2" s="1"/>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S1278" i="2" s="1"/>
  <c r="T1278" i="2" s="1"/>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867" i="2"/>
  <c r="AA867" i="2" s="1"/>
  <c r="Z1034" i="2"/>
  <c r="AA1034" i="2" s="1"/>
  <c r="Z1200" i="2"/>
  <c r="AA1200" i="2" s="1"/>
  <c r="Z1252" i="2"/>
  <c r="AA1252" i="2" s="1"/>
  <c r="Y1278" i="2"/>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94" i="2"/>
  <c r="AA794" i="2" s="1"/>
  <c r="Z826" i="2"/>
  <c r="AA826" i="2" s="1"/>
  <c r="Z878" i="2"/>
  <c r="AA878" i="2" s="1"/>
  <c r="Z992" i="2"/>
  <c r="AA992"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AD1519" i="2"/>
  <c r="S1522" i="2"/>
  <c r="T1522" i="2" s="1"/>
  <c r="AD1524" i="2"/>
  <c r="S1528" i="2"/>
  <c r="T1528" i="2" s="1"/>
  <c r="Z1528" i="2" s="1"/>
  <c r="AA1528" i="2" s="1"/>
  <c r="AD1531" i="2"/>
  <c r="Z1533" i="2"/>
  <c r="AA1533" i="2" s="1"/>
  <c r="AD1536" i="2"/>
  <c r="AE1540" i="2"/>
  <c r="AE1545" i="2"/>
  <c r="AD1550" i="2"/>
  <c r="S1554" i="2"/>
  <c r="T1554" i="2" s="1"/>
  <c r="Z1554" i="2" s="1"/>
  <c r="AA1554" i="2" s="1"/>
  <c r="AD1556" i="2"/>
  <c r="S1559" i="2"/>
  <c r="T1559" i="2" s="1"/>
  <c r="Z1559" i="2" s="1"/>
  <c r="AA1559" i="2" s="1"/>
  <c r="AE1560" i="2"/>
  <c r="Y1564" i="2"/>
  <c r="Z1564" i="2" s="1"/>
  <c r="AA1564" i="2" s="1"/>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S1819" i="2" s="1"/>
  <c r="T1819" i="2" s="1"/>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606" i="2"/>
  <c r="AA1606" i="2" s="1"/>
  <c r="Z1689" i="2"/>
  <c r="AA1689" i="2" s="1"/>
  <c r="Z1720" i="2"/>
  <c r="AA1720" i="2" s="1"/>
  <c r="Z1772" i="2"/>
  <c r="AA1772" i="2" s="1"/>
  <c r="AE1784" i="2"/>
  <c r="AD1785" i="2"/>
  <c r="Z1798" i="2"/>
  <c r="AA1798" i="2" s="1"/>
  <c r="AD1810" i="2"/>
  <c r="AE1809" i="2"/>
  <c r="S1814" i="2"/>
  <c r="T1814" i="2" s="1"/>
  <c r="Y1814" i="2"/>
  <c r="AD1816" i="2"/>
  <c r="AE1815" i="2"/>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AD1852" i="2"/>
  <c r="S1855" i="2"/>
  <c r="T1855" i="2" s="1"/>
  <c r="AD1857" i="2"/>
  <c r="S1860" i="2"/>
  <c r="T1860" i="2" s="1"/>
  <c r="Z1860" i="2" s="1"/>
  <c r="AA1860" i="2" s="1"/>
  <c r="AD1863" i="2"/>
  <c r="Z1866" i="2"/>
  <c r="AA1866" i="2" s="1"/>
  <c r="AD1869" i="2"/>
  <c r="Z1871" i="2"/>
  <c r="AA1871" i="2" s="1"/>
  <c r="AD1874" i="2"/>
  <c r="AE1877" i="2"/>
  <c r="Y1881" i="2"/>
  <c r="Z1881" i="2" s="1"/>
  <c r="AA1881" i="2" s="1"/>
  <c r="AE1882" i="2"/>
  <c r="Y1886" i="2"/>
  <c r="AE1888" i="2"/>
  <c r="AD1894" i="2"/>
  <c r="S1897" i="2"/>
  <c r="T1897" i="2" s="1"/>
  <c r="Z1897" i="2" s="1"/>
  <c r="AA1897" i="2" s="1"/>
  <c r="AD1899" i="2"/>
  <c r="S1902" i="2"/>
  <c r="T1902" i="2" s="1"/>
  <c r="Z1902" i="2" s="1"/>
  <c r="AA1902" i="2" s="1"/>
  <c r="AE1903" i="2"/>
  <c r="Y1907" i="2"/>
  <c r="AE1908" i="2"/>
  <c r="Y1912" i="2"/>
  <c r="AE1914" i="2"/>
  <c r="AD1920" i="2"/>
  <c r="S1923" i="2"/>
  <c r="T1923" i="2" s="1"/>
  <c r="AD1925" i="2"/>
  <c r="S1928" i="2"/>
  <c r="T1928" i="2" s="1"/>
  <c r="Z1928" i="2" s="1"/>
  <c r="AA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Z2048" i="2" s="1"/>
  <c r="AA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Z2094" i="2" s="1"/>
  <c r="AA2094" i="2" s="1"/>
  <c r="AE2095" i="2"/>
  <c r="Y2100" i="2"/>
  <c r="Z2100" i="2" s="1"/>
  <c r="AA2100" i="2" s="1"/>
  <c r="AE2102" i="2"/>
  <c r="AE2107" i="2"/>
  <c r="AD2112" i="2"/>
  <c r="S2115" i="2"/>
  <c r="T2115" i="2" s="1"/>
  <c r="Z2115" i="2" s="1"/>
  <c r="AA2115" i="2" s="1"/>
  <c r="AD2117" i="2"/>
  <c r="S2120" i="2"/>
  <c r="T2120" i="2" s="1"/>
  <c r="AD2122" i="2"/>
  <c r="S2126" i="2"/>
  <c r="T2126" i="2" s="1"/>
  <c r="Z2126" i="2" s="1"/>
  <c r="AA2126" i="2" s="1"/>
  <c r="AD2129" i="2"/>
  <c r="Z2131" i="2"/>
  <c r="AA2131" i="2" s="1"/>
  <c r="AD2134" i="2"/>
  <c r="AE2137" i="2"/>
  <c r="Y2141" i="2"/>
  <c r="AE2143" i="2"/>
  <c r="AE2148" i="2"/>
  <c r="AD2155" i="2"/>
  <c r="AD2160" i="2"/>
  <c r="AE2163" i="2"/>
  <c r="Y2167" i="2"/>
  <c r="Z2167" i="2" s="1"/>
  <c r="AA2167" i="2" s="1"/>
  <c r="AE2169" i="2"/>
  <c r="AE2174" i="2"/>
  <c r="AE2180" i="2"/>
  <c r="AD2185" i="2"/>
  <c r="S2188" i="2"/>
  <c r="T2188" i="2" s="1"/>
  <c r="Z2188" i="2" s="1"/>
  <c r="AA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949" i="2"/>
  <c r="AA1949" i="2" s="1"/>
  <c r="Z1954" i="2"/>
  <c r="AA1954" i="2" s="1"/>
  <c r="Z2089" i="2"/>
  <c r="AA2089"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96" i="2"/>
  <c r="AA1996" i="2" s="1"/>
  <c r="Z2074" i="2"/>
  <c r="AA2074" i="2" s="1"/>
  <c r="Z2120" i="2"/>
  <c r="AA2120"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Z2432" i="2" s="1"/>
  <c r="AA2432" i="2" s="1"/>
  <c r="AE2433" i="2"/>
  <c r="AE2440" i="2"/>
  <c r="AE2445" i="2"/>
  <c r="S2453" i="2"/>
  <c r="T2453" i="2" s="1"/>
  <c r="Z2453" i="2" s="1"/>
  <c r="AA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734" i="2"/>
  <c r="AA2734"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409" i="10"/>
  <c r="AA409" i="10" s="1"/>
  <c r="AE419" i="10"/>
  <c r="AE430" i="10"/>
  <c r="AE441" i="10"/>
  <c r="Z366" i="10"/>
  <c r="AA366" i="10" s="1"/>
  <c r="Z387" i="10"/>
  <c r="AA387" i="10" s="1"/>
  <c r="Z32" i="10" l="1"/>
  <c r="AA32" i="10" s="1"/>
  <c r="Z2141" i="2"/>
  <c r="AA2141" i="2" s="1"/>
  <c r="Z1907" i="2"/>
  <c r="AA1907" i="2" s="1"/>
  <c r="Z1850" i="2"/>
  <c r="AA1850" i="2" s="1"/>
  <c r="Z1684" i="2"/>
  <c r="AA1684" i="2" s="1"/>
  <c r="Z1517" i="2"/>
  <c r="AA1517" i="2" s="1"/>
  <c r="Z758" i="2"/>
  <c r="AA758" i="2" s="1"/>
  <c r="Z2542" i="2"/>
  <c r="AA2542" i="2" s="1"/>
  <c r="Z2765" i="2"/>
  <c r="AA2765" i="2" s="1"/>
  <c r="Z1091" i="2"/>
  <c r="AA1091" i="2" s="1"/>
  <c r="Z924" i="2"/>
  <c r="AA924" i="2" s="1"/>
  <c r="Z3342" i="2"/>
  <c r="AA3342" i="2" s="1"/>
  <c r="Z3394" i="2"/>
  <c r="AA3394" i="2" s="1"/>
  <c r="Z3379" i="2"/>
  <c r="AA3379" i="2" s="1"/>
  <c r="AD39" i="2"/>
  <c r="AE38" i="2"/>
  <c r="Z38" i="2" s="1"/>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Z2968" i="2"/>
  <c r="AA2968" i="2" s="1"/>
  <c r="Z2900" i="2"/>
  <c r="AA2900" i="2" s="1"/>
  <c r="Z3181" i="2"/>
  <c r="AA3181" i="2" s="1"/>
  <c r="Z503" i="2"/>
  <c r="AA503" i="2" s="1"/>
  <c r="Z339" i="10"/>
  <c r="AA339" i="10" s="1"/>
  <c r="Z2682" i="2"/>
  <c r="AA2682" i="2" s="1"/>
  <c r="Z44" i="10"/>
  <c r="AA44" i="10" s="1"/>
  <c r="Z227" i="10"/>
  <c r="AA227" i="10" s="1"/>
  <c r="Z2573" i="2"/>
  <c r="AA2573" i="2" s="1"/>
  <c r="Z586" i="2"/>
  <c r="AA586" i="2" s="1"/>
  <c r="Z3566" i="2"/>
  <c r="AA3566" i="2" s="1"/>
  <c r="Z836" i="2"/>
  <c r="AA836" i="2" s="1"/>
  <c r="Z1309" i="2"/>
  <c r="AA1309" i="2"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E574" i="2"/>
  <c r="AD575" i="2"/>
  <c r="AE575" i="2" s="1"/>
  <c r="AD460" i="2"/>
  <c r="AE460" i="2" s="1"/>
  <c r="AE459" i="2"/>
  <c r="AD377" i="2"/>
  <c r="AE377" i="2" s="1"/>
  <c r="AE376" i="2"/>
  <c r="AD528" i="2"/>
  <c r="AE528" i="2" s="1"/>
  <c r="AE527" i="2"/>
  <c r="AE511" i="2"/>
  <c r="AD512" i="2"/>
  <c r="AE512" i="2" s="1"/>
  <c r="AE413" i="2"/>
  <c r="AD414" i="2"/>
  <c r="AE414" i="2" s="1"/>
  <c r="AD308" i="2"/>
  <c r="AE306" i="2"/>
  <c r="AE433" i="2"/>
  <c r="AD434" i="2"/>
  <c r="AE434" i="2" s="1"/>
  <c r="AE387" i="2"/>
  <c r="AD388" i="2"/>
  <c r="AE388" i="2"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632" i="2"/>
  <c r="AE632" i="2" s="1"/>
  <c r="AE631" i="2"/>
  <c r="AE595" i="2"/>
  <c r="AD596" i="2"/>
  <c r="AE596" i="2" s="1"/>
  <c r="AD403" i="2"/>
  <c r="AE403" i="2" s="1"/>
  <c r="AE402" i="2"/>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E558" i="2"/>
  <c r="AD559" i="2"/>
  <c r="AE559" i="2" s="1"/>
  <c r="AD523" i="2"/>
  <c r="AE523" i="2" s="1"/>
  <c r="AE522" i="2"/>
  <c r="AE475" i="2"/>
  <c r="AD476" i="2"/>
  <c r="AE476" i="2" s="1"/>
  <c r="AE392" i="2"/>
  <c r="AD393" i="2"/>
  <c r="AE393" i="2" s="1"/>
  <c r="AD481" i="2"/>
  <c r="AE481" i="2" s="1"/>
  <c r="AE480" i="2"/>
  <c r="AD398" i="2"/>
  <c r="AE398" i="2" s="1"/>
  <c r="AE397" i="2"/>
  <c r="AD353" i="2"/>
  <c r="AE353" i="2" s="1"/>
  <c r="AD349" i="2"/>
  <c r="AE347" i="2"/>
  <c r="AD335" i="2"/>
  <c r="AE335" i="2" s="1"/>
  <c r="AE334" i="2"/>
  <c r="AE470" i="2"/>
  <c r="AD471" i="2"/>
  <c r="AE471" i="2" s="1"/>
  <c r="AD419" i="2"/>
  <c r="AE419" i="2" s="1"/>
  <c r="AE418" i="2"/>
  <c r="AE328" i="2"/>
  <c r="AD329" i="2"/>
  <c r="AE10" i="2"/>
  <c r="AD11" i="2"/>
  <c r="AE11" i="2"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658" i="2"/>
  <c r="AE658" i="2" s="1"/>
  <c r="AE657" i="2"/>
  <c r="AD627" i="2"/>
  <c r="AE627" i="2" s="1"/>
  <c r="AE626" i="2"/>
  <c r="AE553" i="2"/>
  <c r="AD554" i="2"/>
  <c r="AE554" i="2" s="1"/>
  <c r="AD486" i="2"/>
  <c r="AE486" i="2" s="1"/>
  <c r="AE485" i="2"/>
  <c r="AE39" i="2" l="1"/>
  <c r="AD40" i="2"/>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349" i="2"/>
  <c r="AD351" i="2"/>
  <c r="AE351" i="2" s="1"/>
  <c r="AD350" i="2"/>
  <c r="AD564" i="2"/>
  <c r="AE564" i="2" s="1"/>
  <c r="AE563" i="2"/>
  <c r="AD1303" i="2"/>
  <c r="AE1303" i="2" s="1"/>
  <c r="AE1302" i="2"/>
  <c r="AD3263" i="2"/>
  <c r="AE3263" i="2" s="1"/>
  <c r="AE3262" i="2"/>
  <c r="AD3482" i="2"/>
  <c r="AE3482" i="2" s="1"/>
  <c r="AE3481" i="2"/>
  <c r="AE3626" i="2"/>
  <c r="AD3627" i="2"/>
  <c r="AE3627" i="2"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E1343" i="2"/>
  <c r="AD1344" i="2"/>
  <c r="AE1344" i="2" s="1"/>
  <c r="AD2878" i="2"/>
  <c r="AE2878" i="2" s="1"/>
  <c r="AE2877" i="2"/>
  <c r="AD3435" i="2"/>
  <c r="AE3435" i="2" s="1"/>
  <c r="AE3434" i="2"/>
  <c r="AD3580" i="2"/>
  <c r="AE3580" i="2" s="1"/>
  <c r="AE3579" i="2"/>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98" i="2"/>
  <c r="AD299" i="2"/>
  <c r="AE299" i="2" s="1"/>
  <c r="AD606" i="2"/>
  <c r="AE606" i="2" s="1"/>
  <c r="AE605" i="2"/>
  <c r="AD1308" i="2"/>
  <c r="AE1308" i="2" s="1"/>
  <c r="AE1307" i="2"/>
  <c r="AD3398" i="2"/>
  <c r="AE3398" i="2" s="1"/>
  <c r="AE3397" i="2"/>
  <c r="AD3487" i="2"/>
  <c r="AE3487" i="2" s="1"/>
  <c r="AE3486" i="2"/>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174" i="10" l="1"/>
  <c r="AD175" i="10"/>
  <c r="AD319" i="2"/>
  <c r="AE318" i="2"/>
  <c r="AD437" i="10"/>
  <c r="AE437" i="10" s="1"/>
  <c r="AE436" i="10"/>
  <c r="AE30" i="2"/>
  <c r="AD448" i="10"/>
  <c r="AE448" i="10" s="1"/>
  <c r="AE447" i="10"/>
  <c r="AD426" i="10"/>
  <c r="AE426" i="10" s="1"/>
  <c r="AE425" i="10"/>
  <c r="AE289" i="2"/>
  <c r="AD290" i="2"/>
  <c r="AE457" i="10"/>
  <c r="AD458" i="10"/>
  <c r="AD459" i="10" l="1"/>
  <c r="AE459" i="10" s="1"/>
  <c r="AE458" i="10"/>
  <c r="AE31" i="2"/>
  <c r="AE290" i="2"/>
  <c r="AD291" i="2"/>
  <c r="AE291" i="2" s="1"/>
  <c r="AD320" i="2"/>
  <c r="AE319" i="2"/>
  <c r="AE175" i="10"/>
  <c r="AD176" i="10"/>
  <c r="AE176" i="10" s="1"/>
  <c r="AE320" i="2" l="1"/>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<sst xmlns="http://schemas.openxmlformats.org/spreadsheetml/2006/main" count="18183" uniqueCount="2558">
  <si>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</si>
  <si>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</si>
  <si>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</si>
  <si>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</si>
  <si>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</si>
  <si>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</si>
  <si>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</si>
  <si>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</si>
  <si>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</si>
  <si>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</si>
  <si>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</si>
  <si>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</si>
  <si>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</si>
  <si>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</si>
  <si>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</si>
  <si>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</si>
  <si>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</si>
  <si>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</si>
  <si>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</si>
  <si>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</si>
  <si>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</si>
  <si>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</si>
  <si>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</si>
  <si>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</si>
  <si>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</si>
  <si>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</si>
  <si>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</si>
  <si>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</si>
  <si>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</si>
  <si>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</si>
  <si>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</si>
  <si>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</si>
  <si>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</si>
  <si>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</si>
  <si>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</si>
  <si>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</si>
  <si>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</si>
  <si>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</si>
  <si>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</si>
  <si>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</si>
  <si>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</si>
  <si>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</si>
  <si>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</si>
  <si>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</si>
  <si>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</si>
  <si>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</si>
  <si>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</si>
  <si>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</si>
  <si>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</si>
  <si>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</si>
  <si>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</si>
  <si>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</si>
  <si>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</si>
  <si>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</si>
  <si>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</si>
  <si>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</si>
  <si>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</si>
  <si>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</si>
  <si>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</si>
  <si>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</si>
  <si>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</si>
  <si>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</si>
  <si>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</si>
  <si>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</si>
  <si>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</si>
  <si>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</si>
  <si>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</si>
  <si>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</si>
  <si>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</si>
  <si>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</si>
  <si>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</si>
  <si>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</si>
  <si>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</si>
  <si>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</si>
  <si>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</si>
  <si>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</si>
  <si>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</si>
  <si>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</si>
  <si>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</si>
  <si>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</si>
  <si>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</si>
  <si>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</si>
  <si>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</si>
  <si>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</si>
  <si>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</si>
  <si>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</si>
  <si>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</si>
  <si>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</si>
  <si>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</si>
  <si>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</si>
  <si>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</si>
  <si>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</si>
  <si>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</si>
  <si>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</si>
  <si>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</si>
  <si>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</si>
  <si>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</si>
  <si>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</si>
  <si>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</si>
  <si>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</si>
  <si>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</si>
  <si>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</si>
  <si>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</si>
  <si>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</si>
  <si>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</si>
  <si>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</si>
  <si>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</si>
  <si>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</si>
  <si>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</si>
  <si>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</si>
  <si>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</si>
  <si>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</si>
  <si>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</si>
  <si>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</si>
  <si>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</si>
  <si>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</si>
  <si>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</si>
  <si>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</si>
  <si>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</si>
  <si>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</si>
  <si>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</si>
  <si>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</si>
  <si>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</si>
  <si>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</si>
  <si>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</si>
  <si>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</si>
  <si>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</si>
  <si>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</si>
  <si>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</si>
  <si>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</si>
  <si>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</si>
  <si>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</si>
  <si>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</si>
  <si>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</si>
  <si>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</si>
  <si>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</si>
  <si>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</si>
  <si>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</si>
  <si>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</si>
  <si>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</si>
  <si>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</si>
  <si>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</si>
  <si>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</si>
  <si>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</si>
  <si>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</si>
  <si>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</si>
  <si>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</si>
  <si>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</si>
  <si>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</si>
  <si>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</si>
  <si>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</si>
  <si>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</si>
  <si>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</si>
  <si>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</si>
  <si>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</si>
  <si>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</si>
  <si>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</si>
  <si>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</si>
  <si>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</si>
  <si>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</si>
  <si>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</si>
  <si>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</si>
  <si>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</si>
  <si>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</si>
  <si>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</si>
  <si>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</si>
  <si>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</si>
  <si>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</si>
  <si>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</si>
  <si>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</si>
  <si>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</si>
  <si>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</si>
  <si>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</si>
  <si>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</si>
  <si>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</si>
  <si>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</si>
  <si>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</si>
  <si>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</si>
  <si>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</si>
  <si>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</si>
  <si>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</si>
  <si>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</si>
  <si>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</si>
  <si>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</si>
  <si>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</si>
  <si>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</si>
  <si>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</si>
  <si>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</si>
  <si>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</si>
  <si>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</si>
  <si>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</si>
  <si>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</si>
  <si>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</si>
  <si>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</si>
  <si>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</si>
  <si>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</si>
  <si>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</si>
  <si>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</si>
  <si>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</si>
  <si>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</si>
  <si>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</si>
  <si>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</si>
  <si>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</si>
  <si>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</si>
  <si>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</si>
  <si>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</si>
  <si>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</si>
  <si>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</si>
  <si>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</si>
  <si>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</si>
  <si>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</si>
  <si>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</si>
  <si>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</si>
  <si>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</si>
  <si>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</si>
  <si>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</si>
  <si>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</si>
  <si>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</si>
  <si>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</si>
  <si>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</si>
  <si>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</si>
  <si>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</si>
  <si>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</si>
  <si>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</si>
  <si>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</si>
  <si>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</si>
  <si>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</si>
  <si>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</si>
  <si>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</si>
  <si>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</si>
  <si>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</si>
  <si>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</si>
  <si>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</si>
  <si>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</si>
  <si>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</si>
  <si>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舒小武</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</si>
  <si>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</si>
  <si>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</si>
  <si>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</si>
  <si>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</si>
  <si>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</si>
  <si>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</si>
  <si>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</si>
  <si>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</si>
  <si>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</si>
  <si>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</si>
  <si>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</si>
  <si>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</si>
  <si>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</si>
  <si>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</si>
  <si>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</si>
  <si>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</si>
  <si>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</si>
  <si>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</si>
  <si>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</si>
  <si>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</si>
  <si>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</si>
  <si>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</si>
  <si>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</si>
  <si>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</si>
  <si>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</si>
  <si>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</si>
  <si>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</si>
  <si>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</si>
  <si>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</si>
  <si>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</si>
  <si>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</si>
  <si>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</si>
  <si>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</si>
  <si>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</si>
  <si>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</si>
  <si>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</si>
  <si>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</si>
  <si>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</si>
  <si>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</si>
  <si>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</si>
  <si>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</si>
  <si>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</si>
  <si>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</si>
  <si>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</si>
  <si>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</si>
  <si>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</si>
  <si>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</si>
  <si>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</si>
  <si>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</si>
  <si>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</si>
  <si>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</si>
  <si>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</si>
  <si>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</si>
  <si>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</si>
  <si>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</si>
  <si>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</si>
  <si>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</si>
  <si>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</si>
  <si>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</si>
  <si>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</si>
  <si>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</si>
  <si>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</si>
  <si>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</si>
  <si>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</si>
  <si>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</si>
  <si>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</si>
  <si>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</si>
  <si>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董帅</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</si>
  <si>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</si>
  <si>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</si>
  <si>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</si>
  <si>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</si>
  <si>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</si>
  <si>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</si>
  <si>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</si>
  <si>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</si>
  <si>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</si>
  <si>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</si>
  <si>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</si>
  <si>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</si>
  <si>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</si>
  <si>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</si>
  <si>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</si>
  <si>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</si>
  <si>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</si>
  <si>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</si>
  <si>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</si>
  <si>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</si>
  <si>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</si>
  <si>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</si>
  <si>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</si>
  <si>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</si>
  <si>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</si>
  <si>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</si>
  <si>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</si>
  <si>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</si>
  <si>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</si>
  <si>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</si>
  <si>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</si>
  <si>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</si>
  <si>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</si>
  <si>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</si>
  <si>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</si>
  <si>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</si>
  <si>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</si>
  <si>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</si>
  <si>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</si>
  <si>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</si>
  <si>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</si>
  <si>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</si>
  <si>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</si>
  <si>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</si>
  <si>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</si>
  <si>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</si>
  <si>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</si>
  <si>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</si>
  <si>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</si>
  <si>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</si>
  <si>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</si>
  <si>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</si>
  <si>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</si>
  <si>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</si>
  <si>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</si>
  <si>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</si>
  <si>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</si>
  <si>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</si>
  <si>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</si>
  <si>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</si>
  <si>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</si>
  <si>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</si>
  <si>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</si>
  <si>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</si>
  <si>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</si>
  <si>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</si>
  <si>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</si>
  <si>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</si>
  <si>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</si>
  <si>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</si>
  <si>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</si>
  <si>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</si>
  <si>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</si>
  <si>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</si>
  <si>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</si>
  <si>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</si>
  <si>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</si>
  <si>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</si>
  <si>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</si>
  <si>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</si>
  <si>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</si>
  <si>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</si>
  <si>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</si>
  <si>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</si>
  <si>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</si>
  <si>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</si>
  <si>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</si>
  <si>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</si>
  <si>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</si>
  <si>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</si>
  <si>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</si>
  <si>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</si>
  <si>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</si>
  <si>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</si>
  <si>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</si>
  <si>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</si>
  <si>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</si>
  <si>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</si>
  <si>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</si>
  <si>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</si>
  <si>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</si>
  <si>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</si>
  <si>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</si>
  <si>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</si>
  <si>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</si>
  <si>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</si>
  <si>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</si>
  <si>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</si>
  <si>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</si>
  <si>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</si>
  <si>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</si>
  <si>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</si>
  <si>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</si>
  <si>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</si>
  <si>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</si>
  <si>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</si>
  <si>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</si>
  <si>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</si>
  <si>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</si>
  <si>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</si>
  <si>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</si>
  <si>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</si>
  <si>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</si>
  <si>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</si>
  <si>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</si>
  <si>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</si>
  <si>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</si>
  <si>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</si>
  <si>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</si>
  <si>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</si>
  <si>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</si>
  <si>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</si>
  <si>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</si>
  <si>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</si>
  <si>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</si>
  <si>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</si>
  <si>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</si>
  <si>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</si>
  <si>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</si>
  <si>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</si>
  <si>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</si>
  <si>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</si>
  <si>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</si>
  <si>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</si>
  <si>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</si>
  <si>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</si>
  <si>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</si>
  <si>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</si>
  <si>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</si>
  <si>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</si>
  <si>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</si>
  <si>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</si>
  <si>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</si>
  <si>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</si>
  <si>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</si>
  <si>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</si>
  <si>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</si>
  <si>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</si>
  <si>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</si>
  <si>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</si>
  <si>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</si>
  <si>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</si>
  <si>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</si>
  <si>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</si>
  <si>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</si>
  <si>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</si>
  <si>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</si>
  <si>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</si>
  <si>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</si>
  <si>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</si>
  <si>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</si>
  <si>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</si>
  <si>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</si>
  <si>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</si>
  <si>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</si>
  <si>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</si>
  <si>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</si>
  <si>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</si>
  <si>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</si>
  <si>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</si>
  <si>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</si>
  <si>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</si>
  <si>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</si>
  <si>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</si>
  <si>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</si>
  <si>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</si>
  <si>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</si>
  <si>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</si>
  <si>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</si>
  <si>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</si>
  <si>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</si>
  <si>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</si>
  <si>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</si>
  <si>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</si>
  <si>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</si>
  <si>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</si>
  <si>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</si>
  <si>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</si>
  <si>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</si>
  <si>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</si>
  <si>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</si>
  <si>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</si>
  <si>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</si>
  <si>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</si>
  <si>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</si>
  <si>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</si>
  <si>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</si>
  <si>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</si>
  <si>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</si>
  <si>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</si>
  <si>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</si>
  <si>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</si>
  <si>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</si>
  <si>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</si>
  <si>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</si>
  <si>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</si>
  <si>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</si>
  <si>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</si>
  <si>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</si>
  <si>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</si>
  <si>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</si>
  <si>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</si>
  <si>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</si>
  <si>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</si>
  <si>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</si>
  <si>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</si>
  <si>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</si>
  <si>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</si>
  <si>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</si>
  <si>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</si>
  <si>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</si>
  <si>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</si>
  <si>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</si>
  <si>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</si>
  <si>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</si>
  <si>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</si>
  <si>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</si>
  <si>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</si>
  <si>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</si>
  <si>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</si>
  <si>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</si>
  <si>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</si>
  <si>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</si>
  <si>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</si>
  <si>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</si>
  <si>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</si>
  <si>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</si>
  <si>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</si>
  <si>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</si>
  <si>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</si>
  <si>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</si>
  <si>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</si>
  <si>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</si>
  <si>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</si>
  <si>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</si>
  <si>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</si>
  <si>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</si>
  <si>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</si>
  <si>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</si>
  <si>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</si>
  <si>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</si>
  <si>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</si>
  <si>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</si>
  <si>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</si>
  <si>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</si>
  <si>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</si>
  <si>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</si>
  <si>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</si>
  <si>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</si>
  <si>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</si>
  <si>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</si>
  <si>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</si>
  <si>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</si>
  <si>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</si>
  <si>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</si>
  <si>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</si>
  <si>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</si>
  <si>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</si>
  <si>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</si>
  <si>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</si>
  <si>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</si>
  <si>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</si>
  <si>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</si>
  <si>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</si>
  <si>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</si>
  <si>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</si>
  <si>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</si>
  <si>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</si>
  <si>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</si>
  <si>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</si>
  <si>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</si>
  <si>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</si>
  <si>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</si>
  <si>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</si>
  <si>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</si>
  <si>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</si>
  <si>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</si>
  <si>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</si>
  <si>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</si>
  <si>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</si>
  <si>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</si>
  <si>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</si>
  <si>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</si>
  <si>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</si>
  <si>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</si>
  <si>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</si>
  <si>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</si>
  <si>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</si>
  <si>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</si>
  <si>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</si>
  <si>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</si>
  <si>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</si>
  <si>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</si>
  <si>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</si>
  <si>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</si>
  <si>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</si>
  <si>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</si>
  <si>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</si>
  <si>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</si>
  <si>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</si>
  <si>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</si>
  <si>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</si>
  <si>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</si>
  <si>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</si>
  <si>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</si>
  <si>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</si>
  <si>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</si>
  <si>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</si>
  <si>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</si>
  <si>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</si>
  <si>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</si>
  <si>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</si>
  <si>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</si>
  <si>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</si>
  <si>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</si>
  <si>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</si>
  <si>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</si>
  <si>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</si>
  <si>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</si>
  <si>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</si>
  <si>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</si>
  <si>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</si>
  <si>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</si>
  <si>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</si>
  <si>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</si>
  <si>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</si>
  <si>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</si>
  <si>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</si>
  <si>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</si>
  <si>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</si>
  <si>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</si>
  <si>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</si>
  <si>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</si>
  <si>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</si>
  <si>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</si>
  <si>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</si>
  <si>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</si>
  <si>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</si>
  <si>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</si>
  <si>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</si>
  <si>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</si>
  <si>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</si>
  <si>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</si>
  <si>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</si>
  <si>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</si>
  <si>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</si>
  <si>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</si>
  <si>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</si>
  <si>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</si>
  <si>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</si>
  <si>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</si>
  <si>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</si>
  <si>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</si>
  <si>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</si>
  <si>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</si>
  <si>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</si>
  <si>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</si>
  <si>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</si>
  <si>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</si>
  <si>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</si>
  <si>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</si>
  <si>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</si>
  <si>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</si>
  <si>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</si>
  <si>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</si>
  <si>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</si>
  <si>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</si>
  <si>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</si>
  <si>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</si>
  <si>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</si>
  <si>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</si>
  <si>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</si>
  <si>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</si>
  <si>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</si>
  <si>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</si>
  <si>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</si>
  <si>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</si>
  <si>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</si>
  <si>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</si>
  <si>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</si>
  <si>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</si>
  <si>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</si>
  <si>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</si>
  <si>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</si>
  <si>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</si>
  <si>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</si>
  <si>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</si>
  <si>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</si>
  <si>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</si>
  <si>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</si>
  <si>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</si>
  <si>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</si>
  <si>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</si>
  <si>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</si>
  <si>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</si>
  <si>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</si>
  <si>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</si>
  <si>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</si>
  <si>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</si>
  <si>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</si>
  <si>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</si>
  <si>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</si>
  <si>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</si>
  <si>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</si>
  <si>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</si>
  <si>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</si>
  <si>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</si>
  <si>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</si>
  <si>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</si>
  <si>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</si>
  <si>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</si>
  <si>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</si>
  <si>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</si>
  <si>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</si>
  <si>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</si>
  <si>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</si>
  <si>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</si>
  <si>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</si>
  <si>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</si>
  <si>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</si>
  <si>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</si>
  <si>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</si>
  <si>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</si>
  <si>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</si>
  <si>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</si>
  <si>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</si>
  <si>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</si>
  <si>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</si>
  <si>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</si>
  <si>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</si>
  <si>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</si>
  <si>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</si>
  <si>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</si>
  <si>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</si>
  <si>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</si>
  <si>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</si>
  <si>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</si>
  <si>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</si>
  <si>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</si>
  <si>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</si>
  <si>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</si>
  <si>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</si>
  <si>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</si>
  <si>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</si>
  <si>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</si>
  <si>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</si>
  <si>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</si>
  <si>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</si>
  <si>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</si>
  <si>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</si>
  <si>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</si>
  <si>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</si>
  <si>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</si>
  <si>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</si>
  <si>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</si>
  <si>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</si>
  <si>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</si>
  <si>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</si>
  <si>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</si>
  <si>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</si>
  <si>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</si>
  <si>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</si>
  <si>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</si>
  <si>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</si>
  <si>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</si>
  <si>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</si>
  <si>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</si>
  <si>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</si>
  <si>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</si>
  <si>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</si>
  <si>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</si>
  <si>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</si>
  <si>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</si>
  <si>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</si>
  <si>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</si>
  <si>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</si>
  <si>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</si>
  <si>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</si>
  <si>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</si>
  <si>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</si>
  <si>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</si>
  <si>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</si>
  <si>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</si>
  <si>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</si>
  <si>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</si>
  <si>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</si>
  <si>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</si>
  <si>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</si>
  <si>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</si>
  <si>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</si>
  <si>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</si>
  <si>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</si>
  <si>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</si>
  <si>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</si>
  <si>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</si>
  <si>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</si>
  <si>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</si>
  <si>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</si>
  <si>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</si>
  <si>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</si>
  <si>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</si>
  <si>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</si>
  <si>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</si>
  <si>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</si>
  <si>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</si>
  <si>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</si>
  <si>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</si>
  <si>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</si>
  <si>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</si>
  <si>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</si>
  <si>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</si>
  <si>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</si>
  <si>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</si>
  <si>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</si>
  <si>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</si>
  <si>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</si>
  <si>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</si>
  <si>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</si>
  <si>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</si>
  <si>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</si>
  <si>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</si>
  <si>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</si>
  <si>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</si>
  <si>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</si>
  <si>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</si>
  <si>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</si>
  <si>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</si>
  <si>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</si>
  <si>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</si>
  <si>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</si>
  <si>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</si>
  <si>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</si>
  <si>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</si>
  <si>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</si>
  <si>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</si>
  <si>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</si>
  <si>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</si>
  <si>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</si>
  <si>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</si>
  <si>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</si>
  <si>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</si>
  <si>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</si>
  <si>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</si>
  <si>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</si>
  <si>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</si>
  <si>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</si>
  <si>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</si>
  <si>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</si>
  <si>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</si>
  <si>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</si>
  <si>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</si>
  <si>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</si>
  <si>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</si>
  <si>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</si>
  <si>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</si>
  <si>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</si>
  <si>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</si>
  <si>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</si>
  <si>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</si>
  <si>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</si>
  <si>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</si>
  <si>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</si>
  <si>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</si>
  <si>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</si>
  <si>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</si>
  <si>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</si>
  <si>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</si>
  <si>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</si>
  <si>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</si>
  <si>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</si>
  <si>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</si>
  <si>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</si>
  <si>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</si>
  <si>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</si>
  <si>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</si>
  <si>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</si>
  <si>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</si>
  <si>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</si>
  <si>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</si>
  <si>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</si>
  <si>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</si>
  <si>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</si>
  <si>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</si>
  <si>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</si>
  <si>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</si>
  <si>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</si>
  <si>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</si>
  <si>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</si>
  <si>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</si>
  <si>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</si>
  <si>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</si>
  <si>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</si>
  <si>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</si>
  <si>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</si>
  <si>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</si>
  <si>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</si>
  <si>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</si>
  <si>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</si>
  <si>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</si>
  <si>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</si>
  <si>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</si>
  <si>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</si>
  <si>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</si>
  <si>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</si>
  <si>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</si>
  <si>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</si>
  <si>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</si>
  <si>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</si>
  <si>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</si>
  <si>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</si>
  <si>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</si>
  <si>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</si>
  <si>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</si>
  <si>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</si>
  <si>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</si>
  <si>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</si>
  <si>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</si>
  <si>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</si>
  <si>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</si>
  <si>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</si>
  <si>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</si>
  <si>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</si>
  <si>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</si>
  <si>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</si>
  <si>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</si>
  <si>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</si>
  <si>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</si>
  <si>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</si>
  <si>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</si>
  <si>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</si>
  <si>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</si>
  <si>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</si>
  <si>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</si>
  <si>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</si>
  <si>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</si>
  <si>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</si>
  <si>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</si>
  <si>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</si>
  <si>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</si>
  <si>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</si>
  <si>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</si>
  <si>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</si>
  <si>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</si>
  <si>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</si>
  <si>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</si>
  <si>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</si>
  <si>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</si>
  <si>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</si>
  <si>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</si>
  <si>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</si>
  <si>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</si>
  <si>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</si>
  <si>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</si>
  <si>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</si>
  <si>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</si>
  <si>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</si>
  <si>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</si>
  <si>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</si>
  <si>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</si>
  <si>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</si>
  <si>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</si>
  <si>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</si>
  <si>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</si>
  <si>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</si>
  <si>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</si>
  <si>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</si>
  <si>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</si>
  <si>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</si>
  <si>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</si>
  <si>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</si>
  <si>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</si>
  <si>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</si>
  <si>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</si>
  <si>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</si>
  <si>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</si>
  <si>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</si>
  <si>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</si>
  <si>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</si>
  <si>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</si>
  <si>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</si>
  <si>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</si>
  <si>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</si>
  <si>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</si>
  <si>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</si>
  <si>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</si>
  <si>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</si>
  <si>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</si>
  <si>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</si>
  <si>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</si>
  <si>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</si>
  <si>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</si>
  <si>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</si>
  <si>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</si>
  <si>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</si>
  <si>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</si>
  <si>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</si>
  <si>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</si>
  <si>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</si>
  <si>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</si>
  <si>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</si>
  <si>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</si>
  <si>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</si>
  <si>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</si>
  <si>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</si>
  <si>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</si>
  <si>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</si>
  <si>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</si>
  <si>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</si>
  <si>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</si>
  <si>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</si>
  <si>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</si>
  <si>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</si>
  <si>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</si>
  <si>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</si>
  <si>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</si>
  <si>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</si>
  <si>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</si>
  <si>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</si>
  <si>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</si>
  <si>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</si>
  <si>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</si>
  <si>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</si>
  <si>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</si>
  <si>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</si>
  <si>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</si>
  <si>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</si>
  <si>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</si>
  <si>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</si>
  <si>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</si>
  <si>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</si>
  <si>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</si>
  <si>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</si>
  <si>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</si>
  <si>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</si>
  <si>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</si>
  <si>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</si>
  <si>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</si>
  <si>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</si>
  <si>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</si>
  <si>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</si>
  <si>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</si>
  <si>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</si>
  <si>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</si>
  <si>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</si>
  <si>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</si>
  <si>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</si>
  <si>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</si>
  <si>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</si>
  <si>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</si>
  <si>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</si>
  <si>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</si>
  <si>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</si>
  <si>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</si>
  <si>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</si>
  <si>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</si>
  <si>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</si>
  <si>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</si>
  <si>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</si>
  <si>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</si>
  <si>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</si>
  <si>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</si>
  <si>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</si>
  <si>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</si>
  <si>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</si>
  <si>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</si>
  <si>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</si>
  <si>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</si>
  <si>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</si>
  <si>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</si>
  <si>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</si>
  <si>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</si>
  <si>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</si>
  <si>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</si>
  <si>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</si>
  <si>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</si>
  <si>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</si>
  <si>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</si>
  <si>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</si>
  <si>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</si>
  <si>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</si>
  <si>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</si>
  <si>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</si>
  <si>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</si>
  <si>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</si>
  <si>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</si>
  <si>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</si>
  <si>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</si>
  <si>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</si>
  <si>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</si>
  <si>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</si>
  <si>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</si>
  <si>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</si>
  <si>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</si>
  <si>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</si>
  <si>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</si>
  <si>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</si>
  <si>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</si>
  <si>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</si>
  <si>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</si>
  <si>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</si>
  <si>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</si>
  <si>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</si>
  <si>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</si>
  <si>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</si>
  <si>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</si>
  <si>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</si>
  <si>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</si>
  <si>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</si>
  <si>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</si>
  <si>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</si>
  <si>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</si>
  <si>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</si>
  <si>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</si>
  <si>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</si>
  <si>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</si>
  <si>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</si>
  <si>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</si>
  <si>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</si>
  <si>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</si>
  <si>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</si>
  <si>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</si>
  <si>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</si>
  <si>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</si>
  <si>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</si>
  <si>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</si>
  <si>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</si>
  <si>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</si>
  <si>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</si>
  <si>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</si>
  <si>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</si>
  <si>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</si>
  <si>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</si>
  <si>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</si>
  <si>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</si>
  <si>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</si>
  <si>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</si>
  <si>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</si>
  <si>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</si>
  <si>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</si>
  <si>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</si>
  <si>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</si>
  <si>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</si>
  <si>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</si>
  <si>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</si>
  <si>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</si>
  <si>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</si>
  <si>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</si>
  <si>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</si>
  <si>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</si>
  <si>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</si>
  <si>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</si>
  <si>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</si>
  <si>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</si>
  <si>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</si>
  <si>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</si>
  <si>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</si>
  <si>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</si>
  <si>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</si>
  <si>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</si>
  <si>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</si>
  <si>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</si>
  <si>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</si>
  <si>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</si>
  <si>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</si>
  <si>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</si>
  <si>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</si>
  <si>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</si>
  <si>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</si>
  <si>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</si>
  <si>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</si>
  <si>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</si>
  <si>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</si>
  <si>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</si>
  <si>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</si>
  <si>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</si>
  <si>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</si>
  <si>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</si>
  <si>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</si>
  <si>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</si>
  <si>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</si>
  <si>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</si>
  <si>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</si>
  <si>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</si>
  <si>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</si>
  <si>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</si>
  <si>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</si>
  <si>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</si>
  <si>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</si>
  <si>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</si>
  <si>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</si>
  <si>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</si>
  <si>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</si>
  <si>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</si>
  <si>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</si>
  <si>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</si>
  <si>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</si>
  <si>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</si>
  <si>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</si>
  <si>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</si>
  <si>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</si>
  <si>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</si>
  <si>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</si>
  <si>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</si>
  <si>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</si>
  <si>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</si>
  <si>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</si>
  <si>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</si>
  <si>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</si>
  <si>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</si>
  <si>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</si>
  <si>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</si>
  <si>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</si>
  <si>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</si>
  <si>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</si>
  <si>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</si>
  <si>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</si>
  <si>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</si>
  <si>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</si>
  <si>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</si>
  <si>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</si>
  <si>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</si>
  <si>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</si>
  <si>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</si>
  <si>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</si>
  <si>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</si>
  <si>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</si>
  <si>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</si>
  <si>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</si>
  <si>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</si>
  <si>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</si>
  <si>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</si>
  <si>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</si>
  <si>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</si>
  <si>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</si>
  <si>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</si>
  <si>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</si>
  <si>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</si>
  <si>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</si>
  <si>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</si>
  <si>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</si>
  <si>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</si>
  <si>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</si>
  <si>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</si>
  <si>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</si>
  <si>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</si>
  <si>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</si>
  <si>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</si>
  <si>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</si>
  <si>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</si>
  <si>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</si>
  <si>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</si>
  <si>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</si>
  <si>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</si>
  <si>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</si>
  <si>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</si>
  <si>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</si>
  <si>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</si>
  <si>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</si>
  <si>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</si>
  <si>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</si>
  <si>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</si>
  <si>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</si>
  <si>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</si>
  <si>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</si>
  <si>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</si>
  <si>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</si>
  <si>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</si>
  <si>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</si>
  <si>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</si>
  <si>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</si>
  <si>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</si>
  <si>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</si>
  <si>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</si>
  <si>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</si>
  <si>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</si>
  <si>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</si>
  <si>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</si>
  <si>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</si>
  <si>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</si>
  <si>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</si>
  <si>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</si>
  <si>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</si>
  <si>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</si>
  <si>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</si>
  <si>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</si>
  <si>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</si>
  <si>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</si>
  <si>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</si>
  <si>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</si>
  <si>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</si>
  <si>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</si>
  <si>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</si>
  <si>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</si>
  <si>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</si>
  <si>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</si>
  <si>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</si>
  <si>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</si>
  <si>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</si>
  <si>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</si>
  <si>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</si>
  <si>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</si>
  <si>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</si>
  <si>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</si>
  <si>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</si>
  <si>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</si>
  <si>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</si>
  <si>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</si>
  <si>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</si>
  <si>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</si>
  <si>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</si>
  <si>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</si>
  <si>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</si>
  <si>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</si>
  <si>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</si>
  <si>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</si>
  <si>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</si>
  <si>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</si>
  <si>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</si>
  <si>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</si>
  <si>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</si>
  <si>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</si>
  <si>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</si>
  <si>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</si>
  <si>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</si>
  <si>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</si>
  <si>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</si>
  <si>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</si>
  <si>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</si>
  <si>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</si>
  <si>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</si>
  <si>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</si>
  <si>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</si>
  <si>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</si>
  <si>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</si>
  <si>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</si>
  <si>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</si>
  <si>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</si>
  <si>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</si>
  <si>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</si>
  <si>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</si>
  <si>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</si>
  <si>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</si>
  <si>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</si>
  <si>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</si>
  <si>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</si>
  <si>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</si>
  <si>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</si>
  <si>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</si>
  <si>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</si>
  <si>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</si>
  <si>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</si>
  <si>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</si>
  <si>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</si>
  <si>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</si>
  <si>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</si>
  <si>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</si>
  <si>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</si>
  <si>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</si>
  <si>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</si>
  <si>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</si>
  <si>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</si>
  <si>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</si>
  <si>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</si>
  <si>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</si>
  <si>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</si>
  <si>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</si>
  <si>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</si>
  <si>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</si>
  <si>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</si>
  <si>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</si>
  <si>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</si>
  <si>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</si>
  <si>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</si>
  <si>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</si>
  <si>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</si>
  <si>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</si>
  <si>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</si>
  <si>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</si>
  <si>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</si>
  <si>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</si>
  <si>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</si>
  <si>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</si>
  <si>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</si>
  <si>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</si>
  <si>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</si>
  <si>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</si>
  <si>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</si>
  <si>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</si>
  <si>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</si>
  <si>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</si>
  <si>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</si>
  <si>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</si>
  <si>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</si>
  <si>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</si>
  <si>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</si>
  <si>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</si>
  <si>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</si>
  <si>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</si>
  <si>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</si>
  <si>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</si>
  <si>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</si>
  <si>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</si>
  <si>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</si>
  <si>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</si>
  <si>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</si>
  <si>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</si>
  <si>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</si>
  <si>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</si>
  <si>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</si>
  <si>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</si>
  <si>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</si>
  <si>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</si>
  <si>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</si>
  <si>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</si>
  <si>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</si>
  <si>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</si>
  <si>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</si>
  <si>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</si>
  <si>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</si>
  <si>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</si>
  <si>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</si>
  <si>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</si>
  <si>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</si>
  <si>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</si>
  <si>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</si>
  <si>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</si>
  <si>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</si>
  <si>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</si>
  <si>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</si>
  <si>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</si>
  <si>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</si>
  <si>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</si>
  <si>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</si>
  <si>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</si>
  <si>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</si>
  <si>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</si>
  <si>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</si>
  <si>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</si>
  <si>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</si>
  <si>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</si>
  <si>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</si>
  <si>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</si>
  <si>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</si>
  <si>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</si>
  <si>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</si>
  <si>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</si>
  <si>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</si>
  <si>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</si>
  <si>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</si>
  <si>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</si>
  <si>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</si>
  <si>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</si>
  <si>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</si>
  <si>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</si>
  <si>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</si>
  <si>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</si>
  <si>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</si>
  <si>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</si>
  <si>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</si>
  <si>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</si>
  <si>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</si>
  <si>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</si>
  <si>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</si>
  <si>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</si>
  <si>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</si>
  <si>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</si>
  <si>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</si>
  <si>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</si>
  <si>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</si>
  <si>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</si>
  <si>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</si>
  <si>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</si>
  <si>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</si>
  <si>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</si>
  <si>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</si>
  <si>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</si>
  <si>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</si>
  <si>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</si>
  <si>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</si>
  <si>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</si>
  <si>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</si>
  <si>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</si>
  <si>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</si>
  <si>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</si>
  <si>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</si>
  <si>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</si>
  <si>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</si>
  <si>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</si>
  <si>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</si>
  <si>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</si>
  <si>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</si>
  <si>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</si>
  <si>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</si>
  <si>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</si>
  <si>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</si>
  <si>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</si>
  <si>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</si>
  <si>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</si>
  <si>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</si>
  <si>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</si>
  <si>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</si>
  <si>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</si>
  <si>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</si>
  <si>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</si>
  <si>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</si>
  <si>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</si>
  <si>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</si>
  <si>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</si>
  <si>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</si>
  <si>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</si>
  <si>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</si>
  <si>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</si>
  <si>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</si>
  <si>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</si>
  <si>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</si>
  <si>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</si>
  <si>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</si>
  <si>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</si>
  <si>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</si>
  <si>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</si>
  <si>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</si>
  <si>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</si>
  <si>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</si>
  <si>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</si>
  <si>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</si>
  <si>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</si>
  <si>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</si>
  <si>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</si>
  <si>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</si>
  <si>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</si>
  <si>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</si>
  <si>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</si>
  <si>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</si>
  <si>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</si>
  <si>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</si>
  <si>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</si>
  <si>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</si>
  <si>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</si>
  <si>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</si>
  <si>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</si>
  <si>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</si>
  <si>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</si>
  <si>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</si>
  <si>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</si>
  <si>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</si>
  <si>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</si>
  <si>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</si>
  <si>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</si>
  <si>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</si>
  <si>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</si>
  <si>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</si>
  <si>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</si>
  <si>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</si>
  <si>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</si>
  <si>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</si>
  <si>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</si>
  <si>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</si>
  <si>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</si>
  <si>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</si>
  <si>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</si>
  <si>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</si>
  <si>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</si>
  <si>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</si>
  <si>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</si>
  <si>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</si>
  <si>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</si>
  <si>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</si>
  <si>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</si>
  <si>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</si>
  <si>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</si>
  <si>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</si>
  <si>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</si>
  <si>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</si>
  <si>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</si>
  <si>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</si>
  <si>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</si>
  <si>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</si>
  <si>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</si>
  <si>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</si>
  <si>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</si>
  <si>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</si>
  <si>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</si>
  <si>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</si>
  <si>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</si>
  <si>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</si>
  <si>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</si>
  <si>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</si>
  <si>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</si>
  <si>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</si>
  <si>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</si>
  <si>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</si>
  <si>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</si>
  <si>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</si>
  <si>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</si>
  <si>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</si>
  <si>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</si>
  <si>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</si>
  <si>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</si>
  <si>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</si>
  <si>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</si>
  <si>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</si>
  <si>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</si>
  <si>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</si>
  <si>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</si>
  <si>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</si>
  <si>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</si>
  <si>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</si>
  <si>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</si>
  <si>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</si>
  <si>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</si>
  <si>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</si>
  <si>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</si>
  <si>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</si>
  <si>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</si>
  <si>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</si>
  <si>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</si>
  <si>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</si>
  <si>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</si>
  <si>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</si>
  <si>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</si>
  <si>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</si>
  <si>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</si>
  <si>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</si>
  <si>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</si>
  <si>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</si>
  <si>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</si>
  <si>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</si>
  <si>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</si>
  <si>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</si>
  <si>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</si>
  <si>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</si>
  <si>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</si>
  <si>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</si>
  <si>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</si>
  <si>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</si>
  <si>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</si>
  <si>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</si>
  <si>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</si>
  <si>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</si>
  <si>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</si>
  <si>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</si>
  <si>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</si>
  <si>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</si>
  <si>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</si>
  <si>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</si>
  <si>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</si>
  <si>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</si>
  <si>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</si>
  <si>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</si>
  <si>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</si>
  <si>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</si>
  <si>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</si>
  <si>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</si>
  <si>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</si>
  <si>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</si>
  <si>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</si>
  <si>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</si>
  <si>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</si>
  <si>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</si>
  <si>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</si>
  <si>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</si>
  <si>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</si>
  <si>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</si>
  <si>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</si>
  <si>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</si>
  <si>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</si>
  <si>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</si>
  <si>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</si>
  <si>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</si>
  <si>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</si>
  <si>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</si>
  <si>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</si>
  <si>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</si>
  <si>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</si>
  <si>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</si>
  <si>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</si>
  <si>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</si>
  <si>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</si>
  <si>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</si>
  <si>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</si>
  <si>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</si>
  <si>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</si>
  <si>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</si>
  <si>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</si>
  <si>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</si>
  <si>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</si>
  <si>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</si>
  <si>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</si>
  <si>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</si>
  <si>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</si>
  <si>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</si>
  <si>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</si>
  <si>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</si>
  <si>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</si>
  <si>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</si>
  <si>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</si>
  <si>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</si>
  <si>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</si>
  <si>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</si>
  <si>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</si>
  <si>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</si>
  <si>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</si>
  <si>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</si>
  <si>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</si>
  <si>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</si>
  <si>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</si>
  <si>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</si>
  <si>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</si>
  <si>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</si>
  <si>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</si>
  <si>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</si>
  <si>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</si>
  <si>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</si>
  <si>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</si>
  <si>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</si>
  <si>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</si>
  <si>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</si>
  <si>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</si>
  <si>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</si>
  <si>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</si>
  <si>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</si>
  <si>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</si>
  <si>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</si>
  <si>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</si>
  <si>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</si>
  <si>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</si>
  <si>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</si>
  <si>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</si>
  <si>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</si>
  <si>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</si>
  <si>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</si>
  <si>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</si>
  <si>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</si>
  <si>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</si>
  <si>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</si>
  <si>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</si>
  <si>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</si>
  <si>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</si>
  <si>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</si>
  <si>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</si>
  <si>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</si>
  <si>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</si>
  <si>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</si>
  <si>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</si>
  <si>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</si>
  <si>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</si>
  <si>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</si>
  <si>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</si>
  <si>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</si>
  <si>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</si>
  <si>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</si>
  <si>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</si>
  <si>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</si>
  <si>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</si>
  <si>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</si>
  <si>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</si>
  <si>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</si>
  <si>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</si>
  <si>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</si>
  <si>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</si>
  <si>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</si>
  <si>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</si>
  <si>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</si>
  <si>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</si>
  <si>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</si>
  <si>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</si>
  <si>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</si>
  <si>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</si>
  <si>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</si>
  <si>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</si>
  <si>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</si>
  <si>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</si>
  <si>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</si>
  <si>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</si>
  <si>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</si>
  <si>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</si>
  <si>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</si>
  <si>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</si>
  <si>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</si>
  <si>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</si>
  <si>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</si>
  <si>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</si>
  <si>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</si>
  <si>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</si>
  <si>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</si>
  <si>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</si>
  <si>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</si>
  <si>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</si>
  <si>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</si>
  <si>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</si>
  <si>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</si>
  <si>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</si>
  <si>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</si>
  <si>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</si>
  <si>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</si>
  <si>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</si>
  <si>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</si>
  <si>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</si>
  <si>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</si>
  <si>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</si>
  <si>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</si>
  <si>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</si>
  <si>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</si>
  <si>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</si>
  <si>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</si>
  <si>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</si>
  <si>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</si>
  <si>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</si>
  <si>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</si>
  <si>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</si>
  <si>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</si>
  <si>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</si>
  <si>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</si>
  <si>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</si>
  <si>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</si>
  <si>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</si>
  <si>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</si>
  <si>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</si>
  <si>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</si>
  <si>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</si>
  <si>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</si>
  <si>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</si>
  <si>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</si>
  <si>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</si>
  <si>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</si>
  <si>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</si>
  <si>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</si>
  <si>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</si>
  <si>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</si>
  <si>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</si>
  <si>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</si>
  <si>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</si>
  <si>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</si>
  <si>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</si>
  <si>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</si>
  <si>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</si>
  <si>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</si>
  <si>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</si>
  <si>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</si>
  <si>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</si>
  <si>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</si>
  <si>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</si>
  <si>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</si>
  <si>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</si>
  <si>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</si>
  <si>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</si>
  <si>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</si>
  <si>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</si>
  <si>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</si>
  <si>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</si>
  <si>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</si>
  <si>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</si>
  <si>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</si>
  <si>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</si>
  <si>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</si>
  <si>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</si>
  <si>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</si>
  <si>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</si>
  <si>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</si>
  <si>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</si>
  <si>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</si>
  <si>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</si>
  <si>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</si>
  <si>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</si>
  <si>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</si>
  <si>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</si>
  <si>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</si>
  <si>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</si>
  <si>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</si>
  <si>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</si>
  <si>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</si>
  <si>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</si>
  <si>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</si>
  <si>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</si>
  <si>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</si>
  <si>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</si>
  <si>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</si>
  <si>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</si>
  <si>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</si>
  <si>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</si>
  <si>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</si>
  <si>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</si>
  <si>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</si>
  <si>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</si>
  <si>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</si>
  <si>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</si>
  <si>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</si>
  <si>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</si>
  <si>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</si>
  <si>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</si>
  <si>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</si>
  <si>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</si>
  <si>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</si>
  <si>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</si>
  <si>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</si>
  <si>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</si>
  <si>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</si>
  <si>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</si>
  <si>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</si>
  <si>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</si>
  <si>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</si>
  <si>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</si>
  <si>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</si>
  <si>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</si>
  <si>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</si>
  <si>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</si>
  <si>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</si>
  <si>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</si>
  <si>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</si>
  <si>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</si>
  <si>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</si>
  <si>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</si>
  <si>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</si>
  <si>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</si>
  <si>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</si>
  <si>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</si>
  <si>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</si>
  <si>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</si>
  <si>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</si>
  <si>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</si>
  <si>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</si>
  <si>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</si>
  <si>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</si>
  <si>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</si>
  <si>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</si>
  <si>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</si>
  <si>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</si>
  <si>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</si>
  <si>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</si>
  <si>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</si>
  <si>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</si>
  <si>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</si>
  <si>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</si>
  <si>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</si>
  <si>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</si>
  <si>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</si>
  <si>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</si>
  <si>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</si>
  <si>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</si>
  <si>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</si>
  <si>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</si>
  <si>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</si>
  <si>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</si>
  <si>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</si>
  <si>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</si>
  <si>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</si>
  <si>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</si>
  <si>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</si>
  <si>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</si>
  <si>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</si>
  <si>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</si>
  <si>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</si>
  <si>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</si>
  <si>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</si>
  <si>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</si>
  <si>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</si>
  <si>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</si>
  <si>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</si>
  <si>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</si>
  <si>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</si>
  <si>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</si>
  <si>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</si>
  <si>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</si>
  <si>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</si>
  <si>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</si>
  <si>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</si>
  <si>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</si>
  <si>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</si>
  <si>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</si>
  <si>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</si>
  <si>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</si>
  <si>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</si>
  <si>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</si>
  <si>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</si>
  <si>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</si>
  <si>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</si>
  <si>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</si>
  <si>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</si>
  <si>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</si>
  <si>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</si>
  <si>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</si>
  <si>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</si>
  <si>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</si>
  <si>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</si>
  <si>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</si>
  <si>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</si>
  <si>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</si>
  <si>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</si>
  <si>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</si>
  <si>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</si>
  <si>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</si>
  <si>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</si>
  <si>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</si>
  <si>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</si>
  <si>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</si>
  <si>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</si>
  <si>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</si>
  <si>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</si>
  <si>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</si>
  <si>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</si>
  <si>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</si>
  <si>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</si>
  <si>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</si>
  <si>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</si>
  <si>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</si>
  <si>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</si>
  <si>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</si>
  <si>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</si>
  <si>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</si>
  <si>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</si>
  <si>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</si>
  <si>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</si>
  <si>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</si>
  <si>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</si>
  <si>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</si>
  <si>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</si>
  <si>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</si>
  <si>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</si>
  <si>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</si>
  <si>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</si>
  <si>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</si>
  <si>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</si>
  <si>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</si>
  <si>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</si>
  <si>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</si>
  <si>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</si>
  <si>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</si>
  <si>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</si>
  <si>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</si>
  <si>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</si>
  <si>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</si>
  <si>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</si>
  <si>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</si>
  <si>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</si>
  <si>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</si>
  <si>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</si>
  <si>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</si>
  <si>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</si>
  <si>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</si>
  <si>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</si>
  <si>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</si>
  <si>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</si>
  <si>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</si>
  <si>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</si>
  <si>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</si>
  <si>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</si>
  <si>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</si>
  <si>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</si>
  <si>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</si>
  <si>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</si>
  <si>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</si>
  <si>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</si>
  <si>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</si>
  <si>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</si>
  <si>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</si>
  <si>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QB2016111109</t>
    <phoneticPr fontId="16" type="noConversion"/>
  </si>
  <si>
    <t>王勃</t>
    <phoneticPr fontId="16" type="noConversion"/>
  </si>
  <si>
    <t>QB2016111203</t>
    <phoneticPr fontId="16" type="noConversion"/>
  </si>
  <si>
    <t>微信</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</si>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</sst>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2">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381">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0" fontId="1" fillId="9" borderId="47" xfId="0" applyFont="1" applyFill="1" applyBorder="1" applyAlignment="1">
      <alignment horizontal="center" vertical="center"/>
    </xf>
    <xf numFmtId="0" fontId="1" fillId="8" borderId="47" xfId="0"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0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68" activePane="bottomLeft" state="frozen"/>
      <selection pane="bottomLeft" activeCell="B282" sqref="B282"/>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2388</v>
      </c>
      <c r="D2" s="232">
        <v>1</v>
      </c>
      <c r="E2" s="233" t="s">
        <v>2083</v>
      </c>
      <c r="F2" s="233" t="s">
        <v>2084</v>
      </c>
      <c r="G2" s="232" t="s">
        <v>2085</v>
      </c>
      <c r="H2" s="234" t="s">
        <v>2086</v>
      </c>
      <c r="I2" s="234" t="s">
        <v>2087</v>
      </c>
      <c r="J2" s="232" t="s">
        <v>2088</v>
      </c>
      <c r="K2" s="233" t="s">
        <v>2089</v>
      </c>
      <c r="L2" s="232" t="s">
        <v>2090</v>
      </c>
      <c r="M2" s="232">
        <v>1</v>
      </c>
      <c r="N2" s="232">
        <v>228</v>
      </c>
      <c r="O2" s="255">
        <f t="shared" ref="O2:O26" si="0">N2*M2</f>
        <v>228</v>
      </c>
      <c r="P2" s="321">
        <f>SUM(O2:O6)</f>
        <v>228</v>
      </c>
      <c r="Q2" s="264" t="s">
        <v>2091</v>
      </c>
      <c r="R2" s="323">
        <f>SUMPRODUCT(Q2:Q6+0)</f>
        <v>228</v>
      </c>
      <c r="S2" s="325">
        <f>R2/P2</f>
        <v>1</v>
      </c>
      <c r="T2" s="321">
        <f>LOOKUP(S2,{0.4,0.45,0.5,0.55,0.6,0.65,0.7,0.75,0.8,0.85,0.9,0.95,1},{0.1,0.175,0.25,0.325,0.4,0.475,0.55,0.625,0.7,0.775,0.85,0.925,1})</f>
        <v>1</v>
      </c>
      <c r="U2" s="327"/>
      <c r="V2" s="329"/>
      <c r="W2" s="331"/>
      <c r="X2" s="327"/>
      <c r="Y2" s="323">
        <f>R2-(V2/10)-X2</f>
        <v>228</v>
      </c>
      <c r="Z2" s="323">
        <f>Y2*T2*AE2</f>
        <v>228</v>
      </c>
      <c r="AA2" s="323">
        <f>U2-V2+Z2</f>
        <v>228</v>
      </c>
      <c r="AB2" s="323"/>
      <c r="AC2" s="323"/>
      <c r="AD2" s="276" t="s">
        <v>2092</v>
      </c>
      <c r="AE2" s="277">
        <f>VLOOKUP(AD2,分类参数表!$I$2:$J$10,2,FALSE)</f>
        <v>1</v>
      </c>
      <c r="AF2" s="278"/>
      <c r="AG2" s="264"/>
      <c r="AH2" s="264"/>
      <c r="AI2" s="264"/>
      <c r="AJ2" s="264"/>
      <c r="AK2" s="264" t="s">
        <v>2094</v>
      </c>
      <c r="AL2" s="264" t="s">
        <v>2095</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22"/>
      <c r="Q3" s="266"/>
      <c r="R3" s="324"/>
      <c r="S3" s="326"/>
      <c r="T3" s="322"/>
      <c r="U3" s="328"/>
      <c r="V3" s="330"/>
      <c r="W3" s="332"/>
      <c r="X3" s="328"/>
      <c r="Y3" s="324"/>
      <c r="Z3" s="324"/>
      <c r="AA3" s="324"/>
      <c r="AB3" s="324"/>
      <c r="AC3" s="324"/>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22"/>
      <c r="Q4" s="266"/>
      <c r="R4" s="324"/>
      <c r="S4" s="326"/>
      <c r="T4" s="322"/>
      <c r="U4" s="328"/>
      <c r="V4" s="330"/>
      <c r="W4" s="332"/>
      <c r="X4" s="328"/>
      <c r="Y4" s="324"/>
      <c r="Z4" s="324"/>
      <c r="AA4" s="324"/>
      <c r="AB4" s="324"/>
      <c r="AC4" s="324"/>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22"/>
      <c r="Q5" s="266"/>
      <c r="R5" s="324"/>
      <c r="S5" s="326"/>
      <c r="T5" s="322"/>
      <c r="U5" s="328"/>
      <c r="V5" s="330"/>
      <c r="W5" s="332"/>
      <c r="X5" s="328"/>
      <c r="Y5" s="324"/>
      <c r="Z5" s="324"/>
      <c r="AA5" s="324"/>
      <c r="AB5" s="324"/>
      <c r="AC5" s="324"/>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22"/>
      <c r="Q6" s="266"/>
      <c r="R6" s="324"/>
      <c r="S6" s="326"/>
      <c r="T6" s="322"/>
      <c r="U6" s="328"/>
      <c r="V6" s="330"/>
      <c r="W6" s="332"/>
      <c r="X6" s="328"/>
      <c r="Y6" s="324"/>
      <c r="Z6" s="324"/>
      <c r="AA6" s="324"/>
      <c r="AB6" s="333"/>
      <c r="AC6" s="333"/>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2389</v>
      </c>
      <c r="D7" s="244">
        <v>1</v>
      </c>
      <c r="E7" s="245" t="s">
        <v>2096</v>
      </c>
      <c r="F7" s="245" t="s">
        <v>2097</v>
      </c>
      <c r="G7" s="244" t="s">
        <v>2098</v>
      </c>
      <c r="H7" s="246" t="s">
        <v>2099</v>
      </c>
      <c r="I7" s="246" t="s">
        <v>2100</v>
      </c>
      <c r="J7" s="244" t="s">
        <v>2088</v>
      </c>
      <c r="K7" s="245" t="s">
        <v>2089</v>
      </c>
      <c r="L7" s="244" t="s">
        <v>2101</v>
      </c>
      <c r="M7" s="244">
        <v>1</v>
      </c>
      <c r="N7" s="244">
        <v>2880</v>
      </c>
      <c r="O7" s="257">
        <f t="shared" si="0"/>
        <v>2880</v>
      </c>
      <c r="P7" s="334">
        <f>SUM(O7:O11)</f>
        <v>3700</v>
      </c>
      <c r="Q7" s="269" t="s">
        <v>2102</v>
      </c>
      <c r="R7" s="318">
        <f>SUMPRODUCT(Q7:Q11+0)</f>
        <v>3700</v>
      </c>
      <c r="S7" s="336">
        <f>R7/P7</f>
        <v>1</v>
      </c>
      <c r="T7" s="334">
        <f>LOOKUP(S7,{0.4,0.45,0.5,0.55,0.6,0.65,0.7,0.75,0.8,0.85,0.9,0.95,1},{0.1,0.175,0.25,0.325,0.4,0.475,0.55,0.625,0.7,0.775,0.85,0.925,1})</f>
        <v>1</v>
      </c>
      <c r="U7" s="338"/>
      <c r="V7" s="340"/>
      <c r="W7" s="342"/>
      <c r="X7" s="338"/>
      <c r="Y7" s="318">
        <f>R7-(V7/10)-X7</f>
        <v>3700</v>
      </c>
      <c r="Z7" s="318">
        <f>Y7*T7*AE7</f>
        <v>3700</v>
      </c>
      <c r="AA7" s="318">
        <f>U7-V7+Z7</f>
        <v>3700</v>
      </c>
      <c r="AB7" s="318"/>
      <c r="AC7" s="318"/>
      <c r="AD7" s="281" t="s">
        <v>2103</v>
      </c>
      <c r="AE7" s="282">
        <f>VLOOKUP(AD7,分类参数表!$I$2:$J$10,2,FALSE)</f>
        <v>1</v>
      </c>
      <c r="AF7" s="283"/>
      <c r="AG7" s="269" t="s">
        <v>2104</v>
      </c>
      <c r="AH7" s="269" t="s">
        <v>2105</v>
      </c>
      <c r="AI7" s="269" t="s">
        <v>2107</v>
      </c>
      <c r="AJ7" s="269" t="s">
        <v>2109</v>
      </c>
      <c r="AK7" s="269" t="s">
        <v>2110</v>
      </c>
      <c r="AL7" s="269" t="s">
        <v>2095</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2111</v>
      </c>
      <c r="F8" s="251" t="s">
        <v>2097</v>
      </c>
      <c r="G8" s="250" t="s">
        <v>2112</v>
      </c>
      <c r="H8" s="252" t="s">
        <v>2099</v>
      </c>
      <c r="I8" s="252" t="s">
        <v>2100</v>
      </c>
      <c r="J8" s="250" t="s">
        <v>2088</v>
      </c>
      <c r="K8" s="250" t="s">
        <v>2089</v>
      </c>
      <c r="L8" s="250" t="s">
        <v>2101</v>
      </c>
      <c r="M8" s="250">
        <v>1</v>
      </c>
      <c r="N8" s="250">
        <v>820</v>
      </c>
      <c r="O8" s="258">
        <f t="shared" si="0"/>
        <v>820</v>
      </c>
      <c r="P8" s="335"/>
      <c r="Q8" s="271" t="s">
        <v>2113</v>
      </c>
      <c r="R8" s="319"/>
      <c r="S8" s="337"/>
      <c r="T8" s="335"/>
      <c r="U8" s="339"/>
      <c r="V8" s="341"/>
      <c r="W8" s="343"/>
      <c r="X8" s="339"/>
      <c r="Y8" s="319"/>
      <c r="Z8" s="319"/>
      <c r="AA8" s="319"/>
      <c r="AB8" s="319"/>
      <c r="AC8" s="319"/>
      <c r="AD8" s="250" t="str">
        <f t="shared" si="4"/>
        <v>返佣新晋</v>
      </c>
      <c r="AE8" s="284">
        <f>VLOOKUP(AD8,分类参数表!$I$2:$J$10,2,FALSE)</f>
        <v>1</v>
      </c>
      <c r="AF8" s="285"/>
      <c r="AG8" s="271" t="s">
        <v>2104</v>
      </c>
      <c r="AH8" s="271" t="s">
        <v>2105</v>
      </c>
      <c r="AI8" s="271" t="s">
        <v>2107</v>
      </c>
      <c r="AJ8" s="271" t="s">
        <v>2109</v>
      </c>
      <c r="AK8" s="271" t="s">
        <v>2110</v>
      </c>
      <c r="AL8" s="271" t="s">
        <v>2095</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35"/>
      <c r="Q9" s="271"/>
      <c r="R9" s="319"/>
      <c r="S9" s="337"/>
      <c r="T9" s="335"/>
      <c r="U9" s="339"/>
      <c r="V9" s="341"/>
      <c r="W9" s="343"/>
      <c r="X9" s="339"/>
      <c r="Y9" s="319"/>
      <c r="Z9" s="319"/>
      <c r="AA9" s="319"/>
      <c r="AB9" s="319"/>
      <c r="AC9" s="319"/>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35"/>
      <c r="Q10" s="271"/>
      <c r="R10" s="319"/>
      <c r="S10" s="337"/>
      <c r="T10" s="335"/>
      <c r="U10" s="339"/>
      <c r="V10" s="341"/>
      <c r="W10" s="343"/>
      <c r="X10" s="339"/>
      <c r="Y10" s="319"/>
      <c r="Z10" s="319"/>
      <c r="AA10" s="319"/>
      <c r="AB10" s="319"/>
      <c r="AC10" s="319"/>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35"/>
      <c r="Q11" s="271"/>
      <c r="R11" s="319"/>
      <c r="S11" s="337"/>
      <c r="T11" s="335"/>
      <c r="U11" s="339"/>
      <c r="V11" s="341"/>
      <c r="W11" s="343"/>
      <c r="X11" s="339"/>
      <c r="Y11" s="319"/>
      <c r="Z11" s="319"/>
      <c r="AA11" s="319"/>
      <c r="AB11" s="320"/>
      <c r="AC11" s="320"/>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2390</v>
      </c>
      <c r="D12" s="232">
        <v>1</v>
      </c>
      <c r="E12" s="233" t="s">
        <v>2114</v>
      </c>
      <c r="F12" s="233" t="s">
        <v>2115</v>
      </c>
      <c r="G12" s="232" t="s">
        <v>2116</v>
      </c>
      <c r="H12" s="234"/>
      <c r="I12" s="234">
        <v>150</v>
      </c>
      <c r="J12" s="232" t="s">
        <v>2088</v>
      </c>
      <c r="K12" s="233" t="s">
        <v>2117</v>
      </c>
      <c r="L12" s="232" t="s">
        <v>2114</v>
      </c>
      <c r="M12" s="232">
        <v>1</v>
      </c>
      <c r="N12" s="232">
        <v>3100</v>
      </c>
      <c r="O12" s="255">
        <f t="shared" si="0"/>
        <v>3100</v>
      </c>
      <c r="P12" s="321">
        <f>SUM(O12:O16)</f>
        <v>5460</v>
      </c>
      <c r="Q12" s="264" t="s">
        <v>2118</v>
      </c>
      <c r="R12" s="323">
        <f>SUMPRODUCT(Q12:Q16+0)</f>
        <v>2999</v>
      </c>
      <c r="S12" s="325">
        <f>R12/P12</f>
        <v>0.54926739926739931</v>
      </c>
      <c r="T12" s="321">
        <f>LOOKUP(S12,{0.4,0.45,0.5,0.55,0.6,0.65,0.7,0.75,0.8,0.85,0.9,0.95,1},{0.1,0.175,0.25,0.325,0.4,0.475,0.55,0.625,0.7,0.775,0.85,0.925,1})</f>
        <v>0.25</v>
      </c>
      <c r="U12" s="327"/>
      <c r="V12" s="329"/>
      <c r="W12" s="331"/>
      <c r="X12" s="327"/>
      <c r="Y12" s="323">
        <f>R12-(V12/10)-X12</f>
        <v>2999</v>
      </c>
      <c r="Z12" s="323">
        <f>Y12*T12*AE12</f>
        <v>749.75</v>
      </c>
      <c r="AA12" s="323">
        <f>U12-V12+Z12</f>
        <v>749.75</v>
      </c>
      <c r="AB12" s="323"/>
      <c r="AC12" s="323"/>
      <c r="AD12" s="276" t="s">
        <v>2119</v>
      </c>
      <c r="AE12" s="277">
        <f>VLOOKUP(AD12,分类参数表!$I$2:$J$10,2,FALSE)</f>
        <v>1</v>
      </c>
      <c r="AF12" s="278"/>
      <c r="AG12" s="264" t="s">
        <v>2121</v>
      </c>
      <c r="AH12" s="264" t="s">
        <v>2123</v>
      </c>
      <c r="AI12" s="264"/>
      <c r="AJ12" s="264"/>
      <c r="AK12" s="264" t="s">
        <v>2110</v>
      </c>
      <c r="AL12" s="264" t="s">
        <v>2095</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2124</v>
      </c>
      <c r="F13" s="239" t="s">
        <v>2115</v>
      </c>
      <c r="G13" s="238" t="s">
        <v>2125</v>
      </c>
      <c r="H13" s="240"/>
      <c r="I13" s="240">
        <v>25.5</v>
      </c>
      <c r="J13" s="238" t="s">
        <v>2088</v>
      </c>
      <c r="K13" s="238" t="s">
        <v>2117</v>
      </c>
      <c r="L13" s="238" t="s">
        <v>2114</v>
      </c>
      <c r="M13" s="238">
        <v>1</v>
      </c>
      <c r="N13" s="238">
        <v>1960</v>
      </c>
      <c r="O13" s="256">
        <f t="shared" si="0"/>
        <v>1960</v>
      </c>
      <c r="P13" s="322"/>
      <c r="Q13" s="266" t="s">
        <v>2126</v>
      </c>
      <c r="R13" s="324"/>
      <c r="S13" s="326"/>
      <c r="T13" s="322"/>
      <c r="U13" s="328"/>
      <c r="V13" s="330"/>
      <c r="W13" s="332"/>
      <c r="X13" s="328"/>
      <c r="Y13" s="324"/>
      <c r="Z13" s="324"/>
      <c r="AA13" s="324"/>
      <c r="AB13" s="324"/>
      <c r="AC13" s="324"/>
      <c r="AD13" s="238" t="str">
        <f>AD12</f>
        <v>散客新晋</v>
      </c>
      <c r="AE13" s="279">
        <f>VLOOKUP(AD13,分类参数表!$I$2:$J$10,2,FALSE)</f>
        <v>1</v>
      </c>
      <c r="AF13" s="280"/>
      <c r="AG13" s="266" t="s">
        <v>2120</v>
      </c>
      <c r="AH13" s="266" t="s">
        <v>2122</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2127</v>
      </c>
      <c r="F14" s="239" t="s">
        <v>2128</v>
      </c>
      <c r="G14" s="238"/>
      <c r="H14" s="240"/>
      <c r="I14" s="240" t="s">
        <v>2129</v>
      </c>
      <c r="J14" s="238" t="s">
        <v>2088</v>
      </c>
      <c r="K14" s="238" t="s">
        <v>2117</v>
      </c>
      <c r="L14" s="238" t="s">
        <v>2114</v>
      </c>
      <c r="M14" s="238">
        <v>1</v>
      </c>
      <c r="N14" s="238">
        <v>400</v>
      </c>
      <c r="O14" s="256">
        <f t="shared" si="0"/>
        <v>400</v>
      </c>
      <c r="P14" s="322"/>
      <c r="Q14" s="266" t="s">
        <v>2130</v>
      </c>
      <c r="R14" s="324"/>
      <c r="S14" s="326"/>
      <c r="T14" s="322"/>
      <c r="U14" s="328"/>
      <c r="V14" s="330"/>
      <c r="W14" s="332"/>
      <c r="X14" s="328"/>
      <c r="Y14" s="324"/>
      <c r="Z14" s="324"/>
      <c r="AA14" s="324"/>
      <c r="AB14" s="324"/>
      <c r="AC14" s="324"/>
      <c r="AD14" s="238" t="str">
        <f>AD13</f>
        <v>散客新晋</v>
      </c>
      <c r="AE14" s="279">
        <f>VLOOKUP(AD14,分类参数表!$I$2:$J$10,2,FALSE)</f>
        <v>1</v>
      </c>
      <c r="AF14" s="280"/>
      <c r="AG14" s="266" t="s">
        <v>2120</v>
      </c>
      <c r="AH14" s="266" t="s">
        <v>2122</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22"/>
      <c r="Q15" s="266"/>
      <c r="R15" s="324"/>
      <c r="S15" s="326"/>
      <c r="T15" s="322"/>
      <c r="U15" s="328"/>
      <c r="V15" s="330"/>
      <c r="W15" s="332"/>
      <c r="X15" s="328"/>
      <c r="Y15" s="324"/>
      <c r="Z15" s="324"/>
      <c r="AA15" s="324"/>
      <c r="AB15" s="324"/>
      <c r="AC15" s="324"/>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22"/>
      <c r="Q16" s="266"/>
      <c r="R16" s="324"/>
      <c r="S16" s="326"/>
      <c r="T16" s="322"/>
      <c r="U16" s="328"/>
      <c r="V16" s="330"/>
      <c r="W16" s="332"/>
      <c r="X16" s="328"/>
      <c r="Y16" s="324"/>
      <c r="Z16" s="324"/>
      <c r="AA16" s="324"/>
      <c r="AB16" s="333"/>
      <c r="AC16" s="333"/>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2391</v>
      </c>
      <c r="D17" s="244">
        <v>1</v>
      </c>
      <c r="E17" s="245" t="s">
        <v>2124</v>
      </c>
      <c r="F17" s="245" t="s">
        <v>2115</v>
      </c>
      <c r="G17" s="244" t="s">
        <v>2131</v>
      </c>
      <c r="H17" s="246"/>
      <c r="I17" s="246">
        <v>28.5</v>
      </c>
      <c r="J17" s="244" t="s">
        <v>2088</v>
      </c>
      <c r="K17" s="245" t="s">
        <v>2089</v>
      </c>
      <c r="L17" s="244" t="s">
        <v>2114</v>
      </c>
      <c r="M17" s="244">
        <v>1</v>
      </c>
      <c r="N17" s="244">
        <v>1980</v>
      </c>
      <c r="O17" s="257">
        <f t="shared" si="0"/>
        <v>1980</v>
      </c>
      <c r="P17" s="334">
        <f>SUM(O17:O21)</f>
        <v>5480</v>
      </c>
      <c r="Q17" s="269" t="s">
        <v>2126</v>
      </c>
      <c r="R17" s="318">
        <f>SUMPRODUCT(Q17:Q21+0)</f>
        <v>2999</v>
      </c>
      <c r="S17" s="336">
        <f>R17/P17</f>
        <v>0.54726277372262777</v>
      </c>
      <c r="T17" s="334">
        <f>LOOKUP(S17,{0.4,0.45,0.5,0.55,0.6,0.65,0.7,0.75,0.8,0.85,0.9,0.95,1},{0.1,0.175,0.25,0.325,0.4,0.475,0.55,0.625,0.7,0.775,0.85,0.925,1})</f>
        <v>0.25</v>
      </c>
      <c r="U17" s="338"/>
      <c r="V17" s="340"/>
      <c r="W17" s="342"/>
      <c r="X17" s="338"/>
      <c r="Y17" s="318">
        <f>R17-(V17/10)-X17</f>
        <v>2999</v>
      </c>
      <c r="Z17" s="318">
        <f>Y17*T17*AE17</f>
        <v>749.75</v>
      </c>
      <c r="AA17" s="318">
        <f>U17-V17+Z17</f>
        <v>749.75</v>
      </c>
      <c r="AB17" s="318"/>
      <c r="AC17" s="318"/>
      <c r="AD17" s="281" t="s">
        <v>2119</v>
      </c>
      <c r="AE17" s="282">
        <f>VLOOKUP(AD17,分类参数表!$I$2:$J$10,2,FALSE)</f>
        <v>1</v>
      </c>
      <c r="AF17" s="283"/>
      <c r="AG17" s="269" t="s">
        <v>2133</v>
      </c>
      <c r="AH17" s="269"/>
      <c r="AI17" s="269"/>
      <c r="AJ17" s="269"/>
      <c r="AK17" s="269" t="s">
        <v>2110</v>
      </c>
      <c r="AL17" s="269" t="s">
        <v>2095</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2114</v>
      </c>
      <c r="F18" s="251" t="s">
        <v>2115</v>
      </c>
      <c r="G18" s="250" t="s">
        <v>2132</v>
      </c>
      <c r="H18" s="252"/>
      <c r="I18" s="252">
        <v>165</v>
      </c>
      <c r="J18" s="250" t="s">
        <v>2088</v>
      </c>
      <c r="K18" s="250" t="s">
        <v>2089</v>
      </c>
      <c r="L18" s="250" t="s">
        <v>2114</v>
      </c>
      <c r="M18" s="250">
        <v>1</v>
      </c>
      <c r="N18" s="250">
        <v>3100</v>
      </c>
      <c r="O18" s="258">
        <f t="shared" si="0"/>
        <v>3100</v>
      </c>
      <c r="P18" s="335"/>
      <c r="Q18" s="271" t="s">
        <v>2118</v>
      </c>
      <c r="R18" s="319"/>
      <c r="S18" s="337"/>
      <c r="T18" s="335"/>
      <c r="U18" s="339"/>
      <c r="V18" s="341"/>
      <c r="W18" s="343"/>
      <c r="X18" s="339"/>
      <c r="Y18" s="319"/>
      <c r="Z18" s="319"/>
      <c r="AA18" s="319"/>
      <c r="AB18" s="319"/>
      <c r="AC18" s="319"/>
      <c r="AD18" s="250" t="str">
        <f>AD17</f>
        <v>散客新晋</v>
      </c>
      <c r="AE18" s="284">
        <f>VLOOKUP(AD18,分类参数表!$I$2:$J$10,2,FALSE)</f>
        <v>1</v>
      </c>
      <c r="AF18" s="285"/>
      <c r="AG18" s="271" t="s">
        <v>2133</v>
      </c>
      <c r="AH18" s="271"/>
      <c r="AI18" s="271"/>
      <c r="AJ18" s="271"/>
      <c r="AK18" s="271" t="s">
        <v>2110</v>
      </c>
      <c r="AL18" s="271" t="s">
        <v>2095</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2127</v>
      </c>
      <c r="F19" s="251" t="s">
        <v>2128</v>
      </c>
      <c r="G19" s="250"/>
      <c r="H19" s="252"/>
      <c r="I19" s="252">
        <v>120</v>
      </c>
      <c r="J19" s="250" t="s">
        <v>2088</v>
      </c>
      <c r="K19" s="250" t="s">
        <v>2089</v>
      </c>
      <c r="L19" s="250" t="s">
        <v>2114</v>
      </c>
      <c r="M19" s="250">
        <v>1</v>
      </c>
      <c r="N19" s="250">
        <v>400</v>
      </c>
      <c r="O19" s="258">
        <f t="shared" si="0"/>
        <v>400</v>
      </c>
      <c r="P19" s="335"/>
      <c r="Q19" s="271" t="s">
        <v>2130</v>
      </c>
      <c r="R19" s="319"/>
      <c r="S19" s="337"/>
      <c r="T19" s="335"/>
      <c r="U19" s="339"/>
      <c r="V19" s="341"/>
      <c r="W19" s="343"/>
      <c r="X19" s="339"/>
      <c r="Y19" s="319"/>
      <c r="Z19" s="319"/>
      <c r="AA19" s="319"/>
      <c r="AB19" s="319"/>
      <c r="AC19" s="319"/>
      <c r="AD19" s="250" t="str">
        <f>AD18</f>
        <v>散客新晋</v>
      </c>
      <c r="AE19" s="284">
        <f>VLOOKUP(AD19,分类参数表!$I$2:$J$10,2,FALSE)</f>
        <v>1</v>
      </c>
      <c r="AF19" s="285"/>
      <c r="AG19" s="271" t="s">
        <v>2133</v>
      </c>
      <c r="AH19" s="271"/>
      <c r="AI19" s="271"/>
      <c r="AJ19" s="271"/>
      <c r="AK19" s="271" t="s">
        <v>2110</v>
      </c>
      <c r="AL19" s="271" t="s">
        <v>2095</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35"/>
      <c r="Q20" s="271"/>
      <c r="R20" s="319"/>
      <c r="S20" s="337"/>
      <c r="T20" s="335"/>
      <c r="U20" s="339"/>
      <c r="V20" s="341"/>
      <c r="W20" s="343"/>
      <c r="X20" s="339"/>
      <c r="Y20" s="319"/>
      <c r="Z20" s="319"/>
      <c r="AA20" s="319"/>
      <c r="AB20" s="319"/>
      <c r="AC20" s="319"/>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35"/>
      <c r="Q21" s="271"/>
      <c r="R21" s="319"/>
      <c r="S21" s="337"/>
      <c r="T21" s="335"/>
      <c r="U21" s="339"/>
      <c r="V21" s="341"/>
      <c r="W21" s="343"/>
      <c r="X21" s="339"/>
      <c r="Y21" s="319"/>
      <c r="Z21" s="319"/>
      <c r="AA21" s="319"/>
      <c r="AB21" s="320"/>
      <c r="AC21" s="320"/>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2392</v>
      </c>
      <c r="D22" s="232">
        <v>1</v>
      </c>
      <c r="E22" s="233" t="s">
        <v>2134</v>
      </c>
      <c r="F22" s="233" t="s">
        <v>2084</v>
      </c>
      <c r="G22" s="232"/>
      <c r="H22" s="234" t="s">
        <v>2099</v>
      </c>
      <c r="I22" s="234" t="s">
        <v>2087</v>
      </c>
      <c r="J22" s="232" t="s">
        <v>2088</v>
      </c>
      <c r="K22" s="233" t="s">
        <v>2089</v>
      </c>
      <c r="L22" s="232" t="s">
        <v>2090</v>
      </c>
      <c r="M22" s="232">
        <v>1</v>
      </c>
      <c r="N22" s="232">
        <v>280</v>
      </c>
      <c r="O22" s="255">
        <f t="shared" si="0"/>
        <v>280</v>
      </c>
      <c r="P22" s="321">
        <f>SUM(O22:O26)</f>
        <v>280</v>
      </c>
      <c r="Q22" s="264" t="s">
        <v>2135</v>
      </c>
      <c r="R22" s="323">
        <f>SUMPRODUCT(Q22:Q26+0)</f>
        <v>280</v>
      </c>
      <c r="S22" s="325">
        <f>R22/P22</f>
        <v>1</v>
      </c>
      <c r="T22" s="321">
        <f>LOOKUP(S22,{0.4,0.45,0.5,0.55,0.6,0.65,0.7,0.75,0.8,0.85,0.9,0.95,1},{0.1,0.175,0.25,0.325,0.4,0.475,0.55,0.625,0.7,0.775,0.85,0.925,1})</f>
        <v>1</v>
      </c>
      <c r="U22" s="327"/>
      <c r="V22" s="329"/>
      <c r="W22" s="331"/>
      <c r="X22" s="327"/>
      <c r="Y22" s="323">
        <f>R22-(V22/10)-X22</f>
        <v>280</v>
      </c>
      <c r="Z22" s="323">
        <f>Y22*T22*AE22</f>
        <v>280</v>
      </c>
      <c r="AA22" s="323">
        <f>U22-V22+Z22</f>
        <v>280</v>
      </c>
      <c r="AB22" s="323"/>
      <c r="AC22" s="323"/>
      <c r="AD22" s="276" t="s">
        <v>2092</v>
      </c>
      <c r="AE22" s="277">
        <f>VLOOKUP(AD22,分类参数表!$I$2:$J$10,2,FALSE)</f>
        <v>1</v>
      </c>
      <c r="AF22" s="278"/>
      <c r="AG22" s="264"/>
      <c r="AH22" s="264"/>
      <c r="AI22" s="264"/>
      <c r="AJ22" s="264"/>
      <c r="AK22" s="264" t="s">
        <v>2110</v>
      </c>
      <c r="AL22" s="264" t="s">
        <v>2136</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22"/>
      <c r="Q23" s="266"/>
      <c r="R23" s="324"/>
      <c r="S23" s="326"/>
      <c r="T23" s="322"/>
      <c r="U23" s="328"/>
      <c r="V23" s="330"/>
      <c r="W23" s="332"/>
      <c r="X23" s="328"/>
      <c r="Y23" s="324"/>
      <c r="Z23" s="324"/>
      <c r="AA23" s="324"/>
      <c r="AB23" s="324"/>
      <c r="AC23" s="324"/>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22"/>
      <c r="Q24" s="266"/>
      <c r="R24" s="324"/>
      <c r="S24" s="326"/>
      <c r="T24" s="322"/>
      <c r="U24" s="328"/>
      <c r="V24" s="330"/>
      <c r="W24" s="332"/>
      <c r="X24" s="328"/>
      <c r="Y24" s="324"/>
      <c r="Z24" s="324"/>
      <c r="AA24" s="324"/>
      <c r="AB24" s="324"/>
      <c r="AC24" s="324"/>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22"/>
      <c r="Q25" s="266"/>
      <c r="R25" s="324"/>
      <c r="S25" s="326"/>
      <c r="T25" s="322"/>
      <c r="U25" s="328"/>
      <c r="V25" s="330"/>
      <c r="W25" s="332"/>
      <c r="X25" s="328"/>
      <c r="Y25" s="324"/>
      <c r="Z25" s="324"/>
      <c r="AA25" s="324"/>
      <c r="AB25" s="324"/>
      <c r="AC25" s="324"/>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22"/>
      <c r="Q26" s="266"/>
      <c r="R26" s="324"/>
      <c r="S26" s="326"/>
      <c r="T26" s="322"/>
      <c r="U26" s="328"/>
      <c r="V26" s="330"/>
      <c r="W26" s="332"/>
      <c r="X26" s="328"/>
      <c r="Y26" s="324"/>
      <c r="Z26" s="324"/>
      <c r="AA26" s="324"/>
      <c r="AB26" s="333"/>
      <c r="AC26" s="333"/>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2393</v>
      </c>
      <c r="D28" s="232">
        <v>1</v>
      </c>
      <c r="E28" s="233" t="s">
        <v>2137</v>
      </c>
      <c r="F28" s="233" t="s">
        <v>2138</v>
      </c>
      <c r="G28" s="232" t="s">
        <v>2139</v>
      </c>
      <c r="H28" s="234" t="s">
        <v>2140</v>
      </c>
      <c r="I28" s="234" t="s">
        <v>2141</v>
      </c>
      <c r="J28" s="232" t="s">
        <v>2088</v>
      </c>
      <c r="K28" s="233" t="s">
        <v>2089</v>
      </c>
      <c r="L28" s="232" t="s">
        <v>2101</v>
      </c>
      <c r="M28" s="232">
        <v>1</v>
      </c>
      <c r="N28" s="232">
        <v>980</v>
      </c>
      <c r="O28" s="255">
        <f>N28*M28</f>
        <v>980</v>
      </c>
      <c r="P28" s="321">
        <f>SUM(O28:O32)</f>
        <v>3160</v>
      </c>
      <c r="Q28" s="264" t="s">
        <v>2142</v>
      </c>
      <c r="R28" s="321">
        <f>SUMPRODUCT(Q28:Q32+0)</f>
        <v>2845</v>
      </c>
      <c r="S28" s="321">
        <f>R28/P28</f>
        <v>0.90031645569620256</v>
      </c>
      <c r="T28" s="321">
        <f>LOOKUP(S28,{0.4,0.45,0.5,0.55,0.6,0.65,0.7,0.75,0.8,0.85,0.9,0.95,1},{0.1,0.175,0.25,0.325,0.4,0.475,0.55,0.625,0.7,0.775,0.85,0.925,1})</f>
        <v>0.85</v>
      </c>
      <c r="U28" s="327"/>
      <c r="V28" s="329"/>
      <c r="W28" s="331"/>
      <c r="X28" s="327"/>
      <c r="Y28" s="323">
        <f>R28-(V28/10)-X28</f>
        <v>2845</v>
      </c>
      <c r="Z28" s="323">
        <f>Y28*T28*AE28</f>
        <v>2418.25</v>
      </c>
      <c r="AA28" s="323">
        <f>U28-V28+Z28</f>
        <v>2418.25</v>
      </c>
      <c r="AB28" s="323"/>
      <c r="AC28" s="323"/>
      <c r="AD28" s="276" t="s">
        <v>2119</v>
      </c>
      <c r="AE28" s="277">
        <f>VLOOKUP(AD28,分类参数表!$I$2:$J$10,2,FALSE)</f>
        <v>1</v>
      </c>
      <c r="AF28" s="278"/>
      <c r="AG28" s="264" t="s">
        <v>2149</v>
      </c>
      <c r="AH28" s="264" t="s">
        <v>2151</v>
      </c>
      <c r="AI28" s="264"/>
      <c r="AJ28" s="264"/>
      <c r="AK28" s="264" t="s">
        <v>2110</v>
      </c>
      <c r="AL28" s="264" t="s">
        <v>2095</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2143</v>
      </c>
      <c r="F29" s="239" t="s">
        <v>2144</v>
      </c>
      <c r="G29" s="238" t="s">
        <v>2145</v>
      </c>
      <c r="H29" s="240" t="s">
        <v>2146</v>
      </c>
      <c r="I29" s="240" t="s">
        <v>2087</v>
      </c>
      <c r="J29" s="238" t="s">
        <v>2088</v>
      </c>
      <c r="K29" s="238" t="s">
        <v>2089</v>
      </c>
      <c r="L29" s="238" t="s">
        <v>2101</v>
      </c>
      <c r="M29" s="238">
        <v>1</v>
      </c>
      <c r="N29" s="238">
        <v>2180</v>
      </c>
      <c r="O29" s="256">
        <f>N29*M29</f>
        <v>2180</v>
      </c>
      <c r="P29" s="322"/>
      <c r="Q29" s="266" t="s">
        <v>2147</v>
      </c>
      <c r="R29" s="322"/>
      <c r="S29" s="322"/>
      <c r="T29" s="322"/>
      <c r="U29" s="328"/>
      <c r="V29" s="330"/>
      <c r="W29" s="332"/>
      <c r="X29" s="328"/>
      <c r="Y29" s="324"/>
      <c r="Z29" s="324"/>
      <c r="AA29" s="324"/>
      <c r="AB29" s="324"/>
      <c r="AC29" s="324"/>
      <c r="AD29" s="238" t="str">
        <f>AD28</f>
        <v>散客新晋</v>
      </c>
      <c r="AE29" s="279">
        <f>VLOOKUP(AD29,分类参数表!$I$2:$J$10,2,FALSE)</f>
        <v>1</v>
      </c>
      <c r="AF29" s="280"/>
      <c r="AG29" s="266" t="s">
        <v>2148</v>
      </c>
      <c r="AH29" s="266" t="s">
        <v>2150</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22"/>
      <c r="Q30" s="266"/>
      <c r="R30" s="322"/>
      <c r="S30" s="322"/>
      <c r="T30" s="322"/>
      <c r="U30" s="328"/>
      <c r="V30" s="330"/>
      <c r="W30" s="332"/>
      <c r="X30" s="328"/>
      <c r="Y30" s="324"/>
      <c r="Z30" s="324"/>
      <c r="AA30" s="324"/>
      <c r="AB30" s="324"/>
      <c r="AC30" s="324"/>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22"/>
      <c r="Q31" s="266"/>
      <c r="R31" s="322"/>
      <c r="S31" s="322"/>
      <c r="T31" s="322"/>
      <c r="U31" s="328"/>
      <c r="V31" s="330"/>
      <c r="W31" s="332"/>
      <c r="X31" s="328"/>
      <c r="Y31" s="324"/>
      <c r="Z31" s="324"/>
      <c r="AA31" s="324"/>
      <c r="AB31" s="324"/>
      <c r="AC31" s="324"/>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22"/>
      <c r="Q32" s="266"/>
      <c r="R32" s="322"/>
      <c r="S32" s="322"/>
      <c r="T32" s="322"/>
      <c r="U32" s="328"/>
      <c r="V32" s="330"/>
      <c r="W32" s="332"/>
      <c r="X32" s="328"/>
      <c r="Y32" s="324"/>
      <c r="Z32" s="324"/>
      <c r="AA32" s="324"/>
      <c r="AB32" s="324"/>
      <c r="AC32" s="324"/>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2394</v>
      </c>
      <c r="D33" s="244">
        <v>1</v>
      </c>
      <c r="E33" s="245" t="s">
        <v>2152</v>
      </c>
      <c r="F33" s="245" t="s">
        <v>2153</v>
      </c>
      <c r="G33" s="244"/>
      <c r="H33" s="246" t="s">
        <v>2154</v>
      </c>
      <c r="I33" s="246" t="s">
        <v>2087</v>
      </c>
      <c r="J33" s="244" t="s">
        <v>2155</v>
      </c>
      <c r="K33" s="245" t="s">
        <v>2117</v>
      </c>
      <c r="L33" s="244" t="s">
        <v>2090</v>
      </c>
      <c r="M33" s="244">
        <v>1</v>
      </c>
      <c r="N33" s="244">
        <v>50</v>
      </c>
      <c r="O33" s="257">
        <f t="shared" ref="O33:O42" si="10">N33*M33</f>
        <v>50</v>
      </c>
      <c r="P33" s="334">
        <f>SUM(O33:O37)</f>
        <v>50</v>
      </c>
      <c r="Q33" s="269" t="s">
        <v>2156</v>
      </c>
      <c r="R33" s="318">
        <f>SUMPRODUCT(Q33:Q37+0)</f>
        <v>50</v>
      </c>
      <c r="S33" s="336">
        <f>R33/P33</f>
        <v>1</v>
      </c>
      <c r="T33" s="334">
        <f>LOOKUP(S33,{0.4,0.45,0.5,0.55,0.6,0.65,0.7,0.75,0.8,0.85,0.9,0.95,1},{0.1,0.175,0.25,0.325,0.4,0.475,0.55,0.625,0.7,0.775,0.85,0.925,1})</f>
        <v>1</v>
      </c>
      <c r="U33" s="338"/>
      <c r="V33" s="338"/>
      <c r="W33" s="338"/>
      <c r="X33" s="338"/>
      <c r="Y33" s="318">
        <f>R33-(V33/10)-X33</f>
        <v>50</v>
      </c>
      <c r="Z33" s="318">
        <f>Y33*T33*AE33</f>
        <v>50</v>
      </c>
      <c r="AA33" s="318">
        <f>U33-V33+Z33</f>
        <v>50</v>
      </c>
      <c r="AB33" s="318"/>
      <c r="AC33" s="318"/>
      <c r="AD33" s="281" t="s">
        <v>2092</v>
      </c>
      <c r="AE33" s="282">
        <f>VLOOKUP(AD33,分类参数表!$I$2:$J$10,2,FALSE)</f>
        <v>1</v>
      </c>
      <c r="AF33" s="283"/>
      <c r="AG33" s="269"/>
      <c r="AH33" s="269"/>
      <c r="AI33" s="269"/>
      <c r="AJ33" s="269"/>
      <c r="AK33" s="269" t="s">
        <v>2094</v>
      </c>
      <c r="AL33" s="269" t="s">
        <v>2136</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35"/>
      <c r="Q34" s="271"/>
      <c r="R34" s="319"/>
      <c r="S34" s="337"/>
      <c r="T34" s="335"/>
      <c r="U34" s="339"/>
      <c r="V34" s="339"/>
      <c r="W34" s="339"/>
      <c r="X34" s="339"/>
      <c r="Y34" s="319"/>
      <c r="Z34" s="319"/>
      <c r="AA34" s="319"/>
      <c r="AB34" s="319"/>
      <c r="AC34" s="319"/>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35"/>
      <c r="Q35" s="271"/>
      <c r="R35" s="319"/>
      <c r="S35" s="337"/>
      <c r="T35" s="335"/>
      <c r="U35" s="339"/>
      <c r="V35" s="339"/>
      <c r="W35" s="339"/>
      <c r="X35" s="339"/>
      <c r="Y35" s="319"/>
      <c r="Z35" s="319"/>
      <c r="AA35" s="319"/>
      <c r="AB35" s="319"/>
      <c r="AC35" s="319"/>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2393</v>
      </c>
      <c r="D36" s="250">
        <f>D35+1</f>
        <v>4</v>
      </c>
      <c r="E36" s="250"/>
      <c r="F36" s="251"/>
      <c r="G36" s="250"/>
      <c r="H36" s="250"/>
      <c r="I36" s="250"/>
      <c r="J36" s="250"/>
      <c r="K36" s="250"/>
      <c r="L36" s="250"/>
      <c r="M36" s="250"/>
      <c r="N36" s="250"/>
      <c r="O36" s="258">
        <f t="shared" si="10"/>
        <v>0</v>
      </c>
      <c r="P36" s="335"/>
      <c r="Q36" s="271"/>
      <c r="R36" s="319"/>
      <c r="S36" s="337"/>
      <c r="T36" s="335"/>
      <c r="U36" s="339"/>
      <c r="V36" s="339"/>
      <c r="W36" s="339"/>
      <c r="X36" s="339"/>
      <c r="Y36" s="319"/>
      <c r="Z36" s="319"/>
      <c r="AA36" s="319"/>
      <c r="AB36" s="319"/>
      <c r="AC36" s="319"/>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35"/>
      <c r="Q37" s="271"/>
      <c r="R37" s="319"/>
      <c r="S37" s="337"/>
      <c r="T37" s="335"/>
      <c r="U37" s="339"/>
      <c r="V37" s="339"/>
      <c r="W37" s="339"/>
      <c r="X37" s="339"/>
      <c r="Y37" s="319"/>
      <c r="Z37" s="319"/>
      <c r="AA37" s="319"/>
      <c r="AB37" s="319"/>
      <c r="AC37" s="319"/>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2395</v>
      </c>
      <c r="D38" s="232">
        <v>1</v>
      </c>
      <c r="E38" s="233" t="s">
        <v>2137</v>
      </c>
      <c r="F38" s="233" t="s">
        <v>2138</v>
      </c>
      <c r="G38" s="232" t="s">
        <v>2139</v>
      </c>
      <c r="H38" s="234" t="s">
        <v>2157</v>
      </c>
      <c r="I38" s="234" t="s">
        <v>2158</v>
      </c>
      <c r="J38" s="232" t="s">
        <v>2088</v>
      </c>
      <c r="K38" s="233" t="s">
        <v>2089</v>
      </c>
      <c r="L38" s="232" t="s">
        <v>2114</v>
      </c>
      <c r="M38" s="232">
        <v>1</v>
      </c>
      <c r="N38" s="232">
        <v>980</v>
      </c>
      <c r="O38" s="255">
        <f t="shared" si="10"/>
        <v>980</v>
      </c>
      <c r="P38" s="321">
        <f>SUM(O38:O42)</f>
        <v>6460</v>
      </c>
      <c r="Q38" s="264" t="s">
        <v>2159</v>
      </c>
      <c r="R38" s="321">
        <f>SUMPRODUCT(Q38:Q42+0)</f>
        <v>3880</v>
      </c>
      <c r="S38" s="321">
        <f>R38/P38</f>
        <v>0.60061919504643968</v>
      </c>
      <c r="T38" s="321">
        <f>LOOKUP(S38,{0.4,0.45,0.5,0.55,0.6,0.65,0.7,0.75,0.8,0.85,0.9,0.95,1},{0.1,0.175,0.25,0.325,0.4,0.475,0.55,0.625,0.7,0.775,0.85,0.925,1})</f>
        <v>0.4</v>
      </c>
      <c r="U38" s="327"/>
      <c r="V38" s="329"/>
      <c r="W38" s="331"/>
      <c r="X38" s="327"/>
      <c r="Y38" s="323">
        <f>R38-(V38/10)-X38</f>
        <v>3880</v>
      </c>
      <c r="Z38" s="323">
        <f>Y38*T38*AE38</f>
        <v>1552</v>
      </c>
      <c r="AA38" s="323">
        <f>U38-V38+Z38</f>
        <v>1552</v>
      </c>
      <c r="AB38" s="323"/>
      <c r="AC38" s="323"/>
      <c r="AD38" s="238" t="s">
        <v>2103</v>
      </c>
      <c r="AE38" s="279">
        <f>VLOOKUP(AD38,分类参数表!$I$2:$J$10,2,FALSE)</f>
        <v>1</v>
      </c>
      <c r="AF38" s="278"/>
      <c r="AG38" s="264" t="s">
        <v>2162</v>
      </c>
      <c r="AH38" s="264" t="s">
        <v>2164</v>
      </c>
      <c r="AI38" s="264"/>
      <c r="AJ38" s="264"/>
      <c r="AK38" s="264" t="s">
        <v>2110</v>
      </c>
      <c r="AL38" s="264" t="s">
        <v>2095</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2114</v>
      </c>
      <c r="F39" s="239" t="s">
        <v>2115</v>
      </c>
      <c r="G39" s="238" t="s">
        <v>2160</v>
      </c>
      <c r="H39" s="240"/>
      <c r="I39" s="240">
        <v>155</v>
      </c>
      <c r="J39" s="238" t="s">
        <v>2088</v>
      </c>
      <c r="K39" s="238" t="s">
        <v>2089</v>
      </c>
      <c r="L39" s="238" t="s">
        <v>2114</v>
      </c>
      <c r="M39" s="238">
        <v>1</v>
      </c>
      <c r="N39" s="238">
        <v>3100</v>
      </c>
      <c r="O39" s="256">
        <f t="shared" si="10"/>
        <v>3100</v>
      </c>
      <c r="P39" s="322"/>
      <c r="Q39" s="266" t="s">
        <v>2118</v>
      </c>
      <c r="R39" s="322"/>
      <c r="S39" s="322"/>
      <c r="T39" s="322"/>
      <c r="U39" s="328"/>
      <c r="V39" s="330"/>
      <c r="W39" s="332"/>
      <c r="X39" s="328"/>
      <c r="Y39" s="324"/>
      <c r="Z39" s="324"/>
      <c r="AA39" s="324"/>
      <c r="AB39" s="324"/>
      <c r="AC39" s="324"/>
      <c r="AD39" s="238" t="str">
        <f>AD38</f>
        <v>返佣新晋</v>
      </c>
      <c r="AE39" s="279">
        <f>VLOOKUP(AD39,分类参数表!$I$2:$J$10,2,FALSE)</f>
        <v>1</v>
      </c>
      <c r="AF39" s="280"/>
      <c r="AG39" s="266" t="s">
        <v>2161</v>
      </c>
      <c r="AH39" s="266" t="s">
        <v>2163</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2124</v>
      </c>
      <c r="F40" s="239" t="s">
        <v>2115</v>
      </c>
      <c r="G40" s="238" t="s">
        <v>2131</v>
      </c>
      <c r="H40" s="240"/>
      <c r="I40" s="240">
        <v>25.5</v>
      </c>
      <c r="J40" s="238" t="s">
        <v>2088</v>
      </c>
      <c r="K40" s="238" t="s">
        <v>2089</v>
      </c>
      <c r="L40" s="238" t="s">
        <v>2114</v>
      </c>
      <c r="M40" s="238">
        <v>1</v>
      </c>
      <c r="N40" s="238">
        <v>1980</v>
      </c>
      <c r="O40" s="256">
        <f t="shared" si="10"/>
        <v>1980</v>
      </c>
      <c r="P40" s="322"/>
      <c r="Q40" s="266" t="s">
        <v>2126</v>
      </c>
      <c r="R40" s="322"/>
      <c r="S40" s="322"/>
      <c r="T40" s="322"/>
      <c r="U40" s="328"/>
      <c r="V40" s="330"/>
      <c r="W40" s="332"/>
      <c r="X40" s="328"/>
      <c r="Y40" s="324"/>
      <c r="Z40" s="324"/>
      <c r="AA40" s="324"/>
      <c r="AB40" s="324"/>
      <c r="AC40" s="324"/>
      <c r="AD40" s="238" t="str">
        <f>AD39</f>
        <v>返佣新晋</v>
      </c>
      <c r="AE40" s="279">
        <f>VLOOKUP(AD40,分类参数表!$I$2:$J$10,2,FALSE)</f>
        <v>1</v>
      </c>
      <c r="AF40" s="280"/>
      <c r="AG40" s="266" t="s">
        <v>2161</v>
      </c>
      <c r="AH40" s="266" t="s">
        <v>2163</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2127</v>
      </c>
      <c r="F41" s="239" t="s">
        <v>2128</v>
      </c>
      <c r="G41" s="238"/>
      <c r="H41" s="238"/>
      <c r="I41" s="238" t="s">
        <v>2129</v>
      </c>
      <c r="J41" s="238" t="s">
        <v>2088</v>
      </c>
      <c r="K41" s="238" t="s">
        <v>2089</v>
      </c>
      <c r="L41" s="238" t="s">
        <v>2114</v>
      </c>
      <c r="M41" s="238">
        <v>1</v>
      </c>
      <c r="N41" s="238">
        <v>400</v>
      </c>
      <c r="O41" s="256">
        <f t="shared" si="10"/>
        <v>400</v>
      </c>
      <c r="P41" s="322"/>
      <c r="Q41" s="266" t="s">
        <v>2130</v>
      </c>
      <c r="R41" s="322"/>
      <c r="S41" s="322"/>
      <c r="T41" s="322"/>
      <c r="U41" s="328"/>
      <c r="V41" s="330"/>
      <c r="W41" s="332"/>
      <c r="X41" s="328"/>
      <c r="Y41" s="324"/>
      <c r="Z41" s="324"/>
      <c r="AA41" s="324"/>
      <c r="AB41" s="324"/>
      <c r="AC41" s="324"/>
      <c r="AD41" s="238" t="str">
        <f>AD40</f>
        <v>返佣新晋</v>
      </c>
      <c r="AE41" s="279">
        <f>VLOOKUP(AD41,分类参数表!$I$2:$J$10,2,FALSE)</f>
        <v>1</v>
      </c>
      <c r="AF41" s="280"/>
      <c r="AG41" s="266" t="s">
        <v>2161</v>
      </c>
      <c r="AH41" s="266" t="s">
        <v>2163</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22"/>
      <c r="Q42" s="266"/>
      <c r="R42" s="322"/>
      <c r="S42" s="322"/>
      <c r="T42" s="322"/>
      <c r="U42" s="328"/>
      <c r="V42" s="330"/>
      <c r="W42" s="332"/>
      <c r="X42" s="328"/>
      <c r="Y42" s="324"/>
      <c r="Z42" s="324"/>
      <c r="AA42" s="324"/>
      <c r="AB42" s="324"/>
      <c r="AC42" s="324"/>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2396</v>
      </c>
      <c r="D43" s="244">
        <v>1</v>
      </c>
      <c r="E43" s="245" t="s">
        <v>2152</v>
      </c>
      <c r="F43" s="245" t="s">
        <v>2165</v>
      </c>
      <c r="G43" s="244" t="s">
        <v>2167</v>
      </c>
      <c r="H43" s="246" t="s">
        <v>2166</v>
      </c>
      <c r="I43" s="246">
        <v>9.5</v>
      </c>
      <c r="J43" s="244" t="s">
        <v>2168</v>
      </c>
      <c r="K43" s="245" t="s">
        <v>2089</v>
      </c>
      <c r="L43" s="244" t="s">
        <v>2101</v>
      </c>
      <c r="M43" s="244">
        <v>1</v>
      </c>
      <c r="N43" s="244">
        <v>258</v>
      </c>
      <c r="O43" s="257">
        <f>N43*M43</f>
        <v>258</v>
      </c>
      <c r="P43" s="334">
        <f>SUM(O43:O47)</f>
        <v>258</v>
      </c>
      <c r="Q43" s="269" t="s">
        <v>2169</v>
      </c>
      <c r="R43" s="318">
        <f>SUMPRODUCT(Q43:Q47+0)</f>
        <v>180</v>
      </c>
      <c r="S43" s="336">
        <f>R43/P43</f>
        <v>0.69767441860465118</v>
      </c>
      <c r="T43" s="334">
        <f>LOOKUP(S43,{0.4,0.45,0.5,0.55,0.6,0.65,0.7,0.75,0.8,0.85,0.9,0.95,1},{0.1,0.175,0.25,0.325,0.4,0.475,0.55,0.625,0.7,0.775,0.85,0.925,1})</f>
        <v>0.47499999999999998</v>
      </c>
      <c r="U43" s="338"/>
      <c r="V43" s="338"/>
      <c r="W43" s="338"/>
      <c r="X43" s="338"/>
      <c r="Y43" s="318">
        <f>R43-(V43/10)-X43</f>
        <v>180</v>
      </c>
      <c r="Z43" s="318">
        <f>Y43*T43*AE43</f>
        <v>85.5</v>
      </c>
      <c r="AA43" s="318">
        <f>U43-V43+Z43</f>
        <v>85.5</v>
      </c>
      <c r="AB43" s="318"/>
      <c r="AC43" s="318"/>
      <c r="AD43" s="281" t="s">
        <v>2170</v>
      </c>
      <c r="AE43" s="282">
        <f>VLOOKUP(AD43,分类参数表!$I$2:$J$10,2,FALSE)</f>
        <v>1</v>
      </c>
      <c r="AF43" s="283"/>
      <c r="AG43" s="269" t="s">
        <v>2149</v>
      </c>
      <c r="AH43" s="269" t="s">
        <v>2151</v>
      </c>
      <c r="AI43" s="269"/>
      <c r="AJ43" s="269"/>
      <c r="AK43" s="269" t="s">
        <v>2094</v>
      </c>
      <c r="AL43" s="269" t="s">
        <v>2095</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35"/>
      <c r="Q44" s="271"/>
      <c r="R44" s="319"/>
      <c r="S44" s="337"/>
      <c r="T44" s="335"/>
      <c r="U44" s="339"/>
      <c r="V44" s="339"/>
      <c r="W44" s="339"/>
      <c r="X44" s="339"/>
      <c r="Y44" s="319"/>
      <c r="Z44" s="319"/>
      <c r="AA44" s="319"/>
      <c r="AB44" s="319"/>
      <c r="AC44" s="319"/>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35"/>
      <c r="Q45" s="271"/>
      <c r="R45" s="319"/>
      <c r="S45" s="337"/>
      <c r="T45" s="335"/>
      <c r="U45" s="339"/>
      <c r="V45" s="339"/>
      <c r="W45" s="339"/>
      <c r="X45" s="339"/>
      <c r="Y45" s="319"/>
      <c r="Z45" s="319"/>
      <c r="AA45" s="319"/>
      <c r="AB45" s="319"/>
      <c r="AC45" s="319"/>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35"/>
      <c r="Q46" s="271"/>
      <c r="R46" s="319"/>
      <c r="S46" s="337"/>
      <c r="T46" s="335"/>
      <c r="U46" s="339"/>
      <c r="V46" s="339"/>
      <c r="W46" s="339"/>
      <c r="X46" s="339"/>
      <c r="Y46" s="319"/>
      <c r="Z46" s="319"/>
      <c r="AA46" s="319"/>
      <c r="AB46" s="319"/>
      <c r="AC46" s="319"/>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35"/>
      <c r="Q47" s="271"/>
      <c r="R47" s="319"/>
      <c r="S47" s="337"/>
      <c r="T47" s="335"/>
      <c r="U47" s="339"/>
      <c r="V47" s="339"/>
      <c r="W47" s="339"/>
      <c r="X47" s="339"/>
      <c r="Y47" s="319"/>
      <c r="Z47" s="319"/>
      <c r="AA47" s="319"/>
      <c r="AB47" s="319"/>
      <c r="AC47" s="319"/>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2397</v>
      </c>
      <c r="D49" s="232">
        <v>1</v>
      </c>
      <c r="E49" s="233" t="s">
        <v>2083</v>
      </c>
      <c r="F49" s="233" t="s">
        <v>2171</v>
      </c>
      <c r="G49" s="232" t="s">
        <v>2172</v>
      </c>
      <c r="H49" s="234" t="s">
        <v>2173</v>
      </c>
      <c r="I49" s="234" t="s">
        <v>2174</v>
      </c>
      <c r="J49" s="232" t="s">
        <v>2088</v>
      </c>
      <c r="K49" s="233" t="s">
        <v>2117</v>
      </c>
      <c r="L49" s="232" t="s">
        <v>2090</v>
      </c>
      <c r="M49" s="232">
        <v>1</v>
      </c>
      <c r="N49" s="232">
        <v>299</v>
      </c>
      <c r="O49" s="255">
        <f t="shared" ref="O49:O98" si="15">N49*M49</f>
        <v>299</v>
      </c>
      <c r="P49" s="321">
        <f>SUM(O49:O53)</f>
        <v>299</v>
      </c>
      <c r="Q49" s="264" t="s">
        <v>2175</v>
      </c>
      <c r="R49" s="321">
        <f>SUMPRODUCT(Q49:Q53+0)</f>
        <v>299</v>
      </c>
      <c r="S49" s="321">
        <f>R49/P49</f>
        <v>1</v>
      </c>
      <c r="T49" s="321">
        <f>LOOKUP(S49,{0.4,0.45,0.5,0.55,0.6,0.65,0.7,0.75,0.8,0.85,0.9,0.95,1},{0.1,0.175,0.25,0.325,0.4,0.475,0.55,0.625,0.7,0.775,0.85,0.925,1})</f>
        <v>1</v>
      </c>
      <c r="U49" s="327"/>
      <c r="V49" s="329"/>
      <c r="W49" s="331"/>
      <c r="X49" s="327"/>
      <c r="Y49" s="323">
        <f>R49-(V49/10)-X49</f>
        <v>299</v>
      </c>
      <c r="Z49" s="323">
        <f>Y49*T49*AE49</f>
        <v>299</v>
      </c>
      <c r="AA49" s="323">
        <f>U49-V49+Z49</f>
        <v>299</v>
      </c>
      <c r="AB49" s="323"/>
      <c r="AC49" s="323"/>
      <c r="AD49" s="238" t="s">
        <v>2092</v>
      </c>
      <c r="AE49" s="279">
        <f>VLOOKUP(AD49,分类参数表!$I$2:$J$10,2,FALSE)</f>
        <v>1</v>
      </c>
      <c r="AF49" s="278"/>
      <c r="AG49" s="264"/>
      <c r="AH49" s="264"/>
      <c r="AI49" s="264"/>
      <c r="AJ49" s="264"/>
      <c r="AK49" s="264" t="s">
        <v>2094</v>
      </c>
      <c r="AL49" s="264" t="s">
        <v>2136</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22"/>
      <c r="Q50" s="266"/>
      <c r="R50" s="322"/>
      <c r="S50" s="322"/>
      <c r="T50" s="322"/>
      <c r="U50" s="328"/>
      <c r="V50" s="330"/>
      <c r="W50" s="332"/>
      <c r="X50" s="328"/>
      <c r="Y50" s="324"/>
      <c r="Z50" s="324"/>
      <c r="AA50" s="324"/>
      <c r="AB50" s="324"/>
      <c r="AC50" s="324"/>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22"/>
      <c r="Q51" s="266"/>
      <c r="R51" s="322"/>
      <c r="S51" s="322"/>
      <c r="T51" s="322"/>
      <c r="U51" s="328"/>
      <c r="V51" s="330"/>
      <c r="W51" s="332"/>
      <c r="X51" s="328"/>
      <c r="Y51" s="324"/>
      <c r="Z51" s="324"/>
      <c r="AA51" s="324"/>
      <c r="AB51" s="324"/>
      <c r="AC51" s="324"/>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22"/>
      <c r="Q52" s="266"/>
      <c r="R52" s="322"/>
      <c r="S52" s="322"/>
      <c r="T52" s="322"/>
      <c r="U52" s="328"/>
      <c r="V52" s="330"/>
      <c r="W52" s="332"/>
      <c r="X52" s="328"/>
      <c r="Y52" s="324"/>
      <c r="Z52" s="324"/>
      <c r="AA52" s="324"/>
      <c r="AB52" s="324"/>
      <c r="AC52" s="324"/>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22"/>
      <c r="Q53" s="266"/>
      <c r="R53" s="322"/>
      <c r="S53" s="322"/>
      <c r="T53" s="322"/>
      <c r="U53" s="328"/>
      <c r="V53" s="330"/>
      <c r="W53" s="332"/>
      <c r="X53" s="328"/>
      <c r="Y53" s="324"/>
      <c r="Z53" s="324"/>
      <c r="AA53" s="324"/>
      <c r="AB53" s="324"/>
      <c r="AC53" s="324"/>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2398</v>
      </c>
      <c r="D54" s="244">
        <v>1</v>
      </c>
      <c r="E54" s="245" t="s">
        <v>40</v>
      </c>
      <c r="F54" s="245" t="s">
        <v>2097</v>
      </c>
      <c r="G54" s="244" t="s">
        <v>2176</v>
      </c>
      <c r="H54" s="246" t="s">
        <v>2099</v>
      </c>
      <c r="I54" s="246" t="s">
        <v>2177</v>
      </c>
      <c r="J54" s="244" t="s">
        <v>2088</v>
      </c>
      <c r="K54" s="245" t="s">
        <v>2089</v>
      </c>
      <c r="L54" s="244" t="s">
        <v>2101</v>
      </c>
      <c r="M54" s="244">
        <v>1</v>
      </c>
      <c r="N54" s="244">
        <v>199</v>
      </c>
      <c r="O54" s="257">
        <f t="shared" si="15"/>
        <v>199</v>
      </c>
      <c r="P54" s="334">
        <f>SUM(O54:O58)</f>
        <v>199</v>
      </c>
      <c r="Q54" s="269" t="s">
        <v>2178</v>
      </c>
      <c r="R54" s="318">
        <f>SUMPRODUCT(Q54:Q58+0)</f>
        <v>199</v>
      </c>
      <c r="S54" s="336">
        <f>R54/P54</f>
        <v>1</v>
      </c>
      <c r="T54" s="334">
        <f>LOOKUP(S54,{0.4,0.45,0.5,0.55,0.6,0.65,0.7,0.75,0.8,0.85,0.9,0.95,1},{0.1,0.175,0.25,0.325,0.4,0.475,0.55,0.625,0.7,0.775,0.85,0.925,1})</f>
        <v>1</v>
      </c>
      <c r="U54" s="338"/>
      <c r="V54" s="338"/>
      <c r="W54" s="338"/>
      <c r="X54" s="338"/>
      <c r="Y54" s="318">
        <f>R54-(V54/10)-X54</f>
        <v>199</v>
      </c>
      <c r="Z54" s="318">
        <f>Y54*T54*AE54</f>
        <v>199</v>
      </c>
      <c r="AA54" s="318">
        <f>U54-V54+Z54</f>
        <v>199</v>
      </c>
      <c r="AB54" s="318"/>
      <c r="AC54" s="318"/>
      <c r="AD54" s="281" t="s">
        <v>2103</v>
      </c>
      <c r="AE54" s="282">
        <f>VLOOKUP(AD54,分类参数表!$I$2:$J$10,2,FALSE)</f>
        <v>1</v>
      </c>
      <c r="AF54" s="283"/>
      <c r="AG54" s="269" t="s">
        <v>2104</v>
      </c>
      <c r="AH54" s="269" t="s">
        <v>2105</v>
      </c>
      <c r="AI54" s="269"/>
      <c r="AJ54" s="269"/>
      <c r="AK54" s="269" t="s">
        <v>2110</v>
      </c>
      <c r="AL54" s="269" t="s">
        <v>2136</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35"/>
      <c r="Q55" s="271"/>
      <c r="R55" s="319"/>
      <c r="S55" s="337"/>
      <c r="T55" s="335"/>
      <c r="U55" s="339"/>
      <c r="V55" s="339"/>
      <c r="W55" s="339"/>
      <c r="X55" s="339"/>
      <c r="Y55" s="319"/>
      <c r="Z55" s="319"/>
      <c r="AA55" s="319"/>
      <c r="AB55" s="319"/>
      <c r="AC55" s="319"/>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35"/>
      <c r="Q56" s="271"/>
      <c r="R56" s="319"/>
      <c r="S56" s="337"/>
      <c r="T56" s="335"/>
      <c r="U56" s="339"/>
      <c r="V56" s="339"/>
      <c r="W56" s="339"/>
      <c r="X56" s="339"/>
      <c r="Y56" s="319"/>
      <c r="Z56" s="319"/>
      <c r="AA56" s="319"/>
      <c r="AB56" s="319"/>
      <c r="AC56" s="319"/>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35"/>
      <c r="Q57" s="271"/>
      <c r="R57" s="319"/>
      <c r="S57" s="337"/>
      <c r="T57" s="335"/>
      <c r="U57" s="339"/>
      <c r="V57" s="339"/>
      <c r="W57" s="339"/>
      <c r="X57" s="339"/>
      <c r="Y57" s="319"/>
      <c r="Z57" s="319"/>
      <c r="AA57" s="319"/>
      <c r="AB57" s="319"/>
      <c r="AC57" s="319"/>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35"/>
      <c r="Q58" s="271"/>
      <c r="R58" s="319"/>
      <c r="S58" s="337"/>
      <c r="T58" s="335"/>
      <c r="U58" s="339"/>
      <c r="V58" s="339"/>
      <c r="W58" s="339"/>
      <c r="X58" s="339"/>
      <c r="Y58" s="319"/>
      <c r="Z58" s="319"/>
      <c r="AA58" s="319"/>
      <c r="AB58" s="319"/>
      <c r="AC58" s="319"/>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2399</v>
      </c>
      <c r="D59" s="232">
        <v>1</v>
      </c>
      <c r="E59" s="233" t="s">
        <v>2083</v>
      </c>
      <c r="F59" s="233" t="s">
        <v>2171</v>
      </c>
      <c r="G59" s="232" t="s">
        <v>2179</v>
      </c>
      <c r="H59" s="234" t="s">
        <v>2180</v>
      </c>
      <c r="I59" s="234" t="s">
        <v>2181</v>
      </c>
      <c r="J59" s="232" t="s">
        <v>2088</v>
      </c>
      <c r="K59" s="233" t="s">
        <v>2117</v>
      </c>
      <c r="L59" s="232" t="s">
        <v>2101</v>
      </c>
      <c r="M59" s="232">
        <v>1</v>
      </c>
      <c r="N59" s="232">
        <v>299</v>
      </c>
      <c r="O59" s="255">
        <f t="shared" si="15"/>
        <v>299</v>
      </c>
      <c r="P59" s="321">
        <f>SUM(O59:O63)</f>
        <v>3299</v>
      </c>
      <c r="Q59" s="264" t="s">
        <v>2182</v>
      </c>
      <c r="R59" s="321">
        <f>SUMPRODUCT(Q59:Q63+0)</f>
        <v>2969</v>
      </c>
      <c r="S59" s="321">
        <f>R59/P59</f>
        <v>0.89996968778417707</v>
      </c>
      <c r="T59" s="321">
        <f>LOOKUP(S59,{0.4,0.45,0.5,0.55,0.6,0.65,0.7,0.75,0.8,0.85,0.9,0.95,1},{0.1,0.175,0.25,0.325,0.4,0.475,0.55,0.625,0.7,0.775,0.85,0.925,1})</f>
        <v>0.77500000000000002</v>
      </c>
      <c r="U59" s="327"/>
      <c r="V59" s="329"/>
      <c r="W59" s="331"/>
      <c r="X59" s="327"/>
      <c r="Y59" s="323">
        <f>R59-(V59/10)-X59</f>
        <v>2969</v>
      </c>
      <c r="Z59" s="323">
        <f>Y59*T59*AE59</f>
        <v>2300.9749999999999</v>
      </c>
      <c r="AA59" s="323">
        <f>U59-V59+Z59</f>
        <v>2300.9749999999999</v>
      </c>
      <c r="AB59" s="323"/>
      <c r="AC59" s="323"/>
      <c r="AD59" s="238" t="s">
        <v>2170</v>
      </c>
      <c r="AE59" s="279">
        <f>VLOOKUP(AD59,分类参数表!$I$2:$J$10,2,FALSE)</f>
        <v>1</v>
      </c>
      <c r="AF59" s="278"/>
      <c r="AG59" s="264" t="s">
        <v>2191</v>
      </c>
      <c r="AH59" s="264" t="s">
        <v>2193</v>
      </c>
      <c r="AI59" s="264"/>
      <c r="AJ59" s="264"/>
      <c r="AK59" s="264" t="s">
        <v>2094</v>
      </c>
      <c r="AL59" s="264" t="s">
        <v>2136</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2183</v>
      </c>
      <c r="F60" s="239" t="s">
        <v>91</v>
      </c>
      <c r="G60" s="238" t="s">
        <v>2184</v>
      </c>
      <c r="H60" s="240" t="s">
        <v>2185</v>
      </c>
      <c r="I60" s="240" t="s">
        <v>2158</v>
      </c>
      <c r="J60" s="238" t="s">
        <v>2088</v>
      </c>
      <c r="K60" s="238" t="s">
        <v>2117</v>
      </c>
      <c r="L60" s="238" t="s">
        <v>2101</v>
      </c>
      <c r="M60" s="238">
        <v>1</v>
      </c>
      <c r="N60" s="238">
        <v>1480</v>
      </c>
      <c r="O60" s="256">
        <f t="shared" si="15"/>
        <v>1480</v>
      </c>
      <c r="P60" s="322"/>
      <c r="Q60" s="266" t="s">
        <v>2186</v>
      </c>
      <c r="R60" s="322"/>
      <c r="S60" s="322"/>
      <c r="T60" s="322"/>
      <c r="U60" s="328"/>
      <c r="V60" s="330"/>
      <c r="W60" s="332"/>
      <c r="X60" s="328"/>
      <c r="Y60" s="324"/>
      <c r="Z60" s="324"/>
      <c r="AA60" s="324"/>
      <c r="AB60" s="324"/>
      <c r="AC60" s="324"/>
      <c r="AD60" s="238" t="str">
        <f>AD59</f>
        <v>会员</v>
      </c>
      <c r="AE60" s="279">
        <f>VLOOKUP(AD60,分类参数表!$I$2:$J$10,2,FALSE)</f>
        <v>1</v>
      </c>
      <c r="AF60" s="280"/>
      <c r="AG60" s="266" t="s">
        <v>2190</v>
      </c>
      <c r="AH60" s="266" t="s">
        <v>2192</v>
      </c>
      <c r="AI60" s="266"/>
      <c r="AJ60" s="266"/>
      <c r="AK60" s="266" t="s">
        <v>2093</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2183</v>
      </c>
      <c r="F61" s="239" t="s">
        <v>2187</v>
      </c>
      <c r="G61" s="238" t="s">
        <v>2188</v>
      </c>
      <c r="H61" s="240" t="s">
        <v>2185</v>
      </c>
      <c r="I61" s="240" t="s">
        <v>2158</v>
      </c>
      <c r="J61" s="238" t="s">
        <v>2088</v>
      </c>
      <c r="K61" s="238" t="s">
        <v>2089</v>
      </c>
      <c r="L61" s="238" t="s">
        <v>2114</v>
      </c>
      <c r="M61" s="238">
        <v>1</v>
      </c>
      <c r="N61" s="238">
        <v>1520</v>
      </c>
      <c r="O61" s="256">
        <f t="shared" si="15"/>
        <v>1520</v>
      </c>
      <c r="P61" s="322"/>
      <c r="Q61" s="266" t="s">
        <v>2189</v>
      </c>
      <c r="R61" s="322"/>
      <c r="S61" s="322"/>
      <c r="T61" s="322"/>
      <c r="U61" s="328"/>
      <c r="V61" s="330"/>
      <c r="W61" s="332"/>
      <c r="X61" s="328"/>
      <c r="Y61" s="324"/>
      <c r="Z61" s="324"/>
      <c r="AA61" s="324"/>
      <c r="AB61" s="324"/>
      <c r="AC61" s="324"/>
      <c r="AD61" s="238" t="str">
        <f>AD60</f>
        <v>会员</v>
      </c>
      <c r="AE61" s="279">
        <f>VLOOKUP(AD61,分类参数表!$I$2:$J$10,2,FALSE)</f>
        <v>1</v>
      </c>
      <c r="AF61" s="280"/>
      <c r="AG61" s="266" t="s">
        <v>2190</v>
      </c>
      <c r="AH61" s="266" t="s">
        <v>2192</v>
      </c>
      <c r="AI61" s="266"/>
      <c r="AJ61" s="266"/>
      <c r="AK61" s="266" t="s">
        <v>2093</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22"/>
      <c r="Q62" s="266"/>
      <c r="R62" s="322"/>
      <c r="S62" s="322"/>
      <c r="T62" s="322"/>
      <c r="U62" s="328"/>
      <c r="V62" s="330"/>
      <c r="W62" s="332"/>
      <c r="X62" s="328"/>
      <c r="Y62" s="324"/>
      <c r="Z62" s="324"/>
      <c r="AA62" s="324"/>
      <c r="AB62" s="324"/>
      <c r="AC62" s="324"/>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22"/>
      <c r="Q63" s="266"/>
      <c r="R63" s="322"/>
      <c r="S63" s="322"/>
      <c r="T63" s="322"/>
      <c r="U63" s="328"/>
      <c r="V63" s="330"/>
      <c r="W63" s="332"/>
      <c r="X63" s="328"/>
      <c r="Y63" s="324"/>
      <c r="Z63" s="324"/>
      <c r="AA63" s="324"/>
      <c r="AB63" s="324"/>
      <c r="AC63" s="324"/>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2400</v>
      </c>
      <c r="D64" s="244">
        <v>1</v>
      </c>
      <c r="E64" s="245" t="s">
        <v>2194</v>
      </c>
      <c r="F64" s="245" t="s">
        <v>2195</v>
      </c>
      <c r="G64" s="244"/>
      <c r="H64" s="246"/>
      <c r="I64" s="246" t="s">
        <v>2087</v>
      </c>
      <c r="J64" s="244" t="s">
        <v>2155</v>
      </c>
      <c r="K64" s="245" t="s">
        <v>2117</v>
      </c>
      <c r="L64" s="244" t="s">
        <v>2101</v>
      </c>
      <c r="M64" s="244">
        <v>1</v>
      </c>
      <c r="N64" s="244">
        <v>158</v>
      </c>
      <c r="O64" s="257">
        <f t="shared" si="15"/>
        <v>158</v>
      </c>
      <c r="P64" s="334">
        <f>SUM(O64:O68)</f>
        <v>158</v>
      </c>
      <c r="Q64" s="269" t="s">
        <v>2196</v>
      </c>
      <c r="R64" s="318">
        <f>SUMPRODUCT(Q64:Q68+0)</f>
        <v>110</v>
      </c>
      <c r="S64" s="336">
        <f>R64/P64</f>
        <v>0.69620253164556967</v>
      </c>
      <c r="T64" s="334">
        <f>LOOKUP(S64,{0.4,0.45,0.5,0.55,0.6,0.65,0.7,0.75,0.8,0.85,0.9,0.95,1},{0.1,0.175,0.25,0.325,0.4,0.475,0.55,0.625,0.7,0.775,0.85,0.925,1})</f>
        <v>0.47499999999999998</v>
      </c>
      <c r="U64" s="338"/>
      <c r="V64" s="338"/>
      <c r="W64" s="338"/>
      <c r="X64" s="338"/>
      <c r="Y64" s="318">
        <f>R64-(V64/10)-X64</f>
        <v>110</v>
      </c>
      <c r="Z64" s="318">
        <f>Y64*T64*AE64</f>
        <v>52.25</v>
      </c>
      <c r="AA64" s="318">
        <f>U64-V64+Z64</f>
        <v>52.25</v>
      </c>
      <c r="AB64" s="318"/>
      <c r="AC64" s="318"/>
      <c r="AD64" s="281" t="s">
        <v>2092</v>
      </c>
      <c r="AE64" s="282">
        <f>VLOOKUP(AD64,分类参数表!$I$2:$J$10,2,FALSE)</f>
        <v>1</v>
      </c>
      <c r="AF64" s="283"/>
      <c r="AG64" s="269"/>
      <c r="AH64" s="269"/>
      <c r="AI64" s="269"/>
      <c r="AJ64" s="269"/>
      <c r="AK64" s="269" t="s">
        <v>2197</v>
      </c>
      <c r="AL64" s="269" t="s">
        <v>2095</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35"/>
      <c r="Q65" s="271"/>
      <c r="R65" s="319"/>
      <c r="S65" s="337"/>
      <c r="T65" s="335"/>
      <c r="U65" s="339"/>
      <c r="V65" s="339"/>
      <c r="W65" s="339"/>
      <c r="X65" s="339"/>
      <c r="Y65" s="319"/>
      <c r="Z65" s="319"/>
      <c r="AA65" s="319"/>
      <c r="AB65" s="319"/>
      <c r="AC65" s="319"/>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35"/>
      <c r="Q66" s="271"/>
      <c r="R66" s="319"/>
      <c r="S66" s="337"/>
      <c r="T66" s="335"/>
      <c r="U66" s="339"/>
      <c r="V66" s="339"/>
      <c r="W66" s="339"/>
      <c r="X66" s="339"/>
      <c r="Y66" s="319"/>
      <c r="Z66" s="319"/>
      <c r="AA66" s="319"/>
      <c r="AB66" s="319"/>
      <c r="AC66" s="319"/>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35"/>
      <c r="Q67" s="271"/>
      <c r="R67" s="319"/>
      <c r="S67" s="337"/>
      <c r="T67" s="335"/>
      <c r="U67" s="339"/>
      <c r="V67" s="339"/>
      <c r="W67" s="339"/>
      <c r="X67" s="339"/>
      <c r="Y67" s="319"/>
      <c r="Z67" s="319"/>
      <c r="AA67" s="319"/>
      <c r="AB67" s="319"/>
      <c r="AC67" s="319"/>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35"/>
      <c r="Q68" s="271"/>
      <c r="R68" s="319"/>
      <c r="S68" s="337"/>
      <c r="T68" s="335"/>
      <c r="U68" s="339"/>
      <c r="V68" s="339"/>
      <c r="W68" s="339"/>
      <c r="X68" s="339"/>
      <c r="Y68" s="319"/>
      <c r="Z68" s="319"/>
      <c r="AA68" s="319"/>
      <c r="AB68" s="319"/>
      <c r="AC68" s="319"/>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2401</v>
      </c>
      <c r="D69" s="232">
        <v>1</v>
      </c>
      <c r="E69" s="233" t="s">
        <v>2152</v>
      </c>
      <c r="F69" s="233" t="s">
        <v>2153</v>
      </c>
      <c r="G69" s="232"/>
      <c r="H69" s="234" t="s">
        <v>2154</v>
      </c>
      <c r="I69" s="234" t="s">
        <v>2087</v>
      </c>
      <c r="J69" s="232" t="s">
        <v>2155</v>
      </c>
      <c r="K69" s="233" t="s">
        <v>2117</v>
      </c>
      <c r="L69" s="232" t="s">
        <v>2090</v>
      </c>
      <c r="M69" s="232">
        <v>1</v>
      </c>
      <c r="N69" s="232">
        <v>50</v>
      </c>
      <c r="O69" s="255">
        <f t="shared" si="15"/>
        <v>50</v>
      </c>
      <c r="P69" s="321">
        <f>SUM(O69:O73)</f>
        <v>50</v>
      </c>
      <c r="Q69" s="264" t="s">
        <v>2156</v>
      </c>
      <c r="R69" s="321">
        <f>SUMPRODUCT(Q69:Q73+0)</f>
        <v>50</v>
      </c>
      <c r="S69" s="321">
        <f>R69/P69</f>
        <v>1</v>
      </c>
      <c r="T69" s="321">
        <f>LOOKUP(S69,{0.4,0.45,0.5,0.55,0.6,0.65,0.7,0.75,0.8,0.85,0.9,0.95,1},{0.1,0.175,0.25,0.325,0.4,0.475,0.55,0.625,0.7,0.775,0.85,0.925,1})</f>
        <v>1</v>
      </c>
      <c r="U69" s="327"/>
      <c r="V69" s="329"/>
      <c r="W69" s="331"/>
      <c r="X69" s="327"/>
      <c r="Y69" s="323">
        <f>R69-(V69/10)-X69</f>
        <v>50</v>
      </c>
      <c r="Z69" s="323">
        <f>Y69*T69*AE69</f>
        <v>50</v>
      </c>
      <c r="AA69" s="323">
        <f>U69-V69+Z69</f>
        <v>50</v>
      </c>
      <c r="AB69" s="323"/>
      <c r="AC69" s="323"/>
      <c r="AD69" s="238" t="s">
        <v>2092</v>
      </c>
      <c r="AE69" s="279">
        <f>VLOOKUP(AD69,分类参数表!$I$2:$J$10,2,FALSE)</f>
        <v>1</v>
      </c>
      <c r="AF69" s="278"/>
      <c r="AG69" s="264"/>
      <c r="AH69" s="264"/>
      <c r="AI69" s="264"/>
      <c r="AJ69" s="264"/>
      <c r="AK69" s="264" t="s">
        <v>2094</v>
      </c>
      <c r="AL69" s="264" t="s">
        <v>2095</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22"/>
      <c r="Q70" s="266"/>
      <c r="R70" s="322"/>
      <c r="S70" s="322"/>
      <c r="T70" s="322"/>
      <c r="U70" s="328"/>
      <c r="V70" s="330"/>
      <c r="W70" s="332"/>
      <c r="X70" s="328"/>
      <c r="Y70" s="324"/>
      <c r="Z70" s="324"/>
      <c r="AA70" s="324"/>
      <c r="AB70" s="324"/>
      <c r="AC70" s="324"/>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22"/>
      <c r="Q71" s="266"/>
      <c r="R71" s="322"/>
      <c r="S71" s="322"/>
      <c r="T71" s="322"/>
      <c r="U71" s="328"/>
      <c r="V71" s="330"/>
      <c r="W71" s="332"/>
      <c r="X71" s="328"/>
      <c r="Y71" s="324"/>
      <c r="Z71" s="324"/>
      <c r="AA71" s="324"/>
      <c r="AB71" s="324"/>
      <c r="AC71" s="324"/>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22"/>
      <c r="Q72" s="266"/>
      <c r="R72" s="322"/>
      <c r="S72" s="322"/>
      <c r="T72" s="322"/>
      <c r="U72" s="328"/>
      <c r="V72" s="330"/>
      <c r="W72" s="332"/>
      <c r="X72" s="328"/>
      <c r="Y72" s="324"/>
      <c r="Z72" s="324"/>
      <c r="AA72" s="324"/>
      <c r="AB72" s="324"/>
      <c r="AC72" s="324"/>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22"/>
      <c r="Q73" s="266"/>
      <c r="R73" s="322"/>
      <c r="S73" s="322"/>
      <c r="T73" s="322"/>
      <c r="U73" s="328"/>
      <c r="V73" s="330"/>
      <c r="W73" s="332"/>
      <c r="X73" s="328"/>
      <c r="Y73" s="324"/>
      <c r="Z73" s="324"/>
      <c r="AA73" s="324"/>
      <c r="AB73" s="324"/>
      <c r="AC73" s="324"/>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2402</v>
      </c>
      <c r="D74" s="244">
        <v>1</v>
      </c>
      <c r="E74" s="245" t="s">
        <v>2152</v>
      </c>
      <c r="F74" s="245" t="s">
        <v>2153</v>
      </c>
      <c r="G74" s="244"/>
      <c r="H74" s="246" t="s">
        <v>2166</v>
      </c>
      <c r="I74" s="246" t="s">
        <v>2087</v>
      </c>
      <c r="J74" s="244" t="s">
        <v>2155</v>
      </c>
      <c r="K74" s="245" t="s">
        <v>2089</v>
      </c>
      <c r="L74" s="244" t="s">
        <v>2090</v>
      </c>
      <c r="M74" s="244">
        <v>1</v>
      </c>
      <c r="N74" s="244">
        <v>50</v>
      </c>
      <c r="O74" s="257">
        <f t="shared" si="15"/>
        <v>50</v>
      </c>
      <c r="P74" s="334">
        <f>SUM(O74:O78)</f>
        <v>50</v>
      </c>
      <c r="Q74" s="269" t="s">
        <v>2156</v>
      </c>
      <c r="R74" s="318">
        <f>SUMPRODUCT(Q74:Q78+0)</f>
        <v>50</v>
      </c>
      <c r="S74" s="336">
        <f>R74/P74</f>
        <v>1</v>
      </c>
      <c r="T74" s="334">
        <f>LOOKUP(S74,{0.4,0.45,0.5,0.55,0.6,0.65,0.7,0.75,0.8,0.85,0.9,0.95,1},{0.1,0.175,0.25,0.325,0.4,0.475,0.55,0.625,0.7,0.775,0.85,0.925,1})</f>
        <v>1</v>
      </c>
      <c r="U74" s="338"/>
      <c r="V74" s="338"/>
      <c r="W74" s="338"/>
      <c r="X74" s="338"/>
      <c r="Y74" s="318">
        <f>R74-(V74/10)-X74</f>
        <v>50</v>
      </c>
      <c r="Z74" s="318">
        <f>Y74*T74*AE74</f>
        <v>50</v>
      </c>
      <c r="AA74" s="318">
        <f>U74-V74+Z74</f>
        <v>50</v>
      </c>
      <c r="AB74" s="318"/>
      <c r="AC74" s="318"/>
      <c r="AD74" s="281" t="s">
        <v>2092</v>
      </c>
      <c r="AE74" s="282">
        <f>VLOOKUP(AD74,分类参数表!$I$2:$J$10,2,FALSE)</f>
        <v>1</v>
      </c>
      <c r="AF74" s="283"/>
      <c r="AG74" s="269"/>
      <c r="AH74" s="269"/>
      <c r="AI74" s="269"/>
      <c r="AJ74" s="269"/>
      <c r="AK74" s="269" t="s">
        <v>2094</v>
      </c>
      <c r="AL74" s="269" t="s">
        <v>2095</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35"/>
      <c r="Q75" s="271"/>
      <c r="R75" s="319"/>
      <c r="S75" s="337"/>
      <c r="T75" s="335"/>
      <c r="U75" s="339"/>
      <c r="V75" s="339"/>
      <c r="W75" s="339"/>
      <c r="X75" s="339"/>
      <c r="Y75" s="319"/>
      <c r="Z75" s="319"/>
      <c r="AA75" s="319"/>
      <c r="AB75" s="319"/>
      <c r="AC75" s="319"/>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35"/>
      <c r="Q76" s="271"/>
      <c r="R76" s="319"/>
      <c r="S76" s="337"/>
      <c r="T76" s="335"/>
      <c r="U76" s="339"/>
      <c r="V76" s="339"/>
      <c r="W76" s="339"/>
      <c r="X76" s="339"/>
      <c r="Y76" s="319"/>
      <c r="Z76" s="319"/>
      <c r="AA76" s="319"/>
      <c r="AB76" s="319"/>
      <c r="AC76" s="319"/>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35"/>
      <c r="Q77" s="271"/>
      <c r="R77" s="319"/>
      <c r="S77" s="337"/>
      <c r="T77" s="335"/>
      <c r="U77" s="339"/>
      <c r="V77" s="339"/>
      <c r="W77" s="339"/>
      <c r="X77" s="339"/>
      <c r="Y77" s="319"/>
      <c r="Z77" s="319"/>
      <c r="AA77" s="319"/>
      <c r="AB77" s="319"/>
      <c r="AC77" s="319"/>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35"/>
      <c r="Q78" s="271"/>
      <c r="R78" s="319"/>
      <c r="S78" s="337"/>
      <c r="T78" s="335"/>
      <c r="U78" s="339"/>
      <c r="V78" s="339"/>
      <c r="W78" s="339"/>
      <c r="X78" s="339"/>
      <c r="Y78" s="319"/>
      <c r="Z78" s="319"/>
      <c r="AA78" s="319"/>
      <c r="AB78" s="319"/>
      <c r="AC78" s="319"/>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2403</v>
      </c>
      <c r="D79" s="232">
        <v>1</v>
      </c>
      <c r="E79" s="233" t="s">
        <v>2101</v>
      </c>
      <c r="F79" s="233" t="s">
        <v>2198</v>
      </c>
      <c r="G79" s="232" t="s">
        <v>2199</v>
      </c>
      <c r="H79" s="234"/>
      <c r="I79" s="234">
        <v>153</v>
      </c>
      <c r="J79" s="232" t="s">
        <v>2168</v>
      </c>
      <c r="K79" s="233" t="s">
        <v>2089</v>
      </c>
      <c r="L79" s="232" t="s">
        <v>2101</v>
      </c>
      <c r="M79" s="232">
        <v>1</v>
      </c>
      <c r="N79" s="232">
        <v>3980</v>
      </c>
      <c r="O79" s="255">
        <f t="shared" si="15"/>
        <v>3980</v>
      </c>
      <c r="P79" s="321">
        <f>SUM(O79:O83)</f>
        <v>5770</v>
      </c>
      <c r="Q79" s="264" t="s">
        <v>2200</v>
      </c>
      <c r="R79" s="321">
        <f>SUMPRODUCT(Q79:Q83+0)</f>
        <v>3460</v>
      </c>
      <c r="S79" s="321">
        <f>R79/P79</f>
        <v>0.59965337954939346</v>
      </c>
      <c r="T79" s="321">
        <f>LOOKUP(S79,{0.4,0.45,0.5,0.55,0.6,0.65,0.7,0.75,0.8,0.85,0.9,0.95,1},{0.1,0.175,0.25,0.325,0.4,0.475,0.55,0.625,0.7,0.775,0.85,0.925,1})</f>
        <v>0.32500000000000001</v>
      </c>
      <c r="U79" s="327"/>
      <c r="V79" s="329"/>
      <c r="W79" s="331"/>
      <c r="X79" s="327"/>
      <c r="Y79" s="323">
        <f>R79-(V79/10)-X79</f>
        <v>3460</v>
      </c>
      <c r="Z79" s="323">
        <f>Y79*T79*AE79</f>
        <v>1124.5</v>
      </c>
      <c r="AA79" s="323">
        <f>U79-V79+Z79</f>
        <v>1124.5</v>
      </c>
      <c r="AB79" s="323"/>
      <c r="AC79" s="323"/>
      <c r="AD79" s="238" t="s">
        <v>2170</v>
      </c>
      <c r="AE79" s="279">
        <f>VLOOKUP(AD79,分类参数表!$I$2:$J$10,2,FALSE)</f>
        <v>1</v>
      </c>
      <c r="AF79" s="278"/>
      <c r="AG79" s="264" t="s">
        <v>2206</v>
      </c>
      <c r="AH79" s="264" t="s">
        <v>2208</v>
      </c>
      <c r="AI79" s="264"/>
      <c r="AJ79" s="264"/>
      <c r="AK79" s="264" t="s">
        <v>2110</v>
      </c>
      <c r="AL79" s="264" t="s">
        <v>2095</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2201</v>
      </c>
      <c r="F80" s="239" t="s">
        <v>2202</v>
      </c>
      <c r="G80" s="238" t="s">
        <v>2203</v>
      </c>
      <c r="H80" s="240"/>
      <c r="I80" s="240" t="s">
        <v>2174</v>
      </c>
      <c r="J80" s="238" t="s">
        <v>2168</v>
      </c>
      <c r="K80" s="238" t="s">
        <v>2089</v>
      </c>
      <c r="L80" s="238" t="s">
        <v>2101</v>
      </c>
      <c r="M80" s="238">
        <v>1</v>
      </c>
      <c r="N80" s="238">
        <v>1790</v>
      </c>
      <c r="O80" s="256">
        <f t="shared" si="15"/>
        <v>1790</v>
      </c>
      <c r="P80" s="322"/>
      <c r="Q80" s="266" t="s">
        <v>2204</v>
      </c>
      <c r="R80" s="322"/>
      <c r="S80" s="322"/>
      <c r="T80" s="322"/>
      <c r="U80" s="328"/>
      <c r="V80" s="330"/>
      <c r="W80" s="332"/>
      <c r="X80" s="328"/>
      <c r="Y80" s="324"/>
      <c r="Z80" s="324"/>
      <c r="AA80" s="324"/>
      <c r="AB80" s="324"/>
      <c r="AC80" s="324"/>
      <c r="AD80" s="238" t="str">
        <f>AD79</f>
        <v>会员</v>
      </c>
      <c r="AE80" s="279">
        <f>VLOOKUP(AD80,分类参数表!$I$2:$J$10,2,FALSE)</f>
        <v>1</v>
      </c>
      <c r="AF80" s="280"/>
      <c r="AG80" s="266" t="s">
        <v>2205</v>
      </c>
      <c r="AH80" s="266" t="s">
        <v>2207</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22"/>
      <c r="Q81" s="266"/>
      <c r="R81" s="322"/>
      <c r="S81" s="322"/>
      <c r="T81" s="322"/>
      <c r="U81" s="328"/>
      <c r="V81" s="330"/>
      <c r="W81" s="332"/>
      <c r="X81" s="328"/>
      <c r="Y81" s="324"/>
      <c r="Z81" s="324"/>
      <c r="AA81" s="324"/>
      <c r="AB81" s="324"/>
      <c r="AC81" s="324"/>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22"/>
      <c r="Q82" s="266"/>
      <c r="R82" s="322"/>
      <c r="S82" s="322"/>
      <c r="T82" s="322"/>
      <c r="U82" s="328"/>
      <c r="V82" s="330"/>
      <c r="W82" s="332"/>
      <c r="X82" s="328"/>
      <c r="Y82" s="324"/>
      <c r="Z82" s="324"/>
      <c r="AA82" s="324"/>
      <c r="AB82" s="324"/>
      <c r="AC82" s="324"/>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22"/>
      <c r="Q83" s="266"/>
      <c r="R83" s="322"/>
      <c r="S83" s="322"/>
      <c r="T83" s="322"/>
      <c r="U83" s="328"/>
      <c r="V83" s="330"/>
      <c r="W83" s="332"/>
      <c r="X83" s="328"/>
      <c r="Y83" s="324"/>
      <c r="Z83" s="324"/>
      <c r="AA83" s="324"/>
      <c r="AB83" s="324"/>
      <c r="AC83" s="324"/>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2404</v>
      </c>
      <c r="D84" s="244">
        <v>1</v>
      </c>
      <c r="E84" s="245" t="s">
        <v>2209</v>
      </c>
      <c r="F84" s="245" t="s">
        <v>52</v>
      </c>
      <c r="G84" s="244"/>
      <c r="H84" s="246" t="s">
        <v>2210</v>
      </c>
      <c r="I84" s="246" t="s">
        <v>2158</v>
      </c>
      <c r="J84" s="244" t="s">
        <v>2088</v>
      </c>
      <c r="K84" s="245" t="s">
        <v>2089</v>
      </c>
      <c r="L84" s="244" t="s">
        <v>2101</v>
      </c>
      <c r="M84" s="244">
        <v>1</v>
      </c>
      <c r="N84" s="244">
        <v>1280</v>
      </c>
      <c r="O84" s="257">
        <f t="shared" si="15"/>
        <v>1280</v>
      </c>
      <c r="P84" s="334">
        <f>SUM(O84:O88)</f>
        <v>2560</v>
      </c>
      <c r="Q84" s="269" t="s">
        <v>2211</v>
      </c>
      <c r="R84" s="318">
        <f>SUMPRODUCT(Q84:Q88+0)</f>
        <v>800</v>
      </c>
      <c r="S84" s="336">
        <f>R84/P84</f>
        <v>0.3125</v>
      </c>
      <c r="T84" s="334" t="e">
        <f>LOOKUP(S84,{0.4,0.45,0.5,0.55,0.6,0.65,0.7,0.75,0.8,0.85,0.9,0.95,1},{0.1,0.175,0.25,0.325,0.4,0.475,0.55,0.625,0.7,0.775,0.85,0.925,1})</f>
        <v>#N/A</v>
      </c>
      <c r="U84" s="338"/>
      <c r="V84" s="338"/>
      <c r="W84" s="338"/>
      <c r="X84" s="338"/>
      <c r="Y84" s="318">
        <f>R84-(V84/10)-X84</f>
        <v>800</v>
      </c>
      <c r="Z84" s="318" t="e">
        <f>Y84*T84*AE84</f>
        <v>#N/A</v>
      </c>
      <c r="AA84" s="318" t="e">
        <f>U84-V84+Z84</f>
        <v>#N/A</v>
      </c>
      <c r="AB84" s="318"/>
      <c r="AC84" s="318"/>
      <c r="AD84" s="281" t="s">
        <v>2170</v>
      </c>
      <c r="AE84" s="282">
        <f>VLOOKUP(AD84,分类参数表!$I$2:$J$10,2,FALSE)</f>
        <v>1</v>
      </c>
      <c r="AF84" s="283"/>
      <c r="AG84" s="269" t="s">
        <v>2214</v>
      </c>
      <c r="AH84" s="269"/>
      <c r="AI84" s="269"/>
      <c r="AJ84" s="269"/>
      <c r="AK84" s="269" t="s">
        <v>2094</v>
      </c>
      <c r="AL84" s="269" t="s">
        <v>2136</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2183</v>
      </c>
      <c r="F85" s="251" t="s">
        <v>2212</v>
      </c>
      <c r="G85" s="250"/>
      <c r="H85" s="252" t="s">
        <v>2166</v>
      </c>
      <c r="I85" s="252" t="s">
        <v>2158</v>
      </c>
      <c r="J85" s="250" t="s">
        <v>2088</v>
      </c>
      <c r="K85" s="250" t="s">
        <v>2089</v>
      </c>
      <c r="L85" s="250" t="s">
        <v>2101</v>
      </c>
      <c r="M85" s="250">
        <v>1</v>
      </c>
      <c r="N85" s="250">
        <v>1280</v>
      </c>
      <c r="O85" s="258">
        <f t="shared" si="15"/>
        <v>1280</v>
      </c>
      <c r="P85" s="335"/>
      <c r="Q85" s="271" t="s">
        <v>2213</v>
      </c>
      <c r="R85" s="319"/>
      <c r="S85" s="337"/>
      <c r="T85" s="335"/>
      <c r="U85" s="339"/>
      <c r="V85" s="339"/>
      <c r="W85" s="339"/>
      <c r="X85" s="339"/>
      <c r="Y85" s="319"/>
      <c r="Z85" s="319"/>
      <c r="AA85" s="319"/>
      <c r="AB85" s="319"/>
      <c r="AC85" s="319"/>
      <c r="AD85" s="250" t="str">
        <f>AD84</f>
        <v>会员</v>
      </c>
      <c r="AE85" s="284">
        <f>VLOOKUP(AD85,分类参数表!$I$2:$J$10,2,FALSE)</f>
        <v>1</v>
      </c>
      <c r="AF85" s="285"/>
      <c r="AG85" s="271" t="s">
        <v>2214</v>
      </c>
      <c r="AH85" s="271"/>
      <c r="AI85" s="271"/>
      <c r="AJ85" s="271"/>
      <c r="AK85" s="271" t="s">
        <v>2094</v>
      </c>
      <c r="AL85" s="271" t="s">
        <v>2136</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35"/>
      <c r="Q86" s="271"/>
      <c r="R86" s="319"/>
      <c r="S86" s="337"/>
      <c r="T86" s="335"/>
      <c r="U86" s="339"/>
      <c r="V86" s="339"/>
      <c r="W86" s="339"/>
      <c r="X86" s="339"/>
      <c r="Y86" s="319"/>
      <c r="Z86" s="319"/>
      <c r="AA86" s="319"/>
      <c r="AB86" s="319"/>
      <c r="AC86" s="319"/>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35"/>
      <c r="Q87" s="271"/>
      <c r="R87" s="319"/>
      <c r="S87" s="337"/>
      <c r="T87" s="335"/>
      <c r="U87" s="339"/>
      <c r="V87" s="339"/>
      <c r="W87" s="339"/>
      <c r="X87" s="339"/>
      <c r="Y87" s="319"/>
      <c r="Z87" s="319"/>
      <c r="AA87" s="319"/>
      <c r="AB87" s="319"/>
      <c r="AC87" s="319"/>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35"/>
      <c r="Q88" s="271"/>
      <c r="R88" s="319"/>
      <c r="S88" s="337"/>
      <c r="T88" s="335"/>
      <c r="U88" s="339"/>
      <c r="V88" s="339"/>
      <c r="W88" s="339"/>
      <c r="X88" s="339"/>
      <c r="Y88" s="319"/>
      <c r="Z88" s="319"/>
      <c r="AA88" s="319"/>
      <c r="AB88" s="319"/>
      <c r="AC88" s="319"/>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2405</v>
      </c>
      <c r="D89" s="232">
        <v>1</v>
      </c>
      <c r="E89" s="233" t="s">
        <v>2152</v>
      </c>
      <c r="F89" s="233" t="s">
        <v>2084</v>
      </c>
      <c r="G89" s="232" t="s">
        <v>2215</v>
      </c>
      <c r="H89" s="234" t="s">
        <v>2216</v>
      </c>
      <c r="I89" s="234" t="s">
        <v>2158</v>
      </c>
      <c r="J89" s="232" t="s">
        <v>2088</v>
      </c>
      <c r="K89" s="233" t="s">
        <v>2089</v>
      </c>
      <c r="L89" s="232" t="s">
        <v>2101</v>
      </c>
      <c r="M89" s="232">
        <v>1</v>
      </c>
      <c r="N89" s="232">
        <v>500</v>
      </c>
      <c r="O89" s="255">
        <f t="shared" si="15"/>
        <v>500</v>
      </c>
      <c r="P89" s="321">
        <f>SUM(O89:O93)</f>
        <v>500</v>
      </c>
      <c r="Q89" s="264" t="s">
        <v>2211</v>
      </c>
      <c r="R89" s="321">
        <f>SUMPRODUCT(Q89:Q93+0)</f>
        <v>500</v>
      </c>
      <c r="S89" s="321">
        <f>R89/P89</f>
        <v>1</v>
      </c>
      <c r="T89" s="321">
        <f>LOOKUP(S89,{0.4,0.45,0.5,0.55,0.6,0.65,0.7,0.75,0.8,0.85,0.9,0.95,1},{0.1,0.175,0.25,0.325,0.4,0.475,0.55,0.625,0.7,0.775,0.85,0.925,1})</f>
        <v>1</v>
      </c>
      <c r="U89" s="327"/>
      <c r="V89" s="329"/>
      <c r="W89" s="331"/>
      <c r="X89" s="327"/>
      <c r="Y89" s="323">
        <f>R89-(V89/10)-X89</f>
        <v>500</v>
      </c>
      <c r="Z89" s="323">
        <f>Y89*T89*AE89</f>
        <v>500</v>
      </c>
      <c r="AA89" s="323">
        <f>U89-V89+Z89</f>
        <v>500</v>
      </c>
      <c r="AB89" s="323"/>
      <c r="AC89" s="323"/>
      <c r="AD89" s="238" t="s">
        <v>2119</v>
      </c>
      <c r="AE89" s="279">
        <f>VLOOKUP(AD89,分类参数表!$I$2:$J$10,2,FALSE)</f>
        <v>1</v>
      </c>
      <c r="AF89" s="278"/>
      <c r="AG89" s="264" t="s">
        <v>2217</v>
      </c>
      <c r="AH89" s="264" t="s">
        <v>2218</v>
      </c>
      <c r="AI89" s="264"/>
      <c r="AJ89" s="264"/>
      <c r="AK89" s="264" t="s">
        <v>2094</v>
      </c>
      <c r="AL89" s="264" t="s">
        <v>2095</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22"/>
      <c r="Q90" s="266"/>
      <c r="R90" s="322"/>
      <c r="S90" s="322"/>
      <c r="T90" s="322"/>
      <c r="U90" s="328"/>
      <c r="V90" s="330"/>
      <c r="W90" s="332"/>
      <c r="X90" s="328"/>
      <c r="Y90" s="324"/>
      <c r="Z90" s="324"/>
      <c r="AA90" s="324"/>
      <c r="AB90" s="324"/>
      <c r="AC90" s="324"/>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22"/>
      <c r="Q91" s="266"/>
      <c r="R91" s="322"/>
      <c r="S91" s="322"/>
      <c r="T91" s="322"/>
      <c r="U91" s="328"/>
      <c r="V91" s="330"/>
      <c r="W91" s="332"/>
      <c r="X91" s="328"/>
      <c r="Y91" s="324"/>
      <c r="Z91" s="324"/>
      <c r="AA91" s="324"/>
      <c r="AB91" s="324"/>
      <c r="AC91" s="324"/>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22"/>
      <c r="Q92" s="266"/>
      <c r="R92" s="322"/>
      <c r="S92" s="322"/>
      <c r="T92" s="322"/>
      <c r="U92" s="328"/>
      <c r="V92" s="330"/>
      <c r="W92" s="332"/>
      <c r="X92" s="328"/>
      <c r="Y92" s="324"/>
      <c r="Z92" s="324"/>
      <c r="AA92" s="324"/>
      <c r="AB92" s="324"/>
      <c r="AC92" s="324"/>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22"/>
      <c r="Q93" s="266"/>
      <c r="R93" s="322"/>
      <c r="S93" s="322"/>
      <c r="T93" s="322"/>
      <c r="U93" s="328"/>
      <c r="V93" s="330"/>
      <c r="W93" s="332"/>
      <c r="X93" s="328"/>
      <c r="Y93" s="324"/>
      <c r="Z93" s="324"/>
      <c r="AA93" s="324"/>
      <c r="AB93" s="324"/>
      <c r="AC93" s="324"/>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2406</v>
      </c>
      <c r="D94" s="244">
        <v>1</v>
      </c>
      <c r="E94" s="245" t="s">
        <v>2096</v>
      </c>
      <c r="F94" s="245" t="s">
        <v>2097</v>
      </c>
      <c r="G94" s="244" t="s">
        <v>2219</v>
      </c>
      <c r="H94" s="246" t="s">
        <v>2099</v>
      </c>
      <c r="I94" s="246" t="s">
        <v>2100</v>
      </c>
      <c r="J94" s="244" t="s">
        <v>2088</v>
      </c>
      <c r="K94" s="245" t="s">
        <v>2220</v>
      </c>
      <c r="L94" s="244" t="s">
        <v>2101</v>
      </c>
      <c r="M94" s="244">
        <v>1</v>
      </c>
      <c r="N94" s="244">
        <v>1430</v>
      </c>
      <c r="O94" s="257">
        <f t="shared" si="15"/>
        <v>1430</v>
      </c>
      <c r="P94" s="334">
        <f>SUM(O94:O98)</f>
        <v>2049</v>
      </c>
      <c r="Q94" s="269" t="s">
        <v>2221</v>
      </c>
      <c r="R94" s="318">
        <f>SUMPRODUCT(Q94:Q98+0)</f>
        <v>1845</v>
      </c>
      <c r="S94" s="336">
        <f>R94/P94</f>
        <v>0.90043923865300146</v>
      </c>
      <c r="T94" s="334">
        <f>LOOKUP(S94,{0.4,0.45,0.5,0.55,0.6,0.65,0.7,0.75,0.8,0.85,0.9,0.95,1},{0.1,0.175,0.25,0.325,0.4,0.475,0.55,0.625,0.7,0.775,0.85,0.925,1})</f>
        <v>0.85</v>
      </c>
      <c r="U94" s="338"/>
      <c r="V94" s="338"/>
      <c r="W94" s="338"/>
      <c r="X94" s="338"/>
      <c r="Y94" s="318">
        <f>R94-(V94/10)-X94</f>
        <v>1845</v>
      </c>
      <c r="Z94" s="318">
        <f>Y94*T94*AE94</f>
        <v>1568.25</v>
      </c>
      <c r="AA94" s="318">
        <f>U94-V94+Z94</f>
        <v>1568.25</v>
      </c>
      <c r="AB94" s="318"/>
      <c r="AC94" s="318"/>
      <c r="AD94" s="281" t="s">
        <v>290</v>
      </c>
      <c r="AE94" s="282">
        <v>1</v>
      </c>
      <c r="AF94" s="283"/>
      <c r="AG94" s="269" t="s">
        <v>2161</v>
      </c>
      <c r="AH94" s="269" t="s">
        <v>2163</v>
      </c>
      <c r="AI94" s="269" t="s">
        <v>2107</v>
      </c>
      <c r="AJ94" s="269" t="s">
        <v>2109</v>
      </c>
      <c r="AK94" s="269" t="s">
        <v>2236</v>
      </c>
      <c r="AL94" s="269" t="s">
        <v>2095</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2111</v>
      </c>
      <c r="F95" s="251" t="s">
        <v>2097</v>
      </c>
      <c r="G95" s="250" t="s">
        <v>2222</v>
      </c>
      <c r="H95" s="252" t="s">
        <v>2099</v>
      </c>
      <c r="I95" s="252" t="s">
        <v>2100</v>
      </c>
      <c r="J95" s="250" t="s">
        <v>2088</v>
      </c>
      <c r="K95" s="250" t="s">
        <v>2220</v>
      </c>
      <c r="L95" s="250" t="s">
        <v>2101</v>
      </c>
      <c r="M95" s="250">
        <v>1</v>
      </c>
      <c r="N95" s="250">
        <v>420</v>
      </c>
      <c r="O95" s="258">
        <f t="shared" si="15"/>
        <v>420</v>
      </c>
      <c r="P95" s="335"/>
      <c r="Q95" s="271" t="s">
        <v>2223</v>
      </c>
      <c r="R95" s="319"/>
      <c r="S95" s="337"/>
      <c r="T95" s="335"/>
      <c r="U95" s="339"/>
      <c r="V95" s="339"/>
      <c r="W95" s="339"/>
      <c r="X95" s="339"/>
      <c r="Y95" s="319"/>
      <c r="Z95" s="319"/>
      <c r="AA95" s="319"/>
      <c r="AB95" s="319"/>
      <c r="AC95" s="319"/>
      <c r="AD95" s="250" t="s">
        <v>290</v>
      </c>
      <c r="AE95" s="284">
        <v>1</v>
      </c>
      <c r="AF95" s="285"/>
      <c r="AG95" s="271" t="s">
        <v>2161</v>
      </c>
      <c r="AH95" s="271" t="s">
        <v>2163</v>
      </c>
      <c r="AI95" s="271" t="s">
        <v>2106</v>
      </c>
      <c r="AJ95" s="271" t="s">
        <v>2108</v>
      </c>
      <c r="AK95" s="271" t="s">
        <v>2237</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2224</v>
      </c>
      <c r="F96" s="251" t="s">
        <v>2097</v>
      </c>
      <c r="G96" s="250" t="s">
        <v>2176</v>
      </c>
      <c r="H96" s="252" t="s">
        <v>2099</v>
      </c>
      <c r="I96" s="252" t="s">
        <v>2100</v>
      </c>
      <c r="J96" s="250" t="s">
        <v>2088</v>
      </c>
      <c r="K96" s="250" t="s">
        <v>2220</v>
      </c>
      <c r="L96" s="250" t="s">
        <v>2101</v>
      </c>
      <c r="M96" s="250">
        <v>1</v>
      </c>
      <c r="N96" s="250">
        <v>199</v>
      </c>
      <c r="O96" s="258">
        <f t="shared" si="15"/>
        <v>199</v>
      </c>
      <c r="P96" s="335"/>
      <c r="Q96" s="271" t="s">
        <v>2225</v>
      </c>
      <c r="R96" s="319"/>
      <c r="S96" s="337"/>
      <c r="T96" s="335"/>
      <c r="U96" s="339"/>
      <c r="V96" s="339"/>
      <c r="W96" s="339"/>
      <c r="X96" s="339"/>
      <c r="Y96" s="319"/>
      <c r="Z96" s="319"/>
      <c r="AA96" s="319"/>
      <c r="AB96" s="319"/>
      <c r="AC96" s="319"/>
      <c r="AD96" s="250" t="s">
        <v>290</v>
      </c>
      <c r="AE96" s="284">
        <v>1</v>
      </c>
      <c r="AF96" s="285"/>
      <c r="AG96" s="271" t="s">
        <v>2161</v>
      </c>
      <c r="AH96" s="271" t="s">
        <v>2163</v>
      </c>
      <c r="AI96" s="271" t="s">
        <v>2106</v>
      </c>
      <c r="AJ96" s="271" t="s">
        <v>2108</v>
      </c>
      <c r="AK96" s="271" t="s">
        <v>2237</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35"/>
      <c r="Q97" s="271"/>
      <c r="R97" s="319"/>
      <c r="S97" s="337"/>
      <c r="T97" s="335"/>
      <c r="U97" s="339"/>
      <c r="V97" s="339"/>
      <c r="W97" s="339"/>
      <c r="X97" s="339"/>
      <c r="Y97" s="319"/>
      <c r="Z97" s="319"/>
      <c r="AA97" s="319"/>
      <c r="AB97" s="319"/>
      <c r="AC97" s="319"/>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35"/>
      <c r="Q98" s="271"/>
      <c r="R98" s="319"/>
      <c r="S98" s="337"/>
      <c r="T98" s="335"/>
      <c r="U98" s="339"/>
      <c r="V98" s="339"/>
      <c r="W98" s="339"/>
      <c r="X98" s="339"/>
      <c r="Y98" s="319"/>
      <c r="Z98" s="319"/>
      <c r="AA98" s="319"/>
      <c r="AB98" s="319"/>
      <c r="AC98" s="319"/>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15"/>
      <c r="C99" s="37"/>
      <c r="D99" s="315"/>
      <c r="E99" s="315"/>
      <c r="F99" s="315"/>
      <c r="G99" s="315"/>
      <c r="H99" s="315"/>
      <c r="I99" s="315"/>
      <c r="J99" s="315"/>
      <c r="K99" s="315"/>
      <c r="L99" s="315"/>
      <c r="M99" s="315"/>
      <c r="N99" s="315"/>
      <c r="O99" s="315"/>
      <c r="P99" s="315"/>
      <c r="Q99" s="316"/>
      <c r="R99" s="315"/>
      <c r="S99" s="315"/>
      <c r="T99" s="315"/>
      <c r="U99" s="315"/>
      <c r="V99" s="314"/>
      <c r="W99" s="316"/>
      <c r="X99" s="315"/>
      <c r="Y99" s="314"/>
      <c r="Z99" s="314"/>
      <c r="AA99" s="314"/>
      <c r="AB99" s="314"/>
      <c r="AC99" s="314"/>
      <c r="AD99" s="315"/>
      <c r="AE99" s="286"/>
      <c r="AF99" s="315"/>
      <c r="AG99" s="315"/>
      <c r="AH99" s="315"/>
      <c r="AI99" s="315"/>
      <c r="AJ99" s="315"/>
      <c r="AK99" s="315"/>
      <c r="AL99" s="315"/>
      <c r="AM99" s="314"/>
      <c r="AN99" s="90"/>
      <c r="AO99" s="98"/>
    </row>
    <row r="100" spans="1:41" s="218" customFormat="1" ht="15" customHeight="1" thickTop="1" x14ac:dyDescent="0.15">
      <c r="A100" s="229" t="s">
        <v>39</v>
      </c>
      <c r="B100" s="230">
        <v>42701</v>
      </c>
      <c r="C100" s="231" t="s">
        <v>2407</v>
      </c>
      <c r="D100" s="232">
        <v>1</v>
      </c>
      <c r="E100" s="233" t="s">
        <v>2226</v>
      </c>
      <c r="F100" s="233" t="s">
        <v>2227</v>
      </c>
      <c r="G100" s="232"/>
      <c r="H100" s="234" t="s">
        <v>2228</v>
      </c>
      <c r="I100" s="234" t="s">
        <v>2229</v>
      </c>
      <c r="J100" s="232" t="s">
        <v>2230</v>
      </c>
      <c r="K100" s="233" t="s">
        <v>2231</v>
      </c>
      <c r="L100" s="232" t="s">
        <v>2232</v>
      </c>
      <c r="M100" s="232">
        <v>1</v>
      </c>
      <c r="N100" s="232">
        <v>50</v>
      </c>
      <c r="O100" s="255">
        <f t="shared" ref="O100:O163" si="27">N100*M100</f>
        <v>50</v>
      </c>
      <c r="P100" s="321">
        <f>SUM(O100:O104)</f>
        <v>50</v>
      </c>
      <c r="Q100" s="264" t="s">
        <v>2233</v>
      </c>
      <c r="R100" s="321">
        <f>SUMPRODUCT(Q100:Q104+0)</f>
        <v>50</v>
      </c>
      <c r="S100" s="321">
        <f>R100/P100</f>
        <v>1</v>
      </c>
      <c r="T100" s="321">
        <f>LOOKUP(S100,{0.4,0.45,0.5,0.55,0.6,0.65,0.7,0.75,0.8,0.85,0.9,0.95,1},{0.1,0.175,0.25,0.325,0.4,0.475,0.55,0.625,0.7,0.775,0.85,0.925,1})</f>
        <v>1</v>
      </c>
      <c r="U100" s="327"/>
      <c r="V100" s="329"/>
      <c r="W100" s="331"/>
      <c r="X100" s="327"/>
      <c r="Y100" s="323">
        <f>R100-(V100/10)-X100</f>
        <v>50</v>
      </c>
      <c r="Z100" s="323">
        <f>Y100*T100*AE100</f>
        <v>50</v>
      </c>
      <c r="AA100" s="323">
        <f>U100-V100+Z100</f>
        <v>50</v>
      </c>
      <c r="AB100" s="323"/>
      <c r="AC100" s="323"/>
      <c r="AD100" s="238" t="s">
        <v>2235</v>
      </c>
      <c r="AE100" s="279">
        <f>VLOOKUP(AD100,分类参数表!$I$2:$J$10,2,FALSE)</f>
        <v>1</v>
      </c>
      <c r="AF100" s="278"/>
      <c r="AG100" s="264"/>
      <c r="AH100" s="264"/>
      <c r="AI100" s="264"/>
      <c r="AJ100" s="264"/>
      <c r="AK100" s="264" t="s">
        <v>2237</v>
      </c>
      <c r="AL100" s="264" t="s">
        <v>2238</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22"/>
      <c r="Q101" s="266"/>
      <c r="R101" s="322"/>
      <c r="S101" s="322"/>
      <c r="T101" s="322"/>
      <c r="U101" s="328"/>
      <c r="V101" s="330"/>
      <c r="W101" s="332"/>
      <c r="X101" s="328"/>
      <c r="Y101" s="324"/>
      <c r="Z101" s="324"/>
      <c r="AA101" s="324"/>
      <c r="AB101" s="324"/>
      <c r="AC101" s="324"/>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22"/>
      <c r="Q102" s="266"/>
      <c r="R102" s="322"/>
      <c r="S102" s="322"/>
      <c r="T102" s="322"/>
      <c r="U102" s="328"/>
      <c r="V102" s="330"/>
      <c r="W102" s="332"/>
      <c r="X102" s="328"/>
      <c r="Y102" s="324"/>
      <c r="Z102" s="324"/>
      <c r="AA102" s="324"/>
      <c r="AB102" s="324"/>
      <c r="AC102" s="324"/>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22"/>
      <c r="Q103" s="266"/>
      <c r="R103" s="322"/>
      <c r="S103" s="322"/>
      <c r="T103" s="322"/>
      <c r="U103" s="328"/>
      <c r="V103" s="330"/>
      <c r="W103" s="332"/>
      <c r="X103" s="328"/>
      <c r="Y103" s="324"/>
      <c r="Z103" s="324"/>
      <c r="AA103" s="324"/>
      <c r="AB103" s="324"/>
      <c r="AC103" s="324"/>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22"/>
      <c r="Q104" s="266"/>
      <c r="R104" s="322"/>
      <c r="S104" s="322"/>
      <c r="T104" s="322"/>
      <c r="U104" s="328"/>
      <c r="V104" s="330"/>
      <c r="W104" s="332"/>
      <c r="X104" s="328"/>
      <c r="Y104" s="324"/>
      <c r="Z104" s="324"/>
      <c r="AA104" s="324"/>
      <c r="AB104" s="324"/>
      <c r="AC104" s="324"/>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2408</v>
      </c>
      <c r="D105" s="244">
        <v>1</v>
      </c>
      <c r="E105" s="245" t="s">
        <v>2226</v>
      </c>
      <c r="F105" s="245" t="s">
        <v>2239</v>
      </c>
      <c r="G105" s="244"/>
      <c r="H105" s="246" t="s">
        <v>2240</v>
      </c>
      <c r="I105" s="246" t="s">
        <v>2229</v>
      </c>
      <c r="J105" s="244" t="s">
        <v>2241</v>
      </c>
      <c r="K105" s="245" t="s">
        <v>2242</v>
      </c>
      <c r="L105" s="244" t="s">
        <v>2232</v>
      </c>
      <c r="M105" s="244">
        <v>1</v>
      </c>
      <c r="N105" s="244">
        <v>50</v>
      </c>
      <c r="O105" s="257">
        <f t="shared" si="27"/>
        <v>50</v>
      </c>
      <c r="P105" s="334">
        <f>SUM(O105:O109)</f>
        <v>50</v>
      </c>
      <c r="Q105" s="269" t="s">
        <v>2233</v>
      </c>
      <c r="R105" s="318">
        <f>SUMPRODUCT(Q105:Q109+0)</f>
        <v>50</v>
      </c>
      <c r="S105" s="336">
        <f>R105/P105</f>
        <v>1</v>
      </c>
      <c r="T105" s="334">
        <f>LOOKUP(S105,{0.4,0.45,0.5,0.55,0.6,0.65,0.7,0.75,0.8,0.85,0.9,0.95,1},{0.1,0.175,0.25,0.325,0.4,0.475,0.55,0.625,0.7,0.775,0.85,0.925,1})</f>
        <v>1</v>
      </c>
      <c r="U105" s="338"/>
      <c r="V105" s="338"/>
      <c r="W105" s="338"/>
      <c r="X105" s="338"/>
      <c r="Y105" s="318">
        <f>R105-(V105/10)-X105</f>
        <v>50</v>
      </c>
      <c r="Z105" s="318">
        <f>Y105*T105*AE105</f>
        <v>50</v>
      </c>
      <c r="AA105" s="318">
        <f>U105-V105+Z105</f>
        <v>50</v>
      </c>
      <c r="AB105" s="318"/>
      <c r="AC105" s="318"/>
      <c r="AD105" s="281" t="s">
        <v>2234</v>
      </c>
      <c r="AE105" s="282">
        <f>VLOOKUP(AD105,分类参数表!$I$2:$J$10,2,FALSE)</f>
        <v>1</v>
      </c>
      <c r="AF105" s="283"/>
      <c r="AG105" s="269"/>
      <c r="AH105" s="269"/>
      <c r="AI105" s="269"/>
      <c r="AJ105" s="269"/>
      <c r="AK105" s="269" t="s">
        <v>2237</v>
      </c>
      <c r="AL105" s="269" t="s">
        <v>2238</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35"/>
      <c r="Q106" s="271"/>
      <c r="R106" s="319"/>
      <c r="S106" s="337"/>
      <c r="T106" s="335"/>
      <c r="U106" s="339"/>
      <c r="V106" s="339"/>
      <c r="W106" s="339"/>
      <c r="X106" s="339"/>
      <c r="Y106" s="319"/>
      <c r="Z106" s="319"/>
      <c r="AA106" s="319"/>
      <c r="AB106" s="319"/>
      <c r="AC106" s="319"/>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35"/>
      <c r="Q107" s="271"/>
      <c r="R107" s="319"/>
      <c r="S107" s="337"/>
      <c r="T107" s="335"/>
      <c r="U107" s="339"/>
      <c r="V107" s="339"/>
      <c r="W107" s="339"/>
      <c r="X107" s="339"/>
      <c r="Y107" s="319"/>
      <c r="Z107" s="319"/>
      <c r="AA107" s="319"/>
      <c r="AB107" s="319"/>
      <c r="AC107" s="319"/>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35"/>
      <c r="Q108" s="271"/>
      <c r="R108" s="319"/>
      <c r="S108" s="337"/>
      <c r="T108" s="335"/>
      <c r="U108" s="339"/>
      <c r="V108" s="339"/>
      <c r="W108" s="339"/>
      <c r="X108" s="339"/>
      <c r="Y108" s="319"/>
      <c r="Z108" s="319"/>
      <c r="AA108" s="319"/>
      <c r="AB108" s="319"/>
      <c r="AC108" s="319"/>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35"/>
      <c r="Q109" s="271"/>
      <c r="R109" s="319"/>
      <c r="S109" s="337"/>
      <c r="T109" s="335"/>
      <c r="U109" s="339"/>
      <c r="V109" s="339"/>
      <c r="W109" s="339"/>
      <c r="X109" s="339"/>
      <c r="Y109" s="319"/>
      <c r="Z109" s="319"/>
      <c r="AA109" s="319"/>
      <c r="AB109" s="319"/>
      <c r="AC109" s="319"/>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2409</v>
      </c>
      <c r="D110" s="232">
        <v>1</v>
      </c>
      <c r="E110" s="233" t="s">
        <v>2226</v>
      </c>
      <c r="F110" s="233" t="s">
        <v>2227</v>
      </c>
      <c r="G110" s="232" t="s">
        <v>2243</v>
      </c>
      <c r="H110" s="234" t="s">
        <v>2244</v>
      </c>
      <c r="I110" s="234" t="s">
        <v>2245</v>
      </c>
      <c r="J110" s="232" t="s">
        <v>2230</v>
      </c>
      <c r="K110" s="233" t="s">
        <v>2246</v>
      </c>
      <c r="L110" s="232" t="s">
        <v>2232</v>
      </c>
      <c r="M110" s="232">
        <v>1</v>
      </c>
      <c r="N110" s="232">
        <v>158</v>
      </c>
      <c r="O110" s="255">
        <f t="shared" si="27"/>
        <v>158</v>
      </c>
      <c r="P110" s="321">
        <f>SUM(O110:O114)</f>
        <v>158</v>
      </c>
      <c r="Q110" s="264" t="s">
        <v>2247</v>
      </c>
      <c r="R110" s="321">
        <f>SUMPRODUCT(Q110:Q114+0)</f>
        <v>110</v>
      </c>
      <c r="S110" s="321">
        <f>R110/P110</f>
        <v>0.69620253164556967</v>
      </c>
      <c r="T110" s="321">
        <f>LOOKUP(S110,{0.4,0.45,0.5,0.55,0.6,0.65,0.7,0.75,0.8,0.85,0.9,0.95,1},{0.1,0.175,0.25,0.325,0.4,0.475,0.55,0.625,0.7,0.775,0.85,0.925,1})</f>
        <v>0.47499999999999998</v>
      </c>
      <c r="U110" s="327"/>
      <c r="V110" s="329"/>
      <c r="W110" s="331"/>
      <c r="X110" s="327"/>
      <c r="Y110" s="323">
        <f>R110-(V110/10)-X110</f>
        <v>110</v>
      </c>
      <c r="Z110" s="323">
        <f>Y110*T110*AE110</f>
        <v>52.25</v>
      </c>
      <c r="AA110" s="323">
        <f>U110-V110+Z110</f>
        <v>52.25</v>
      </c>
      <c r="AB110" s="323"/>
      <c r="AC110" s="323"/>
      <c r="AD110" s="238" t="s">
        <v>2235</v>
      </c>
      <c r="AE110" s="279">
        <f>VLOOKUP(AD110,分类参数表!$I$2:$J$10,2,FALSE)</f>
        <v>1</v>
      </c>
      <c r="AF110" s="278"/>
      <c r="AG110" s="264"/>
      <c r="AH110" s="264"/>
      <c r="AI110" s="264"/>
      <c r="AJ110" s="264"/>
      <c r="AK110" s="264" t="s">
        <v>2248</v>
      </c>
      <c r="AL110" s="264" t="s">
        <v>2249</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22"/>
      <c r="Q111" s="266"/>
      <c r="R111" s="322"/>
      <c r="S111" s="322"/>
      <c r="T111" s="322"/>
      <c r="U111" s="328"/>
      <c r="V111" s="330"/>
      <c r="W111" s="332"/>
      <c r="X111" s="328"/>
      <c r="Y111" s="324"/>
      <c r="Z111" s="324"/>
      <c r="AA111" s="324"/>
      <c r="AB111" s="324"/>
      <c r="AC111" s="324"/>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22"/>
      <c r="Q112" s="266"/>
      <c r="R112" s="322"/>
      <c r="S112" s="322"/>
      <c r="T112" s="322"/>
      <c r="U112" s="328"/>
      <c r="V112" s="330"/>
      <c r="W112" s="332"/>
      <c r="X112" s="328"/>
      <c r="Y112" s="324"/>
      <c r="Z112" s="324"/>
      <c r="AA112" s="324"/>
      <c r="AB112" s="324"/>
      <c r="AC112" s="324"/>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22"/>
      <c r="Q113" s="266"/>
      <c r="R113" s="322"/>
      <c r="S113" s="322"/>
      <c r="T113" s="322"/>
      <c r="U113" s="328"/>
      <c r="V113" s="330"/>
      <c r="W113" s="332"/>
      <c r="X113" s="328"/>
      <c r="Y113" s="324"/>
      <c r="Z113" s="324"/>
      <c r="AA113" s="324"/>
      <c r="AB113" s="324"/>
      <c r="AC113" s="324"/>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22"/>
      <c r="Q114" s="266"/>
      <c r="R114" s="322"/>
      <c r="S114" s="322"/>
      <c r="T114" s="322"/>
      <c r="U114" s="328"/>
      <c r="V114" s="330"/>
      <c r="W114" s="332"/>
      <c r="X114" s="328"/>
      <c r="Y114" s="324"/>
      <c r="Z114" s="324"/>
      <c r="AA114" s="324"/>
      <c r="AB114" s="324"/>
      <c r="AC114" s="324"/>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2410</v>
      </c>
      <c r="D115" s="244">
        <v>1</v>
      </c>
      <c r="E115" s="245" t="s">
        <v>2250</v>
      </c>
      <c r="F115" s="245"/>
      <c r="G115" s="244"/>
      <c r="H115" s="246" t="s">
        <v>2251</v>
      </c>
      <c r="I115" s="246" t="s">
        <v>2252</v>
      </c>
      <c r="J115" s="244" t="s">
        <v>2241</v>
      </c>
      <c r="K115" s="245" t="s">
        <v>2246</v>
      </c>
      <c r="L115" s="244" t="s">
        <v>2232</v>
      </c>
      <c r="M115" s="244">
        <v>1</v>
      </c>
      <c r="N115" s="244">
        <v>980</v>
      </c>
      <c r="O115" s="257">
        <f t="shared" si="27"/>
        <v>980</v>
      </c>
      <c r="P115" s="334">
        <f>SUM(O115:O119)</f>
        <v>980</v>
      </c>
      <c r="Q115" s="269" t="s">
        <v>2253</v>
      </c>
      <c r="R115" s="318">
        <f>SUMPRODUCT(Q115:Q119+0)</f>
        <v>300</v>
      </c>
      <c r="S115" s="336">
        <f>R115/P115</f>
        <v>0.30612244897959184</v>
      </c>
      <c r="T115" s="334" t="e">
        <f>LOOKUP(S115,{0.4,0.45,0.5,0.55,0.6,0.65,0.7,0.75,0.8,0.85,0.9,0.95,1},{0.1,0.175,0.25,0.325,0.4,0.475,0.55,0.625,0.7,0.775,0.85,0.925,1})</f>
        <v>#N/A</v>
      </c>
      <c r="U115" s="338"/>
      <c r="V115" s="338"/>
      <c r="W115" s="338"/>
      <c r="X115" s="338"/>
      <c r="Y115" s="318">
        <f>R115-(V115/10)-X115</f>
        <v>300</v>
      </c>
      <c r="Z115" s="318" t="e">
        <f>Y115*T115*AE115</f>
        <v>#N/A</v>
      </c>
      <c r="AA115" s="318" t="e">
        <f>U115-V115+Z115</f>
        <v>#N/A</v>
      </c>
      <c r="AB115" s="318"/>
      <c r="AC115" s="318"/>
      <c r="AD115" s="281" t="s">
        <v>2234</v>
      </c>
      <c r="AE115" s="282">
        <f>VLOOKUP(AD115,分类参数表!$I$2:$J$10,2,FALSE)</f>
        <v>1</v>
      </c>
      <c r="AF115" s="283"/>
      <c r="AG115" s="269"/>
      <c r="AH115" s="269"/>
      <c r="AI115" s="269"/>
      <c r="AJ115" s="269"/>
      <c r="AK115" s="269" t="s">
        <v>2237</v>
      </c>
      <c r="AL115" s="269" t="s">
        <v>2249</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35"/>
      <c r="Q116" s="271"/>
      <c r="R116" s="319"/>
      <c r="S116" s="337"/>
      <c r="T116" s="335"/>
      <c r="U116" s="339"/>
      <c r="V116" s="339"/>
      <c r="W116" s="339"/>
      <c r="X116" s="339"/>
      <c r="Y116" s="319"/>
      <c r="Z116" s="319"/>
      <c r="AA116" s="319"/>
      <c r="AB116" s="319"/>
      <c r="AC116" s="319"/>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35"/>
      <c r="Q117" s="271"/>
      <c r="R117" s="319"/>
      <c r="S117" s="337"/>
      <c r="T117" s="335"/>
      <c r="U117" s="339"/>
      <c r="V117" s="339"/>
      <c r="W117" s="339"/>
      <c r="X117" s="339"/>
      <c r="Y117" s="319"/>
      <c r="Z117" s="319"/>
      <c r="AA117" s="319"/>
      <c r="AB117" s="319"/>
      <c r="AC117" s="319"/>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35"/>
      <c r="Q118" s="271"/>
      <c r="R118" s="319"/>
      <c r="S118" s="337"/>
      <c r="T118" s="335"/>
      <c r="U118" s="339"/>
      <c r="V118" s="339"/>
      <c r="W118" s="339"/>
      <c r="X118" s="339"/>
      <c r="Y118" s="319"/>
      <c r="Z118" s="319"/>
      <c r="AA118" s="319"/>
      <c r="AB118" s="319"/>
      <c r="AC118" s="319"/>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35"/>
      <c r="Q119" s="271"/>
      <c r="R119" s="319"/>
      <c r="S119" s="337"/>
      <c r="T119" s="335"/>
      <c r="U119" s="339"/>
      <c r="V119" s="339"/>
      <c r="W119" s="339"/>
      <c r="X119" s="339"/>
      <c r="Y119" s="319"/>
      <c r="Z119" s="319"/>
      <c r="AA119" s="319"/>
      <c r="AB119" s="319"/>
      <c r="AC119" s="319"/>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2411</v>
      </c>
      <c r="D120" s="232">
        <v>1</v>
      </c>
      <c r="E120" s="233" t="s">
        <v>2254</v>
      </c>
      <c r="F120" s="233" t="s">
        <v>2255</v>
      </c>
      <c r="G120" s="232" t="s">
        <v>2256</v>
      </c>
      <c r="H120" s="234" t="s">
        <v>2257</v>
      </c>
      <c r="I120" s="234" t="s">
        <v>2229</v>
      </c>
      <c r="J120" s="232" t="s">
        <v>2230</v>
      </c>
      <c r="K120" s="233" t="s">
        <v>2231</v>
      </c>
      <c r="L120" s="232" t="s">
        <v>2232</v>
      </c>
      <c r="M120" s="232">
        <v>1</v>
      </c>
      <c r="N120" s="232">
        <v>228</v>
      </c>
      <c r="O120" s="255">
        <f t="shared" si="27"/>
        <v>228</v>
      </c>
      <c r="P120" s="321">
        <f>SUM(O120:O124)</f>
        <v>228</v>
      </c>
      <c r="Q120" s="264" t="s">
        <v>2258</v>
      </c>
      <c r="R120" s="321">
        <f>SUMPRODUCT(Q120:Q124+0)</f>
        <v>220</v>
      </c>
      <c r="S120" s="321">
        <f>R120/P120</f>
        <v>0.96491228070175439</v>
      </c>
      <c r="T120" s="321">
        <f>LOOKUP(S120,{0.4,0.45,0.5,0.55,0.6,0.65,0.7,0.75,0.8,0.85,0.9,0.95,1},{0.1,0.175,0.25,0.325,0.4,0.475,0.55,0.625,0.7,0.775,0.85,0.925,1})</f>
        <v>0.92500000000000004</v>
      </c>
      <c r="U120" s="327"/>
      <c r="V120" s="329"/>
      <c r="W120" s="331"/>
      <c r="X120" s="327"/>
      <c r="Y120" s="323">
        <f>R120-(V120/10)-X120</f>
        <v>220</v>
      </c>
      <c r="Z120" s="323">
        <f>Y120*T120*AE120</f>
        <v>203.5</v>
      </c>
      <c r="AA120" s="323">
        <f>U120-V120+Z120</f>
        <v>203.5</v>
      </c>
      <c r="AB120" s="323"/>
      <c r="AC120" s="323"/>
      <c r="AD120" s="238" t="s">
        <v>2235</v>
      </c>
      <c r="AE120" s="279">
        <f>VLOOKUP(AD120,分类参数表!$I$2:$J$10,2,FALSE)</f>
        <v>1</v>
      </c>
      <c r="AF120" s="278"/>
      <c r="AG120" s="264"/>
      <c r="AH120" s="264"/>
      <c r="AI120" s="264"/>
      <c r="AJ120" s="264"/>
      <c r="AK120" s="264" t="s">
        <v>2248</v>
      </c>
      <c r="AL120" s="264" t="s">
        <v>2238</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22"/>
      <c r="Q121" s="266"/>
      <c r="R121" s="322"/>
      <c r="S121" s="322"/>
      <c r="T121" s="322"/>
      <c r="U121" s="328"/>
      <c r="V121" s="330"/>
      <c r="W121" s="332"/>
      <c r="X121" s="328"/>
      <c r="Y121" s="324"/>
      <c r="Z121" s="324"/>
      <c r="AA121" s="324"/>
      <c r="AB121" s="324"/>
      <c r="AC121" s="324"/>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22"/>
      <c r="Q122" s="266"/>
      <c r="R122" s="322"/>
      <c r="S122" s="322"/>
      <c r="T122" s="322"/>
      <c r="U122" s="328"/>
      <c r="V122" s="330"/>
      <c r="W122" s="332"/>
      <c r="X122" s="328"/>
      <c r="Y122" s="324"/>
      <c r="Z122" s="324"/>
      <c r="AA122" s="324"/>
      <c r="AB122" s="324"/>
      <c r="AC122" s="324"/>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22"/>
      <c r="Q123" s="266"/>
      <c r="R123" s="322"/>
      <c r="S123" s="322"/>
      <c r="T123" s="322"/>
      <c r="U123" s="328"/>
      <c r="V123" s="330"/>
      <c r="W123" s="332"/>
      <c r="X123" s="328"/>
      <c r="Y123" s="324"/>
      <c r="Z123" s="324"/>
      <c r="AA123" s="324"/>
      <c r="AB123" s="324"/>
      <c r="AC123" s="324"/>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22"/>
      <c r="Q124" s="266"/>
      <c r="R124" s="322"/>
      <c r="S124" s="322"/>
      <c r="T124" s="322"/>
      <c r="U124" s="328"/>
      <c r="V124" s="330"/>
      <c r="W124" s="332"/>
      <c r="X124" s="328"/>
      <c r="Y124" s="324"/>
      <c r="Z124" s="324"/>
      <c r="AA124" s="324"/>
      <c r="AB124" s="324"/>
      <c r="AC124" s="324"/>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2408</v>
      </c>
      <c r="D125" s="244">
        <v>1</v>
      </c>
      <c r="E125" s="245" t="s">
        <v>2259</v>
      </c>
      <c r="F125" s="245" t="s">
        <v>2260</v>
      </c>
      <c r="G125" s="244" t="s">
        <v>2261</v>
      </c>
      <c r="H125" s="246" t="s">
        <v>2262</v>
      </c>
      <c r="I125" s="246" t="s">
        <v>2263</v>
      </c>
      <c r="J125" s="244" t="s">
        <v>2264</v>
      </c>
      <c r="K125" s="245" t="s">
        <v>2246</v>
      </c>
      <c r="L125" s="244" t="s">
        <v>2273</v>
      </c>
      <c r="M125" s="244">
        <v>1</v>
      </c>
      <c r="N125" s="244">
        <v>299</v>
      </c>
      <c r="O125" s="257">
        <f t="shared" si="27"/>
        <v>299</v>
      </c>
      <c r="P125" s="334">
        <f>SUM(O125:O129)</f>
        <v>299</v>
      </c>
      <c r="Q125" s="269" t="s">
        <v>2281</v>
      </c>
      <c r="R125" s="318">
        <f>SUMPRODUCT(Q125:Q129+0)</f>
        <v>270</v>
      </c>
      <c r="S125" s="336">
        <f>R125/P125</f>
        <v>0.90301003344481601</v>
      </c>
      <c r="T125" s="334">
        <f>LOOKUP(S125,{0.4,0.45,0.5,0.55,0.6,0.65,0.7,0.75,0.8,0.85,0.9,0.95,1},{0.1,0.175,0.25,0.325,0.4,0.475,0.55,0.625,0.7,0.775,0.85,0.925,1})</f>
        <v>0.85</v>
      </c>
      <c r="U125" s="338"/>
      <c r="V125" s="338"/>
      <c r="W125" s="338"/>
      <c r="X125" s="338"/>
      <c r="Y125" s="318">
        <f>R125-(V125/10)-X125</f>
        <v>270</v>
      </c>
      <c r="Z125" s="318">
        <f>Y125*T125*AE125</f>
        <v>229.5</v>
      </c>
      <c r="AA125" s="318">
        <f>U125-V125+Z125</f>
        <v>229.5</v>
      </c>
      <c r="AB125" s="318"/>
      <c r="AC125" s="318"/>
      <c r="AD125" s="281" t="s">
        <v>2267</v>
      </c>
      <c r="AE125" s="282">
        <f>VLOOKUP(AD125,分类参数表!$I$2:$J$10,2,FALSE)</f>
        <v>1</v>
      </c>
      <c r="AF125" s="283"/>
      <c r="AG125" s="269" t="s">
        <v>2282</v>
      </c>
      <c r="AH125" s="269" t="s">
        <v>2283</v>
      </c>
      <c r="AI125" s="269"/>
      <c r="AJ125" s="269"/>
      <c r="AK125" s="269" t="s">
        <v>2237</v>
      </c>
      <c r="AL125" s="269" t="s">
        <v>2249</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35"/>
      <c r="Q126" s="271"/>
      <c r="R126" s="319"/>
      <c r="S126" s="337"/>
      <c r="T126" s="335"/>
      <c r="U126" s="339"/>
      <c r="V126" s="339"/>
      <c r="W126" s="339"/>
      <c r="X126" s="339"/>
      <c r="Y126" s="319"/>
      <c r="Z126" s="319"/>
      <c r="AA126" s="319"/>
      <c r="AB126" s="319"/>
      <c r="AC126" s="319"/>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35"/>
      <c r="Q127" s="271"/>
      <c r="R127" s="319"/>
      <c r="S127" s="337"/>
      <c r="T127" s="335"/>
      <c r="U127" s="339"/>
      <c r="V127" s="339"/>
      <c r="W127" s="339"/>
      <c r="X127" s="339"/>
      <c r="Y127" s="319"/>
      <c r="Z127" s="319"/>
      <c r="AA127" s="319"/>
      <c r="AB127" s="319"/>
      <c r="AC127" s="319"/>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35"/>
      <c r="Q128" s="271"/>
      <c r="R128" s="319"/>
      <c r="S128" s="337"/>
      <c r="T128" s="335"/>
      <c r="U128" s="339"/>
      <c r="V128" s="339"/>
      <c r="W128" s="339"/>
      <c r="X128" s="339"/>
      <c r="Y128" s="319"/>
      <c r="Z128" s="319"/>
      <c r="AA128" s="319"/>
      <c r="AB128" s="319"/>
      <c r="AC128" s="319"/>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35"/>
      <c r="Q129" s="271"/>
      <c r="R129" s="319"/>
      <c r="S129" s="337"/>
      <c r="T129" s="335"/>
      <c r="U129" s="339"/>
      <c r="V129" s="339"/>
      <c r="W129" s="339"/>
      <c r="X129" s="339"/>
      <c r="Y129" s="319"/>
      <c r="Z129" s="319"/>
      <c r="AA129" s="319"/>
      <c r="AB129" s="319"/>
      <c r="AC129" s="319"/>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2412</v>
      </c>
      <c r="D130" s="232">
        <v>1</v>
      </c>
      <c r="E130" s="233" t="s">
        <v>2271</v>
      </c>
      <c r="F130" s="233" t="s">
        <v>2075</v>
      </c>
      <c r="G130" s="232" t="s">
        <v>2272</v>
      </c>
      <c r="H130" s="234">
        <v>1</v>
      </c>
      <c r="I130" s="234">
        <v>42</v>
      </c>
      <c r="J130" s="232" t="s">
        <v>2264</v>
      </c>
      <c r="K130" s="233" t="s">
        <v>2246</v>
      </c>
      <c r="L130" s="232" t="s">
        <v>2273</v>
      </c>
      <c r="M130" s="232">
        <v>1</v>
      </c>
      <c r="N130" s="232">
        <v>1052</v>
      </c>
      <c r="O130" s="255">
        <f t="shared" si="27"/>
        <v>1052</v>
      </c>
      <c r="P130" s="321">
        <f>SUM(O130:O134)</f>
        <v>1052</v>
      </c>
      <c r="Q130" s="264" t="s">
        <v>2274</v>
      </c>
      <c r="R130" s="321">
        <f>SUMPRODUCT(Q130:Q134+0)</f>
        <v>947</v>
      </c>
      <c r="S130" s="321">
        <f>R130/P130</f>
        <v>0.90019011406844107</v>
      </c>
      <c r="T130" s="321">
        <f>LOOKUP(S130,{0.4,0.45,0.5,0.55,0.6,0.65,0.7,0.75,0.8,0.85,0.9,0.95,1},{0.1,0.175,0.25,0.325,0.4,0.475,0.55,0.625,0.7,0.775,0.85,0.925,1})</f>
        <v>0.85</v>
      </c>
      <c r="U130" s="327"/>
      <c r="V130" s="329"/>
      <c r="W130" s="331"/>
      <c r="X130" s="327"/>
      <c r="Y130" s="323">
        <f>R130-(V130/10)-X130</f>
        <v>947</v>
      </c>
      <c r="Z130" s="323">
        <f>Y130*T130*AE130</f>
        <v>804.94999999999993</v>
      </c>
      <c r="AA130" s="323">
        <f>U130-V130+Z130</f>
        <v>804.94999999999993</v>
      </c>
      <c r="AB130" s="323"/>
      <c r="AC130" s="323"/>
      <c r="AD130" s="238" t="s">
        <v>2275</v>
      </c>
      <c r="AE130" s="279">
        <f>VLOOKUP(AD130,分类参数表!$I$2:$J$10,2,FALSE)</f>
        <v>1</v>
      </c>
      <c r="AF130" s="278"/>
      <c r="AG130" s="264" t="s">
        <v>2276</v>
      </c>
      <c r="AH130" s="264" t="s">
        <v>2277</v>
      </c>
      <c r="AI130" s="264"/>
      <c r="AJ130" s="264"/>
      <c r="AK130" s="264" t="s">
        <v>2269</v>
      </c>
      <c r="AL130" s="264" t="s">
        <v>2249</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22"/>
      <c r="Q131" s="266"/>
      <c r="R131" s="322"/>
      <c r="S131" s="322"/>
      <c r="T131" s="322"/>
      <c r="U131" s="328"/>
      <c r="V131" s="330"/>
      <c r="W131" s="332"/>
      <c r="X131" s="328"/>
      <c r="Y131" s="324"/>
      <c r="Z131" s="324"/>
      <c r="AA131" s="324"/>
      <c r="AB131" s="324"/>
      <c r="AC131" s="324"/>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22"/>
      <c r="Q132" s="266"/>
      <c r="R132" s="322"/>
      <c r="S132" s="322"/>
      <c r="T132" s="322"/>
      <c r="U132" s="328"/>
      <c r="V132" s="330"/>
      <c r="W132" s="332"/>
      <c r="X132" s="328"/>
      <c r="Y132" s="324"/>
      <c r="Z132" s="324"/>
      <c r="AA132" s="324"/>
      <c r="AB132" s="324"/>
      <c r="AC132" s="324"/>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22"/>
      <c r="Q133" s="266"/>
      <c r="R133" s="322"/>
      <c r="S133" s="322"/>
      <c r="T133" s="322"/>
      <c r="U133" s="328"/>
      <c r="V133" s="330"/>
      <c r="W133" s="332"/>
      <c r="X133" s="328"/>
      <c r="Y133" s="324"/>
      <c r="Z133" s="324"/>
      <c r="AA133" s="324"/>
      <c r="AB133" s="324"/>
      <c r="AC133" s="324"/>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22"/>
      <c r="Q134" s="266"/>
      <c r="R134" s="322"/>
      <c r="S134" s="322"/>
      <c r="T134" s="322"/>
      <c r="U134" s="328"/>
      <c r="V134" s="330"/>
      <c r="W134" s="332"/>
      <c r="X134" s="328"/>
      <c r="Y134" s="324"/>
      <c r="Z134" s="324"/>
      <c r="AA134" s="324"/>
      <c r="AB134" s="324"/>
      <c r="AC134" s="324"/>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2413</v>
      </c>
      <c r="D135" s="244">
        <v>1</v>
      </c>
      <c r="E135" s="245" t="s">
        <v>2259</v>
      </c>
      <c r="F135" s="245" t="s">
        <v>2260</v>
      </c>
      <c r="G135" s="244" t="s">
        <v>2278</v>
      </c>
      <c r="H135" s="246" t="s">
        <v>2279</v>
      </c>
      <c r="I135" s="246" t="s">
        <v>2280</v>
      </c>
      <c r="J135" s="244" t="s">
        <v>2264</v>
      </c>
      <c r="K135" s="245" t="s">
        <v>2242</v>
      </c>
      <c r="L135" s="244" t="s">
        <v>2265</v>
      </c>
      <c r="M135" s="244">
        <v>1</v>
      </c>
      <c r="N135" s="244">
        <v>335</v>
      </c>
      <c r="O135" s="257">
        <f t="shared" si="27"/>
        <v>335</v>
      </c>
      <c r="P135" s="334">
        <f>SUM(O135:O139)</f>
        <v>335</v>
      </c>
      <c r="Q135" s="269" t="s">
        <v>2266</v>
      </c>
      <c r="R135" s="318">
        <f>SUMPRODUCT(Q135:Q139+0)</f>
        <v>328</v>
      </c>
      <c r="S135" s="336">
        <f>R135/P135</f>
        <v>0.9791044776119403</v>
      </c>
      <c r="T135" s="334">
        <f>LOOKUP(S135,{0.4,0.45,0.5,0.55,0.6,0.65,0.7,0.75,0.8,0.85,0.9,0.95,1},{0.1,0.175,0.25,0.325,0.4,0.475,0.55,0.625,0.7,0.775,0.85,0.925,1})</f>
        <v>0.92500000000000004</v>
      </c>
      <c r="U135" s="338"/>
      <c r="V135" s="338"/>
      <c r="W135" s="338"/>
      <c r="X135" s="338"/>
      <c r="Y135" s="318">
        <f>R135-(V135/10)-X135</f>
        <v>328</v>
      </c>
      <c r="Z135" s="318">
        <f>Y135*T135*AE135</f>
        <v>303.40000000000003</v>
      </c>
      <c r="AA135" s="318">
        <f>U135-V135+Z135</f>
        <v>303.40000000000003</v>
      </c>
      <c r="AB135" s="318"/>
      <c r="AC135" s="318"/>
      <c r="AD135" s="281" t="s">
        <v>2267</v>
      </c>
      <c r="AE135" s="282">
        <f>VLOOKUP(AD135,分类参数表!$I$2:$J$10,2,FALSE)</f>
        <v>1</v>
      </c>
      <c r="AF135" s="283"/>
      <c r="AG135" s="269" t="s">
        <v>2268</v>
      </c>
      <c r="AH135" s="269"/>
      <c r="AI135" s="269"/>
      <c r="AJ135" s="269"/>
      <c r="AK135" s="269" t="s">
        <v>2269</v>
      </c>
      <c r="AL135" s="269" t="s">
        <v>2238</v>
      </c>
      <c r="AM135" s="292"/>
      <c r="AN135" s="293">
        <f t="shared" si="28"/>
        <v>0.9791044776119403</v>
      </c>
      <c r="AO135" s="298" t="s">
        <v>2270</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35"/>
      <c r="Q136" s="271"/>
      <c r="R136" s="319"/>
      <c r="S136" s="337"/>
      <c r="T136" s="335"/>
      <c r="U136" s="339"/>
      <c r="V136" s="339"/>
      <c r="W136" s="339"/>
      <c r="X136" s="339"/>
      <c r="Y136" s="319"/>
      <c r="Z136" s="319"/>
      <c r="AA136" s="319"/>
      <c r="AB136" s="319"/>
      <c r="AC136" s="319"/>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35"/>
      <c r="Q137" s="271"/>
      <c r="R137" s="319"/>
      <c r="S137" s="337"/>
      <c r="T137" s="335"/>
      <c r="U137" s="339"/>
      <c r="V137" s="339"/>
      <c r="W137" s="339"/>
      <c r="X137" s="339"/>
      <c r="Y137" s="319"/>
      <c r="Z137" s="319"/>
      <c r="AA137" s="319"/>
      <c r="AB137" s="319"/>
      <c r="AC137" s="319"/>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35"/>
      <c r="Q138" s="271"/>
      <c r="R138" s="319"/>
      <c r="S138" s="337"/>
      <c r="T138" s="335"/>
      <c r="U138" s="339"/>
      <c r="V138" s="339"/>
      <c r="W138" s="339"/>
      <c r="X138" s="339"/>
      <c r="Y138" s="319"/>
      <c r="Z138" s="319"/>
      <c r="AA138" s="319"/>
      <c r="AB138" s="319"/>
      <c r="AC138" s="319"/>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35"/>
      <c r="Q139" s="271"/>
      <c r="R139" s="319"/>
      <c r="S139" s="337"/>
      <c r="T139" s="335"/>
      <c r="U139" s="339"/>
      <c r="V139" s="339"/>
      <c r="W139" s="339"/>
      <c r="X139" s="339"/>
      <c r="Y139" s="319"/>
      <c r="Z139" s="319"/>
      <c r="AA139" s="319"/>
      <c r="AB139" s="319"/>
      <c r="AC139" s="319"/>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2414</v>
      </c>
      <c r="D140" s="232">
        <v>1</v>
      </c>
      <c r="E140" s="233" t="s">
        <v>2254</v>
      </c>
      <c r="F140" s="233" t="s">
        <v>2284</v>
      </c>
      <c r="G140" s="232" t="s">
        <v>2285</v>
      </c>
      <c r="H140" s="234" t="s">
        <v>2286</v>
      </c>
      <c r="I140" s="234" t="s">
        <v>2229</v>
      </c>
      <c r="J140" s="232" t="s">
        <v>2264</v>
      </c>
      <c r="K140" s="233" t="s">
        <v>2242</v>
      </c>
      <c r="L140" s="232" t="s">
        <v>2273</v>
      </c>
      <c r="M140" s="232">
        <v>1</v>
      </c>
      <c r="N140" s="232">
        <v>2568</v>
      </c>
      <c r="O140" s="255">
        <f t="shared" si="27"/>
        <v>2568</v>
      </c>
      <c r="P140" s="321">
        <f>SUM(O140:O144)</f>
        <v>2568</v>
      </c>
      <c r="Q140" s="264" t="s">
        <v>2287</v>
      </c>
      <c r="R140" s="321">
        <f>SUMPRODUCT(Q140:Q144+0)</f>
        <v>2310</v>
      </c>
      <c r="S140" s="321">
        <f>R140/P140</f>
        <v>0.89953271028037385</v>
      </c>
      <c r="T140" s="321">
        <f>LOOKUP(S140,{0.4,0.45,0.5,0.55,0.6,0.65,0.7,0.75,0.8,0.85,0.9,0.95,1},{0.1,0.175,0.25,0.325,0.4,0.475,0.55,0.625,0.7,0.775,0.85,0.925,1})</f>
        <v>0.77500000000000002</v>
      </c>
      <c r="U140" s="327"/>
      <c r="V140" s="329"/>
      <c r="W140" s="331"/>
      <c r="X140" s="327"/>
      <c r="Y140" s="323">
        <f>R140-(V140/10)-X140</f>
        <v>2310</v>
      </c>
      <c r="Z140" s="323">
        <f>Y140*T140*AE140</f>
        <v>1790.25</v>
      </c>
      <c r="AA140" s="323">
        <f>U140-V140+Z140</f>
        <v>1790.25</v>
      </c>
      <c r="AB140" s="323"/>
      <c r="AC140" s="323"/>
      <c r="AD140" s="238" t="s">
        <v>2275</v>
      </c>
      <c r="AE140" s="279">
        <f>VLOOKUP(AD140,分类参数表!$I$2:$J$10,2,FALSE)</f>
        <v>1</v>
      </c>
      <c r="AF140" s="278"/>
      <c r="AG140" s="264" t="s">
        <v>2288</v>
      </c>
      <c r="AH140" s="264" t="s">
        <v>2289</v>
      </c>
      <c r="AI140" s="264"/>
      <c r="AJ140" s="264"/>
      <c r="AK140" s="264" t="s">
        <v>2269</v>
      </c>
      <c r="AL140" s="264" t="s">
        <v>2290</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22"/>
      <c r="Q141" s="266"/>
      <c r="R141" s="322"/>
      <c r="S141" s="322"/>
      <c r="T141" s="322"/>
      <c r="U141" s="328"/>
      <c r="V141" s="330"/>
      <c r="W141" s="332"/>
      <c r="X141" s="328"/>
      <c r="Y141" s="324"/>
      <c r="Z141" s="324"/>
      <c r="AA141" s="324"/>
      <c r="AB141" s="324"/>
      <c r="AC141" s="324"/>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22"/>
      <c r="Q142" s="266"/>
      <c r="R142" s="322"/>
      <c r="S142" s="322"/>
      <c r="T142" s="322"/>
      <c r="U142" s="328"/>
      <c r="V142" s="330"/>
      <c r="W142" s="332"/>
      <c r="X142" s="328"/>
      <c r="Y142" s="324"/>
      <c r="Z142" s="324"/>
      <c r="AA142" s="324"/>
      <c r="AB142" s="324"/>
      <c r="AC142" s="324"/>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22"/>
      <c r="Q143" s="266"/>
      <c r="R143" s="322"/>
      <c r="S143" s="322"/>
      <c r="T143" s="322"/>
      <c r="U143" s="328"/>
      <c r="V143" s="330"/>
      <c r="W143" s="332"/>
      <c r="X143" s="328"/>
      <c r="Y143" s="324"/>
      <c r="Z143" s="324"/>
      <c r="AA143" s="324"/>
      <c r="AB143" s="324"/>
      <c r="AC143" s="324"/>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22"/>
      <c r="Q144" s="266"/>
      <c r="R144" s="322"/>
      <c r="S144" s="322"/>
      <c r="T144" s="322"/>
      <c r="U144" s="328"/>
      <c r="V144" s="330"/>
      <c r="W144" s="332"/>
      <c r="X144" s="328"/>
      <c r="Y144" s="324"/>
      <c r="Z144" s="324"/>
      <c r="AA144" s="324"/>
      <c r="AB144" s="324"/>
      <c r="AC144" s="324"/>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2415</v>
      </c>
      <c r="D145" s="244">
        <v>1</v>
      </c>
      <c r="E145" s="245" t="s">
        <v>2254</v>
      </c>
      <c r="F145" s="245" t="s">
        <v>2291</v>
      </c>
      <c r="G145" s="244" t="s">
        <v>2292</v>
      </c>
      <c r="H145" s="246" t="s">
        <v>2293</v>
      </c>
      <c r="I145" s="246" t="s">
        <v>2229</v>
      </c>
      <c r="J145" s="244" t="s">
        <v>2264</v>
      </c>
      <c r="K145" s="245" t="s">
        <v>2246</v>
      </c>
      <c r="L145" s="244" t="s">
        <v>2265</v>
      </c>
      <c r="M145" s="244">
        <v>1</v>
      </c>
      <c r="N145" s="244">
        <v>2080</v>
      </c>
      <c r="O145" s="257">
        <f t="shared" si="27"/>
        <v>2080</v>
      </c>
      <c r="P145" s="334">
        <f>SUM(O145:O149)</f>
        <v>2080</v>
      </c>
      <c r="Q145" s="269" t="s">
        <v>2294</v>
      </c>
      <c r="R145" s="318">
        <f>SUMPRODUCT(Q145:Q149+0)</f>
        <v>1248</v>
      </c>
      <c r="S145" s="336">
        <f>R145/P145</f>
        <v>0.6</v>
      </c>
      <c r="T145" s="334">
        <f>LOOKUP(S145,{0.4,0.45,0.5,0.55,0.6,0.65,0.7,0.75,0.8,0.85,0.9,0.95,1},{0.1,0.175,0.25,0.325,0.4,0.475,0.55,0.625,0.7,0.775,0.85,0.925,1})</f>
        <v>0.4</v>
      </c>
      <c r="U145" s="338"/>
      <c r="V145" s="338"/>
      <c r="W145" s="338"/>
      <c r="X145" s="338"/>
      <c r="Y145" s="318">
        <f>R145-(V145/10)-X145</f>
        <v>1248</v>
      </c>
      <c r="Z145" s="318">
        <f>Y145*T145*AE145</f>
        <v>499.20000000000005</v>
      </c>
      <c r="AA145" s="318">
        <f>U145-V145+Z145</f>
        <v>499.20000000000005</v>
      </c>
      <c r="AB145" s="318"/>
      <c r="AC145" s="318"/>
      <c r="AD145" s="281" t="s">
        <v>2267</v>
      </c>
      <c r="AE145" s="282">
        <f>VLOOKUP(AD145,分类参数表!$I$2:$J$10,2,FALSE)</f>
        <v>1</v>
      </c>
      <c r="AF145" s="283"/>
      <c r="AG145" s="269" t="s">
        <v>2295</v>
      </c>
      <c r="AH145" s="269"/>
      <c r="AI145" s="269"/>
      <c r="AJ145" s="269"/>
      <c r="AK145" s="269" t="s">
        <v>2269</v>
      </c>
      <c r="AL145" s="269" t="s">
        <v>2249</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35"/>
      <c r="Q146" s="271"/>
      <c r="R146" s="319"/>
      <c r="S146" s="337"/>
      <c r="T146" s="335"/>
      <c r="U146" s="339"/>
      <c r="V146" s="339"/>
      <c r="W146" s="339"/>
      <c r="X146" s="339"/>
      <c r="Y146" s="319"/>
      <c r="Z146" s="319"/>
      <c r="AA146" s="319"/>
      <c r="AB146" s="319"/>
      <c r="AC146" s="319"/>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35"/>
      <c r="Q147" s="271"/>
      <c r="R147" s="319"/>
      <c r="S147" s="337"/>
      <c r="T147" s="335"/>
      <c r="U147" s="339"/>
      <c r="V147" s="339"/>
      <c r="W147" s="339"/>
      <c r="X147" s="339"/>
      <c r="Y147" s="319"/>
      <c r="Z147" s="319"/>
      <c r="AA147" s="319"/>
      <c r="AB147" s="319"/>
      <c r="AC147" s="319"/>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35"/>
      <c r="Q148" s="271"/>
      <c r="R148" s="319"/>
      <c r="S148" s="337"/>
      <c r="T148" s="335"/>
      <c r="U148" s="339"/>
      <c r="V148" s="339"/>
      <c r="W148" s="339"/>
      <c r="X148" s="339"/>
      <c r="Y148" s="319"/>
      <c r="Z148" s="319"/>
      <c r="AA148" s="319"/>
      <c r="AB148" s="319"/>
      <c r="AC148" s="319"/>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35"/>
      <c r="Q149" s="271"/>
      <c r="R149" s="319"/>
      <c r="S149" s="337"/>
      <c r="T149" s="335"/>
      <c r="U149" s="339"/>
      <c r="V149" s="339"/>
      <c r="W149" s="339"/>
      <c r="X149" s="339"/>
      <c r="Y149" s="319"/>
      <c r="Z149" s="319"/>
      <c r="AA149" s="319"/>
      <c r="AB149" s="319"/>
      <c r="AC149" s="319"/>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2416</v>
      </c>
      <c r="D150" s="232">
        <v>1</v>
      </c>
      <c r="E150" s="233" t="s">
        <v>122</v>
      </c>
      <c r="F150" s="233" t="s">
        <v>2296</v>
      </c>
      <c r="G150" s="232" t="s">
        <v>2297</v>
      </c>
      <c r="H150" s="234" t="s">
        <v>2286</v>
      </c>
      <c r="I150" s="234" t="s">
        <v>2298</v>
      </c>
      <c r="J150" s="232" t="s">
        <v>2264</v>
      </c>
      <c r="K150" s="233" t="s">
        <v>2242</v>
      </c>
      <c r="L150" s="232" t="s">
        <v>2265</v>
      </c>
      <c r="M150" s="232">
        <v>1</v>
      </c>
      <c r="N150" s="232">
        <v>1050</v>
      </c>
      <c r="O150" s="255">
        <f t="shared" si="27"/>
        <v>1050</v>
      </c>
      <c r="P150" s="321">
        <f>SUM(O150:O154)</f>
        <v>2230</v>
      </c>
      <c r="Q150" s="264" t="s">
        <v>2299</v>
      </c>
      <c r="R150" s="321">
        <f>SUMPRODUCT(Q150:Q154+0)</f>
        <v>1338</v>
      </c>
      <c r="S150" s="321">
        <f>R150/P150</f>
        <v>0.6</v>
      </c>
      <c r="T150" s="321">
        <f>LOOKUP(S150,{0.4,0.45,0.5,0.55,0.6,0.65,0.7,0.75,0.8,0.85,0.9,0.95,1},{0.1,0.175,0.25,0.325,0.4,0.475,0.55,0.625,0.7,0.775,0.85,0.925,1})</f>
        <v>0.4</v>
      </c>
      <c r="U150" s="327"/>
      <c r="V150" s="329"/>
      <c r="W150" s="331"/>
      <c r="X150" s="327"/>
      <c r="Y150" s="323">
        <f>R150-(V150/10)-X150</f>
        <v>1338</v>
      </c>
      <c r="Z150" s="323">
        <f>Y150*T150*AE150</f>
        <v>535.20000000000005</v>
      </c>
      <c r="AA150" s="323">
        <f>U150-V150+Z150</f>
        <v>535.20000000000005</v>
      </c>
      <c r="AB150" s="323"/>
      <c r="AC150" s="323"/>
      <c r="AD150" s="238" t="s">
        <v>2275</v>
      </c>
      <c r="AE150" s="279">
        <f>VLOOKUP(AD150,分类参数表!$I$2:$J$10,2,FALSE)</f>
        <v>1</v>
      </c>
      <c r="AF150" s="278"/>
      <c r="AG150" s="264" t="s">
        <v>2300</v>
      </c>
      <c r="AH150" s="264"/>
      <c r="AI150" s="264"/>
      <c r="AJ150" s="264"/>
      <c r="AK150" s="264" t="s">
        <v>2248</v>
      </c>
      <c r="AL150" s="264" t="s">
        <v>2249</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2301</v>
      </c>
      <c r="F151" s="239" t="s">
        <v>2302</v>
      </c>
      <c r="G151" s="238" t="s">
        <v>2303</v>
      </c>
      <c r="H151" s="240"/>
      <c r="I151" s="240">
        <v>157</v>
      </c>
      <c r="J151" s="238" t="s">
        <v>2264</v>
      </c>
      <c r="K151" s="238" t="s">
        <v>2242</v>
      </c>
      <c r="L151" s="238" t="s">
        <v>2265</v>
      </c>
      <c r="M151" s="238">
        <v>1</v>
      </c>
      <c r="N151" s="238">
        <v>1180</v>
      </c>
      <c r="O151" s="256">
        <f t="shared" si="27"/>
        <v>1180</v>
      </c>
      <c r="P151" s="322"/>
      <c r="Q151" s="266" t="s">
        <v>2304</v>
      </c>
      <c r="R151" s="322"/>
      <c r="S151" s="322"/>
      <c r="T151" s="322"/>
      <c r="U151" s="328"/>
      <c r="V151" s="330"/>
      <c r="W151" s="332"/>
      <c r="X151" s="328"/>
      <c r="Y151" s="324"/>
      <c r="Z151" s="324"/>
      <c r="AA151" s="324"/>
      <c r="AB151" s="324"/>
      <c r="AC151" s="324"/>
      <c r="AD151" s="238" t="str">
        <f>AD150</f>
        <v>会员</v>
      </c>
      <c r="AE151" s="279">
        <f>VLOOKUP(AD151,分类参数表!$I$2:$J$10,2,FALSE)</f>
        <v>1</v>
      </c>
      <c r="AF151" s="280"/>
      <c r="AG151" s="266" t="s">
        <v>2300</v>
      </c>
      <c r="AH151" s="266"/>
      <c r="AI151" s="266"/>
      <c r="AJ151" s="266"/>
      <c r="AK151" s="266" t="s">
        <v>2248</v>
      </c>
      <c r="AL151" s="266" t="s">
        <v>2249</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22"/>
      <c r="Q152" s="266"/>
      <c r="R152" s="322"/>
      <c r="S152" s="322"/>
      <c r="T152" s="322"/>
      <c r="U152" s="328"/>
      <c r="V152" s="330"/>
      <c r="W152" s="332"/>
      <c r="X152" s="328"/>
      <c r="Y152" s="324"/>
      <c r="Z152" s="324"/>
      <c r="AA152" s="324"/>
      <c r="AB152" s="324"/>
      <c r="AC152" s="324"/>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22"/>
      <c r="Q153" s="266"/>
      <c r="R153" s="322"/>
      <c r="S153" s="322"/>
      <c r="T153" s="322"/>
      <c r="U153" s="328"/>
      <c r="V153" s="330"/>
      <c r="W153" s="332"/>
      <c r="X153" s="328"/>
      <c r="Y153" s="324"/>
      <c r="Z153" s="324"/>
      <c r="AA153" s="324"/>
      <c r="AB153" s="324"/>
      <c r="AC153" s="324"/>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22"/>
      <c r="Q154" s="266"/>
      <c r="R154" s="322"/>
      <c r="S154" s="322"/>
      <c r="T154" s="322"/>
      <c r="U154" s="328"/>
      <c r="V154" s="330"/>
      <c r="W154" s="332"/>
      <c r="X154" s="328"/>
      <c r="Y154" s="324"/>
      <c r="Z154" s="324"/>
      <c r="AA154" s="324"/>
      <c r="AB154" s="324"/>
      <c r="AC154" s="324"/>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2417</v>
      </c>
      <c r="D155" s="244">
        <v>1</v>
      </c>
      <c r="E155" s="245" t="s">
        <v>2305</v>
      </c>
      <c r="F155" s="245" t="s">
        <v>2306</v>
      </c>
      <c r="G155" s="244" t="s">
        <v>2307</v>
      </c>
      <c r="H155" s="246">
        <v>2266</v>
      </c>
      <c r="I155" s="246">
        <v>50</v>
      </c>
      <c r="J155" s="244" t="s">
        <v>2264</v>
      </c>
      <c r="K155" s="245" t="s">
        <v>2242</v>
      </c>
      <c r="L155" s="244" t="s">
        <v>2273</v>
      </c>
      <c r="M155" s="244">
        <v>1</v>
      </c>
      <c r="N155" s="244">
        <v>2465</v>
      </c>
      <c r="O155" s="257">
        <f t="shared" si="27"/>
        <v>2465</v>
      </c>
      <c r="P155" s="334">
        <f>SUM(O155:O159)</f>
        <v>3947</v>
      </c>
      <c r="Q155" s="269" t="s">
        <v>2308</v>
      </c>
      <c r="R155" s="318">
        <f>SUMPRODUCT(Q155:Q159+0)</f>
        <v>3205</v>
      </c>
      <c r="S155" s="336">
        <f>R155/P155</f>
        <v>0.81200912085127941</v>
      </c>
      <c r="T155" s="334">
        <f>LOOKUP(S155,{0.4,0.45,0.5,0.55,0.6,0.65,0.7,0.75,0.8,0.85,0.9,0.95,1},{0.1,0.175,0.25,0.325,0.4,0.475,0.55,0.625,0.7,0.775,0.85,0.925,1})</f>
        <v>0.7</v>
      </c>
      <c r="U155" s="338"/>
      <c r="V155" s="338"/>
      <c r="W155" s="338"/>
      <c r="X155" s="338"/>
      <c r="Y155" s="318">
        <f>R155-(V155/10)-X155</f>
        <v>3205</v>
      </c>
      <c r="Z155" s="318">
        <f>Y155*T155*AE155</f>
        <v>2243.5</v>
      </c>
      <c r="AA155" s="318">
        <f>U155-V155+Z155</f>
        <v>2243.5</v>
      </c>
      <c r="AB155" s="318"/>
      <c r="AC155" s="318"/>
      <c r="AD155" s="281" t="s">
        <v>2310</v>
      </c>
      <c r="AE155" s="282">
        <f>VLOOKUP(AD155,分类参数表!$I$2:$J$10,2,FALSE)</f>
        <v>1</v>
      </c>
      <c r="AF155" s="283"/>
      <c r="AG155" s="269" t="s">
        <v>2311</v>
      </c>
      <c r="AH155" s="269" t="s">
        <v>2312</v>
      </c>
      <c r="AI155" s="269"/>
      <c r="AJ155" s="269"/>
      <c r="AK155" s="269" t="s">
        <v>2248</v>
      </c>
      <c r="AL155" s="269" t="s">
        <v>2249</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2271</v>
      </c>
      <c r="F156" s="251" t="s">
        <v>2306</v>
      </c>
      <c r="G156" s="250" t="s">
        <v>2307</v>
      </c>
      <c r="H156" s="252">
        <v>2266</v>
      </c>
      <c r="I156" s="252">
        <v>50</v>
      </c>
      <c r="J156" s="250" t="s">
        <v>2264</v>
      </c>
      <c r="K156" s="250" t="s">
        <v>2242</v>
      </c>
      <c r="L156" s="250" t="s">
        <v>2273</v>
      </c>
      <c r="M156" s="250">
        <v>1</v>
      </c>
      <c r="N156" s="250">
        <v>1482</v>
      </c>
      <c r="O156" s="258">
        <f t="shared" si="27"/>
        <v>1482</v>
      </c>
      <c r="P156" s="335"/>
      <c r="Q156" s="271" t="s">
        <v>2309</v>
      </c>
      <c r="R156" s="319"/>
      <c r="S156" s="337"/>
      <c r="T156" s="335"/>
      <c r="U156" s="339"/>
      <c r="V156" s="339"/>
      <c r="W156" s="339"/>
      <c r="X156" s="339"/>
      <c r="Y156" s="319"/>
      <c r="Z156" s="319"/>
      <c r="AA156" s="319"/>
      <c r="AB156" s="319"/>
      <c r="AC156" s="319"/>
      <c r="AD156" s="250" t="str">
        <f>AD155</f>
        <v>散客新晋</v>
      </c>
      <c r="AE156" s="284">
        <f>VLOOKUP(AD156,分类参数表!$I$2:$J$10,2,FALSE)</f>
        <v>1</v>
      </c>
      <c r="AF156" s="285"/>
      <c r="AG156" s="271" t="s">
        <v>2311</v>
      </c>
      <c r="AH156" s="271" t="s">
        <v>2312</v>
      </c>
      <c r="AI156" s="271"/>
      <c r="AJ156" s="271"/>
      <c r="AK156" s="271" t="s">
        <v>2248</v>
      </c>
      <c r="AL156" s="271" t="s">
        <v>2249</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35"/>
      <c r="Q157" s="271"/>
      <c r="R157" s="319"/>
      <c r="S157" s="337"/>
      <c r="T157" s="335"/>
      <c r="U157" s="339"/>
      <c r="V157" s="339"/>
      <c r="W157" s="339"/>
      <c r="X157" s="339"/>
      <c r="Y157" s="319"/>
      <c r="Z157" s="319"/>
      <c r="AA157" s="319"/>
      <c r="AB157" s="319"/>
      <c r="AC157" s="319"/>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35"/>
      <c r="Q158" s="271"/>
      <c r="R158" s="319"/>
      <c r="S158" s="337"/>
      <c r="T158" s="335"/>
      <c r="U158" s="339"/>
      <c r="V158" s="339"/>
      <c r="W158" s="339"/>
      <c r="X158" s="339"/>
      <c r="Y158" s="319"/>
      <c r="Z158" s="319"/>
      <c r="AA158" s="319"/>
      <c r="AB158" s="319"/>
      <c r="AC158" s="319"/>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35"/>
      <c r="Q159" s="271"/>
      <c r="R159" s="319"/>
      <c r="S159" s="337"/>
      <c r="T159" s="335"/>
      <c r="U159" s="339"/>
      <c r="V159" s="339"/>
      <c r="W159" s="339"/>
      <c r="X159" s="339"/>
      <c r="Y159" s="319"/>
      <c r="Z159" s="319"/>
      <c r="AA159" s="319"/>
      <c r="AB159" s="319"/>
      <c r="AC159" s="319"/>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334</v>
      </c>
      <c r="B160" s="230">
        <v>42701</v>
      </c>
      <c r="C160" s="231" t="s">
        <v>2418</v>
      </c>
      <c r="D160" s="232">
        <v>1</v>
      </c>
      <c r="E160" s="233" t="s">
        <v>2067</v>
      </c>
      <c r="F160" s="233" t="s">
        <v>2084</v>
      </c>
      <c r="G160" s="232" t="s">
        <v>2085</v>
      </c>
      <c r="H160" s="234" t="s">
        <v>2078</v>
      </c>
      <c r="I160" s="234" t="s">
        <v>2068</v>
      </c>
      <c r="J160" s="232" t="s">
        <v>2065</v>
      </c>
      <c r="K160" s="233" t="s">
        <v>2062</v>
      </c>
      <c r="L160" s="232" t="s">
        <v>2063</v>
      </c>
      <c r="M160" s="232">
        <v>1</v>
      </c>
      <c r="N160" s="232">
        <v>228</v>
      </c>
      <c r="O160" s="255">
        <f t="shared" si="27"/>
        <v>228</v>
      </c>
      <c r="P160" s="321">
        <f>SUM(O160:O164)</f>
        <v>228</v>
      </c>
      <c r="Q160" s="264" t="s">
        <v>2313</v>
      </c>
      <c r="R160" s="321">
        <f>SUMPRODUCT(Q160:Q164+0)</f>
        <v>-228</v>
      </c>
      <c r="S160" s="321">
        <f>R160/P160</f>
        <v>-1</v>
      </c>
      <c r="T160" s="321" t="e">
        <f>LOOKUP(S160,{0.4,0.45,0.5,0.55,0.6,0.65,0.7,0.75,0.8,0.85,0.9,0.95,1},{0.1,0.175,0.25,0.325,0.4,0.475,0.55,0.625,0.7,0.775,0.85,0.925,1})</f>
        <v>#N/A</v>
      </c>
      <c r="U160" s="327"/>
      <c r="V160" s="329"/>
      <c r="W160" s="331"/>
      <c r="X160" s="327"/>
      <c r="Y160" s="323">
        <f>R160-(V160/10)-X160</f>
        <v>-228</v>
      </c>
      <c r="Z160" s="323" t="e">
        <f>Y160*T160*AE160</f>
        <v>#N/A</v>
      </c>
      <c r="AA160" s="323" t="e">
        <f>U160-V160+Z160</f>
        <v>#N/A</v>
      </c>
      <c r="AB160" s="323"/>
      <c r="AC160" s="323"/>
      <c r="AD160" s="276" t="s">
        <v>2064</v>
      </c>
      <c r="AE160" s="277">
        <f>VLOOKUP(AD160,分类参数表!$I$2:$J$10,2,FALSE)</f>
        <v>1</v>
      </c>
      <c r="AF160" s="278"/>
      <c r="AG160" s="264" t="s">
        <v>2268</v>
      </c>
      <c r="AH160" s="264"/>
      <c r="AI160" s="264"/>
      <c r="AJ160" s="264"/>
      <c r="AK160" s="264" t="s">
        <v>2094</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22"/>
      <c r="Q161" s="266"/>
      <c r="R161" s="322"/>
      <c r="S161" s="322"/>
      <c r="T161" s="322"/>
      <c r="U161" s="328"/>
      <c r="V161" s="330"/>
      <c r="W161" s="332"/>
      <c r="X161" s="328"/>
      <c r="Y161" s="324"/>
      <c r="Z161" s="324"/>
      <c r="AA161" s="324"/>
      <c r="AB161" s="324"/>
      <c r="AC161" s="324"/>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22"/>
      <c r="Q162" s="266"/>
      <c r="R162" s="322"/>
      <c r="S162" s="322"/>
      <c r="T162" s="322"/>
      <c r="U162" s="328"/>
      <c r="V162" s="330"/>
      <c r="W162" s="332"/>
      <c r="X162" s="328"/>
      <c r="Y162" s="324"/>
      <c r="Z162" s="324"/>
      <c r="AA162" s="324"/>
      <c r="AB162" s="324"/>
      <c r="AC162" s="324"/>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22"/>
      <c r="Q163" s="266"/>
      <c r="R163" s="322"/>
      <c r="S163" s="322"/>
      <c r="T163" s="322"/>
      <c r="U163" s="328"/>
      <c r="V163" s="330"/>
      <c r="W163" s="332"/>
      <c r="X163" s="328"/>
      <c r="Y163" s="324"/>
      <c r="Z163" s="324"/>
      <c r="AA163" s="324"/>
      <c r="AB163" s="324"/>
      <c r="AC163" s="324"/>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22"/>
      <c r="Q164" s="266"/>
      <c r="R164" s="322"/>
      <c r="S164" s="322"/>
      <c r="T164" s="322"/>
      <c r="U164" s="328"/>
      <c r="V164" s="330"/>
      <c r="W164" s="332"/>
      <c r="X164" s="328"/>
      <c r="Y164" s="324"/>
      <c r="Z164" s="324"/>
      <c r="AA164" s="324"/>
      <c r="AB164" s="324"/>
      <c r="AC164" s="324"/>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15"/>
      <c r="C165" s="37"/>
      <c r="D165" s="315"/>
      <c r="E165" s="315"/>
      <c r="F165" s="315"/>
      <c r="G165" s="315"/>
      <c r="H165" s="315"/>
      <c r="I165" s="315"/>
      <c r="J165" s="315"/>
      <c r="K165" s="315"/>
      <c r="L165" s="315"/>
      <c r="M165" s="315"/>
      <c r="N165" s="315"/>
      <c r="O165" s="315"/>
      <c r="P165" s="315"/>
      <c r="Q165" s="316"/>
      <c r="R165" s="315"/>
      <c r="S165" s="315"/>
      <c r="T165" s="315"/>
      <c r="U165" s="315"/>
      <c r="V165" s="314"/>
      <c r="W165" s="316"/>
      <c r="X165" s="315"/>
      <c r="Y165" s="314"/>
      <c r="Z165" s="314"/>
      <c r="AA165" s="314"/>
      <c r="AB165" s="314"/>
      <c r="AC165" s="314"/>
      <c r="AD165" s="315"/>
      <c r="AE165" s="286"/>
      <c r="AF165" s="315"/>
      <c r="AG165" s="315"/>
      <c r="AH165" s="315"/>
      <c r="AI165" s="315"/>
      <c r="AJ165" s="315"/>
      <c r="AK165" s="315"/>
      <c r="AL165" s="315"/>
      <c r="AM165" s="314"/>
      <c r="AN165" s="90"/>
      <c r="AO165" s="98"/>
    </row>
    <row r="166" spans="1:41" s="218" customFormat="1" ht="15" customHeight="1" thickTop="1" x14ac:dyDescent="0.15">
      <c r="A166" s="229" t="s">
        <v>39</v>
      </c>
      <c r="B166" s="230">
        <v>42702</v>
      </c>
      <c r="C166" s="231" t="s">
        <v>2419</v>
      </c>
      <c r="D166" s="232">
        <v>1</v>
      </c>
      <c r="E166" s="233" t="s">
        <v>40</v>
      </c>
      <c r="F166" s="233" t="s">
        <v>2314</v>
      </c>
      <c r="G166" s="232" t="s">
        <v>2315</v>
      </c>
      <c r="H166" s="234" t="s">
        <v>2316</v>
      </c>
      <c r="I166" s="234" t="s">
        <v>2317</v>
      </c>
      <c r="J166" s="232" t="s">
        <v>2318</v>
      </c>
      <c r="K166" s="233" t="s">
        <v>2319</v>
      </c>
      <c r="L166" s="232" t="s">
        <v>2320</v>
      </c>
      <c r="M166" s="232">
        <v>1</v>
      </c>
      <c r="N166" s="232">
        <v>199</v>
      </c>
      <c r="O166" s="255">
        <f t="shared" ref="O166:O185" si="42">N166*M166</f>
        <v>199</v>
      </c>
      <c r="P166" s="321">
        <f>SUM(O166:O170)</f>
        <v>199</v>
      </c>
      <c r="Q166" s="264" t="s">
        <v>2321</v>
      </c>
      <c r="R166" s="321">
        <f>SUMPRODUCT(Q166:Q170+0)</f>
        <v>199</v>
      </c>
      <c r="S166" s="321">
        <f>R166/P166</f>
        <v>1</v>
      </c>
      <c r="T166" s="321">
        <f>LOOKUP(S166,{0.4,0.45,0.5,0.55,0.6,0.65,0.7,0.75,0.8,0.85,0.9,0.95,1},{0.1,0.175,0.25,0.325,0.4,0.475,0.55,0.625,0.7,0.775,0.85,0.925,1})</f>
        <v>1</v>
      </c>
      <c r="U166" s="327"/>
      <c r="V166" s="329"/>
      <c r="W166" s="331"/>
      <c r="X166" s="327"/>
      <c r="Y166" s="323">
        <f>R166-(V166/10)-X166</f>
        <v>199</v>
      </c>
      <c r="Z166" s="323">
        <f>Y166*T166*AE166</f>
        <v>199</v>
      </c>
      <c r="AA166" s="323">
        <f>U166-V166+Z166</f>
        <v>199</v>
      </c>
      <c r="AB166" s="323"/>
      <c r="AC166" s="323"/>
      <c r="AD166" s="276" t="s">
        <v>2064</v>
      </c>
      <c r="AE166" s="277">
        <f>VLOOKUP(AD166,分类参数表!$I$2:$J$10,2,FALSE)</f>
        <v>1</v>
      </c>
      <c r="AF166" s="278"/>
      <c r="AG166" s="264"/>
      <c r="AH166" s="264"/>
      <c r="AI166" s="264"/>
      <c r="AJ166" s="264"/>
      <c r="AK166" s="264" t="s">
        <v>2323</v>
      </c>
      <c r="AL166" s="264" t="s">
        <v>2324</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22"/>
      <c r="Q167" s="266"/>
      <c r="R167" s="322"/>
      <c r="S167" s="322"/>
      <c r="T167" s="322"/>
      <c r="U167" s="328"/>
      <c r="V167" s="330"/>
      <c r="W167" s="332"/>
      <c r="X167" s="328"/>
      <c r="Y167" s="324"/>
      <c r="Z167" s="324"/>
      <c r="AA167" s="324"/>
      <c r="AB167" s="324"/>
      <c r="AC167" s="324"/>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22"/>
      <c r="Q168" s="266"/>
      <c r="R168" s="322"/>
      <c r="S168" s="322"/>
      <c r="T168" s="322"/>
      <c r="U168" s="328"/>
      <c r="V168" s="330"/>
      <c r="W168" s="332"/>
      <c r="X168" s="328"/>
      <c r="Y168" s="324"/>
      <c r="Z168" s="324"/>
      <c r="AA168" s="324"/>
      <c r="AB168" s="324"/>
      <c r="AC168" s="324"/>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22"/>
      <c r="Q169" s="266"/>
      <c r="R169" s="322"/>
      <c r="S169" s="322"/>
      <c r="T169" s="322"/>
      <c r="U169" s="328"/>
      <c r="V169" s="330"/>
      <c r="W169" s="332"/>
      <c r="X169" s="328"/>
      <c r="Y169" s="324"/>
      <c r="Z169" s="324"/>
      <c r="AA169" s="324"/>
      <c r="AB169" s="324"/>
      <c r="AC169" s="324"/>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22"/>
      <c r="Q170" s="266"/>
      <c r="R170" s="322"/>
      <c r="S170" s="322"/>
      <c r="T170" s="322"/>
      <c r="U170" s="328"/>
      <c r="V170" s="330"/>
      <c r="W170" s="332"/>
      <c r="X170" s="328"/>
      <c r="Y170" s="324"/>
      <c r="Z170" s="324"/>
      <c r="AA170" s="324"/>
      <c r="AB170" s="324"/>
      <c r="AC170" s="324"/>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2420</v>
      </c>
      <c r="D171" s="244">
        <v>1</v>
      </c>
      <c r="E171" s="245" t="s">
        <v>2325</v>
      </c>
      <c r="F171" s="245" t="s">
        <v>2326</v>
      </c>
      <c r="G171" s="244" t="s">
        <v>2327</v>
      </c>
      <c r="H171" s="246" t="s">
        <v>2328</v>
      </c>
      <c r="I171" s="246" t="s">
        <v>2329</v>
      </c>
      <c r="J171" s="244" t="s">
        <v>2318</v>
      </c>
      <c r="K171" s="245" t="s">
        <v>2319</v>
      </c>
      <c r="L171" s="244" t="s">
        <v>2330</v>
      </c>
      <c r="M171" s="244">
        <v>1</v>
      </c>
      <c r="N171" s="244">
        <v>245</v>
      </c>
      <c r="O171" s="257">
        <f t="shared" si="42"/>
        <v>245</v>
      </c>
      <c r="P171" s="334">
        <f>SUM(O171:O175)</f>
        <v>403</v>
      </c>
      <c r="Q171" s="269" t="s">
        <v>2331</v>
      </c>
      <c r="R171" s="318">
        <f>SUMPRODUCT(Q171:Q175+0)</f>
        <v>355</v>
      </c>
      <c r="S171" s="336">
        <f>R171/P171</f>
        <v>0.88089330024813894</v>
      </c>
      <c r="T171" s="334">
        <f>LOOKUP(S171,{0.4,0.45,0.5,0.55,0.6,0.65,0.7,0.75,0.8,0.85,0.9,0.95,1},{0.1,0.175,0.25,0.325,0.4,0.475,0.55,0.625,0.7,0.775,0.85,0.925,1})</f>
        <v>0.77500000000000002</v>
      </c>
      <c r="U171" s="338"/>
      <c r="V171" s="338"/>
      <c r="W171" s="338"/>
      <c r="X171" s="338"/>
      <c r="Y171" s="318">
        <f>R171-(V171/10)-X171</f>
        <v>355</v>
      </c>
      <c r="Z171" s="318">
        <f>Y171*T171*AE171</f>
        <v>275.125</v>
      </c>
      <c r="AA171" s="318">
        <f>U171-V171+Z171</f>
        <v>275.125</v>
      </c>
      <c r="AB171" s="318"/>
      <c r="AC171" s="318"/>
      <c r="AD171" s="281" t="s">
        <v>2336</v>
      </c>
      <c r="AE171" s="282">
        <f>VLOOKUP(AD171,分类参数表!$I$2:$J$10,2,FALSE)</f>
        <v>1</v>
      </c>
      <c r="AF171" s="283"/>
      <c r="AG171" s="269"/>
      <c r="AH171" s="269"/>
      <c r="AI171" s="269"/>
      <c r="AJ171" s="269"/>
      <c r="AK171" s="269" t="s">
        <v>2323</v>
      </c>
      <c r="AL171" s="269" t="s">
        <v>2324</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2332</v>
      </c>
      <c r="F172" s="251" t="s">
        <v>106</v>
      </c>
      <c r="G172" s="250"/>
      <c r="H172" s="252"/>
      <c r="I172" s="252" t="s">
        <v>2333</v>
      </c>
      <c r="J172" s="250" t="s">
        <v>2334</v>
      </c>
      <c r="K172" s="250" t="s">
        <v>2319</v>
      </c>
      <c r="L172" s="250" t="s">
        <v>2330</v>
      </c>
      <c r="M172" s="250">
        <v>1</v>
      </c>
      <c r="N172" s="250">
        <v>158</v>
      </c>
      <c r="O172" s="258">
        <f t="shared" si="42"/>
        <v>158</v>
      </c>
      <c r="P172" s="335"/>
      <c r="Q172" s="271" t="s">
        <v>2335</v>
      </c>
      <c r="R172" s="319"/>
      <c r="S172" s="337"/>
      <c r="T172" s="335"/>
      <c r="U172" s="339"/>
      <c r="V172" s="339"/>
      <c r="W172" s="339"/>
      <c r="X172" s="339"/>
      <c r="Y172" s="319"/>
      <c r="Z172" s="319"/>
      <c r="AA172" s="319"/>
      <c r="AB172" s="319"/>
      <c r="AC172" s="319"/>
      <c r="AD172" s="250" t="str">
        <f>AD171</f>
        <v>散客</v>
      </c>
      <c r="AE172" s="284">
        <f>VLOOKUP(AD172,分类参数表!$I$2:$J$10,2,FALSE)</f>
        <v>1</v>
      </c>
      <c r="AF172" s="285"/>
      <c r="AG172" s="271"/>
      <c r="AH172" s="271"/>
      <c r="AI172" s="271"/>
      <c r="AJ172" s="271"/>
      <c r="AK172" s="271" t="s">
        <v>2323</v>
      </c>
      <c r="AL172" s="271" t="s">
        <v>2324</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35"/>
      <c r="Q173" s="271"/>
      <c r="R173" s="319"/>
      <c r="S173" s="337"/>
      <c r="T173" s="335"/>
      <c r="U173" s="339"/>
      <c r="V173" s="339"/>
      <c r="W173" s="339"/>
      <c r="X173" s="339"/>
      <c r="Y173" s="319"/>
      <c r="Z173" s="319"/>
      <c r="AA173" s="319"/>
      <c r="AB173" s="319"/>
      <c r="AC173" s="319"/>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35"/>
      <c r="Q174" s="271"/>
      <c r="R174" s="319"/>
      <c r="S174" s="337"/>
      <c r="T174" s="335"/>
      <c r="U174" s="339"/>
      <c r="V174" s="339"/>
      <c r="W174" s="339"/>
      <c r="X174" s="339"/>
      <c r="Y174" s="319"/>
      <c r="Z174" s="319"/>
      <c r="AA174" s="319"/>
      <c r="AB174" s="319"/>
      <c r="AC174" s="319"/>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35"/>
      <c r="Q175" s="271"/>
      <c r="R175" s="319"/>
      <c r="S175" s="337"/>
      <c r="T175" s="335"/>
      <c r="U175" s="339"/>
      <c r="V175" s="339"/>
      <c r="W175" s="339"/>
      <c r="X175" s="339"/>
      <c r="Y175" s="319"/>
      <c r="Z175" s="319"/>
      <c r="AA175" s="319"/>
      <c r="AB175" s="319"/>
      <c r="AC175" s="319"/>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2421</v>
      </c>
      <c r="D176" s="232">
        <v>1</v>
      </c>
      <c r="E176" s="233" t="s">
        <v>2330</v>
      </c>
      <c r="F176" s="233" t="s">
        <v>2337</v>
      </c>
      <c r="G176" s="232" t="s">
        <v>2338</v>
      </c>
      <c r="H176" s="234"/>
      <c r="I176" s="234">
        <v>145</v>
      </c>
      <c r="J176" s="232" t="s">
        <v>2318</v>
      </c>
      <c r="K176" s="233" t="s">
        <v>2319</v>
      </c>
      <c r="L176" s="232" t="s">
        <v>2330</v>
      </c>
      <c r="M176" s="232">
        <v>1</v>
      </c>
      <c r="N176" s="232">
        <v>3100</v>
      </c>
      <c r="O176" s="255">
        <f t="shared" si="42"/>
        <v>3100</v>
      </c>
      <c r="P176" s="321">
        <f>SUM(O176:O180)</f>
        <v>5480</v>
      </c>
      <c r="Q176" s="264" t="s">
        <v>2340</v>
      </c>
      <c r="R176" s="321">
        <f>SUMPRODUCT(Q176:Q180+0)</f>
        <v>3000</v>
      </c>
      <c r="S176" s="321">
        <f>R176/P176</f>
        <v>0.54744525547445255</v>
      </c>
      <c r="T176" s="321">
        <f>LOOKUP(S176,{0.4,0.45,0.5,0.55,0.6,0.65,0.7,0.75,0.8,0.85,0.9,0.95,1},{0.1,0.175,0.25,0.325,0.4,0.475,0.55,0.625,0.7,0.775,0.85,0.925,1})</f>
        <v>0.25</v>
      </c>
      <c r="U176" s="327"/>
      <c r="V176" s="329"/>
      <c r="W176" s="331"/>
      <c r="X176" s="327"/>
      <c r="Y176" s="323">
        <f>R176-(V176/10)-X176</f>
        <v>3000</v>
      </c>
      <c r="Z176" s="323">
        <f>Y176*T176*AE176</f>
        <v>750</v>
      </c>
      <c r="AA176" s="323">
        <f>U176-V176+Z176</f>
        <v>750</v>
      </c>
      <c r="AB176" s="323"/>
      <c r="AC176" s="323"/>
      <c r="AD176" s="276" t="s">
        <v>2347</v>
      </c>
      <c r="AE176" s="277">
        <f>VLOOKUP(AD176,分类参数表!$I$2:$J$10,2,FALSE)</f>
        <v>1</v>
      </c>
      <c r="AF176" s="278"/>
      <c r="AG176" s="264" t="s">
        <v>2349</v>
      </c>
      <c r="AH176" s="264" t="s">
        <v>2351</v>
      </c>
      <c r="AI176" s="264"/>
      <c r="AJ176" s="264"/>
      <c r="AK176" s="264" t="s">
        <v>2323</v>
      </c>
      <c r="AL176" s="264" t="s">
        <v>2324</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2341</v>
      </c>
      <c r="F177" s="239" t="s">
        <v>2337</v>
      </c>
      <c r="G177" s="238" t="s">
        <v>2342</v>
      </c>
      <c r="H177" s="240"/>
      <c r="I177" s="240">
        <v>23.5</v>
      </c>
      <c r="J177" s="238" t="s">
        <v>2318</v>
      </c>
      <c r="K177" s="238" t="s">
        <v>2319</v>
      </c>
      <c r="L177" s="238" t="s">
        <v>2330</v>
      </c>
      <c r="M177" s="238">
        <v>1</v>
      </c>
      <c r="N177" s="238">
        <v>1980</v>
      </c>
      <c r="O177" s="256">
        <f t="shared" si="42"/>
        <v>1980</v>
      </c>
      <c r="P177" s="322"/>
      <c r="Q177" s="266" t="s">
        <v>2343</v>
      </c>
      <c r="R177" s="322"/>
      <c r="S177" s="322"/>
      <c r="T177" s="322"/>
      <c r="U177" s="328"/>
      <c r="V177" s="330"/>
      <c r="W177" s="332"/>
      <c r="X177" s="328"/>
      <c r="Y177" s="324"/>
      <c r="Z177" s="324"/>
      <c r="AA177" s="324"/>
      <c r="AB177" s="324"/>
      <c r="AC177" s="324"/>
      <c r="AD177" s="238" t="str">
        <f>AD176</f>
        <v>散客新晋</v>
      </c>
      <c r="AE177" s="279">
        <f>VLOOKUP(AD177,分类参数表!$I$2:$J$10,2,FALSE)</f>
        <v>1</v>
      </c>
      <c r="AF177" s="280"/>
      <c r="AG177" s="266" t="s">
        <v>2348</v>
      </c>
      <c r="AH177" s="266" t="s">
        <v>2350</v>
      </c>
      <c r="AI177" s="266"/>
      <c r="AJ177" s="266"/>
      <c r="AK177" s="266" t="s">
        <v>2322</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2344</v>
      </c>
      <c r="F178" s="239" t="s">
        <v>2345</v>
      </c>
      <c r="G178" s="238"/>
      <c r="H178" s="240"/>
      <c r="I178" s="240">
        <v>100</v>
      </c>
      <c r="J178" s="238" t="s">
        <v>2318</v>
      </c>
      <c r="K178" s="238" t="s">
        <v>2319</v>
      </c>
      <c r="L178" s="238" t="s">
        <v>2330</v>
      </c>
      <c r="M178" s="238">
        <v>1</v>
      </c>
      <c r="N178" s="238">
        <v>400</v>
      </c>
      <c r="O178" s="256">
        <f t="shared" si="42"/>
        <v>400</v>
      </c>
      <c r="P178" s="322"/>
      <c r="Q178" s="266" t="s">
        <v>2346</v>
      </c>
      <c r="R178" s="322"/>
      <c r="S178" s="322"/>
      <c r="T178" s="322"/>
      <c r="U178" s="328"/>
      <c r="V178" s="330"/>
      <c r="W178" s="332"/>
      <c r="X178" s="328"/>
      <c r="Y178" s="324"/>
      <c r="Z178" s="324"/>
      <c r="AA178" s="324"/>
      <c r="AB178" s="324"/>
      <c r="AC178" s="324"/>
      <c r="AD178" s="238" t="str">
        <f>AD177</f>
        <v>散客新晋</v>
      </c>
      <c r="AE178" s="279">
        <f>VLOOKUP(AD178,分类参数表!$I$2:$J$10,2,FALSE)</f>
        <v>1</v>
      </c>
      <c r="AF178" s="280"/>
      <c r="AG178" s="266" t="s">
        <v>2348</v>
      </c>
      <c r="AH178" s="283"/>
      <c r="AI178" s="269" t="s">
        <v>2363</v>
      </c>
      <c r="AJ178" s="269" t="s">
        <v>2365</v>
      </c>
      <c r="AK178" s="269"/>
      <c r="AL178" s="269"/>
      <c r="AM178" s="269" t="s">
        <v>2366</v>
      </c>
      <c r="AN178" s="269" t="s">
        <v>2324</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22"/>
      <c r="Q179" s="266"/>
      <c r="R179" s="322"/>
      <c r="S179" s="322"/>
      <c r="T179" s="322"/>
      <c r="U179" s="328"/>
      <c r="V179" s="330"/>
      <c r="W179" s="332"/>
      <c r="X179" s="328"/>
      <c r="Y179" s="324"/>
      <c r="Z179" s="324"/>
      <c r="AA179" s="324"/>
      <c r="AB179" s="324"/>
      <c r="AC179" s="324"/>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22"/>
      <c r="Q180" s="266"/>
      <c r="R180" s="322"/>
      <c r="S180" s="322"/>
      <c r="T180" s="322"/>
      <c r="U180" s="328"/>
      <c r="V180" s="330"/>
      <c r="W180" s="332"/>
      <c r="X180" s="328"/>
      <c r="Y180" s="324"/>
      <c r="Z180" s="324"/>
      <c r="AA180" s="324"/>
      <c r="AB180" s="324"/>
      <c r="AC180" s="324"/>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2422</v>
      </c>
      <c r="D181" s="244">
        <v>1</v>
      </c>
      <c r="E181" s="245" t="s">
        <v>2330</v>
      </c>
      <c r="F181" s="245" t="s">
        <v>2337</v>
      </c>
      <c r="G181" s="244" t="s">
        <v>2352</v>
      </c>
      <c r="H181" s="246"/>
      <c r="I181" s="246">
        <v>165</v>
      </c>
      <c r="J181" s="244" t="s">
        <v>2318</v>
      </c>
      <c r="K181" s="245" t="s">
        <v>2339</v>
      </c>
      <c r="L181" s="244" t="s">
        <v>2330</v>
      </c>
      <c r="M181" s="244">
        <v>1</v>
      </c>
      <c r="N181" s="244">
        <v>3100</v>
      </c>
      <c r="O181" s="257">
        <f t="shared" si="42"/>
        <v>3100</v>
      </c>
      <c r="P181" s="334">
        <f>SUM(O181:O185)</f>
        <v>6280</v>
      </c>
      <c r="Q181" s="269" t="s">
        <v>2340</v>
      </c>
      <c r="R181" s="318">
        <f>SUMPRODUCT(Q181:Q185+0)</f>
        <v>3699</v>
      </c>
      <c r="S181" s="336">
        <f>R181/P181</f>
        <v>0.58901273885350314</v>
      </c>
      <c r="T181" s="334">
        <f>LOOKUP(S181,{0.4,0.45,0.5,0.55,0.6,0.65,0.7,0.75,0.8,0.85,0.9,0.95,1},{0.1,0.175,0.25,0.325,0.4,0.475,0.55,0.625,0.7,0.775,0.85,0.925,1})</f>
        <v>0.32500000000000001</v>
      </c>
      <c r="U181" s="338"/>
      <c r="V181" s="338"/>
      <c r="W181" s="338"/>
      <c r="X181" s="338"/>
      <c r="Y181" s="318">
        <f>R181-(V181/10)-X181</f>
        <v>3699</v>
      </c>
      <c r="Z181" s="318">
        <f>Y181*T181*AE181</f>
        <v>1202.175</v>
      </c>
      <c r="AA181" s="318">
        <f>U181-V181+Z181</f>
        <v>1202.175</v>
      </c>
      <c r="AB181" s="318"/>
      <c r="AC181" s="318"/>
      <c r="AD181" s="281" t="s">
        <v>2361</v>
      </c>
      <c r="AE181" s="282">
        <f>VLOOKUP(AD181,分类参数表!$I$2:$J$10,2,FALSE)</f>
        <v>1</v>
      </c>
      <c r="AF181" s="283"/>
      <c r="AG181" s="269" t="s">
        <v>2363</v>
      </c>
      <c r="AH181" s="269" t="s">
        <v>2365</v>
      </c>
      <c r="AI181" s="269"/>
      <c r="AJ181" s="269"/>
      <c r="AK181" s="269" t="s">
        <v>2366</v>
      </c>
      <c r="AL181" s="269" t="s">
        <v>2324</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2341</v>
      </c>
      <c r="F182" s="251" t="s">
        <v>2337</v>
      </c>
      <c r="G182" s="250" t="s">
        <v>2353</v>
      </c>
      <c r="H182" s="252"/>
      <c r="I182" s="252">
        <v>26.5</v>
      </c>
      <c r="J182" s="250" t="s">
        <v>2318</v>
      </c>
      <c r="K182" s="250" t="s">
        <v>2339</v>
      </c>
      <c r="L182" s="250" t="s">
        <v>2330</v>
      </c>
      <c r="M182" s="250">
        <v>1</v>
      </c>
      <c r="N182" s="250">
        <v>1980</v>
      </c>
      <c r="O182" s="258">
        <f t="shared" si="42"/>
        <v>1980</v>
      </c>
      <c r="P182" s="335"/>
      <c r="Q182" s="271" t="s">
        <v>2354</v>
      </c>
      <c r="R182" s="319"/>
      <c r="S182" s="337"/>
      <c r="T182" s="335"/>
      <c r="U182" s="339"/>
      <c r="V182" s="339"/>
      <c r="W182" s="339"/>
      <c r="X182" s="339"/>
      <c r="Y182" s="319"/>
      <c r="Z182" s="319"/>
      <c r="AA182" s="319"/>
      <c r="AB182" s="319"/>
      <c r="AC182" s="319"/>
      <c r="AD182" s="250" t="str">
        <f>AD181</f>
        <v>散客新晋</v>
      </c>
      <c r="AE182" s="284">
        <f>VLOOKUP(AD182,分类参数表!$I$2:$J$10,2,FALSE)</f>
        <v>1</v>
      </c>
      <c r="AF182" s="285"/>
      <c r="AG182" s="271" t="s">
        <v>2362</v>
      </c>
      <c r="AH182" s="271" t="s">
        <v>2364</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2344</v>
      </c>
      <c r="F183" s="251" t="s">
        <v>2345</v>
      </c>
      <c r="G183" s="250"/>
      <c r="H183" s="252"/>
      <c r="I183" s="252">
        <v>110</v>
      </c>
      <c r="J183" s="250" t="s">
        <v>2318</v>
      </c>
      <c r="K183" s="250" t="s">
        <v>2339</v>
      </c>
      <c r="L183" s="250" t="s">
        <v>2330</v>
      </c>
      <c r="M183" s="250">
        <v>1</v>
      </c>
      <c r="N183" s="250">
        <v>400</v>
      </c>
      <c r="O183" s="258">
        <f t="shared" si="42"/>
        <v>400</v>
      </c>
      <c r="P183" s="335"/>
      <c r="Q183" s="271" t="s">
        <v>2346</v>
      </c>
      <c r="R183" s="319"/>
      <c r="S183" s="337"/>
      <c r="T183" s="335"/>
      <c r="U183" s="339"/>
      <c r="V183" s="339"/>
      <c r="W183" s="339"/>
      <c r="X183" s="339"/>
      <c r="Y183" s="319"/>
      <c r="Z183" s="319"/>
      <c r="AA183" s="319"/>
      <c r="AB183" s="319"/>
      <c r="AC183" s="319"/>
      <c r="AD183" s="250" t="str">
        <f>AD182</f>
        <v>散客新晋</v>
      </c>
      <c r="AE183" s="284">
        <f>VLOOKUP(AD183,分类参数表!$I$2:$J$10,2,FALSE)</f>
        <v>1</v>
      </c>
      <c r="AF183" s="285"/>
      <c r="AG183" s="271" t="s">
        <v>2362</v>
      </c>
      <c r="AH183" s="271" t="s">
        <v>2364</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2355</v>
      </c>
      <c r="F184" s="251" t="s">
        <v>2356</v>
      </c>
      <c r="G184" s="250"/>
      <c r="H184" s="250" t="s">
        <v>2357</v>
      </c>
      <c r="I184" s="250">
        <v>165</v>
      </c>
      <c r="J184" s="250" t="s">
        <v>2358</v>
      </c>
      <c r="K184" s="250" t="s">
        <v>2339</v>
      </c>
      <c r="L184" s="250" t="s">
        <v>2330</v>
      </c>
      <c r="M184" s="250">
        <v>1</v>
      </c>
      <c r="N184" s="250">
        <v>320</v>
      </c>
      <c r="O184" s="258">
        <f t="shared" si="42"/>
        <v>320</v>
      </c>
      <c r="P184" s="335"/>
      <c r="Q184" s="271" t="s">
        <v>2359</v>
      </c>
      <c r="R184" s="319"/>
      <c r="S184" s="337"/>
      <c r="T184" s="335"/>
      <c r="U184" s="339"/>
      <c r="V184" s="339"/>
      <c r="W184" s="339"/>
      <c r="X184" s="339"/>
      <c r="Y184" s="319"/>
      <c r="Z184" s="319"/>
      <c r="AA184" s="319"/>
      <c r="AB184" s="319"/>
      <c r="AC184" s="319"/>
      <c r="AD184" s="250" t="str">
        <f>AD182</f>
        <v>散客新晋</v>
      </c>
      <c r="AE184" s="284">
        <f>VLOOKUP(AD184,分类参数表!$I$2:$J$10,2,FALSE)</f>
        <v>1</v>
      </c>
      <c r="AF184" s="285"/>
      <c r="AG184" s="271" t="s">
        <v>2362</v>
      </c>
      <c r="AH184" s="271" t="s">
        <v>2364</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2356</v>
      </c>
      <c r="G185" s="250"/>
      <c r="H185" s="250" t="s">
        <v>2357</v>
      </c>
      <c r="I185" s="250" t="s">
        <v>2333</v>
      </c>
      <c r="J185" s="250" t="s">
        <v>2358</v>
      </c>
      <c r="K185" s="250" t="s">
        <v>2339</v>
      </c>
      <c r="L185" s="250" t="s">
        <v>2330</v>
      </c>
      <c r="M185" s="250">
        <v>1</v>
      </c>
      <c r="N185" s="250">
        <v>480</v>
      </c>
      <c r="O185" s="258">
        <f t="shared" si="42"/>
        <v>480</v>
      </c>
      <c r="P185" s="335"/>
      <c r="Q185" s="271" t="s">
        <v>2360</v>
      </c>
      <c r="R185" s="319"/>
      <c r="S185" s="337"/>
      <c r="T185" s="335"/>
      <c r="U185" s="339"/>
      <c r="V185" s="339"/>
      <c r="W185" s="339"/>
      <c r="X185" s="339"/>
      <c r="Y185" s="319"/>
      <c r="Z185" s="319"/>
      <c r="AA185" s="319"/>
      <c r="AB185" s="319"/>
      <c r="AC185" s="319"/>
      <c r="AD185" s="250" t="str">
        <f>AD183</f>
        <v>散客新晋</v>
      </c>
      <c r="AE185" s="284">
        <f>VLOOKUP(AD185,分类参数表!$I$2:$J$10,2,FALSE)</f>
        <v>1</v>
      </c>
      <c r="AF185" s="285"/>
      <c r="AG185" s="271" t="s">
        <v>2362</v>
      </c>
      <c r="AH185" s="271" t="s">
        <v>2364</v>
      </c>
      <c r="AI185" s="271"/>
      <c r="AJ185" s="271"/>
      <c r="AK185" s="271" t="s">
        <v>58</v>
      </c>
      <c r="AL185" s="271" t="s">
        <v>78</v>
      </c>
      <c r="AM185" s="294"/>
      <c r="AN185" s="295">
        <f t="shared" si="43"/>
        <v>0.89583333333333337</v>
      </c>
      <c r="AO185" s="299"/>
    </row>
    <row r="186" spans="1:41" ht="15" thickTop="1" thickBot="1" x14ac:dyDescent="0.2">
      <c r="A186" s="253"/>
      <c r="B186" s="315"/>
      <c r="C186" s="37"/>
      <c r="D186" s="315"/>
      <c r="E186" s="315"/>
      <c r="F186" s="315"/>
      <c r="G186" s="315"/>
      <c r="H186" s="315"/>
      <c r="I186" s="315"/>
      <c r="J186" s="315"/>
      <c r="K186" s="315"/>
      <c r="L186" s="315"/>
      <c r="M186" s="315"/>
      <c r="N186" s="315"/>
      <c r="O186" s="315"/>
      <c r="P186" s="315"/>
      <c r="Q186" s="316"/>
      <c r="R186" s="315"/>
      <c r="S186" s="315"/>
      <c r="T186" s="315"/>
      <c r="U186" s="315"/>
      <c r="V186" s="314"/>
      <c r="W186" s="316"/>
      <c r="X186" s="315"/>
      <c r="Y186" s="314"/>
      <c r="Z186" s="314"/>
      <c r="AA186" s="314"/>
      <c r="AB186" s="314"/>
      <c r="AC186" s="314"/>
      <c r="AD186" s="315"/>
      <c r="AE186" s="286"/>
      <c r="AF186" s="315"/>
      <c r="AG186" s="315"/>
      <c r="AH186" s="315"/>
      <c r="AI186" s="315"/>
      <c r="AJ186" s="315"/>
      <c r="AK186" s="315"/>
      <c r="AL186" s="315"/>
      <c r="AM186" s="314"/>
      <c r="AN186" s="90"/>
      <c r="AO186" s="98"/>
    </row>
    <row r="187" spans="1:41" s="218" customFormat="1" ht="15" customHeight="1" thickTop="1" x14ac:dyDescent="0.15">
      <c r="A187" s="229" t="s">
        <v>39</v>
      </c>
      <c r="B187" s="230">
        <v>42703</v>
      </c>
      <c r="C187" s="231" t="s">
        <v>2423</v>
      </c>
      <c r="D187" s="232">
        <v>1</v>
      </c>
      <c r="E187" s="233" t="s">
        <v>2325</v>
      </c>
      <c r="F187" s="233" t="s">
        <v>2326</v>
      </c>
      <c r="G187" s="232" t="s">
        <v>2367</v>
      </c>
      <c r="H187" s="234" t="s">
        <v>2368</v>
      </c>
      <c r="I187" s="234" t="s">
        <v>2369</v>
      </c>
      <c r="J187" s="232" t="s">
        <v>2318</v>
      </c>
      <c r="K187" s="233" t="s">
        <v>2319</v>
      </c>
      <c r="L187" s="232" t="s">
        <v>2330</v>
      </c>
      <c r="M187" s="232">
        <v>1</v>
      </c>
      <c r="N187" s="232">
        <v>340</v>
      </c>
      <c r="O187" s="255">
        <f t="shared" ref="O187:O201" si="48">N187*M187</f>
        <v>340</v>
      </c>
      <c r="P187" s="321">
        <f>SUM(O187:O191)</f>
        <v>478</v>
      </c>
      <c r="Q187" s="264" t="s">
        <v>2370</v>
      </c>
      <c r="R187" s="321">
        <f>SUMPRODUCT(Q187:Q191+0)</f>
        <v>438</v>
      </c>
      <c r="S187" s="321">
        <f>R187/P187</f>
        <v>0.91631799163179917</v>
      </c>
      <c r="T187" s="321">
        <f>LOOKUP(S187,{0.4,0.45,0.5,0.55,0.6,0.65,0.7,0.75,0.8,0.85,0.9,0.95,1},{0.1,0.175,0.25,0.325,0.4,0.475,0.55,0.625,0.7,0.775,0.85,0.925,1})</f>
        <v>0.85</v>
      </c>
      <c r="U187" s="327"/>
      <c r="V187" s="329"/>
      <c r="W187" s="331"/>
      <c r="X187" s="327"/>
      <c r="Y187" s="323">
        <f>R187-(V187/10)-X187</f>
        <v>438</v>
      </c>
      <c r="Z187" s="323">
        <f>Y187*T187*AE187</f>
        <v>372.3</v>
      </c>
      <c r="AA187" s="323">
        <f>U187-V187+Z187</f>
        <v>372.3</v>
      </c>
      <c r="AB187" s="323"/>
      <c r="AC187" s="323"/>
      <c r="AD187" s="276" t="s">
        <v>2384</v>
      </c>
      <c r="AE187" s="277">
        <f>VLOOKUP(AD187,分类参数表!$I$2:$J$10,2,FALSE)</f>
        <v>1</v>
      </c>
      <c r="AF187" s="278"/>
      <c r="AG187" s="264"/>
      <c r="AH187" s="264"/>
      <c r="AI187" s="264"/>
      <c r="AJ187" s="264"/>
      <c r="AK187" s="264" t="s">
        <v>2376</v>
      </c>
      <c r="AL187" s="264" t="s">
        <v>2324</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2371</v>
      </c>
      <c r="F188" s="239" t="s">
        <v>2372</v>
      </c>
      <c r="G188" s="238"/>
      <c r="H188" s="240" t="s">
        <v>2373</v>
      </c>
      <c r="I188" s="240" t="s">
        <v>2374</v>
      </c>
      <c r="J188" s="238" t="s">
        <v>2334</v>
      </c>
      <c r="K188" s="238" t="s">
        <v>2319</v>
      </c>
      <c r="L188" s="238" t="s">
        <v>2330</v>
      </c>
      <c r="M188" s="238">
        <v>1</v>
      </c>
      <c r="N188" s="238">
        <v>138</v>
      </c>
      <c r="O188" s="256">
        <f t="shared" si="48"/>
        <v>138</v>
      </c>
      <c r="P188" s="322"/>
      <c r="Q188" s="266" t="s">
        <v>2375</v>
      </c>
      <c r="R188" s="322"/>
      <c r="S188" s="322"/>
      <c r="T188" s="322"/>
      <c r="U188" s="328"/>
      <c r="V188" s="330"/>
      <c r="W188" s="332"/>
      <c r="X188" s="328"/>
      <c r="Y188" s="324"/>
      <c r="Z188" s="324"/>
      <c r="AA188" s="324"/>
      <c r="AB188" s="324"/>
      <c r="AC188" s="324"/>
      <c r="AD188" s="238" t="str">
        <f>AD187</f>
        <v>散客</v>
      </c>
      <c r="AE188" s="279">
        <f>VLOOKUP(AD188,分类参数表!$I$2:$J$10,2,FALSE)</f>
        <v>1</v>
      </c>
      <c r="AF188" s="280"/>
      <c r="AG188" s="266"/>
      <c r="AH188" s="266"/>
      <c r="AI188" s="266"/>
      <c r="AJ188" s="266"/>
      <c r="AK188" s="266" t="s">
        <v>2376</v>
      </c>
      <c r="AL188" s="266" t="s">
        <v>2324</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22"/>
      <c r="Q189" s="266"/>
      <c r="R189" s="322"/>
      <c r="S189" s="322"/>
      <c r="T189" s="322"/>
      <c r="U189" s="328"/>
      <c r="V189" s="330"/>
      <c r="W189" s="332"/>
      <c r="X189" s="328"/>
      <c r="Y189" s="324"/>
      <c r="Z189" s="324"/>
      <c r="AA189" s="324"/>
      <c r="AB189" s="324"/>
      <c r="AC189" s="324"/>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22"/>
      <c r="Q190" s="266"/>
      <c r="R190" s="322"/>
      <c r="S190" s="322"/>
      <c r="T190" s="322"/>
      <c r="U190" s="328"/>
      <c r="V190" s="330"/>
      <c r="W190" s="332"/>
      <c r="X190" s="328"/>
      <c r="Y190" s="324"/>
      <c r="Z190" s="324"/>
      <c r="AA190" s="324"/>
      <c r="AB190" s="324"/>
      <c r="AC190" s="324"/>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22"/>
      <c r="Q191" s="266"/>
      <c r="R191" s="322"/>
      <c r="S191" s="322"/>
      <c r="T191" s="322"/>
      <c r="U191" s="328"/>
      <c r="V191" s="330"/>
      <c r="W191" s="332"/>
      <c r="X191" s="328"/>
      <c r="Y191" s="324"/>
      <c r="Z191" s="324"/>
      <c r="AA191" s="324"/>
      <c r="AB191" s="324"/>
      <c r="AC191" s="324"/>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2387</v>
      </c>
      <c r="D192" s="244">
        <v>1</v>
      </c>
      <c r="E192" s="245" t="s">
        <v>2377</v>
      </c>
      <c r="F192" s="245" t="s">
        <v>2378</v>
      </c>
      <c r="G192" s="244" t="s">
        <v>2379</v>
      </c>
      <c r="H192" s="246" t="s">
        <v>2380</v>
      </c>
      <c r="I192" s="246" t="s">
        <v>2381</v>
      </c>
      <c r="J192" s="244" t="s">
        <v>2318</v>
      </c>
      <c r="K192" s="245" t="s">
        <v>2339</v>
      </c>
      <c r="L192" s="244" t="s">
        <v>2382</v>
      </c>
      <c r="M192" s="244">
        <v>1</v>
      </c>
      <c r="N192" s="244">
        <v>500</v>
      </c>
      <c r="O192" s="257">
        <f t="shared" si="48"/>
        <v>500</v>
      </c>
      <c r="P192" s="334">
        <f>SUM(O192:O196)</f>
        <v>500</v>
      </c>
      <c r="Q192" s="269" t="s">
        <v>2383</v>
      </c>
      <c r="R192" s="318">
        <f>SUMPRODUCT(Q192:Q196+0)</f>
        <v>450</v>
      </c>
      <c r="S192" s="336">
        <f>R192/P192</f>
        <v>0.9</v>
      </c>
      <c r="T192" s="334">
        <f>LOOKUP(S192,{0.4,0.45,0.5,0.55,0.6,0.65,0.7,0.75,0.8,0.85,0.9,0.95,1},{0.1,0.175,0.25,0.325,0.4,0.475,0.55,0.625,0.7,0.775,0.85,0.925,1})</f>
        <v>0.85</v>
      </c>
      <c r="U192" s="338"/>
      <c r="V192" s="338"/>
      <c r="W192" s="338"/>
      <c r="X192" s="338"/>
      <c r="Y192" s="318">
        <f>R192-(V192/10)-X192</f>
        <v>450</v>
      </c>
      <c r="Z192" s="318">
        <f>Y192*T192*AE192</f>
        <v>382.5</v>
      </c>
      <c r="AA192" s="318">
        <f>U192-V192+Z192</f>
        <v>382.5</v>
      </c>
      <c r="AB192" s="318"/>
      <c r="AC192" s="318"/>
      <c r="AD192" s="281" t="s">
        <v>2336</v>
      </c>
      <c r="AE192" s="282">
        <f>VLOOKUP(AD192,分类参数表!$I$2:$J$10,2,FALSE)</f>
        <v>1</v>
      </c>
      <c r="AF192" s="283"/>
      <c r="AG192" s="269"/>
      <c r="AH192" s="269"/>
      <c r="AI192" s="269"/>
      <c r="AJ192" s="269"/>
      <c r="AK192" s="269" t="s">
        <v>2376</v>
      </c>
      <c r="AL192" s="269" t="s">
        <v>2324</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35"/>
      <c r="Q193" s="271"/>
      <c r="R193" s="319"/>
      <c r="S193" s="337"/>
      <c r="T193" s="335"/>
      <c r="U193" s="339"/>
      <c r="V193" s="339"/>
      <c r="W193" s="339"/>
      <c r="X193" s="339"/>
      <c r="Y193" s="319"/>
      <c r="Z193" s="319"/>
      <c r="AA193" s="319"/>
      <c r="AB193" s="319"/>
      <c r="AC193" s="319"/>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35"/>
      <c r="Q194" s="271"/>
      <c r="R194" s="319"/>
      <c r="S194" s="337"/>
      <c r="T194" s="335"/>
      <c r="U194" s="339"/>
      <c r="V194" s="339"/>
      <c r="W194" s="339"/>
      <c r="X194" s="339"/>
      <c r="Y194" s="319"/>
      <c r="Z194" s="319"/>
      <c r="AA194" s="319"/>
      <c r="AB194" s="319"/>
      <c r="AC194" s="319"/>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35"/>
      <c r="Q195" s="271"/>
      <c r="R195" s="319"/>
      <c r="S195" s="337"/>
      <c r="T195" s="335"/>
      <c r="U195" s="339"/>
      <c r="V195" s="339"/>
      <c r="W195" s="339"/>
      <c r="X195" s="339"/>
      <c r="Y195" s="319"/>
      <c r="Z195" s="319"/>
      <c r="AA195" s="319"/>
      <c r="AB195" s="319"/>
      <c r="AC195" s="319"/>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35"/>
      <c r="Q196" s="271"/>
      <c r="R196" s="319"/>
      <c r="S196" s="337"/>
      <c r="T196" s="335"/>
      <c r="U196" s="339"/>
      <c r="V196" s="339"/>
      <c r="W196" s="339"/>
      <c r="X196" s="339"/>
      <c r="Y196" s="319"/>
      <c r="Z196" s="319"/>
      <c r="AA196" s="319"/>
      <c r="AB196" s="319"/>
      <c r="AC196" s="319"/>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2332</v>
      </c>
      <c r="F197" s="233" t="s">
        <v>106</v>
      </c>
      <c r="G197" s="232"/>
      <c r="H197" s="234" t="s">
        <v>2385</v>
      </c>
      <c r="I197" s="234" t="s">
        <v>2333</v>
      </c>
      <c r="J197" s="232" t="s">
        <v>2334</v>
      </c>
      <c r="K197" s="233" t="s">
        <v>2339</v>
      </c>
      <c r="L197" s="232" t="s">
        <v>2320</v>
      </c>
      <c r="M197" s="232">
        <v>1</v>
      </c>
      <c r="N197" s="232">
        <v>158</v>
      </c>
      <c r="O197" s="255">
        <f t="shared" si="48"/>
        <v>158</v>
      </c>
      <c r="P197" s="321">
        <f>SUM(O197:O201)</f>
        <v>158</v>
      </c>
      <c r="Q197" s="264" t="s">
        <v>2335</v>
      </c>
      <c r="R197" s="321">
        <f>SUMPRODUCT(Q197:Q201+0)</f>
        <v>110</v>
      </c>
      <c r="S197" s="321">
        <f>R197/P197</f>
        <v>0.69620253164556967</v>
      </c>
      <c r="T197" s="321">
        <f>LOOKUP(S197,{0.4,0.45,0.5,0.55,0.6,0.65,0.7,0.75,0.8,0.85,0.9,0.95,1},{0.1,0.175,0.25,0.325,0.4,0.475,0.55,0.625,0.7,0.775,0.85,0.925,1})</f>
        <v>0.47499999999999998</v>
      </c>
      <c r="U197" s="327"/>
      <c r="V197" s="329"/>
      <c r="W197" s="331"/>
      <c r="X197" s="327"/>
      <c r="Y197" s="323">
        <f>R197-(V197/10)-X197</f>
        <v>110</v>
      </c>
      <c r="Z197" s="323">
        <f>Y197*T197*AE197</f>
        <v>52.25</v>
      </c>
      <c r="AA197" s="323">
        <f>U197-V197+Z197</f>
        <v>52.25</v>
      </c>
      <c r="AB197" s="323"/>
      <c r="AC197" s="323"/>
      <c r="AD197" s="276" t="s">
        <v>2384</v>
      </c>
      <c r="AE197" s="277">
        <f>VLOOKUP(AD197,分类参数表!$I$2:$J$10,2,FALSE)</f>
        <v>1</v>
      </c>
      <c r="AF197" s="278"/>
      <c r="AG197" s="264"/>
      <c r="AH197" s="264"/>
      <c r="AI197" s="264"/>
      <c r="AJ197" s="264"/>
      <c r="AK197" s="264" t="s">
        <v>2376</v>
      </c>
      <c r="AL197" s="264" t="s">
        <v>2386</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22"/>
      <c r="Q198" s="266"/>
      <c r="R198" s="322"/>
      <c r="S198" s="322"/>
      <c r="T198" s="322"/>
      <c r="U198" s="328"/>
      <c r="V198" s="330"/>
      <c r="W198" s="332"/>
      <c r="X198" s="328"/>
      <c r="Y198" s="324"/>
      <c r="Z198" s="324"/>
      <c r="AA198" s="324"/>
      <c r="AB198" s="324"/>
      <c r="AC198" s="324"/>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22"/>
      <c r="Q199" s="266"/>
      <c r="R199" s="322"/>
      <c r="S199" s="322"/>
      <c r="T199" s="322"/>
      <c r="U199" s="328"/>
      <c r="V199" s="330"/>
      <c r="W199" s="332"/>
      <c r="X199" s="328"/>
      <c r="Y199" s="324"/>
      <c r="Z199" s="324"/>
      <c r="AA199" s="324"/>
      <c r="AB199" s="324"/>
      <c r="AC199" s="324"/>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22"/>
      <c r="Q200" s="266"/>
      <c r="R200" s="322"/>
      <c r="S200" s="322"/>
      <c r="T200" s="322"/>
      <c r="U200" s="328"/>
      <c r="V200" s="330"/>
      <c r="W200" s="332"/>
      <c r="X200" s="328"/>
      <c r="Y200" s="324"/>
      <c r="Z200" s="324"/>
      <c r="AA200" s="324"/>
      <c r="AB200" s="324"/>
      <c r="AC200" s="324"/>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22"/>
      <c r="Q201" s="266"/>
      <c r="R201" s="322"/>
      <c r="S201" s="322"/>
      <c r="T201" s="322"/>
      <c r="U201" s="328"/>
      <c r="V201" s="330"/>
      <c r="W201" s="332"/>
      <c r="X201" s="328"/>
      <c r="Y201" s="324"/>
      <c r="Z201" s="324"/>
      <c r="AA201" s="324"/>
      <c r="AB201" s="324"/>
      <c r="AC201" s="324"/>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15"/>
      <c r="C202" s="37"/>
      <c r="D202" s="315"/>
      <c r="E202" s="315"/>
      <c r="F202" s="315"/>
      <c r="G202" s="315"/>
      <c r="H202" s="315"/>
      <c r="I202" s="315"/>
      <c r="J202" s="315"/>
      <c r="K202" s="315"/>
      <c r="L202" s="315"/>
      <c r="M202" s="315"/>
      <c r="N202" s="315"/>
      <c r="O202" s="315"/>
      <c r="P202" s="315"/>
      <c r="Q202" s="316"/>
      <c r="R202" s="315"/>
      <c r="S202" s="315"/>
      <c r="T202" s="315"/>
      <c r="U202" s="315"/>
      <c r="V202" s="314"/>
      <c r="W202" s="316"/>
      <c r="X202" s="315"/>
      <c r="Y202" s="314"/>
      <c r="Z202" s="314"/>
      <c r="AA202" s="314"/>
      <c r="AB202" s="314"/>
      <c r="AC202" s="314"/>
      <c r="AD202" s="315"/>
      <c r="AE202" s="286"/>
      <c r="AF202" s="315"/>
      <c r="AG202" s="315"/>
      <c r="AH202" s="315"/>
      <c r="AI202" s="315"/>
      <c r="AJ202" s="315"/>
      <c r="AK202" s="315"/>
      <c r="AL202" s="315"/>
      <c r="AM202" s="314"/>
      <c r="AN202" s="90"/>
      <c r="AO202" s="98"/>
    </row>
    <row r="203" spans="1:41" s="218" customFormat="1" ht="15" customHeight="1" thickTop="1" x14ac:dyDescent="0.15">
      <c r="A203" s="229" t="s">
        <v>39</v>
      </c>
      <c r="B203" s="230">
        <v>42704</v>
      </c>
      <c r="C203" s="231" t="s">
        <v>2424</v>
      </c>
      <c r="D203" s="232">
        <v>1</v>
      </c>
      <c r="E203" s="233" t="s">
        <v>2427</v>
      </c>
      <c r="F203" s="233" t="s">
        <v>2428</v>
      </c>
      <c r="G203" s="232" t="s">
        <v>2429</v>
      </c>
      <c r="H203" s="234" t="s">
        <v>2430</v>
      </c>
      <c r="I203" s="234" t="s">
        <v>2431</v>
      </c>
      <c r="J203" s="232" t="s">
        <v>2432</v>
      </c>
      <c r="K203" s="233" t="s">
        <v>2433</v>
      </c>
      <c r="L203" s="232" t="s">
        <v>2434</v>
      </c>
      <c r="M203" s="232">
        <v>1</v>
      </c>
      <c r="N203" s="232">
        <v>199</v>
      </c>
      <c r="O203" s="255">
        <f t="shared" ref="O203:O242" si="53">N203*M203</f>
        <v>199</v>
      </c>
      <c r="P203" s="321">
        <f>SUM(O203:O207)</f>
        <v>549</v>
      </c>
      <c r="Q203" s="264" t="s">
        <v>2435</v>
      </c>
      <c r="R203" s="321">
        <f>SUMPRODUCT(Q203:Q207+0)</f>
        <v>549</v>
      </c>
      <c r="S203" s="321">
        <f>R203/P203</f>
        <v>1</v>
      </c>
      <c r="T203" s="321">
        <f>LOOKUP(S203,{0.4,0.45,0.5,0.55,0.6,0.65,0.7,0.75,0.8,0.85,0.9,0.95,1},{0.1,0.175,0.25,0.325,0.4,0.475,0.55,0.625,0.7,0.775,0.85,0.925,1})</f>
        <v>1</v>
      </c>
      <c r="U203" s="327"/>
      <c r="V203" s="329"/>
      <c r="W203" s="331"/>
      <c r="X203" s="327"/>
      <c r="Y203" s="323">
        <f>R203-(V203/10)-X203</f>
        <v>549</v>
      </c>
      <c r="Z203" s="323">
        <f>Y203*T203*AE203</f>
        <v>549</v>
      </c>
      <c r="AA203" s="323">
        <f>U203-V203+Z203</f>
        <v>549</v>
      </c>
      <c r="AB203" s="323"/>
      <c r="AC203" s="323"/>
      <c r="AD203" s="276" t="s">
        <v>2436</v>
      </c>
      <c r="AE203" s="277">
        <f>VLOOKUP(AD203,分类参数表!$I$2:$J$10,2,FALSE)</f>
        <v>1</v>
      </c>
      <c r="AF203" s="278"/>
      <c r="AG203" s="264" t="s">
        <v>2443</v>
      </c>
      <c r="AH203" s="264" t="s">
        <v>2445</v>
      </c>
      <c r="AI203" s="264"/>
      <c r="AJ203" s="264"/>
      <c r="AK203" s="264" t="s">
        <v>2446</v>
      </c>
      <c r="AL203" s="264" t="s">
        <v>2447</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2437</v>
      </c>
      <c r="F204" s="239" t="s">
        <v>194</v>
      </c>
      <c r="G204" s="238" t="s">
        <v>2438</v>
      </c>
      <c r="H204" s="240" t="s">
        <v>2439</v>
      </c>
      <c r="I204" s="240" t="s">
        <v>2440</v>
      </c>
      <c r="J204" s="238" t="s">
        <v>2432</v>
      </c>
      <c r="K204" s="238" t="s">
        <v>2433</v>
      </c>
      <c r="L204" s="238" t="s">
        <v>2434</v>
      </c>
      <c r="M204" s="238">
        <v>1</v>
      </c>
      <c r="N204" s="238">
        <v>350</v>
      </c>
      <c r="O204" s="256">
        <f t="shared" si="53"/>
        <v>350</v>
      </c>
      <c r="P204" s="322"/>
      <c r="Q204" s="266" t="s">
        <v>2441</v>
      </c>
      <c r="R204" s="322"/>
      <c r="S204" s="322"/>
      <c r="T204" s="322"/>
      <c r="U204" s="328"/>
      <c r="V204" s="330"/>
      <c r="W204" s="332"/>
      <c r="X204" s="328"/>
      <c r="Y204" s="324"/>
      <c r="Z204" s="324"/>
      <c r="AA204" s="324"/>
      <c r="AB204" s="324"/>
      <c r="AC204" s="324"/>
      <c r="AD204" s="238" t="str">
        <f>AD203</f>
        <v>会员</v>
      </c>
      <c r="AE204" s="279">
        <f>VLOOKUP(AD204,分类参数表!$I$2:$J$10,2,FALSE)</f>
        <v>1</v>
      </c>
      <c r="AF204" s="280"/>
      <c r="AG204" s="266" t="s">
        <v>2443</v>
      </c>
      <c r="AH204" s="266" t="s">
        <v>2445</v>
      </c>
      <c r="AI204" s="266"/>
      <c r="AJ204" s="266"/>
      <c r="AK204" s="266" t="s">
        <v>2446</v>
      </c>
      <c r="AL204" s="266" t="s">
        <v>2447</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22"/>
      <c r="Q205" s="266"/>
      <c r="R205" s="322"/>
      <c r="S205" s="322"/>
      <c r="T205" s="322"/>
      <c r="U205" s="328"/>
      <c r="V205" s="330"/>
      <c r="W205" s="332"/>
      <c r="X205" s="328"/>
      <c r="Y205" s="324"/>
      <c r="Z205" s="324"/>
      <c r="AA205" s="324"/>
      <c r="AB205" s="324"/>
      <c r="AC205" s="324"/>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22"/>
      <c r="Q206" s="266"/>
      <c r="R206" s="322"/>
      <c r="S206" s="322"/>
      <c r="T206" s="322"/>
      <c r="U206" s="328"/>
      <c r="V206" s="330"/>
      <c r="W206" s="332"/>
      <c r="X206" s="328"/>
      <c r="Y206" s="324"/>
      <c r="Z206" s="324"/>
      <c r="AA206" s="324"/>
      <c r="AB206" s="324"/>
      <c r="AC206" s="324"/>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22"/>
      <c r="Q207" s="266"/>
      <c r="R207" s="322"/>
      <c r="S207" s="322"/>
      <c r="T207" s="322"/>
      <c r="U207" s="328"/>
      <c r="V207" s="330"/>
      <c r="W207" s="332"/>
      <c r="X207" s="328"/>
      <c r="Y207" s="324"/>
      <c r="Z207" s="324"/>
      <c r="AA207" s="324"/>
      <c r="AB207" s="324"/>
      <c r="AC207" s="324"/>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2425</v>
      </c>
      <c r="D208" s="244">
        <v>1</v>
      </c>
      <c r="E208" s="245" t="s">
        <v>2448</v>
      </c>
      <c r="F208" s="245" t="s">
        <v>2449</v>
      </c>
      <c r="G208" s="244" t="s">
        <v>2450</v>
      </c>
      <c r="H208" s="246" t="s">
        <v>2451</v>
      </c>
      <c r="I208" s="246" t="s">
        <v>2454</v>
      </c>
      <c r="J208" s="244" t="s">
        <v>2432</v>
      </c>
      <c r="K208" s="245" t="s">
        <v>2433</v>
      </c>
      <c r="L208" s="244" t="s">
        <v>2453</v>
      </c>
      <c r="M208" s="244">
        <v>1</v>
      </c>
      <c r="N208" s="244">
        <v>199</v>
      </c>
      <c r="O208" s="257">
        <f t="shared" si="53"/>
        <v>199</v>
      </c>
      <c r="P208" s="334">
        <f>SUM(O208:O212)</f>
        <v>199</v>
      </c>
      <c r="Q208" s="269" t="s">
        <v>2076</v>
      </c>
      <c r="R208" s="318">
        <f>SUMPRODUCT(Q208:Q212+0)</f>
        <v>199</v>
      </c>
      <c r="S208" s="336">
        <f>R208/P208</f>
        <v>1</v>
      </c>
      <c r="T208" s="334">
        <f>LOOKUP(S208,{0.4,0.45,0.5,0.55,0.6,0.65,0.7,0.75,0.8,0.85,0.9,0.95,1},{0.1,0.175,0.25,0.325,0.4,0.475,0.55,0.625,0.7,0.775,0.85,0.925,1})</f>
        <v>1</v>
      </c>
      <c r="U208" s="338"/>
      <c r="V208" s="338"/>
      <c r="W208" s="338"/>
      <c r="X208" s="338"/>
      <c r="Y208" s="318">
        <f>R208-(V208/10)-X208</f>
        <v>199</v>
      </c>
      <c r="Z208" s="318">
        <f>Y208*T208*AE208</f>
        <v>199</v>
      </c>
      <c r="AA208" s="318">
        <f>U208-V208+Z208</f>
        <v>199</v>
      </c>
      <c r="AB208" s="318"/>
      <c r="AC208" s="318"/>
      <c r="AD208" s="281" t="s">
        <v>2455</v>
      </c>
      <c r="AE208" s="282">
        <f>VLOOKUP(AD208,分类参数表!$I$2:$J$10,2,FALSE)</f>
        <v>1</v>
      </c>
      <c r="AF208" s="283"/>
      <c r="AG208" s="269"/>
      <c r="AH208" s="269"/>
      <c r="AI208" s="269"/>
      <c r="AJ208" s="269"/>
      <c r="AK208" s="269" t="s">
        <v>2446</v>
      </c>
      <c r="AL208" s="269" t="s">
        <v>2456</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35"/>
      <c r="Q209" s="271"/>
      <c r="R209" s="319"/>
      <c r="S209" s="337"/>
      <c r="T209" s="335"/>
      <c r="U209" s="339"/>
      <c r="V209" s="339"/>
      <c r="W209" s="339"/>
      <c r="X209" s="339"/>
      <c r="Y209" s="319"/>
      <c r="Z209" s="319"/>
      <c r="AA209" s="319"/>
      <c r="AB209" s="319"/>
      <c r="AC209" s="319"/>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35"/>
      <c r="Q210" s="271"/>
      <c r="R210" s="319"/>
      <c r="S210" s="337"/>
      <c r="T210" s="335"/>
      <c r="U210" s="339"/>
      <c r="V210" s="339"/>
      <c r="W210" s="339"/>
      <c r="X210" s="339"/>
      <c r="Y210" s="319"/>
      <c r="Z210" s="319"/>
      <c r="AA210" s="319"/>
      <c r="AB210" s="319"/>
      <c r="AC210" s="319"/>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35"/>
      <c r="Q211" s="271"/>
      <c r="R211" s="319"/>
      <c r="S211" s="337"/>
      <c r="T211" s="335"/>
      <c r="U211" s="339"/>
      <c r="V211" s="339"/>
      <c r="W211" s="339"/>
      <c r="X211" s="339"/>
      <c r="Y211" s="319"/>
      <c r="Z211" s="319"/>
      <c r="AA211" s="319"/>
      <c r="AB211" s="319"/>
      <c r="AC211" s="319"/>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35"/>
      <c r="Q212" s="271"/>
      <c r="R212" s="319"/>
      <c r="S212" s="337"/>
      <c r="T212" s="335"/>
      <c r="U212" s="339"/>
      <c r="V212" s="339"/>
      <c r="W212" s="339"/>
      <c r="X212" s="339"/>
      <c r="Y212" s="319"/>
      <c r="Z212" s="319"/>
      <c r="AA212" s="319"/>
      <c r="AB212" s="319"/>
      <c r="AC212" s="319"/>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2426</v>
      </c>
      <c r="D213" s="232">
        <v>1</v>
      </c>
      <c r="E213" s="233" t="s">
        <v>2437</v>
      </c>
      <c r="F213" s="233" t="s">
        <v>2457</v>
      </c>
      <c r="G213" s="232" t="s">
        <v>2438</v>
      </c>
      <c r="H213" s="234" t="s">
        <v>2439</v>
      </c>
      <c r="I213" s="234" t="s">
        <v>2440</v>
      </c>
      <c r="J213" s="232" t="s">
        <v>2452</v>
      </c>
      <c r="K213" s="233" t="s">
        <v>2433</v>
      </c>
      <c r="L213" s="232" t="s">
        <v>2453</v>
      </c>
      <c r="M213" s="232">
        <v>1</v>
      </c>
      <c r="N213" s="232">
        <v>350</v>
      </c>
      <c r="O213" s="255">
        <f t="shared" si="53"/>
        <v>350</v>
      </c>
      <c r="P213" s="321">
        <f>SUM(O213:O217)</f>
        <v>549</v>
      </c>
      <c r="Q213" s="264" t="s">
        <v>2441</v>
      </c>
      <c r="R213" s="321">
        <f>SUMPRODUCT(Q213:Q217+0)</f>
        <v>549</v>
      </c>
      <c r="S213" s="321">
        <f>R213/P213</f>
        <v>1</v>
      </c>
      <c r="T213" s="321">
        <f>LOOKUP(S213,{0.4,0.45,0.5,0.55,0.6,0.65,0.7,0.75,0.8,0.85,0.9,0.95,1},{0.1,0.175,0.25,0.325,0.4,0.475,0.55,0.625,0.7,0.775,0.85,0.925,1})</f>
        <v>1</v>
      </c>
      <c r="U213" s="327"/>
      <c r="V213" s="329"/>
      <c r="W213" s="331"/>
      <c r="X213" s="327"/>
      <c r="Y213" s="323">
        <f>R213-(V213/10)-X213</f>
        <v>549</v>
      </c>
      <c r="Z213" s="323">
        <f>Y213*T213*AE213</f>
        <v>549</v>
      </c>
      <c r="AA213" s="323">
        <f>U213-V213+Z213</f>
        <v>549</v>
      </c>
      <c r="AB213" s="323"/>
      <c r="AC213" s="323"/>
      <c r="AD213" s="276" t="s">
        <v>2458</v>
      </c>
      <c r="AE213" s="277">
        <f>VLOOKUP(AD213,分类参数表!$I$2:$J$10,2,FALSE)</f>
        <v>1</v>
      </c>
      <c r="AF213" s="278"/>
      <c r="AG213" s="264" t="s">
        <v>2459</v>
      </c>
      <c r="AH213" s="264" t="s">
        <v>2460</v>
      </c>
      <c r="AI213" s="264"/>
      <c r="AJ213" s="264"/>
      <c r="AK213" s="264" t="s">
        <v>2446</v>
      </c>
      <c r="AL213" s="264" t="s">
        <v>2447</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2448</v>
      </c>
      <c r="F214" s="239" t="s">
        <v>2449</v>
      </c>
      <c r="G214" s="238" t="s">
        <v>2450</v>
      </c>
      <c r="H214" s="240" t="s">
        <v>2451</v>
      </c>
      <c r="I214" s="240" t="s">
        <v>2440</v>
      </c>
      <c r="J214" s="238" t="s">
        <v>2432</v>
      </c>
      <c r="K214" s="238" t="s">
        <v>2433</v>
      </c>
      <c r="L214" s="238" t="s">
        <v>2453</v>
      </c>
      <c r="M214" s="238">
        <v>1</v>
      </c>
      <c r="N214" s="238">
        <v>199</v>
      </c>
      <c r="O214" s="256">
        <f t="shared" si="53"/>
        <v>199</v>
      </c>
      <c r="P214" s="322"/>
      <c r="Q214" s="266" t="s">
        <v>2435</v>
      </c>
      <c r="R214" s="322"/>
      <c r="S214" s="322"/>
      <c r="T214" s="322"/>
      <c r="U214" s="328"/>
      <c r="V214" s="330"/>
      <c r="W214" s="332"/>
      <c r="X214" s="328"/>
      <c r="Y214" s="324"/>
      <c r="Z214" s="324"/>
      <c r="AA214" s="324"/>
      <c r="AB214" s="324"/>
      <c r="AC214" s="324"/>
      <c r="AD214" s="238" t="str">
        <f>AD213</f>
        <v>散客新晋</v>
      </c>
      <c r="AE214" s="279">
        <f>VLOOKUP(AD214,分类参数表!$I$2:$J$10,2,FALSE)</f>
        <v>1</v>
      </c>
      <c r="AF214" s="280"/>
      <c r="AG214" s="266" t="s">
        <v>2459</v>
      </c>
      <c r="AH214" s="266" t="s">
        <v>2460</v>
      </c>
      <c r="AI214" s="266"/>
      <c r="AJ214" s="266"/>
      <c r="AK214" s="266" t="s">
        <v>2446</v>
      </c>
      <c r="AL214" s="266" t="s">
        <v>2447</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22"/>
      <c r="Q215" s="266"/>
      <c r="R215" s="322"/>
      <c r="S215" s="322"/>
      <c r="T215" s="322"/>
      <c r="U215" s="328"/>
      <c r="V215" s="330"/>
      <c r="W215" s="332"/>
      <c r="X215" s="328"/>
      <c r="Y215" s="324"/>
      <c r="Z215" s="324"/>
      <c r="AA215" s="324"/>
      <c r="AB215" s="324"/>
      <c r="AC215" s="324"/>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22"/>
      <c r="Q216" s="266"/>
      <c r="R216" s="322"/>
      <c r="S216" s="322"/>
      <c r="T216" s="322"/>
      <c r="U216" s="328"/>
      <c r="V216" s="330"/>
      <c r="W216" s="332"/>
      <c r="X216" s="328"/>
      <c r="Y216" s="324"/>
      <c r="Z216" s="324"/>
      <c r="AA216" s="324"/>
      <c r="AB216" s="324"/>
      <c r="AC216" s="324"/>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22"/>
      <c r="Q217" s="266"/>
      <c r="R217" s="322"/>
      <c r="S217" s="322"/>
      <c r="T217" s="322"/>
      <c r="U217" s="328"/>
      <c r="V217" s="330"/>
      <c r="W217" s="332"/>
      <c r="X217" s="328"/>
      <c r="Y217" s="324"/>
      <c r="Z217" s="324"/>
      <c r="AA217" s="324"/>
      <c r="AB217" s="324"/>
      <c r="AC217" s="324"/>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2498</v>
      </c>
      <c r="D218" s="244">
        <v>1</v>
      </c>
      <c r="E218" s="245" t="s">
        <v>2461</v>
      </c>
      <c r="F218" s="245" t="s">
        <v>2462</v>
      </c>
      <c r="G218" s="244"/>
      <c r="H218" s="246" t="s">
        <v>2463</v>
      </c>
      <c r="I218" s="246" t="s">
        <v>2464</v>
      </c>
      <c r="J218" s="244" t="s">
        <v>2465</v>
      </c>
      <c r="K218" s="245" t="s">
        <v>2433</v>
      </c>
      <c r="L218" s="244" t="s">
        <v>2453</v>
      </c>
      <c r="M218" s="244">
        <v>1</v>
      </c>
      <c r="N218" s="244">
        <v>138</v>
      </c>
      <c r="O218" s="257">
        <f t="shared" si="53"/>
        <v>138</v>
      </c>
      <c r="P218" s="334">
        <f>SUM(O218:O222)</f>
        <v>138</v>
      </c>
      <c r="Q218" s="269" t="s">
        <v>2466</v>
      </c>
      <c r="R218" s="318">
        <f>SUMPRODUCT(Q218:Q222+0)</f>
        <v>138</v>
      </c>
      <c r="S218" s="336">
        <f>R218/P218</f>
        <v>1</v>
      </c>
      <c r="T218" s="334">
        <f>LOOKUP(S218,{0.4,0.45,0.5,0.55,0.6,0.65,0.7,0.75,0.8,0.85,0.9,0.95,1},{0.1,0.175,0.25,0.325,0.4,0.475,0.55,0.625,0.7,0.775,0.85,0.925,1})</f>
        <v>1</v>
      </c>
      <c r="U218" s="338"/>
      <c r="V218" s="338"/>
      <c r="W218" s="338"/>
      <c r="X218" s="338"/>
      <c r="Y218" s="318">
        <f>R218-(V218/10)-X218</f>
        <v>138</v>
      </c>
      <c r="Z218" s="318">
        <f>Y218*T218*AE218</f>
        <v>138</v>
      </c>
      <c r="AA218" s="318">
        <f>U218-V218+Z218</f>
        <v>138</v>
      </c>
      <c r="AB218" s="318"/>
      <c r="AC218" s="318"/>
      <c r="AD218" s="281" t="s">
        <v>2436</v>
      </c>
      <c r="AE218" s="282">
        <f>VLOOKUP(AD218,分类参数表!$I$2:$J$10,2,FALSE)</f>
        <v>1</v>
      </c>
      <c r="AF218" s="283"/>
      <c r="AG218" s="269" t="s">
        <v>2467</v>
      </c>
      <c r="AH218" s="269" t="s">
        <v>2468</v>
      </c>
      <c r="AI218" s="269"/>
      <c r="AJ218" s="269"/>
      <c r="AK218" s="269" t="s">
        <v>2446</v>
      </c>
      <c r="AL218" s="269" t="s">
        <v>2456</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35"/>
      <c r="Q219" s="271"/>
      <c r="R219" s="319"/>
      <c r="S219" s="337"/>
      <c r="T219" s="335"/>
      <c r="U219" s="339"/>
      <c r="V219" s="339"/>
      <c r="W219" s="339"/>
      <c r="X219" s="339"/>
      <c r="Y219" s="319"/>
      <c r="Z219" s="319"/>
      <c r="AA219" s="319"/>
      <c r="AB219" s="319"/>
      <c r="AC219" s="319"/>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35"/>
      <c r="Q220" s="271"/>
      <c r="R220" s="319"/>
      <c r="S220" s="337"/>
      <c r="T220" s="335"/>
      <c r="U220" s="339"/>
      <c r="V220" s="339"/>
      <c r="W220" s="339"/>
      <c r="X220" s="339"/>
      <c r="Y220" s="319"/>
      <c r="Z220" s="319"/>
      <c r="AA220" s="319"/>
      <c r="AB220" s="319"/>
      <c r="AC220" s="319"/>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35"/>
      <c r="Q221" s="271"/>
      <c r="R221" s="319"/>
      <c r="S221" s="337"/>
      <c r="T221" s="335"/>
      <c r="U221" s="339"/>
      <c r="V221" s="339"/>
      <c r="W221" s="339"/>
      <c r="X221" s="339"/>
      <c r="Y221" s="319"/>
      <c r="Z221" s="319"/>
      <c r="AA221" s="319"/>
      <c r="AB221" s="319"/>
      <c r="AC221" s="319"/>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35"/>
      <c r="Q222" s="271"/>
      <c r="R222" s="319"/>
      <c r="S222" s="337"/>
      <c r="T222" s="335"/>
      <c r="U222" s="339"/>
      <c r="V222" s="339"/>
      <c r="W222" s="339"/>
      <c r="X222" s="339"/>
      <c r="Y222" s="319"/>
      <c r="Z222" s="319"/>
      <c r="AA222" s="319"/>
      <c r="AB222" s="319"/>
      <c r="AC222" s="319"/>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2499</v>
      </c>
      <c r="D223" s="232">
        <v>1</v>
      </c>
      <c r="E223" s="233" t="s">
        <v>2469</v>
      </c>
      <c r="F223" s="233" t="s">
        <v>2470</v>
      </c>
      <c r="G223" s="232"/>
      <c r="H223" s="234" t="s">
        <v>2471</v>
      </c>
      <c r="I223" s="234" t="s">
        <v>2472</v>
      </c>
      <c r="J223" s="232" t="s">
        <v>2465</v>
      </c>
      <c r="K223" s="233" t="s">
        <v>2433</v>
      </c>
      <c r="L223" s="232" t="s">
        <v>2473</v>
      </c>
      <c r="M223" s="232">
        <v>1</v>
      </c>
      <c r="N223" s="232">
        <v>50</v>
      </c>
      <c r="O223" s="255">
        <f t="shared" si="53"/>
        <v>50</v>
      </c>
      <c r="P223" s="321">
        <f>SUM(O223:O227)</f>
        <v>100</v>
      </c>
      <c r="Q223" s="264" t="s">
        <v>2474</v>
      </c>
      <c r="R223" s="321">
        <f>SUMPRODUCT(Q223:Q227+0)</f>
        <v>100</v>
      </c>
      <c r="S223" s="321">
        <f>R223/P223</f>
        <v>1</v>
      </c>
      <c r="T223" s="321">
        <f>LOOKUP(S223,{0.4,0.45,0.5,0.55,0.6,0.65,0.7,0.75,0.8,0.85,0.9,0.95,1},{0.1,0.175,0.25,0.325,0.4,0.475,0.55,0.625,0.7,0.775,0.85,0.925,1})</f>
        <v>1</v>
      </c>
      <c r="U223" s="327"/>
      <c r="V223" s="329"/>
      <c r="W223" s="331"/>
      <c r="X223" s="327"/>
      <c r="Y223" s="323">
        <f>R223-(V223/10)-X223</f>
        <v>100</v>
      </c>
      <c r="Z223" s="323">
        <f>Y223*T223*AE223</f>
        <v>100</v>
      </c>
      <c r="AA223" s="323">
        <f>U223-V223+Z223</f>
        <v>100</v>
      </c>
      <c r="AB223" s="323"/>
      <c r="AC223" s="323"/>
      <c r="AD223" s="276" t="s">
        <v>2064</v>
      </c>
      <c r="AE223" s="277">
        <f>VLOOKUP(AD223,分类参数表!$I$2:$J$10,2,FALSE)</f>
        <v>1</v>
      </c>
      <c r="AF223" s="278"/>
      <c r="AG223" s="264"/>
      <c r="AH223" s="264"/>
      <c r="AI223" s="264"/>
      <c r="AJ223" s="264"/>
      <c r="AK223" s="264" t="s">
        <v>2446</v>
      </c>
      <c r="AL223" s="264" t="s">
        <v>2447</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2469</v>
      </c>
      <c r="F224" s="239" t="s">
        <v>2470</v>
      </c>
      <c r="G224" s="238"/>
      <c r="H224" s="240" t="s">
        <v>2475</v>
      </c>
      <c r="I224" s="240" t="s">
        <v>2472</v>
      </c>
      <c r="J224" s="238" t="s">
        <v>2465</v>
      </c>
      <c r="K224" s="238" t="s">
        <v>2433</v>
      </c>
      <c r="L224" s="238" t="s">
        <v>2473</v>
      </c>
      <c r="M224" s="238">
        <v>1</v>
      </c>
      <c r="N224" s="238">
        <v>50</v>
      </c>
      <c r="O224" s="256">
        <f t="shared" si="53"/>
        <v>50</v>
      </c>
      <c r="P224" s="322"/>
      <c r="Q224" s="266" t="s">
        <v>2474</v>
      </c>
      <c r="R224" s="322"/>
      <c r="S224" s="322"/>
      <c r="T224" s="322"/>
      <c r="U224" s="328"/>
      <c r="V224" s="330"/>
      <c r="W224" s="332"/>
      <c r="X224" s="328"/>
      <c r="Y224" s="324"/>
      <c r="Z224" s="324"/>
      <c r="AA224" s="324"/>
      <c r="AB224" s="324"/>
      <c r="AC224" s="324"/>
      <c r="AD224" s="238" t="str">
        <f>AD223</f>
        <v>散客</v>
      </c>
      <c r="AE224" s="279">
        <f>VLOOKUP(AD224,分类参数表!$I$2:$J$10,2,FALSE)</f>
        <v>1</v>
      </c>
      <c r="AF224" s="280"/>
      <c r="AG224" s="266"/>
      <c r="AH224" s="266"/>
      <c r="AI224" s="266"/>
      <c r="AJ224" s="266"/>
      <c r="AK224" s="266" t="s">
        <v>2446</v>
      </c>
      <c r="AL224" s="266" t="s">
        <v>2447</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22"/>
      <c r="Q225" s="266"/>
      <c r="R225" s="322"/>
      <c r="S225" s="322"/>
      <c r="T225" s="322"/>
      <c r="U225" s="328"/>
      <c r="V225" s="330"/>
      <c r="W225" s="332"/>
      <c r="X225" s="328"/>
      <c r="Y225" s="324"/>
      <c r="Z225" s="324"/>
      <c r="AA225" s="324"/>
      <c r="AB225" s="324"/>
      <c r="AC225" s="324"/>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22"/>
      <c r="Q226" s="266"/>
      <c r="R226" s="322"/>
      <c r="S226" s="322"/>
      <c r="T226" s="322"/>
      <c r="U226" s="328"/>
      <c r="V226" s="330"/>
      <c r="W226" s="332"/>
      <c r="X226" s="328"/>
      <c r="Y226" s="324"/>
      <c r="Z226" s="324"/>
      <c r="AA226" s="324"/>
      <c r="AB226" s="324"/>
      <c r="AC226" s="324"/>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22"/>
      <c r="Q227" s="266"/>
      <c r="R227" s="322"/>
      <c r="S227" s="322"/>
      <c r="T227" s="322"/>
      <c r="U227" s="328"/>
      <c r="V227" s="330"/>
      <c r="W227" s="332"/>
      <c r="X227" s="328"/>
      <c r="Y227" s="324"/>
      <c r="Z227" s="324"/>
      <c r="AA227" s="324"/>
      <c r="AB227" s="324"/>
      <c r="AC227" s="324"/>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2500</v>
      </c>
      <c r="D228" s="244">
        <v>1</v>
      </c>
      <c r="E228" s="245" t="s">
        <v>2434</v>
      </c>
      <c r="F228" s="245" t="s">
        <v>2476</v>
      </c>
      <c r="G228" s="244" t="s">
        <v>2477</v>
      </c>
      <c r="H228" s="246"/>
      <c r="I228" s="246">
        <v>160</v>
      </c>
      <c r="J228" s="244" t="s">
        <v>2432</v>
      </c>
      <c r="K228" s="245" t="s">
        <v>2433</v>
      </c>
      <c r="L228" s="244" t="s">
        <v>2434</v>
      </c>
      <c r="M228" s="244">
        <v>1</v>
      </c>
      <c r="N228" s="244">
        <v>3100</v>
      </c>
      <c r="O228" s="257">
        <f t="shared" si="53"/>
        <v>3100</v>
      </c>
      <c r="P228" s="334">
        <f>SUM(O228:O232)</f>
        <v>5800</v>
      </c>
      <c r="Q228" s="269" t="s">
        <v>2478</v>
      </c>
      <c r="R228" s="318">
        <f>SUMPRODUCT(Q228:Q232+0)</f>
        <v>3279</v>
      </c>
      <c r="S228" s="336">
        <f>R228/P228</f>
        <v>0.56534482758620686</v>
      </c>
      <c r="T228" s="334">
        <f>LOOKUP(S228,{0.4,0.45,0.5,0.55,0.6,0.65,0.7,0.75,0.8,0.85,0.9,0.95,1},{0.1,0.175,0.25,0.325,0.4,0.475,0.55,0.625,0.7,0.775,0.85,0.925,1})</f>
        <v>0.32500000000000001</v>
      </c>
      <c r="U228" s="338"/>
      <c r="V228" s="338"/>
      <c r="W228" s="338"/>
      <c r="X228" s="338"/>
      <c r="Y228" s="318">
        <f>R228-(V228/10)-X228</f>
        <v>3279</v>
      </c>
      <c r="Z228" s="318">
        <f>Y228*T228*AE228</f>
        <v>1065.675</v>
      </c>
      <c r="AA228" s="318">
        <f>U228-V228+Z228</f>
        <v>1065.675</v>
      </c>
      <c r="AB228" s="318"/>
      <c r="AC228" s="318"/>
      <c r="AD228" s="281" t="s">
        <v>2436</v>
      </c>
      <c r="AE228" s="282">
        <f>VLOOKUP(AD228,分类参数表!$I$2:$J$10,2,FALSE)</f>
        <v>1</v>
      </c>
      <c r="AF228" s="283"/>
      <c r="AG228" s="269" t="s">
        <v>2442</v>
      </c>
      <c r="AH228" s="269" t="s">
        <v>2444</v>
      </c>
      <c r="AI228" s="269"/>
      <c r="AJ228" s="269"/>
      <c r="AK228" s="269" t="s">
        <v>2485</v>
      </c>
      <c r="AL228" s="269" t="s">
        <v>2447</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2479</v>
      </c>
      <c r="F229" s="251" t="s">
        <v>2476</v>
      </c>
      <c r="G229" s="250" t="s">
        <v>2480</v>
      </c>
      <c r="H229" s="252"/>
      <c r="I229" s="252">
        <v>25.5</v>
      </c>
      <c r="J229" s="250" t="s">
        <v>2432</v>
      </c>
      <c r="K229" s="250" t="s">
        <v>2433</v>
      </c>
      <c r="L229" s="250" t="s">
        <v>2434</v>
      </c>
      <c r="M229" s="250">
        <v>1</v>
      </c>
      <c r="N229" s="250">
        <v>1980</v>
      </c>
      <c r="O229" s="258">
        <f t="shared" si="53"/>
        <v>1980</v>
      </c>
      <c r="P229" s="335"/>
      <c r="Q229" s="271" t="s">
        <v>2481</v>
      </c>
      <c r="R229" s="319"/>
      <c r="S229" s="337"/>
      <c r="T229" s="335"/>
      <c r="U229" s="339"/>
      <c r="V229" s="339"/>
      <c r="W229" s="339"/>
      <c r="X229" s="339"/>
      <c r="Y229" s="319"/>
      <c r="Z229" s="319"/>
      <c r="AA229" s="319"/>
      <c r="AB229" s="319"/>
      <c r="AC229" s="319"/>
      <c r="AD229" s="250" t="str">
        <f>AD228</f>
        <v>会员</v>
      </c>
      <c r="AE229" s="284">
        <f>VLOOKUP(AD229,分类参数表!$I$2:$J$10,2,FALSE)</f>
        <v>1</v>
      </c>
      <c r="AF229" s="285"/>
      <c r="AG229" s="271" t="s">
        <v>2442</v>
      </c>
      <c r="AH229" s="271" t="s">
        <v>2444</v>
      </c>
      <c r="AI229" s="271"/>
      <c r="AJ229" s="271"/>
      <c r="AK229" s="271" t="s">
        <v>2485</v>
      </c>
      <c r="AL229" s="271" t="s">
        <v>2447</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2482</v>
      </c>
      <c r="F230" s="251" t="s">
        <v>2483</v>
      </c>
      <c r="G230" s="250"/>
      <c r="H230" s="252"/>
      <c r="I230" s="252">
        <v>115</v>
      </c>
      <c r="J230" s="250" t="s">
        <v>2432</v>
      </c>
      <c r="K230" s="250" t="s">
        <v>2433</v>
      </c>
      <c r="L230" s="250" t="s">
        <v>2434</v>
      </c>
      <c r="M230" s="250">
        <v>1</v>
      </c>
      <c r="N230" s="250">
        <v>400</v>
      </c>
      <c r="O230" s="258">
        <f t="shared" si="53"/>
        <v>400</v>
      </c>
      <c r="P230" s="335"/>
      <c r="Q230" s="271" t="s">
        <v>2484</v>
      </c>
      <c r="R230" s="319"/>
      <c r="S230" s="337"/>
      <c r="T230" s="335"/>
      <c r="U230" s="339"/>
      <c r="V230" s="339"/>
      <c r="W230" s="339"/>
      <c r="X230" s="339"/>
      <c r="Y230" s="319"/>
      <c r="Z230" s="319"/>
      <c r="AA230" s="319"/>
      <c r="AB230" s="319"/>
      <c r="AC230" s="319"/>
      <c r="AD230" s="250" t="str">
        <f>AD229</f>
        <v>会员</v>
      </c>
      <c r="AE230" s="284">
        <f>VLOOKUP(AD230,分类参数表!$I$2:$J$10,2,FALSE)</f>
        <v>1</v>
      </c>
      <c r="AF230" s="285"/>
      <c r="AG230" s="271" t="s">
        <v>2442</v>
      </c>
      <c r="AH230" s="271" t="s">
        <v>2444</v>
      </c>
      <c r="AI230" s="271"/>
      <c r="AJ230" s="271"/>
      <c r="AK230" s="271" t="s">
        <v>2485</v>
      </c>
      <c r="AL230" s="271" t="s">
        <v>2447</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2486</v>
      </c>
      <c r="F231" s="251" t="s">
        <v>2470</v>
      </c>
      <c r="G231" s="250"/>
      <c r="H231" s="250" t="s">
        <v>2487</v>
      </c>
      <c r="I231" s="250">
        <v>165</v>
      </c>
      <c r="J231" s="250" t="s">
        <v>2432</v>
      </c>
      <c r="K231" s="250" t="s">
        <v>2433</v>
      </c>
      <c r="L231" s="250" t="s">
        <v>2434</v>
      </c>
      <c r="M231" s="250">
        <v>1</v>
      </c>
      <c r="N231" s="250">
        <v>320</v>
      </c>
      <c r="O231" s="258">
        <f t="shared" si="53"/>
        <v>320</v>
      </c>
      <c r="P231" s="335"/>
      <c r="Q231" s="271" t="s">
        <v>2488</v>
      </c>
      <c r="R231" s="319"/>
      <c r="S231" s="337"/>
      <c r="T231" s="335"/>
      <c r="U231" s="339"/>
      <c r="V231" s="339"/>
      <c r="W231" s="339"/>
      <c r="X231" s="339"/>
      <c r="Y231" s="319"/>
      <c r="Z231" s="319"/>
      <c r="AA231" s="319"/>
      <c r="AB231" s="319"/>
      <c r="AC231" s="319"/>
      <c r="AD231" s="250" t="str">
        <f>AD229</f>
        <v>会员</v>
      </c>
      <c r="AE231" s="284">
        <f>VLOOKUP(AD231,分类参数表!$I$2:$J$10,2,FALSE)</f>
        <v>1</v>
      </c>
      <c r="AF231" s="285"/>
      <c r="AG231" s="271" t="s">
        <v>2442</v>
      </c>
      <c r="AH231" s="271" t="s">
        <v>2444</v>
      </c>
      <c r="AI231" s="271"/>
      <c r="AJ231" s="271"/>
      <c r="AK231" s="271" t="s">
        <v>2485</v>
      </c>
      <c r="AL231" s="271" t="s">
        <v>2447</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35"/>
      <c r="Q232" s="271"/>
      <c r="R232" s="319"/>
      <c r="S232" s="337"/>
      <c r="T232" s="335"/>
      <c r="U232" s="339"/>
      <c r="V232" s="339"/>
      <c r="W232" s="339"/>
      <c r="X232" s="339"/>
      <c r="Y232" s="319"/>
      <c r="Z232" s="319"/>
      <c r="AA232" s="319"/>
      <c r="AB232" s="319"/>
      <c r="AC232" s="319"/>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2501</v>
      </c>
      <c r="D233" s="232">
        <v>1</v>
      </c>
      <c r="E233" s="233" t="s">
        <v>2479</v>
      </c>
      <c r="F233" s="233" t="s">
        <v>2476</v>
      </c>
      <c r="G233" s="232" t="s">
        <v>2489</v>
      </c>
      <c r="H233" s="234"/>
      <c r="I233" s="234">
        <v>26.5</v>
      </c>
      <c r="J233" s="232" t="s">
        <v>2432</v>
      </c>
      <c r="K233" s="233" t="s">
        <v>2490</v>
      </c>
      <c r="L233" s="232" t="s">
        <v>2434</v>
      </c>
      <c r="M233" s="232">
        <v>1</v>
      </c>
      <c r="N233" s="232">
        <v>4730</v>
      </c>
      <c r="O233" s="255">
        <f t="shared" si="53"/>
        <v>4730</v>
      </c>
      <c r="P233" s="321">
        <f>SUM(O233:O237)</f>
        <v>4730</v>
      </c>
      <c r="Q233" s="264" t="s">
        <v>2491</v>
      </c>
      <c r="R233" s="321">
        <f>SUMPRODUCT(Q233:Q237+0)</f>
        <v>4257</v>
      </c>
      <c r="S233" s="321">
        <f>R233/P233</f>
        <v>0.9</v>
      </c>
      <c r="T233" s="321">
        <f>LOOKUP(S233,{0.4,0.45,0.5,0.55,0.6,0.65,0.7,0.75,0.8,0.85,0.9,0.95,1},{0.1,0.175,0.25,0.325,0.4,0.475,0.55,0.625,0.7,0.775,0.85,0.925,1})</f>
        <v>0.85</v>
      </c>
      <c r="U233" s="327"/>
      <c r="V233" s="329"/>
      <c r="W233" s="331"/>
      <c r="X233" s="327"/>
      <c r="Y233" s="323">
        <f>R233-(V233/10)-X233</f>
        <v>4257</v>
      </c>
      <c r="Z233" s="323">
        <f>Y233*T233*AE233</f>
        <v>3618.45</v>
      </c>
      <c r="AA233" s="323">
        <f>U233-V233+Z233</f>
        <v>3618.45</v>
      </c>
      <c r="AB233" s="323"/>
      <c r="AC233" s="323"/>
      <c r="AD233" s="276" t="s">
        <v>2436</v>
      </c>
      <c r="AE233" s="277">
        <f>VLOOKUP(AD233,分类参数表!$I$2:$J$10,2,FALSE)</f>
        <v>1</v>
      </c>
      <c r="AF233" s="278"/>
      <c r="AG233" s="264" t="s">
        <v>2492</v>
      </c>
      <c r="AH233" s="264" t="s">
        <v>2493</v>
      </c>
      <c r="AI233" s="264"/>
      <c r="AJ233" s="264"/>
      <c r="AK233" s="264" t="s">
        <v>2485</v>
      </c>
      <c r="AL233" s="264" t="s">
        <v>2494</v>
      </c>
      <c r="AM233" s="288"/>
      <c r="AN233" s="289">
        <f t="shared" si="54"/>
        <v>0.9</v>
      </c>
      <c r="AO233" s="296" t="s">
        <v>2495</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22"/>
      <c r="Q234" s="266"/>
      <c r="R234" s="322"/>
      <c r="S234" s="322"/>
      <c r="T234" s="322"/>
      <c r="U234" s="328"/>
      <c r="V234" s="330"/>
      <c r="W234" s="332"/>
      <c r="X234" s="328"/>
      <c r="Y234" s="324"/>
      <c r="Z234" s="324"/>
      <c r="AA234" s="324"/>
      <c r="AB234" s="324"/>
      <c r="AC234" s="324"/>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22"/>
      <c r="Q235" s="266"/>
      <c r="R235" s="322"/>
      <c r="S235" s="322"/>
      <c r="T235" s="322"/>
      <c r="U235" s="328"/>
      <c r="V235" s="330"/>
      <c r="W235" s="332"/>
      <c r="X235" s="328"/>
      <c r="Y235" s="324"/>
      <c r="Z235" s="324"/>
      <c r="AA235" s="324"/>
      <c r="AB235" s="324"/>
      <c r="AC235" s="324"/>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22"/>
      <c r="Q236" s="266"/>
      <c r="R236" s="322"/>
      <c r="S236" s="322"/>
      <c r="T236" s="322"/>
      <c r="U236" s="328"/>
      <c r="V236" s="330"/>
      <c r="W236" s="332"/>
      <c r="X236" s="328"/>
      <c r="Y236" s="324"/>
      <c r="Z236" s="324"/>
      <c r="AA236" s="324"/>
      <c r="AB236" s="324"/>
      <c r="AC236" s="324"/>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22"/>
      <c r="Q237" s="266"/>
      <c r="R237" s="322"/>
      <c r="S237" s="322"/>
      <c r="T237" s="322"/>
      <c r="U237" s="328"/>
      <c r="V237" s="330"/>
      <c r="W237" s="332"/>
      <c r="X237" s="328"/>
      <c r="Y237" s="324"/>
      <c r="Z237" s="324"/>
      <c r="AA237" s="324"/>
      <c r="AB237" s="324"/>
      <c r="AC237" s="324"/>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2502</v>
      </c>
      <c r="D238" s="244">
        <v>1</v>
      </c>
      <c r="E238" s="245" t="s">
        <v>2479</v>
      </c>
      <c r="F238" s="245" t="s">
        <v>2476</v>
      </c>
      <c r="G238" s="244" t="s">
        <v>2496</v>
      </c>
      <c r="H238" s="246"/>
      <c r="I238" s="246">
        <v>26.5</v>
      </c>
      <c r="J238" s="244" t="s">
        <v>2432</v>
      </c>
      <c r="K238" s="245" t="s">
        <v>2490</v>
      </c>
      <c r="L238" s="244" t="s">
        <v>2434</v>
      </c>
      <c r="M238" s="244">
        <v>1</v>
      </c>
      <c r="N238" s="244">
        <v>4220</v>
      </c>
      <c r="O238" s="257">
        <f t="shared" si="53"/>
        <v>4220</v>
      </c>
      <c r="P238" s="334">
        <f>SUM(O238:O242)</f>
        <v>4220</v>
      </c>
      <c r="Q238" s="269" t="s">
        <v>2497</v>
      </c>
      <c r="R238" s="318">
        <f>SUMPRODUCT(Q238:Q242+0)</f>
        <v>-2955</v>
      </c>
      <c r="S238" s="336">
        <f>R238/P238</f>
        <v>-0.70023696682464454</v>
      </c>
      <c r="T238" s="334" t="e">
        <f>LOOKUP(S238,{0.4,0.45,0.5,0.55,0.6,0.65,0.7,0.75,0.8,0.85,0.9,0.95,1},{0.1,0.175,0.25,0.325,0.4,0.475,0.55,0.625,0.7,0.775,0.85,0.925,1})</f>
        <v>#N/A</v>
      </c>
      <c r="U238" s="338"/>
      <c r="V238" s="338"/>
      <c r="W238" s="338"/>
      <c r="X238" s="338"/>
      <c r="Y238" s="318">
        <f>R238-(V238/10)-X238</f>
        <v>-2955</v>
      </c>
      <c r="Z238" s="318" t="e">
        <f>Y238*T238*AE238</f>
        <v>#N/A</v>
      </c>
      <c r="AA238" s="318" t="e">
        <f>U238-V238+Z238</f>
        <v>#N/A</v>
      </c>
      <c r="AB238" s="318"/>
      <c r="AC238" s="318"/>
      <c r="AD238" s="281" t="s">
        <v>2436</v>
      </c>
      <c r="AE238" s="282">
        <f>VLOOKUP(AD238,分类参数表!$I$2:$J$10,2,FALSE)</f>
        <v>1</v>
      </c>
      <c r="AF238" s="283"/>
      <c r="AG238" s="269" t="s">
        <v>2492</v>
      </c>
      <c r="AH238" s="269" t="s">
        <v>2493</v>
      </c>
      <c r="AI238" s="269"/>
      <c r="AJ238" s="269"/>
      <c r="AK238" s="269" t="s">
        <v>2485</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35"/>
      <c r="Q239" s="271"/>
      <c r="R239" s="319"/>
      <c r="S239" s="337"/>
      <c r="T239" s="335"/>
      <c r="U239" s="339"/>
      <c r="V239" s="339"/>
      <c r="W239" s="339"/>
      <c r="X239" s="339"/>
      <c r="Y239" s="319"/>
      <c r="Z239" s="319"/>
      <c r="AA239" s="319"/>
      <c r="AB239" s="319"/>
      <c r="AC239" s="319"/>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35"/>
      <c r="Q240" s="271"/>
      <c r="R240" s="319"/>
      <c r="S240" s="337"/>
      <c r="T240" s="335"/>
      <c r="U240" s="339"/>
      <c r="V240" s="339"/>
      <c r="W240" s="339"/>
      <c r="X240" s="339"/>
      <c r="Y240" s="319"/>
      <c r="Z240" s="319"/>
      <c r="AA240" s="319"/>
      <c r="AB240" s="319"/>
      <c r="AC240" s="319"/>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35"/>
      <c r="Q241" s="271"/>
      <c r="R241" s="319"/>
      <c r="S241" s="337"/>
      <c r="T241" s="335"/>
      <c r="U241" s="339"/>
      <c r="V241" s="339"/>
      <c r="W241" s="339"/>
      <c r="X241" s="339"/>
      <c r="Y241" s="319"/>
      <c r="Z241" s="319"/>
      <c r="AA241" s="319"/>
      <c r="AB241" s="319"/>
      <c r="AC241" s="319"/>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35"/>
      <c r="Q242" s="271"/>
      <c r="R242" s="319"/>
      <c r="S242" s="337"/>
      <c r="T242" s="335"/>
      <c r="U242" s="339"/>
      <c r="V242" s="339"/>
      <c r="W242" s="339"/>
      <c r="X242" s="339"/>
      <c r="Y242" s="319"/>
      <c r="Z242" s="319"/>
      <c r="AA242" s="319"/>
      <c r="AB242" s="319"/>
      <c r="AC242" s="319"/>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15"/>
      <c r="C243" s="37"/>
      <c r="D243" s="315"/>
      <c r="E243" s="315"/>
      <c r="F243" s="315"/>
      <c r="G243" s="315"/>
      <c r="H243" s="315"/>
      <c r="I243" s="315"/>
      <c r="J243" s="315"/>
      <c r="K243" s="315"/>
      <c r="L243" s="315"/>
      <c r="M243" s="315"/>
      <c r="N243" s="315"/>
      <c r="O243" s="315"/>
      <c r="P243" s="315"/>
      <c r="Q243" s="316"/>
      <c r="R243" s="315"/>
      <c r="S243" s="315"/>
      <c r="T243" s="315"/>
      <c r="U243" s="315"/>
      <c r="V243" s="314"/>
      <c r="W243" s="316"/>
      <c r="X243" s="315"/>
      <c r="Y243" s="314"/>
      <c r="Z243" s="314"/>
      <c r="AA243" s="314"/>
      <c r="AB243" s="314"/>
      <c r="AC243" s="314"/>
      <c r="AD243" s="315"/>
      <c r="AE243" s="286"/>
      <c r="AF243" s="315"/>
      <c r="AG243" s="315"/>
      <c r="AH243" s="315"/>
      <c r="AI243" s="315"/>
      <c r="AJ243" s="315"/>
      <c r="AK243" s="315"/>
      <c r="AL243" s="315"/>
      <c r="AM243" s="314"/>
      <c r="AN243" s="90"/>
      <c r="AO243" s="98"/>
    </row>
    <row r="244" spans="1:41" s="218" customFormat="1" ht="15" customHeight="1" thickTop="1" x14ac:dyDescent="0.15">
      <c r="A244" s="229" t="s">
        <v>39</v>
      </c>
      <c r="B244" s="230">
        <v>42705</v>
      </c>
      <c r="C244" s="231" t="s">
        <v>2523</v>
      </c>
      <c r="D244" s="232">
        <v>1</v>
      </c>
      <c r="E244" s="233" t="s">
        <v>2453</v>
      </c>
      <c r="F244" s="233" t="s">
        <v>2503</v>
      </c>
      <c r="G244" s="232" t="s">
        <v>2504</v>
      </c>
      <c r="H244" s="234"/>
      <c r="I244" s="234">
        <v>153</v>
      </c>
      <c r="J244" s="232" t="s">
        <v>2452</v>
      </c>
      <c r="K244" s="233" t="s">
        <v>2490</v>
      </c>
      <c r="L244" s="232" t="s">
        <v>2453</v>
      </c>
      <c r="M244" s="232">
        <v>1</v>
      </c>
      <c r="N244" s="232">
        <v>4780</v>
      </c>
      <c r="O244" s="255">
        <f t="shared" ref="O244:O263" si="65">N244*M244</f>
        <v>4780</v>
      </c>
      <c r="P244" s="321">
        <f>SUM(O244:O248)</f>
        <v>7130</v>
      </c>
      <c r="Q244" s="264" t="s">
        <v>2505</v>
      </c>
      <c r="R244" s="321">
        <f>SUMPRODUCT(Q244:Q248+0)</f>
        <v>5200</v>
      </c>
      <c r="S244" s="321">
        <f>R244/P244</f>
        <v>0.72931276297335201</v>
      </c>
      <c r="T244" s="321">
        <f>LOOKUP(S244,{0.4,0.45,0.5,0.55,0.6,0.65,0.7,0.75,0.8,0.85,0.9,0.95,1},{0.1,0.175,0.25,0.325,0.4,0.475,0.55,0.625,0.7,0.775,0.85,0.925,1})</f>
        <v>0.55000000000000004</v>
      </c>
      <c r="U244" s="327"/>
      <c r="V244" s="329"/>
      <c r="W244" s="331"/>
      <c r="X244" s="327"/>
      <c r="Y244" s="323">
        <f>R244-(V244/10)-X244</f>
        <v>5200</v>
      </c>
      <c r="Z244" s="323">
        <f>Y244*T244*AE244</f>
        <v>2860.0000000000005</v>
      </c>
      <c r="AA244" s="323">
        <f>U244-V244+Z244</f>
        <v>2860.0000000000005</v>
      </c>
      <c r="AB244" s="323"/>
      <c r="AC244" s="323"/>
      <c r="AD244" s="276" t="s">
        <v>2458</v>
      </c>
      <c r="AE244" s="277">
        <f>VLOOKUP(AD244,分类参数表!$I$2:$J$10,2,FALSE)</f>
        <v>1</v>
      </c>
      <c r="AF244" s="278"/>
      <c r="AG244" s="264" t="s">
        <v>2511</v>
      </c>
      <c r="AH244" s="264" t="s">
        <v>2512</v>
      </c>
      <c r="AI244" s="264"/>
      <c r="AJ244" s="264"/>
      <c r="AK244" s="264" t="s">
        <v>2485</v>
      </c>
      <c r="AL244" s="264" t="s">
        <v>2456</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2506</v>
      </c>
      <c r="F245" s="239" t="s">
        <v>2507</v>
      </c>
      <c r="G245" s="238" t="s">
        <v>2508</v>
      </c>
      <c r="H245" s="240"/>
      <c r="I245" s="240" t="s">
        <v>2509</v>
      </c>
      <c r="J245" s="238" t="s">
        <v>2432</v>
      </c>
      <c r="K245" s="238" t="s">
        <v>2490</v>
      </c>
      <c r="L245" s="238" t="s">
        <v>2453</v>
      </c>
      <c r="M245" s="238">
        <v>1</v>
      </c>
      <c r="N245" s="238">
        <v>2350</v>
      </c>
      <c r="O245" s="256">
        <f t="shared" si="65"/>
        <v>2350</v>
      </c>
      <c r="P245" s="322"/>
      <c r="Q245" s="266" t="s">
        <v>2510</v>
      </c>
      <c r="R245" s="322"/>
      <c r="S245" s="322"/>
      <c r="T245" s="322"/>
      <c r="U245" s="328"/>
      <c r="V245" s="330"/>
      <c r="W245" s="332"/>
      <c r="X245" s="328"/>
      <c r="Y245" s="324"/>
      <c r="Z245" s="324"/>
      <c r="AA245" s="324"/>
      <c r="AB245" s="324"/>
      <c r="AC245" s="324"/>
      <c r="AD245" s="238" t="s">
        <v>65</v>
      </c>
      <c r="AE245" s="279">
        <v>1</v>
      </c>
      <c r="AF245" s="280"/>
      <c r="AG245" s="266" t="s">
        <v>2511</v>
      </c>
      <c r="AH245" s="266" t="s">
        <v>2512</v>
      </c>
      <c r="AI245" s="266"/>
      <c r="AJ245" s="266"/>
      <c r="AK245" s="266" t="s">
        <v>2485</v>
      </c>
      <c r="AL245" s="266" t="s">
        <v>2456</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22"/>
      <c r="Q246" s="266"/>
      <c r="R246" s="322"/>
      <c r="S246" s="322"/>
      <c r="T246" s="322"/>
      <c r="U246" s="328"/>
      <c r="V246" s="330"/>
      <c r="W246" s="332"/>
      <c r="X246" s="328"/>
      <c r="Y246" s="324"/>
      <c r="Z246" s="324"/>
      <c r="AA246" s="324"/>
      <c r="AB246" s="324"/>
      <c r="AC246" s="324"/>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22"/>
      <c r="Q247" s="266"/>
      <c r="R247" s="322"/>
      <c r="S247" s="322"/>
      <c r="T247" s="322"/>
      <c r="U247" s="328"/>
      <c r="V247" s="330"/>
      <c r="W247" s="332"/>
      <c r="X247" s="328"/>
      <c r="Y247" s="324"/>
      <c r="Z247" s="324"/>
      <c r="AA247" s="324"/>
      <c r="AB247" s="324"/>
      <c r="AC247" s="324"/>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22"/>
      <c r="Q248" s="266"/>
      <c r="R248" s="322"/>
      <c r="S248" s="322"/>
      <c r="T248" s="322"/>
      <c r="U248" s="328"/>
      <c r="V248" s="330"/>
      <c r="W248" s="332"/>
      <c r="X248" s="328"/>
      <c r="Y248" s="324"/>
      <c r="Z248" s="324"/>
      <c r="AA248" s="324"/>
      <c r="AB248" s="324"/>
      <c r="AC248" s="324"/>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2524</v>
      </c>
      <c r="D249" s="244">
        <v>1</v>
      </c>
      <c r="E249" s="245" t="s">
        <v>2486</v>
      </c>
      <c r="F249" s="245" t="s">
        <v>2513</v>
      </c>
      <c r="G249" s="244"/>
      <c r="H249" s="246" t="s">
        <v>2451</v>
      </c>
      <c r="I249" s="246">
        <v>175</v>
      </c>
      <c r="J249" s="244" t="s">
        <v>2432</v>
      </c>
      <c r="K249" s="245" t="s">
        <v>2433</v>
      </c>
      <c r="L249" s="244" t="s">
        <v>2434</v>
      </c>
      <c r="M249" s="244">
        <v>1</v>
      </c>
      <c r="N249" s="244">
        <v>1280</v>
      </c>
      <c r="O249" s="257">
        <f t="shared" si="65"/>
        <v>1280</v>
      </c>
      <c r="P249" s="334">
        <f>SUM(O249:O253)</f>
        <v>1280</v>
      </c>
      <c r="Q249" s="269" t="s">
        <v>2514</v>
      </c>
      <c r="R249" s="318">
        <f>SUMPRODUCT(Q249:Q253+0)</f>
        <v>1160</v>
      </c>
      <c r="S249" s="336">
        <f>R249/P249</f>
        <v>0.90625</v>
      </c>
      <c r="T249" s="334">
        <f>LOOKUP(S249,{0.4,0.45,0.5,0.55,0.6,0.65,0.7,0.75,0.8,0.85,0.9,0.95,1},{0.1,0.175,0.25,0.325,0.4,0.475,0.55,0.625,0.7,0.775,0.85,0.925,1})</f>
        <v>0.85</v>
      </c>
      <c r="U249" s="338"/>
      <c r="V249" s="338"/>
      <c r="W249" s="338"/>
      <c r="X249" s="338"/>
      <c r="Y249" s="318">
        <f>R249-(V249/10)-X249</f>
        <v>1160</v>
      </c>
      <c r="Z249" s="318">
        <f>Y249*T249*AE249</f>
        <v>986</v>
      </c>
      <c r="AA249" s="318">
        <f>U249-V249+Z249</f>
        <v>986</v>
      </c>
      <c r="AB249" s="318"/>
      <c r="AC249" s="318"/>
      <c r="AD249" s="281" t="s">
        <v>2436</v>
      </c>
      <c r="AE249" s="282">
        <f>VLOOKUP(AD249,分类参数表!$I$2:$J$10,2,FALSE)</f>
        <v>1</v>
      </c>
      <c r="AF249" s="283"/>
      <c r="AG249" s="269" t="s">
        <v>2515</v>
      </c>
      <c r="AH249" s="269" t="s">
        <v>2516</v>
      </c>
      <c r="AI249" s="269"/>
      <c r="AJ249" s="269"/>
      <c r="AK249" s="269" t="s">
        <v>2446</v>
      </c>
      <c r="AL249" s="269" t="s">
        <v>2447</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35"/>
      <c r="Q250" s="271"/>
      <c r="R250" s="319"/>
      <c r="S250" s="337"/>
      <c r="T250" s="335"/>
      <c r="U250" s="339"/>
      <c r="V250" s="339"/>
      <c r="W250" s="339"/>
      <c r="X250" s="339"/>
      <c r="Y250" s="319"/>
      <c r="Z250" s="319"/>
      <c r="AA250" s="319"/>
      <c r="AB250" s="319"/>
      <c r="AC250" s="319"/>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35"/>
      <c r="Q251" s="271"/>
      <c r="R251" s="319"/>
      <c r="S251" s="337"/>
      <c r="T251" s="335"/>
      <c r="U251" s="339"/>
      <c r="V251" s="339"/>
      <c r="W251" s="339"/>
      <c r="X251" s="339"/>
      <c r="Y251" s="319"/>
      <c r="Z251" s="319"/>
      <c r="AA251" s="319"/>
      <c r="AB251" s="319"/>
      <c r="AC251" s="319"/>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35"/>
      <c r="Q252" s="271"/>
      <c r="R252" s="319"/>
      <c r="S252" s="337"/>
      <c r="T252" s="335"/>
      <c r="U252" s="339"/>
      <c r="V252" s="339"/>
      <c r="W252" s="339"/>
      <c r="X252" s="339"/>
      <c r="Y252" s="319"/>
      <c r="Z252" s="319"/>
      <c r="AA252" s="319"/>
      <c r="AB252" s="319"/>
      <c r="AC252" s="319"/>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35"/>
      <c r="Q253" s="271"/>
      <c r="R253" s="319"/>
      <c r="S253" s="337"/>
      <c r="T253" s="335"/>
      <c r="U253" s="339"/>
      <c r="V253" s="339"/>
      <c r="W253" s="339"/>
      <c r="X253" s="339"/>
      <c r="Y253" s="319"/>
      <c r="Z253" s="319"/>
      <c r="AA253" s="319"/>
      <c r="AB253" s="319"/>
      <c r="AC253" s="319"/>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2525</v>
      </c>
      <c r="D254" s="232">
        <v>1</v>
      </c>
      <c r="E254" s="233" t="s">
        <v>2469</v>
      </c>
      <c r="F254" s="233" t="s">
        <v>2470</v>
      </c>
      <c r="G254" s="232"/>
      <c r="H254" s="234" t="s">
        <v>2475</v>
      </c>
      <c r="I254" s="234" t="s">
        <v>2472</v>
      </c>
      <c r="J254" s="232" t="s">
        <v>2465</v>
      </c>
      <c r="K254" s="233" t="s">
        <v>2433</v>
      </c>
      <c r="L254" s="232" t="s">
        <v>2473</v>
      </c>
      <c r="M254" s="232">
        <v>1</v>
      </c>
      <c r="N254" s="232">
        <v>50</v>
      </c>
      <c r="O254" s="255">
        <f t="shared" si="65"/>
        <v>50</v>
      </c>
      <c r="P254" s="321">
        <f>SUM(O254:O258)</f>
        <v>50</v>
      </c>
      <c r="Q254" s="264" t="s">
        <v>2474</v>
      </c>
      <c r="R254" s="321">
        <f>SUMPRODUCT(Q254:Q258+0)</f>
        <v>50</v>
      </c>
      <c r="S254" s="321">
        <f>R254/P254</f>
        <v>1</v>
      </c>
      <c r="T254" s="321">
        <f>LOOKUP(S254,{0.4,0.45,0.5,0.55,0.6,0.65,0.7,0.75,0.8,0.85,0.9,0.95,1},{0.1,0.175,0.25,0.325,0.4,0.475,0.55,0.625,0.7,0.775,0.85,0.925,1})</f>
        <v>1</v>
      </c>
      <c r="U254" s="327"/>
      <c r="V254" s="329"/>
      <c r="W254" s="331"/>
      <c r="X254" s="327"/>
      <c r="Y254" s="323">
        <f>R254-(V254/10)-X254</f>
        <v>50</v>
      </c>
      <c r="Z254" s="323">
        <f>Y254*T254*AE254</f>
        <v>50</v>
      </c>
      <c r="AA254" s="323">
        <f>U254-V254+Z254</f>
        <v>50</v>
      </c>
      <c r="AB254" s="323"/>
      <c r="AC254" s="323"/>
      <c r="AD254" s="276" t="s">
        <v>2455</v>
      </c>
      <c r="AE254" s="277">
        <f>VLOOKUP(AD254,分类参数表!$I$2:$J$10,2,FALSE)</f>
        <v>1</v>
      </c>
      <c r="AF254" s="278"/>
      <c r="AG254" s="264"/>
      <c r="AH254" s="264"/>
      <c r="AI254" s="264"/>
      <c r="AJ254" s="264"/>
      <c r="AK254" s="264" t="s">
        <v>2446</v>
      </c>
      <c r="AL254" s="264" t="s">
        <v>2456</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22"/>
      <c r="Q255" s="266"/>
      <c r="R255" s="322"/>
      <c r="S255" s="322"/>
      <c r="T255" s="322"/>
      <c r="U255" s="328"/>
      <c r="V255" s="330"/>
      <c r="W255" s="332"/>
      <c r="X255" s="328"/>
      <c r="Y255" s="324"/>
      <c r="Z255" s="324"/>
      <c r="AA255" s="324"/>
      <c r="AB255" s="324"/>
      <c r="AC255" s="324"/>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22"/>
      <c r="Q256" s="266"/>
      <c r="R256" s="322"/>
      <c r="S256" s="322"/>
      <c r="T256" s="322"/>
      <c r="U256" s="328"/>
      <c r="V256" s="330"/>
      <c r="W256" s="332"/>
      <c r="X256" s="328"/>
      <c r="Y256" s="324"/>
      <c r="Z256" s="324"/>
      <c r="AA256" s="324"/>
      <c r="AB256" s="324"/>
      <c r="AC256" s="324"/>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22"/>
      <c r="Q257" s="266"/>
      <c r="R257" s="322"/>
      <c r="S257" s="322"/>
      <c r="T257" s="322"/>
      <c r="U257" s="328"/>
      <c r="V257" s="330"/>
      <c r="W257" s="332"/>
      <c r="X257" s="328"/>
      <c r="Y257" s="324"/>
      <c r="Z257" s="324"/>
      <c r="AA257" s="324"/>
      <c r="AB257" s="324"/>
      <c r="AC257" s="324"/>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22"/>
      <c r="Q258" s="266"/>
      <c r="R258" s="322"/>
      <c r="S258" s="322"/>
      <c r="T258" s="322"/>
      <c r="U258" s="328"/>
      <c r="V258" s="330"/>
      <c r="W258" s="332"/>
      <c r="X258" s="328"/>
      <c r="Y258" s="324"/>
      <c r="Z258" s="324"/>
      <c r="AA258" s="324"/>
      <c r="AB258" s="324"/>
      <c r="AC258" s="324"/>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2526</v>
      </c>
      <c r="D259" s="244">
        <v>1</v>
      </c>
      <c r="E259" s="245" t="s">
        <v>2517</v>
      </c>
      <c r="F259" s="245" t="s">
        <v>2518</v>
      </c>
      <c r="G259" s="244" t="s">
        <v>2520</v>
      </c>
      <c r="H259" s="246" t="s">
        <v>2451</v>
      </c>
      <c r="I259" s="246" t="s">
        <v>2464</v>
      </c>
      <c r="J259" s="244" t="s">
        <v>2452</v>
      </c>
      <c r="K259" s="245" t="s">
        <v>2433</v>
      </c>
      <c r="L259" s="244" t="s">
        <v>2473</v>
      </c>
      <c r="M259" s="244">
        <v>1</v>
      </c>
      <c r="N259" s="244">
        <v>2980</v>
      </c>
      <c r="O259" s="257">
        <f t="shared" si="65"/>
        <v>2980</v>
      </c>
      <c r="P259" s="334">
        <f>SUM(O259:O263)</f>
        <v>2980</v>
      </c>
      <c r="Q259" s="269" t="s">
        <v>2521</v>
      </c>
      <c r="R259" s="318">
        <f>SUMPRODUCT(Q259:Q263+0)</f>
        <v>2086</v>
      </c>
      <c r="S259" s="336">
        <f>R259/P259</f>
        <v>0.7</v>
      </c>
      <c r="T259" s="334">
        <f>LOOKUP(S259,{0.4,0.45,0.5,0.55,0.6,0.65,0.7,0.75,0.8,0.85,0.9,0.95,1},{0.1,0.175,0.25,0.325,0.4,0.475,0.55,0.625,0.7,0.775,0.85,0.925,1})</f>
        <v>0.55000000000000004</v>
      </c>
      <c r="U259" s="338"/>
      <c r="V259" s="338"/>
      <c r="W259" s="338"/>
      <c r="X259" s="338"/>
      <c r="Y259" s="318">
        <f>R259-(V259/10)-X259</f>
        <v>2086</v>
      </c>
      <c r="Z259" s="318">
        <f>Y259*T259*AE259</f>
        <v>1147.3000000000002</v>
      </c>
      <c r="AA259" s="318">
        <f>U259-V259+Z259</f>
        <v>1147.3000000000002</v>
      </c>
      <c r="AB259" s="318"/>
      <c r="AC259" s="318"/>
      <c r="AD259" s="281" t="s">
        <v>2436</v>
      </c>
      <c r="AE259" s="282">
        <f>VLOOKUP(AD259,分类参数表!$I$2:$J$10,2,FALSE)</f>
        <v>1</v>
      </c>
      <c r="AF259" s="283"/>
      <c r="AG259" s="269" t="s">
        <v>2529</v>
      </c>
      <c r="AH259" s="269" t="s">
        <v>2530</v>
      </c>
      <c r="AI259" s="269"/>
      <c r="AJ259" s="269"/>
      <c r="AK259" s="269" t="s">
        <v>2522</v>
      </c>
      <c r="AL259" s="269" t="s">
        <v>2447</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2519</v>
      </c>
      <c r="G260" s="250"/>
      <c r="H260" s="252"/>
      <c r="I260" s="252"/>
      <c r="J260" s="250"/>
      <c r="K260" s="250"/>
      <c r="L260" s="250"/>
      <c r="M260" s="250"/>
      <c r="N260" s="250"/>
      <c r="O260" s="258">
        <f t="shared" si="65"/>
        <v>0</v>
      </c>
      <c r="P260" s="335"/>
      <c r="Q260" s="271"/>
      <c r="R260" s="319"/>
      <c r="S260" s="337"/>
      <c r="T260" s="335"/>
      <c r="U260" s="339"/>
      <c r="V260" s="339"/>
      <c r="W260" s="339"/>
      <c r="X260" s="339"/>
      <c r="Y260" s="319"/>
      <c r="Z260" s="319"/>
      <c r="AA260" s="319"/>
      <c r="AB260" s="319"/>
      <c r="AC260" s="319"/>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35"/>
      <c r="Q261" s="271"/>
      <c r="R261" s="319"/>
      <c r="S261" s="337"/>
      <c r="T261" s="335"/>
      <c r="U261" s="339"/>
      <c r="V261" s="339"/>
      <c r="W261" s="339"/>
      <c r="X261" s="339"/>
      <c r="Y261" s="319"/>
      <c r="Z261" s="319"/>
      <c r="AA261" s="319"/>
      <c r="AB261" s="319"/>
      <c r="AC261" s="319"/>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35"/>
      <c r="Q262" s="271"/>
      <c r="R262" s="319"/>
      <c r="S262" s="337"/>
      <c r="T262" s="335"/>
      <c r="U262" s="339"/>
      <c r="V262" s="339"/>
      <c r="W262" s="339"/>
      <c r="X262" s="339"/>
      <c r="Y262" s="319"/>
      <c r="Z262" s="319"/>
      <c r="AA262" s="319"/>
      <c r="AB262" s="319"/>
      <c r="AC262" s="319"/>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35"/>
      <c r="Q263" s="271"/>
      <c r="R263" s="319"/>
      <c r="S263" s="337"/>
      <c r="T263" s="335"/>
      <c r="U263" s="339"/>
      <c r="V263" s="339"/>
      <c r="W263" s="339"/>
      <c r="X263" s="339"/>
      <c r="Y263" s="319"/>
      <c r="Z263" s="319"/>
      <c r="AA263" s="319"/>
      <c r="AB263" s="319"/>
      <c r="AC263" s="319"/>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15"/>
      <c r="C264" s="37"/>
      <c r="D264" s="315"/>
      <c r="E264" s="315"/>
      <c r="F264" s="315"/>
      <c r="G264" s="315"/>
      <c r="H264" s="315"/>
      <c r="I264" s="315"/>
      <c r="J264" s="315"/>
      <c r="K264" s="315"/>
      <c r="L264" s="315"/>
      <c r="M264" s="315"/>
      <c r="N264" s="315"/>
      <c r="O264" s="315"/>
      <c r="P264" s="315"/>
      <c r="Q264" s="316"/>
      <c r="R264" s="315"/>
      <c r="S264" s="315"/>
      <c r="T264" s="315"/>
      <c r="U264" s="315"/>
      <c r="V264" s="314"/>
      <c r="W264" s="316"/>
      <c r="X264" s="315"/>
      <c r="Y264" s="314"/>
      <c r="Z264" s="314"/>
      <c r="AA264" s="314"/>
      <c r="AB264" s="314"/>
      <c r="AC264" s="314"/>
      <c r="AD264" s="315"/>
      <c r="AE264" s="286"/>
      <c r="AF264" s="315"/>
      <c r="AG264" s="315"/>
      <c r="AH264" s="315"/>
      <c r="AI264" s="315"/>
      <c r="AJ264" s="315"/>
      <c r="AK264" s="315"/>
      <c r="AL264" s="315"/>
      <c r="AM264" s="314"/>
      <c r="AN264" s="90"/>
      <c r="AO264" s="98"/>
    </row>
    <row r="265" spans="1:41" s="218" customFormat="1" ht="15" customHeight="1" thickTop="1" x14ac:dyDescent="0.15">
      <c r="A265" s="229" t="s">
        <v>39</v>
      </c>
      <c r="B265" s="230">
        <v>42706</v>
      </c>
      <c r="C265" s="231" t="s">
        <v>2527</v>
      </c>
      <c r="D265" s="232">
        <v>1</v>
      </c>
      <c r="E265" s="233" t="s">
        <v>2469</v>
      </c>
      <c r="F265" s="233" t="s">
        <v>2513</v>
      </c>
      <c r="G265" s="232" t="s">
        <v>2531</v>
      </c>
      <c r="H265" s="234" t="s">
        <v>2532</v>
      </c>
      <c r="I265" s="234" t="s">
        <v>2533</v>
      </c>
      <c r="J265" s="232" t="s">
        <v>2432</v>
      </c>
      <c r="K265" s="233" t="s">
        <v>2490</v>
      </c>
      <c r="L265" s="232" t="s">
        <v>2434</v>
      </c>
      <c r="M265" s="232">
        <v>1</v>
      </c>
      <c r="N265" s="232">
        <v>520</v>
      </c>
      <c r="O265" s="255">
        <f t="shared" ref="O265:O284" si="71">N265*M265</f>
        <v>520</v>
      </c>
      <c r="P265" s="321">
        <f>SUM(O265:O269)</f>
        <v>880</v>
      </c>
      <c r="Q265" s="264" t="s">
        <v>2534</v>
      </c>
      <c r="R265" s="321">
        <f>SUMPRODUCT(Q265:Q269+0)</f>
        <v>795</v>
      </c>
      <c r="S265" s="321">
        <f>R265/P265</f>
        <v>0.90340909090909094</v>
      </c>
      <c r="T265" s="321">
        <f>LOOKUP(S265,{0.4,0.45,0.5,0.55,0.6,0.65,0.7,0.75,0.8,0.85,0.9,0.95,1},{0.1,0.175,0.25,0.325,0.4,0.475,0.55,0.625,0.7,0.775,0.85,0.925,1})</f>
        <v>0.85</v>
      </c>
      <c r="U265" s="327"/>
      <c r="V265" s="329"/>
      <c r="W265" s="331"/>
      <c r="X265" s="327"/>
      <c r="Y265" s="323">
        <f>R265-(V265/10)-X265</f>
        <v>795</v>
      </c>
      <c r="Z265" s="323">
        <f>Y265*T265*AE265</f>
        <v>675.75</v>
      </c>
      <c r="AA265" s="323">
        <f>U265-V265+Z265</f>
        <v>675.75</v>
      </c>
      <c r="AB265" s="323"/>
      <c r="AC265" s="323"/>
      <c r="AD265" s="276" t="s">
        <v>2436</v>
      </c>
      <c r="AE265" s="277">
        <f>VLOOKUP(AD265,分类参数表!$I$2:$J$10,2,FALSE)</f>
        <v>1</v>
      </c>
      <c r="AF265" s="278"/>
      <c r="AG265" s="264" t="s">
        <v>2540</v>
      </c>
      <c r="AH265" s="264" t="s">
        <v>2542</v>
      </c>
      <c r="AI265" s="264"/>
      <c r="AJ265" s="264"/>
      <c r="AK265" s="264" t="s">
        <v>2446</v>
      </c>
      <c r="AL265" s="264" t="s">
        <v>2447</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2469</v>
      </c>
      <c r="F266" s="239" t="s">
        <v>2513</v>
      </c>
      <c r="G266" s="238" t="s">
        <v>2535</v>
      </c>
      <c r="H266" s="240" t="s">
        <v>2536</v>
      </c>
      <c r="I266" s="240" t="s">
        <v>2454</v>
      </c>
      <c r="J266" s="238" t="s">
        <v>2432</v>
      </c>
      <c r="K266" s="238" t="s">
        <v>2433</v>
      </c>
      <c r="L266" s="238" t="s">
        <v>2434</v>
      </c>
      <c r="M266" s="238">
        <v>1</v>
      </c>
      <c r="N266" s="238">
        <v>330</v>
      </c>
      <c r="O266" s="256">
        <f t="shared" si="71"/>
        <v>330</v>
      </c>
      <c r="P266" s="322"/>
      <c r="Q266" s="266" t="s">
        <v>2537</v>
      </c>
      <c r="R266" s="322"/>
      <c r="S266" s="322"/>
      <c r="T266" s="322"/>
      <c r="U266" s="328"/>
      <c r="V266" s="330"/>
      <c r="W266" s="332"/>
      <c r="X266" s="328"/>
      <c r="Y266" s="324"/>
      <c r="Z266" s="324"/>
      <c r="AA266" s="324"/>
      <c r="AB266" s="324"/>
      <c r="AC266" s="324"/>
      <c r="AD266" s="238" t="s">
        <v>113</v>
      </c>
      <c r="AE266" s="279">
        <v>1</v>
      </c>
      <c r="AF266" s="280"/>
      <c r="AG266" s="266" t="s">
        <v>297</v>
      </c>
      <c r="AH266" s="266" t="s">
        <v>2541</v>
      </c>
      <c r="AI266" s="266"/>
      <c r="AJ266" s="266"/>
      <c r="AK266" s="266" t="s">
        <v>2093</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2427</v>
      </c>
      <c r="F267" s="239"/>
      <c r="G267" s="238"/>
      <c r="H267" s="240" t="s">
        <v>2538</v>
      </c>
      <c r="I267" s="240" t="s">
        <v>2472</v>
      </c>
      <c r="J267" s="238" t="s">
        <v>2452</v>
      </c>
      <c r="K267" s="238" t="s">
        <v>2433</v>
      </c>
      <c r="L267" s="238" t="s">
        <v>2434</v>
      </c>
      <c r="M267" s="238">
        <v>1</v>
      </c>
      <c r="N267" s="238">
        <v>30</v>
      </c>
      <c r="O267" s="256">
        <f t="shared" si="71"/>
        <v>30</v>
      </c>
      <c r="P267" s="322"/>
      <c r="Q267" s="266" t="s">
        <v>2539</v>
      </c>
      <c r="R267" s="322"/>
      <c r="S267" s="322"/>
      <c r="T267" s="322"/>
      <c r="U267" s="328"/>
      <c r="V267" s="330"/>
      <c r="W267" s="332"/>
      <c r="X267" s="328"/>
      <c r="Y267" s="324"/>
      <c r="Z267" s="324"/>
      <c r="AA267" s="324"/>
      <c r="AB267" s="324"/>
      <c r="AC267" s="324"/>
      <c r="AD267" s="238" t="s">
        <v>113</v>
      </c>
      <c r="AE267" s="279">
        <v>1</v>
      </c>
      <c r="AF267" s="280"/>
      <c r="AG267" s="266" t="s">
        <v>297</v>
      </c>
      <c r="AH267" s="266" t="s">
        <v>2541</v>
      </c>
      <c r="AI267" s="266"/>
      <c r="AJ267" s="266"/>
      <c r="AK267" s="266" t="s">
        <v>2093</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22"/>
      <c r="Q268" s="266"/>
      <c r="R268" s="322"/>
      <c r="S268" s="322"/>
      <c r="T268" s="322"/>
      <c r="U268" s="328"/>
      <c r="V268" s="330"/>
      <c r="W268" s="332"/>
      <c r="X268" s="328"/>
      <c r="Y268" s="324"/>
      <c r="Z268" s="324"/>
      <c r="AA268" s="324"/>
      <c r="AB268" s="324"/>
      <c r="AC268" s="324"/>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22"/>
      <c r="Q269" s="266"/>
      <c r="R269" s="322"/>
      <c r="S269" s="322"/>
      <c r="T269" s="322"/>
      <c r="U269" s="328"/>
      <c r="V269" s="330"/>
      <c r="W269" s="332"/>
      <c r="X269" s="328"/>
      <c r="Y269" s="324"/>
      <c r="Z269" s="324"/>
      <c r="AA269" s="324"/>
      <c r="AB269" s="324"/>
      <c r="AC269" s="324"/>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2528</v>
      </c>
      <c r="D270" s="244">
        <v>1</v>
      </c>
      <c r="E270" s="245" t="s">
        <v>2427</v>
      </c>
      <c r="F270" s="245"/>
      <c r="G270" s="244"/>
      <c r="H270" s="246" t="s">
        <v>2471</v>
      </c>
      <c r="I270" s="246" t="s">
        <v>2472</v>
      </c>
      <c r="J270" s="244" t="s">
        <v>2452</v>
      </c>
      <c r="K270" s="245" t="s">
        <v>2490</v>
      </c>
      <c r="L270" s="244" t="s">
        <v>2473</v>
      </c>
      <c r="M270" s="244">
        <v>1</v>
      </c>
      <c r="N270" s="244">
        <v>30</v>
      </c>
      <c r="O270" s="257">
        <f t="shared" si="71"/>
        <v>30</v>
      </c>
      <c r="P270" s="334">
        <f>SUM(O270:O274)</f>
        <v>30</v>
      </c>
      <c r="Q270" s="269" t="s">
        <v>2539</v>
      </c>
      <c r="R270" s="318">
        <f>SUMPRODUCT(Q270:Q274+0)</f>
        <v>30</v>
      </c>
      <c r="S270" s="336">
        <f>R270/P270</f>
        <v>1</v>
      </c>
      <c r="T270" s="334">
        <f>LOOKUP(S270,{0.4,0.45,0.5,0.55,0.6,0.65,0.7,0.75,0.8,0.85,0.9,0.95,1},{0.1,0.175,0.25,0.325,0.4,0.475,0.55,0.625,0.7,0.775,0.85,0.925,1})</f>
        <v>1</v>
      </c>
      <c r="U270" s="338"/>
      <c r="V270" s="338"/>
      <c r="W270" s="338"/>
      <c r="X270" s="338"/>
      <c r="Y270" s="318">
        <f>R270-(V270/10)-X270</f>
        <v>30</v>
      </c>
      <c r="Z270" s="318">
        <f>Y270*T270*AE270</f>
        <v>30</v>
      </c>
      <c r="AA270" s="318">
        <f>U270-V270+Z270</f>
        <v>30</v>
      </c>
      <c r="AB270" s="318"/>
      <c r="AC270" s="318"/>
      <c r="AD270" s="281" t="s">
        <v>2455</v>
      </c>
      <c r="AE270" s="282">
        <f>VLOOKUP(AD270,分类参数表!$I$2:$J$10,2,FALSE)</f>
        <v>1</v>
      </c>
      <c r="AF270" s="283"/>
      <c r="AG270" s="269"/>
      <c r="AH270" s="269"/>
      <c r="AI270" s="269"/>
      <c r="AJ270" s="269"/>
      <c r="AK270" s="269" t="s">
        <v>2446</v>
      </c>
      <c r="AL270" s="269" t="s">
        <v>2447</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35"/>
      <c r="Q271" s="271"/>
      <c r="R271" s="319"/>
      <c r="S271" s="337"/>
      <c r="T271" s="335"/>
      <c r="U271" s="339"/>
      <c r="V271" s="339"/>
      <c r="W271" s="339"/>
      <c r="X271" s="339"/>
      <c r="Y271" s="319"/>
      <c r="Z271" s="319"/>
      <c r="AA271" s="319"/>
      <c r="AB271" s="319"/>
      <c r="AC271" s="319"/>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35"/>
      <c r="Q272" s="271"/>
      <c r="R272" s="319"/>
      <c r="S272" s="337"/>
      <c r="T272" s="335"/>
      <c r="U272" s="339"/>
      <c r="V272" s="339"/>
      <c r="W272" s="339"/>
      <c r="X272" s="339"/>
      <c r="Y272" s="319"/>
      <c r="Z272" s="319"/>
      <c r="AA272" s="319"/>
      <c r="AB272" s="319"/>
      <c r="AC272" s="319"/>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35"/>
      <c r="Q273" s="271"/>
      <c r="R273" s="319"/>
      <c r="S273" s="337"/>
      <c r="T273" s="335"/>
      <c r="U273" s="339"/>
      <c r="V273" s="339"/>
      <c r="W273" s="339"/>
      <c r="X273" s="339"/>
      <c r="Y273" s="319"/>
      <c r="Z273" s="319"/>
      <c r="AA273" s="319"/>
      <c r="AB273" s="319"/>
      <c r="AC273" s="319"/>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35"/>
      <c r="Q274" s="271"/>
      <c r="R274" s="319"/>
      <c r="S274" s="337"/>
      <c r="T274" s="335"/>
      <c r="U274" s="339"/>
      <c r="V274" s="339"/>
      <c r="W274" s="339"/>
      <c r="X274" s="339"/>
      <c r="Y274" s="319"/>
      <c r="Z274" s="319"/>
      <c r="AA274" s="319"/>
      <c r="AB274" s="319"/>
      <c r="AC274" s="319"/>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2556</v>
      </c>
      <c r="D275" s="232">
        <v>1</v>
      </c>
      <c r="E275" s="233" t="s">
        <v>2437</v>
      </c>
      <c r="F275" s="233" t="s">
        <v>2449</v>
      </c>
      <c r="G275" s="232" t="s">
        <v>2543</v>
      </c>
      <c r="H275" s="234" t="s">
        <v>2451</v>
      </c>
      <c r="I275" s="234" t="s">
        <v>2440</v>
      </c>
      <c r="J275" s="232" t="s">
        <v>2432</v>
      </c>
      <c r="K275" s="233" t="s">
        <v>2490</v>
      </c>
      <c r="L275" s="232" t="s">
        <v>2453</v>
      </c>
      <c r="M275" s="232">
        <v>1</v>
      </c>
      <c r="N275" s="232">
        <v>820</v>
      </c>
      <c r="O275" s="255">
        <f t="shared" si="71"/>
        <v>820</v>
      </c>
      <c r="P275" s="321">
        <f>SUM(O275:O279)</f>
        <v>820</v>
      </c>
      <c r="Q275" s="264" t="s">
        <v>2544</v>
      </c>
      <c r="R275" s="321">
        <f>SUMPRODUCT(Q275:Q279+0)</f>
        <v>780</v>
      </c>
      <c r="S275" s="321">
        <f>R275/P275</f>
        <v>0.95121951219512191</v>
      </c>
      <c r="T275" s="321">
        <f>LOOKUP(S275,{0.4,0.45,0.5,0.55,0.6,0.65,0.7,0.75,0.8,0.85,0.9,0.95,1},{0.1,0.175,0.25,0.325,0.4,0.475,0.55,0.625,0.7,0.775,0.85,0.925,1})</f>
        <v>0.92500000000000004</v>
      </c>
      <c r="U275" s="327"/>
      <c r="V275" s="329"/>
      <c r="W275" s="331"/>
      <c r="X275" s="327"/>
      <c r="Y275" s="323">
        <f>R275-(V275/10)-X275</f>
        <v>780</v>
      </c>
      <c r="Z275" s="323">
        <f>Y275*T275*AE275</f>
        <v>721.5</v>
      </c>
      <c r="AA275" s="323">
        <f>U275-V275+Z275</f>
        <v>721.5</v>
      </c>
      <c r="AB275" s="323"/>
      <c r="AC275" s="323"/>
      <c r="AD275" s="276" t="s">
        <v>2458</v>
      </c>
      <c r="AE275" s="277">
        <f>VLOOKUP(AD275,分类参数表!$I$2:$J$10,2,FALSE)</f>
        <v>1</v>
      </c>
      <c r="AF275" s="278"/>
      <c r="AG275" s="264" t="s">
        <v>2545</v>
      </c>
      <c r="AH275" s="264"/>
      <c r="AI275" s="264"/>
      <c r="AJ275" s="264"/>
      <c r="AK275" s="264" t="s">
        <v>2446</v>
      </c>
      <c r="AL275" s="264" t="s">
        <v>2447</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22"/>
      <c r="Q276" s="266"/>
      <c r="R276" s="322"/>
      <c r="S276" s="322"/>
      <c r="T276" s="322"/>
      <c r="U276" s="328"/>
      <c r="V276" s="330"/>
      <c r="W276" s="332"/>
      <c r="X276" s="328"/>
      <c r="Y276" s="324"/>
      <c r="Z276" s="324"/>
      <c r="AA276" s="324"/>
      <c r="AB276" s="324"/>
      <c r="AC276" s="324"/>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22"/>
      <c r="Q277" s="266"/>
      <c r="R277" s="322"/>
      <c r="S277" s="322"/>
      <c r="T277" s="322"/>
      <c r="U277" s="328"/>
      <c r="V277" s="330"/>
      <c r="W277" s="332"/>
      <c r="X277" s="328"/>
      <c r="Y277" s="324"/>
      <c r="Z277" s="324"/>
      <c r="AA277" s="324"/>
      <c r="AB277" s="324"/>
      <c r="AC277" s="324"/>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22"/>
      <c r="Q278" s="266"/>
      <c r="R278" s="322"/>
      <c r="S278" s="322"/>
      <c r="T278" s="322"/>
      <c r="U278" s="328"/>
      <c r="V278" s="330"/>
      <c r="W278" s="332"/>
      <c r="X278" s="328"/>
      <c r="Y278" s="324"/>
      <c r="Z278" s="324"/>
      <c r="AA278" s="324"/>
      <c r="AB278" s="324"/>
      <c r="AC278" s="324"/>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22"/>
      <c r="Q279" s="266"/>
      <c r="R279" s="322"/>
      <c r="S279" s="322"/>
      <c r="T279" s="322"/>
      <c r="U279" s="328"/>
      <c r="V279" s="330"/>
      <c r="W279" s="332"/>
      <c r="X279" s="328"/>
      <c r="Y279" s="324"/>
      <c r="Z279" s="324"/>
      <c r="AA279" s="324"/>
      <c r="AB279" s="324"/>
      <c r="AC279" s="324"/>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2557</v>
      </c>
      <c r="D280" s="244">
        <v>1</v>
      </c>
      <c r="E280" s="245" t="s">
        <v>90</v>
      </c>
      <c r="F280" s="245" t="s">
        <v>2075</v>
      </c>
      <c r="G280" s="244" t="s">
        <v>2546</v>
      </c>
      <c r="H280" s="246">
        <v>2266</v>
      </c>
      <c r="I280" s="246">
        <v>46</v>
      </c>
      <c r="J280" s="244" t="s">
        <v>2432</v>
      </c>
      <c r="K280" s="245" t="s">
        <v>2490</v>
      </c>
      <c r="L280" s="244" t="s">
        <v>2434</v>
      </c>
      <c r="M280" s="244">
        <v>1</v>
      </c>
      <c r="N280" s="244">
        <v>2465</v>
      </c>
      <c r="O280" s="257">
        <f t="shared" si="71"/>
        <v>2465</v>
      </c>
      <c r="P280" s="334">
        <f>SUM(O280:O284)</f>
        <v>4907</v>
      </c>
      <c r="Q280" s="269" t="s">
        <v>2547</v>
      </c>
      <c r="R280" s="318">
        <f>SUMPRODUCT(Q280:Q284+0)</f>
        <v>4510</v>
      </c>
      <c r="S280" s="336">
        <f>R280/P280</f>
        <v>0.91909517016507036</v>
      </c>
      <c r="T280" s="334">
        <f>LOOKUP(S280,{0.4,0.45,0.5,0.55,0.6,0.65,0.7,0.75,0.8,0.85,0.9,0.95,1},{0.1,0.175,0.25,0.325,0.4,0.475,0.55,0.625,0.7,0.775,0.85,0.925,1})</f>
        <v>0.85</v>
      </c>
      <c r="U280" s="338"/>
      <c r="V280" s="338"/>
      <c r="W280" s="338"/>
      <c r="X280" s="338"/>
      <c r="Y280" s="318">
        <f>R280-(V280/10)-X280</f>
        <v>4510</v>
      </c>
      <c r="Z280" s="318">
        <f>Y280*T280*AE280</f>
        <v>3833.5</v>
      </c>
      <c r="AA280" s="318">
        <f>U280-V280+Z280</f>
        <v>3833.5</v>
      </c>
      <c r="AB280" s="318"/>
      <c r="AC280" s="318"/>
      <c r="AD280" s="281" t="s">
        <v>2436</v>
      </c>
      <c r="AE280" s="282">
        <f>VLOOKUP(AD280,分类参数表!$I$2:$J$10,2,FALSE)</f>
        <v>1</v>
      </c>
      <c r="AF280" s="283"/>
      <c r="AG280" s="269" t="s">
        <v>2553</v>
      </c>
      <c r="AH280" s="269" t="s">
        <v>2555</v>
      </c>
      <c r="AI280" s="269"/>
      <c r="AJ280" s="269"/>
      <c r="AK280" s="269" t="s">
        <v>2485</v>
      </c>
      <c r="AL280" s="269" t="s">
        <v>2447</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2548</v>
      </c>
      <c r="F281" s="251" t="s">
        <v>2549</v>
      </c>
      <c r="G281" s="250" t="s">
        <v>2546</v>
      </c>
      <c r="H281" s="252">
        <v>2266</v>
      </c>
      <c r="I281" s="252">
        <v>48</v>
      </c>
      <c r="J281" s="250" t="s">
        <v>2432</v>
      </c>
      <c r="K281" s="250" t="s">
        <v>2490</v>
      </c>
      <c r="L281" s="250" t="s">
        <v>2434</v>
      </c>
      <c r="M281" s="250">
        <v>1</v>
      </c>
      <c r="N281" s="250">
        <v>1482</v>
      </c>
      <c r="O281" s="258">
        <f t="shared" si="71"/>
        <v>1482</v>
      </c>
      <c r="P281" s="335"/>
      <c r="Q281" s="271" t="s">
        <v>2550</v>
      </c>
      <c r="R281" s="319"/>
      <c r="S281" s="337"/>
      <c r="T281" s="335"/>
      <c r="U281" s="339"/>
      <c r="V281" s="339"/>
      <c r="W281" s="339"/>
      <c r="X281" s="339"/>
      <c r="Y281" s="319"/>
      <c r="Z281" s="319"/>
      <c r="AA281" s="319"/>
      <c r="AB281" s="319"/>
      <c r="AC281" s="319"/>
      <c r="AD281" s="250" t="str">
        <f>AD280</f>
        <v>会员</v>
      </c>
      <c r="AE281" s="284">
        <f>VLOOKUP(AD281,分类参数表!$I$2:$J$10,2,FALSE)</f>
        <v>1</v>
      </c>
      <c r="AF281" s="285"/>
      <c r="AG281" s="271" t="s">
        <v>2552</v>
      </c>
      <c r="AH281" s="271" t="s">
        <v>2554</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2470</v>
      </c>
      <c r="G282" s="250"/>
      <c r="H282" s="252" t="s">
        <v>2487</v>
      </c>
      <c r="I282" s="252" t="s">
        <v>2472</v>
      </c>
      <c r="J282" s="250" t="s">
        <v>2452</v>
      </c>
      <c r="K282" s="250" t="s">
        <v>2490</v>
      </c>
      <c r="L282" s="250" t="s">
        <v>2434</v>
      </c>
      <c r="M282" s="250">
        <v>2</v>
      </c>
      <c r="N282" s="250">
        <v>480</v>
      </c>
      <c r="O282" s="258">
        <f t="shared" si="71"/>
        <v>960</v>
      </c>
      <c r="P282" s="335"/>
      <c r="Q282" s="271" t="s">
        <v>2551</v>
      </c>
      <c r="R282" s="319"/>
      <c r="S282" s="337"/>
      <c r="T282" s="335"/>
      <c r="U282" s="339"/>
      <c r="V282" s="339"/>
      <c r="W282" s="339"/>
      <c r="X282" s="339"/>
      <c r="Y282" s="319"/>
      <c r="Z282" s="319"/>
      <c r="AA282" s="319"/>
      <c r="AB282" s="319"/>
      <c r="AC282" s="319"/>
      <c r="AD282" s="250" t="str">
        <f>AD281</f>
        <v>会员</v>
      </c>
      <c r="AE282" s="284">
        <f>VLOOKUP(AD282,分类参数表!$I$2:$J$10,2,FALSE)</f>
        <v>1</v>
      </c>
      <c r="AF282" s="285"/>
      <c r="AG282" s="271" t="s">
        <v>2552</v>
      </c>
      <c r="AH282" s="271" t="s">
        <v>2554</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35"/>
      <c r="Q283" s="271"/>
      <c r="R283" s="319"/>
      <c r="S283" s="337"/>
      <c r="T283" s="335"/>
      <c r="U283" s="339"/>
      <c r="V283" s="339"/>
      <c r="W283" s="339"/>
      <c r="X283" s="339"/>
      <c r="Y283" s="319"/>
      <c r="Z283" s="319"/>
      <c r="AA283" s="319"/>
      <c r="AB283" s="319"/>
      <c r="AC283" s="319"/>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35"/>
      <c r="Q284" s="271"/>
      <c r="R284" s="319"/>
      <c r="S284" s="337"/>
      <c r="T284" s="335"/>
      <c r="U284" s="339"/>
      <c r="V284" s="339"/>
      <c r="W284" s="339"/>
      <c r="X284" s="339"/>
      <c r="Y284" s="319"/>
      <c r="Z284" s="319"/>
      <c r="AA284" s="319"/>
      <c r="AB284" s="319"/>
      <c r="AC284" s="319"/>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15"/>
      <c r="C285" s="37"/>
      <c r="D285" s="315"/>
      <c r="E285" s="315"/>
      <c r="F285" s="315"/>
      <c r="G285" s="315"/>
      <c r="H285" s="315"/>
      <c r="I285" s="315"/>
      <c r="J285" s="315"/>
      <c r="K285" s="315"/>
      <c r="L285" s="315"/>
      <c r="M285" s="315"/>
      <c r="N285" s="315"/>
      <c r="O285" s="315"/>
      <c r="P285" s="315"/>
      <c r="Q285" s="316"/>
      <c r="R285" s="315"/>
      <c r="S285" s="315"/>
      <c r="T285" s="315"/>
      <c r="U285" s="315"/>
      <c r="V285" s="314"/>
      <c r="W285" s="316"/>
      <c r="X285" s="315"/>
      <c r="Y285" s="314"/>
      <c r="Z285" s="314"/>
      <c r="AA285" s="314"/>
      <c r="AB285" s="314"/>
      <c r="AC285" s="314"/>
      <c r="AD285" s="315"/>
      <c r="AE285" s="286"/>
      <c r="AF285" s="315"/>
      <c r="AG285" s="315"/>
      <c r="AH285" s="315"/>
      <c r="AI285" s="315"/>
      <c r="AJ285" s="315"/>
      <c r="AK285" s="315"/>
      <c r="AL285" s="315"/>
      <c r="AM285" s="314"/>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21">
        <f>SUM(O286:O294)</f>
        <v>0</v>
      </c>
      <c r="Q286" s="264"/>
      <c r="R286" s="321">
        <f>SUMPRODUCT(Q286:Q294+0)</f>
        <v>0</v>
      </c>
      <c r="S286" s="321" t="e">
        <f>R286/P286</f>
        <v>#DIV/0!</v>
      </c>
      <c r="T286" s="321" t="e">
        <f>LOOKUP(S286,{0.4,0.45,0.5,0.55,0.6,0.65,0.7,0.75,0.8,0.85,0.9,0.95,1},{0.1,0.175,0.25,0.325,0.4,0.475,0.55,0.625,0.7,0.775,0.85,0.925,1})</f>
        <v>#DIV/0!</v>
      </c>
      <c r="U286" s="327"/>
      <c r="V286" s="327"/>
      <c r="W286" s="327"/>
      <c r="X286" s="327"/>
      <c r="Y286" s="321">
        <f>R286-(V286/10)-X286</f>
        <v>0</v>
      </c>
      <c r="Z286" s="321" t="e">
        <f>Y286*T286*AE286</f>
        <v>#DIV/0!</v>
      </c>
      <c r="AA286" s="321" t="e">
        <f>U286-V286+Z286</f>
        <v>#DIV/0!</v>
      </c>
      <c r="AB286" s="327"/>
      <c r="AC286" s="327"/>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22"/>
      <c r="Q287" s="266"/>
      <c r="R287" s="322"/>
      <c r="S287" s="322"/>
      <c r="T287" s="322"/>
      <c r="U287" s="328"/>
      <c r="V287" s="328"/>
      <c r="W287" s="328"/>
      <c r="X287" s="328"/>
      <c r="Y287" s="322"/>
      <c r="Z287" s="322"/>
      <c r="AA287" s="322"/>
      <c r="AB287" s="328"/>
      <c r="AC287" s="328"/>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22"/>
      <c r="Q288" s="266"/>
      <c r="R288" s="322"/>
      <c r="S288" s="322"/>
      <c r="T288" s="322"/>
      <c r="U288" s="328"/>
      <c r="V288" s="328"/>
      <c r="W288" s="328"/>
      <c r="X288" s="328"/>
      <c r="Y288" s="322"/>
      <c r="Z288" s="322"/>
      <c r="AA288" s="322"/>
      <c r="AB288" s="328"/>
      <c r="AC288" s="328"/>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22"/>
      <c r="Q289" s="266"/>
      <c r="R289" s="322"/>
      <c r="S289" s="322"/>
      <c r="T289" s="322"/>
      <c r="U289" s="328"/>
      <c r="V289" s="328"/>
      <c r="W289" s="328"/>
      <c r="X289" s="328"/>
      <c r="Y289" s="322"/>
      <c r="Z289" s="322"/>
      <c r="AA289" s="322"/>
      <c r="AB289" s="328"/>
      <c r="AC289" s="328"/>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22"/>
      <c r="Q290" s="266"/>
      <c r="R290" s="322"/>
      <c r="S290" s="322"/>
      <c r="T290" s="322"/>
      <c r="U290" s="328"/>
      <c r="V290" s="328"/>
      <c r="W290" s="328"/>
      <c r="X290" s="328"/>
      <c r="Y290" s="322"/>
      <c r="Z290" s="322"/>
      <c r="AA290" s="322"/>
      <c r="AB290" s="328"/>
      <c r="AC290" s="328"/>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22"/>
      <c r="Q291" s="266"/>
      <c r="R291" s="322"/>
      <c r="S291" s="322"/>
      <c r="T291" s="322"/>
      <c r="U291" s="328"/>
      <c r="V291" s="328"/>
      <c r="W291" s="328"/>
      <c r="X291" s="328"/>
      <c r="Y291" s="322"/>
      <c r="Z291" s="322"/>
      <c r="AA291" s="322"/>
      <c r="AB291" s="328"/>
      <c r="AC291" s="328"/>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22"/>
      <c r="Q292" s="266"/>
      <c r="R292" s="322"/>
      <c r="S292" s="322"/>
      <c r="T292" s="322"/>
      <c r="U292" s="328"/>
      <c r="V292" s="328"/>
      <c r="W292" s="328"/>
      <c r="X292" s="328"/>
      <c r="Y292" s="322"/>
      <c r="Z292" s="322"/>
      <c r="AA292" s="322"/>
      <c r="AB292" s="328"/>
      <c r="AC292" s="328"/>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22"/>
      <c r="Q293" s="266"/>
      <c r="R293" s="322"/>
      <c r="S293" s="322"/>
      <c r="T293" s="322"/>
      <c r="U293" s="328"/>
      <c r="V293" s="328"/>
      <c r="W293" s="328"/>
      <c r="X293" s="328"/>
      <c r="Y293" s="322"/>
      <c r="Z293" s="322"/>
      <c r="AA293" s="322"/>
      <c r="AB293" s="328"/>
      <c r="AC293" s="328"/>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22"/>
      <c r="Q294" s="266"/>
      <c r="R294" s="322"/>
      <c r="S294" s="322"/>
      <c r="T294" s="322"/>
      <c r="U294" s="328"/>
      <c r="V294" s="328"/>
      <c r="W294" s="328"/>
      <c r="X294" s="328"/>
      <c r="Y294" s="322"/>
      <c r="Z294" s="322"/>
      <c r="AA294" s="322"/>
      <c r="AB294" s="328"/>
      <c r="AC294" s="328"/>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22"/>
      <c r="Q295" s="266"/>
      <c r="R295" s="322"/>
      <c r="S295" s="322"/>
      <c r="T295" s="322"/>
      <c r="U295" s="328"/>
      <c r="V295" s="328"/>
      <c r="W295" s="328"/>
      <c r="X295" s="328"/>
      <c r="Y295" s="322"/>
      <c r="Z295" s="322"/>
      <c r="AA295" s="322"/>
      <c r="AB295" s="328"/>
      <c r="AC295" s="328"/>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22"/>
      <c r="Q296" s="266"/>
      <c r="R296" s="322"/>
      <c r="S296" s="322"/>
      <c r="T296" s="322"/>
      <c r="U296" s="328"/>
      <c r="V296" s="328"/>
      <c r="W296" s="328"/>
      <c r="X296" s="328"/>
      <c r="Y296" s="322"/>
      <c r="Z296" s="322"/>
      <c r="AA296" s="322"/>
      <c r="AB296" s="328"/>
      <c r="AC296" s="328"/>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22"/>
      <c r="Q297" s="266"/>
      <c r="R297" s="322"/>
      <c r="S297" s="322"/>
      <c r="T297" s="322"/>
      <c r="U297" s="328"/>
      <c r="V297" s="328"/>
      <c r="W297" s="328"/>
      <c r="X297" s="328"/>
      <c r="Y297" s="322"/>
      <c r="Z297" s="322"/>
      <c r="AA297" s="322"/>
      <c r="AB297" s="328"/>
      <c r="AC297" s="328"/>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22"/>
      <c r="Q298" s="266"/>
      <c r="R298" s="322"/>
      <c r="S298" s="322"/>
      <c r="T298" s="322"/>
      <c r="U298" s="328"/>
      <c r="V298" s="328"/>
      <c r="W298" s="328"/>
      <c r="X298" s="328"/>
      <c r="Y298" s="322"/>
      <c r="Z298" s="322"/>
      <c r="AA298" s="322"/>
      <c r="AB298" s="328"/>
      <c r="AC298" s="328"/>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22"/>
      <c r="Q299" s="266"/>
      <c r="R299" s="322"/>
      <c r="S299" s="322"/>
      <c r="T299" s="322"/>
      <c r="U299" s="328"/>
      <c r="V299" s="328"/>
      <c r="W299" s="328"/>
      <c r="X299" s="328"/>
      <c r="Y299" s="322"/>
      <c r="Z299" s="322"/>
      <c r="AA299" s="322"/>
      <c r="AB299" s="328"/>
      <c r="AC299" s="328"/>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44"/>
      <c r="Q300" s="266"/>
      <c r="R300" s="344"/>
      <c r="S300" s="344"/>
      <c r="T300" s="344"/>
      <c r="U300" s="347"/>
      <c r="V300" s="347"/>
      <c r="W300" s="347"/>
      <c r="X300" s="347"/>
      <c r="Y300" s="344"/>
      <c r="Z300" s="344"/>
      <c r="AA300" s="344"/>
      <c r="AB300" s="347"/>
      <c r="AC300" s="347"/>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34">
        <f>SUM(O301:O309)</f>
        <v>0</v>
      </c>
      <c r="Q301" s="269"/>
      <c r="R301" s="334">
        <f>SUMPRODUCT(Q301:Q309+0)</f>
        <v>0</v>
      </c>
      <c r="S301" s="334" t="e">
        <f>R301/P301</f>
        <v>#DIV/0!</v>
      </c>
      <c r="T301" s="334" t="e">
        <f>LOOKUP(S301,{0.4,0.45,0.5,0.55,0.6,0.65,0.7,0.75,0.8,0.85,0.9,0.95,1},{0.1,0.175,0.25,0.325,0.4,0.475,0.55,0.625,0.7,0.775,0.85,0.925,1})</f>
        <v>#DIV/0!</v>
      </c>
      <c r="U301" s="318"/>
      <c r="V301" s="318"/>
      <c r="W301" s="318"/>
      <c r="X301" s="318"/>
      <c r="Y301" s="334">
        <f>R301-(V301/10)-X301</f>
        <v>0</v>
      </c>
      <c r="Z301" s="334" t="e">
        <f>Y301*T301*AE301</f>
        <v>#DIV/0!</v>
      </c>
      <c r="AA301" s="334" t="e">
        <f>U301-V301+Z301</f>
        <v>#DIV/0!</v>
      </c>
      <c r="AB301" s="318"/>
      <c r="AC301" s="318"/>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35"/>
      <c r="Q302" s="271"/>
      <c r="R302" s="335"/>
      <c r="S302" s="335"/>
      <c r="T302" s="335"/>
      <c r="U302" s="319"/>
      <c r="V302" s="319"/>
      <c r="W302" s="319"/>
      <c r="X302" s="319"/>
      <c r="Y302" s="335"/>
      <c r="Z302" s="335"/>
      <c r="AA302" s="335"/>
      <c r="AB302" s="319"/>
      <c r="AC302" s="319"/>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35"/>
      <c r="Q303" s="271"/>
      <c r="R303" s="335"/>
      <c r="S303" s="335"/>
      <c r="T303" s="335"/>
      <c r="U303" s="319"/>
      <c r="V303" s="319"/>
      <c r="W303" s="319"/>
      <c r="X303" s="319"/>
      <c r="Y303" s="335"/>
      <c r="Z303" s="335"/>
      <c r="AA303" s="335"/>
      <c r="AB303" s="319"/>
      <c r="AC303" s="319"/>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35"/>
      <c r="Q304" s="271"/>
      <c r="R304" s="335"/>
      <c r="S304" s="335"/>
      <c r="T304" s="335"/>
      <c r="U304" s="319"/>
      <c r="V304" s="319"/>
      <c r="W304" s="319"/>
      <c r="X304" s="319"/>
      <c r="Y304" s="335"/>
      <c r="Z304" s="335"/>
      <c r="AA304" s="335"/>
      <c r="AB304" s="319"/>
      <c r="AC304" s="319"/>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35"/>
      <c r="Q305" s="271"/>
      <c r="R305" s="335"/>
      <c r="S305" s="335"/>
      <c r="T305" s="335"/>
      <c r="U305" s="319"/>
      <c r="V305" s="319"/>
      <c r="W305" s="319"/>
      <c r="X305" s="319"/>
      <c r="Y305" s="335"/>
      <c r="Z305" s="335"/>
      <c r="AA305" s="335"/>
      <c r="AB305" s="319"/>
      <c r="AC305" s="319"/>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35"/>
      <c r="Q306" s="271"/>
      <c r="R306" s="335"/>
      <c r="S306" s="335"/>
      <c r="T306" s="335"/>
      <c r="U306" s="319"/>
      <c r="V306" s="319"/>
      <c r="W306" s="319"/>
      <c r="X306" s="319"/>
      <c r="Y306" s="335"/>
      <c r="Z306" s="335"/>
      <c r="AA306" s="335"/>
      <c r="AB306" s="319"/>
      <c r="AC306" s="319"/>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35"/>
      <c r="Q307" s="271"/>
      <c r="R307" s="335"/>
      <c r="S307" s="335"/>
      <c r="T307" s="335"/>
      <c r="U307" s="319"/>
      <c r="V307" s="319"/>
      <c r="W307" s="319"/>
      <c r="X307" s="319"/>
      <c r="Y307" s="335"/>
      <c r="Z307" s="335"/>
      <c r="AA307" s="335"/>
      <c r="AB307" s="319"/>
      <c r="AC307" s="319"/>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35"/>
      <c r="Q308" s="271"/>
      <c r="R308" s="335"/>
      <c r="S308" s="335"/>
      <c r="T308" s="335"/>
      <c r="U308" s="319"/>
      <c r="V308" s="319"/>
      <c r="W308" s="319"/>
      <c r="X308" s="319"/>
      <c r="Y308" s="335"/>
      <c r="Z308" s="335"/>
      <c r="AA308" s="335"/>
      <c r="AB308" s="319"/>
      <c r="AC308" s="319"/>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35"/>
      <c r="Q309" s="271"/>
      <c r="R309" s="335"/>
      <c r="S309" s="335"/>
      <c r="T309" s="335"/>
      <c r="U309" s="319"/>
      <c r="V309" s="319"/>
      <c r="W309" s="319"/>
      <c r="X309" s="319"/>
      <c r="Y309" s="335"/>
      <c r="Z309" s="335"/>
      <c r="AA309" s="335"/>
      <c r="AB309" s="319"/>
      <c r="AC309" s="319"/>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35"/>
      <c r="Q310" s="271"/>
      <c r="R310" s="335"/>
      <c r="S310" s="335"/>
      <c r="T310" s="335"/>
      <c r="U310" s="319"/>
      <c r="V310" s="319"/>
      <c r="W310" s="319"/>
      <c r="X310" s="319"/>
      <c r="Y310" s="335"/>
      <c r="Z310" s="335"/>
      <c r="AA310" s="335"/>
      <c r="AB310" s="319"/>
      <c r="AC310" s="319"/>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35"/>
      <c r="Q311" s="271"/>
      <c r="R311" s="335"/>
      <c r="S311" s="335"/>
      <c r="T311" s="335"/>
      <c r="U311" s="319"/>
      <c r="V311" s="319"/>
      <c r="W311" s="319"/>
      <c r="X311" s="319"/>
      <c r="Y311" s="335"/>
      <c r="Z311" s="335"/>
      <c r="AA311" s="335"/>
      <c r="AB311" s="319"/>
      <c r="AC311" s="319"/>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35"/>
      <c r="Q312" s="271"/>
      <c r="R312" s="335"/>
      <c r="S312" s="335"/>
      <c r="T312" s="335"/>
      <c r="U312" s="319"/>
      <c r="V312" s="319"/>
      <c r="W312" s="319"/>
      <c r="X312" s="319"/>
      <c r="Y312" s="335"/>
      <c r="Z312" s="335"/>
      <c r="AA312" s="335"/>
      <c r="AB312" s="319"/>
      <c r="AC312" s="319"/>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35"/>
      <c r="Q313" s="271"/>
      <c r="R313" s="335"/>
      <c r="S313" s="335"/>
      <c r="T313" s="335"/>
      <c r="U313" s="319"/>
      <c r="V313" s="319"/>
      <c r="W313" s="319"/>
      <c r="X313" s="319"/>
      <c r="Y313" s="335"/>
      <c r="Z313" s="335"/>
      <c r="AA313" s="335"/>
      <c r="AB313" s="319"/>
      <c r="AC313" s="319"/>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35"/>
      <c r="Q314" s="271"/>
      <c r="R314" s="335"/>
      <c r="S314" s="335"/>
      <c r="T314" s="335"/>
      <c r="U314" s="319"/>
      <c r="V314" s="319"/>
      <c r="W314" s="319"/>
      <c r="X314" s="319"/>
      <c r="Y314" s="335"/>
      <c r="Z314" s="335"/>
      <c r="AA314" s="335"/>
      <c r="AB314" s="319"/>
      <c r="AC314" s="319"/>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45"/>
      <c r="Q315" s="271"/>
      <c r="R315" s="345"/>
      <c r="S315" s="345"/>
      <c r="T315" s="345"/>
      <c r="U315" s="320"/>
      <c r="V315" s="320"/>
      <c r="W315" s="320"/>
      <c r="X315" s="320"/>
      <c r="Y315" s="345"/>
      <c r="Z315" s="345"/>
      <c r="AA315" s="345"/>
      <c r="AB315" s="320"/>
      <c r="AC315" s="320"/>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21">
        <f>SUM(O317:O325)</f>
        <v>0</v>
      </c>
      <c r="Q317" s="264"/>
      <c r="R317" s="321">
        <f>SUMPRODUCT(Q317:Q325+0)</f>
        <v>0</v>
      </c>
      <c r="S317" s="321" t="e">
        <f>R317/P317</f>
        <v>#DIV/0!</v>
      </c>
      <c r="T317" s="321" t="e">
        <f>LOOKUP(S317,{0.4,0.45,0.5,0.55,0.6,0.65,0.7,0.75,0.8,0.85,0.9,0.95,1},{0.1,0.175,0.25,0.325,0.4,0.475,0.55,0.625,0.7,0.775,0.85,0.925,1})</f>
        <v>#DIV/0!</v>
      </c>
      <c r="U317" s="327"/>
      <c r="V317" s="327"/>
      <c r="W317" s="327"/>
      <c r="X317" s="327"/>
      <c r="Y317" s="321">
        <f>R317-(V317/10)-X317</f>
        <v>0</v>
      </c>
      <c r="Z317" s="321" t="e">
        <f>Y317*T317*AE317</f>
        <v>#DIV/0!</v>
      </c>
      <c r="AA317" s="321" t="e">
        <f>U317-V317+Z317</f>
        <v>#DIV/0!</v>
      </c>
      <c r="AB317" s="327"/>
      <c r="AC317" s="327"/>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22"/>
      <c r="Q318" s="266"/>
      <c r="R318" s="322"/>
      <c r="S318" s="322"/>
      <c r="T318" s="322"/>
      <c r="U318" s="328"/>
      <c r="V318" s="328"/>
      <c r="W318" s="328"/>
      <c r="X318" s="328"/>
      <c r="Y318" s="322"/>
      <c r="Z318" s="322"/>
      <c r="AA318" s="322"/>
      <c r="AB318" s="328"/>
      <c r="AC318" s="328"/>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22"/>
      <c r="Q319" s="266"/>
      <c r="R319" s="322"/>
      <c r="S319" s="322"/>
      <c r="T319" s="322"/>
      <c r="U319" s="328"/>
      <c r="V319" s="328"/>
      <c r="W319" s="328"/>
      <c r="X319" s="328"/>
      <c r="Y319" s="322"/>
      <c r="Z319" s="322"/>
      <c r="AA319" s="322"/>
      <c r="AB319" s="328"/>
      <c r="AC319" s="328"/>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22"/>
      <c r="Q320" s="266"/>
      <c r="R320" s="322"/>
      <c r="S320" s="322"/>
      <c r="T320" s="322"/>
      <c r="U320" s="328"/>
      <c r="V320" s="328"/>
      <c r="W320" s="328"/>
      <c r="X320" s="328"/>
      <c r="Y320" s="322"/>
      <c r="Z320" s="322"/>
      <c r="AA320" s="322"/>
      <c r="AB320" s="328"/>
      <c r="AC320" s="328"/>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22"/>
      <c r="Q321" s="266"/>
      <c r="R321" s="322"/>
      <c r="S321" s="322"/>
      <c r="T321" s="322"/>
      <c r="U321" s="328"/>
      <c r="V321" s="328"/>
      <c r="W321" s="328"/>
      <c r="X321" s="328"/>
      <c r="Y321" s="322"/>
      <c r="Z321" s="322"/>
      <c r="AA321" s="322"/>
      <c r="AB321" s="328"/>
      <c r="AC321" s="328"/>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22"/>
      <c r="Q322" s="266"/>
      <c r="R322" s="322"/>
      <c r="S322" s="322"/>
      <c r="T322" s="322"/>
      <c r="U322" s="328"/>
      <c r="V322" s="328"/>
      <c r="W322" s="328"/>
      <c r="X322" s="328"/>
      <c r="Y322" s="322"/>
      <c r="Z322" s="322"/>
      <c r="AA322" s="322"/>
      <c r="AB322" s="328"/>
      <c r="AC322" s="328"/>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22"/>
      <c r="Q323" s="266"/>
      <c r="R323" s="322"/>
      <c r="S323" s="322"/>
      <c r="T323" s="322"/>
      <c r="U323" s="328"/>
      <c r="V323" s="328"/>
      <c r="W323" s="328"/>
      <c r="X323" s="328"/>
      <c r="Y323" s="322"/>
      <c r="Z323" s="322"/>
      <c r="AA323" s="322"/>
      <c r="AB323" s="328"/>
      <c r="AC323" s="328"/>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22"/>
      <c r="Q324" s="266"/>
      <c r="R324" s="322"/>
      <c r="S324" s="322"/>
      <c r="T324" s="322"/>
      <c r="U324" s="328"/>
      <c r="V324" s="328"/>
      <c r="W324" s="328"/>
      <c r="X324" s="328"/>
      <c r="Y324" s="322"/>
      <c r="Z324" s="322"/>
      <c r="AA324" s="322"/>
      <c r="AB324" s="328"/>
      <c r="AC324" s="328"/>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22"/>
      <c r="Q325" s="266"/>
      <c r="R325" s="322"/>
      <c r="S325" s="322"/>
      <c r="T325" s="322"/>
      <c r="U325" s="328"/>
      <c r="V325" s="328"/>
      <c r="W325" s="328"/>
      <c r="X325" s="328"/>
      <c r="Y325" s="322"/>
      <c r="Z325" s="322"/>
      <c r="AA325" s="322"/>
      <c r="AB325" s="328"/>
      <c r="AC325" s="328"/>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22"/>
      <c r="Q326" s="266"/>
      <c r="R326" s="322"/>
      <c r="S326" s="322"/>
      <c r="T326" s="322"/>
      <c r="U326" s="328"/>
      <c r="V326" s="328"/>
      <c r="W326" s="328"/>
      <c r="X326" s="328"/>
      <c r="Y326" s="322"/>
      <c r="Z326" s="322"/>
      <c r="AA326" s="322"/>
      <c r="AB326" s="328"/>
      <c r="AC326" s="328"/>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22"/>
      <c r="Q327" s="266"/>
      <c r="R327" s="322"/>
      <c r="S327" s="322"/>
      <c r="T327" s="322"/>
      <c r="U327" s="328"/>
      <c r="V327" s="328"/>
      <c r="W327" s="328"/>
      <c r="X327" s="328"/>
      <c r="Y327" s="322"/>
      <c r="Z327" s="322"/>
      <c r="AA327" s="322"/>
      <c r="AB327" s="328"/>
      <c r="AC327" s="328"/>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22"/>
      <c r="Q328" s="266"/>
      <c r="R328" s="322"/>
      <c r="S328" s="322"/>
      <c r="T328" s="322"/>
      <c r="U328" s="328"/>
      <c r="V328" s="328"/>
      <c r="W328" s="328"/>
      <c r="X328" s="328"/>
      <c r="Y328" s="322"/>
      <c r="Z328" s="322"/>
      <c r="AA328" s="322"/>
      <c r="AB328" s="328"/>
      <c r="AC328" s="328"/>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22"/>
      <c r="Q329" s="266"/>
      <c r="R329" s="322"/>
      <c r="S329" s="322"/>
      <c r="T329" s="322"/>
      <c r="U329" s="328"/>
      <c r="V329" s="328"/>
      <c r="W329" s="328"/>
      <c r="X329" s="328"/>
      <c r="Y329" s="322"/>
      <c r="Z329" s="322"/>
      <c r="AA329" s="322"/>
      <c r="AB329" s="328"/>
      <c r="AC329" s="328"/>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22"/>
      <c r="Q330" s="266"/>
      <c r="R330" s="322"/>
      <c r="S330" s="322"/>
      <c r="T330" s="322"/>
      <c r="U330" s="328"/>
      <c r="V330" s="328"/>
      <c r="W330" s="328"/>
      <c r="X330" s="328"/>
      <c r="Y330" s="322"/>
      <c r="Z330" s="322"/>
      <c r="AA330" s="322"/>
      <c r="AB330" s="328"/>
      <c r="AC330" s="328"/>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22"/>
      <c r="Q331" s="266"/>
      <c r="R331" s="322"/>
      <c r="S331" s="322"/>
      <c r="T331" s="322"/>
      <c r="U331" s="328"/>
      <c r="V331" s="328"/>
      <c r="W331" s="328"/>
      <c r="X331" s="328"/>
      <c r="Y331" s="322"/>
      <c r="Z331" s="322"/>
      <c r="AA331" s="322"/>
      <c r="AB331" s="328"/>
      <c r="AC331" s="328"/>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22"/>
      <c r="Q332" s="266"/>
      <c r="R332" s="322"/>
      <c r="S332" s="322"/>
      <c r="T332" s="322"/>
      <c r="U332" s="328"/>
      <c r="V332" s="328"/>
      <c r="W332" s="328"/>
      <c r="X332" s="328"/>
      <c r="Y332" s="322"/>
      <c r="Z332" s="322"/>
      <c r="AA332" s="322"/>
      <c r="AB332" s="328"/>
      <c r="AC332" s="328"/>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22"/>
      <c r="Q333" s="266"/>
      <c r="R333" s="322"/>
      <c r="S333" s="322"/>
      <c r="T333" s="322"/>
      <c r="U333" s="328"/>
      <c r="V333" s="328"/>
      <c r="W333" s="328"/>
      <c r="X333" s="328"/>
      <c r="Y333" s="322"/>
      <c r="Z333" s="322"/>
      <c r="AA333" s="322"/>
      <c r="AB333" s="328"/>
      <c r="AC333" s="328"/>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22"/>
      <c r="Q334" s="266"/>
      <c r="R334" s="322"/>
      <c r="S334" s="322"/>
      <c r="T334" s="322"/>
      <c r="U334" s="328"/>
      <c r="V334" s="328"/>
      <c r="W334" s="328"/>
      <c r="X334" s="328"/>
      <c r="Y334" s="322"/>
      <c r="Z334" s="322"/>
      <c r="AA334" s="322"/>
      <c r="AB334" s="328"/>
      <c r="AC334" s="328"/>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22"/>
      <c r="Q335" s="266"/>
      <c r="R335" s="322"/>
      <c r="S335" s="322"/>
      <c r="T335" s="322"/>
      <c r="U335" s="328"/>
      <c r="V335" s="328"/>
      <c r="W335" s="328"/>
      <c r="X335" s="328"/>
      <c r="Y335" s="322"/>
      <c r="Z335" s="322"/>
      <c r="AA335" s="322"/>
      <c r="AB335" s="328"/>
      <c r="AC335" s="328"/>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44"/>
      <c r="Q336" s="304"/>
      <c r="R336" s="344"/>
      <c r="S336" s="344"/>
      <c r="T336" s="344"/>
      <c r="U336" s="347"/>
      <c r="V336" s="347"/>
      <c r="W336" s="347"/>
      <c r="X336" s="347"/>
      <c r="Y336" s="344"/>
      <c r="Z336" s="344"/>
      <c r="AA336" s="344"/>
      <c r="AB336" s="347"/>
      <c r="AC336" s="347"/>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34">
        <f>SUM(O337:O345)</f>
        <v>0</v>
      </c>
      <c r="Q337" s="269"/>
      <c r="R337" s="334">
        <f>SUMPRODUCT(Q337:Q345+0)</f>
        <v>0</v>
      </c>
      <c r="S337" s="334" t="e">
        <f>R337/P337</f>
        <v>#DIV/0!</v>
      </c>
      <c r="T337" s="334" t="e">
        <f>LOOKUP(S337,{0.4,0.45,0.5,0.55,0.6,0.65,0.7,0.75,0.8,0.85,0.9,0.95,1},{0.1,0.175,0.25,0.325,0.4,0.475,0.55,0.625,0.7,0.775,0.85,0.925,1})</f>
        <v>#DIV/0!</v>
      </c>
      <c r="U337" s="338"/>
      <c r="V337" s="338"/>
      <c r="W337" s="338"/>
      <c r="X337" s="338"/>
      <c r="Y337" s="334">
        <f>R337-(V337/10)-X337</f>
        <v>0</v>
      </c>
      <c r="Z337" s="334" t="e">
        <f>Y337*T337*AE337</f>
        <v>#DIV/0!</v>
      </c>
      <c r="AA337" s="334" t="e">
        <f>U337-V337+Z337</f>
        <v>#DIV/0!</v>
      </c>
      <c r="AB337" s="338"/>
      <c r="AC337" s="338"/>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35"/>
      <c r="Q338" s="271"/>
      <c r="R338" s="335"/>
      <c r="S338" s="335"/>
      <c r="T338" s="335"/>
      <c r="U338" s="339"/>
      <c r="V338" s="339"/>
      <c r="W338" s="339"/>
      <c r="X338" s="339"/>
      <c r="Y338" s="335"/>
      <c r="Z338" s="335"/>
      <c r="AA338" s="335"/>
      <c r="AB338" s="339"/>
      <c r="AC338" s="339"/>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35"/>
      <c r="Q339" s="271"/>
      <c r="R339" s="335"/>
      <c r="S339" s="335"/>
      <c r="T339" s="335"/>
      <c r="U339" s="339"/>
      <c r="V339" s="339"/>
      <c r="W339" s="339"/>
      <c r="X339" s="339"/>
      <c r="Y339" s="335"/>
      <c r="Z339" s="335"/>
      <c r="AA339" s="335"/>
      <c r="AB339" s="339"/>
      <c r="AC339" s="339"/>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35"/>
      <c r="Q340" s="271"/>
      <c r="R340" s="335"/>
      <c r="S340" s="335"/>
      <c r="T340" s="335"/>
      <c r="U340" s="339"/>
      <c r="V340" s="339"/>
      <c r="W340" s="339"/>
      <c r="X340" s="339"/>
      <c r="Y340" s="335"/>
      <c r="Z340" s="335"/>
      <c r="AA340" s="335"/>
      <c r="AB340" s="339"/>
      <c r="AC340" s="339"/>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35"/>
      <c r="Q341" s="271"/>
      <c r="R341" s="335"/>
      <c r="S341" s="335"/>
      <c r="T341" s="335"/>
      <c r="U341" s="339"/>
      <c r="V341" s="339"/>
      <c r="W341" s="339"/>
      <c r="X341" s="339"/>
      <c r="Y341" s="335"/>
      <c r="Z341" s="335"/>
      <c r="AA341" s="335"/>
      <c r="AB341" s="339"/>
      <c r="AC341" s="339"/>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35"/>
      <c r="Q342" s="271"/>
      <c r="R342" s="335"/>
      <c r="S342" s="335"/>
      <c r="T342" s="335"/>
      <c r="U342" s="339"/>
      <c r="V342" s="339"/>
      <c r="W342" s="339"/>
      <c r="X342" s="339"/>
      <c r="Y342" s="335"/>
      <c r="Z342" s="335"/>
      <c r="AA342" s="335"/>
      <c r="AB342" s="339"/>
      <c r="AC342" s="339"/>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35"/>
      <c r="Q343" s="271"/>
      <c r="R343" s="335"/>
      <c r="S343" s="335"/>
      <c r="T343" s="335"/>
      <c r="U343" s="339"/>
      <c r="V343" s="339"/>
      <c r="W343" s="339"/>
      <c r="X343" s="339"/>
      <c r="Y343" s="335"/>
      <c r="Z343" s="335"/>
      <c r="AA343" s="335"/>
      <c r="AB343" s="339"/>
      <c r="AC343" s="339"/>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35"/>
      <c r="Q344" s="271"/>
      <c r="R344" s="335"/>
      <c r="S344" s="335"/>
      <c r="T344" s="335"/>
      <c r="U344" s="339"/>
      <c r="V344" s="339"/>
      <c r="W344" s="339"/>
      <c r="X344" s="339"/>
      <c r="Y344" s="335"/>
      <c r="Z344" s="335"/>
      <c r="AA344" s="335"/>
      <c r="AB344" s="339"/>
      <c r="AC344" s="339"/>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35"/>
      <c r="Q345" s="271"/>
      <c r="R345" s="335"/>
      <c r="S345" s="335"/>
      <c r="T345" s="335"/>
      <c r="U345" s="339"/>
      <c r="V345" s="339"/>
      <c r="W345" s="339"/>
      <c r="X345" s="339"/>
      <c r="Y345" s="335"/>
      <c r="Z345" s="335"/>
      <c r="AA345" s="335"/>
      <c r="AB345" s="339"/>
      <c r="AC345" s="339"/>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35"/>
      <c r="Q346" s="271"/>
      <c r="R346" s="335"/>
      <c r="S346" s="335"/>
      <c r="T346" s="335"/>
      <c r="U346" s="339"/>
      <c r="V346" s="339"/>
      <c r="W346" s="339"/>
      <c r="X346" s="339"/>
      <c r="Y346" s="335"/>
      <c r="Z346" s="335"/>
      <c r="AA346" s="335"/>
      <c r="AB346" s="339"/>
      <c r="AC346" s="339"/>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35"/>
      <c r="Q347" s="271"/>
      <c r="R347" s="335"/>
      <c r="S347" s="335"/>
      <c r="T347" s="335"/>
      <c r="U347" s="339"/>
      <c r="V347" s="339"/>
      <c r="W347" s="339"/>
      <c r="X347" s="339"/>
      <c r="Y347" s="335"/>
      <c r="Z347" s="335"/>
      <c r="AA347" s="335"/>
      <c r="AB347" s="339"/>
      <c r="AC347" s="339"/>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35"/>
      <c r="Q348" s="271"/>
      <c r="R348" s="335"/>
      <c r="S348" s="335"/>
      <c r="T348" s="335"/>
      <c r="U348" s="339"/>
      <c r="V348" s="339"/>
      <c r="W348" s="339"/>
      <c r="X348" s="339"/>
      <c r="Y348" s="335"/>
      <c r="Z348" s="335"/>
      <c r="AA348" s="335"/>
      <c r="AB348" s="339"/>
      <c r="AC348" s="339"/>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35"/>
      <c r="Q349" s="271"/>
      <c r="R349" s="335"/>
      <c r="S349" s="335"/>
      <c r="T349" s="335"/>
      <c r="U349" s="339"/>
      <c r="V349" s="339"/>
      <c r="W349" s="339"/>
      <c r="X349" s="339"/>
      <c r="Y349" s="335"/>
      <c r="Z349" s="335"/>
      <c r="AA349" s="335"/>
      <c r="AB349" s="339"/>
      <c r="AC349" s="339"/>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35"/>
      <c r="Q350" s="271"/>
      <c r="R350" s="335"/>
      <c r="S350" s="335"/>
      <c r="T350" s="335"/>
      <c r="U350" s="339"/>
      <c r="V350" s="339"/>
      <c r="W350" s="339"/>
      <c r="X350" s="339"/>
      <c r="Y350" s="335"/>
      <c r="Z350" s="335"/>
      <c r="AA350" s="335"/>
      <c r="AB350" s="339"/>
      <c r="AC350" s="339"/>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35"/>
      <c r="Q351" s="271"/>
      <c r="R351" s="335"/>
      <c r="S351" s="335"/>
      <c r="T351" s="335"/>
      <c r="U351" s="339"/>
      <c r="V351" s="339"/>
      <c r="W351" s="339"/>
      <c r="X351" s="339"/>
      <c r="Y351" s="335"/>
      <c r="Z351" s="335"/>
      <c r="AA351" s="335"/>
      <c r="AB351" s="339"/>
      <c r="AC351" s="339"/>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35"/>
      <c r="Q352" s="271"/>
      <c r="R352" s="335"/>
      <c r="S352" s="335"/>
      <c r="T352" s="335"/>
      <c r="U352" s="339"/>
      <c r="V352" s="339"/>
      <c r="W352" s="339"/>
      <c r="X352" s="339"/>
      <c r="Y352" s="335"/>
      <c r="Z352" s="335"/>
      <c r="AA352" s="335"/>
      <c r="AB352" s="339"/>
      <c r="AC352" s="339"/>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35"/>
      <c r="Q353" s="271"/>
      <c r="R353" s="335"/>
      <c r="S353" s="335"/>
      <c r="T353" s="335"/>
      <c r="U353" s="339"/>
      <c r="V353" s="339"/>
      <c r="W353" s="339"/>
      <c r="X353" s="339"/>
      <c r="Y353" s="335"/>
      <c r="Z353" s="335"/>
      <c r="AA353" s="335"/>
      <c r="AB353" s="339"/>
      <c r="AC353" s="339"/>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35"/>
      <c r="Q354" s="271"/>
      <c r="R354" s="335"/>
      <c r="S354" s="335"/>
      <c r="T354" s="335"/>
      <c r="U354" s="339"/>
      <c r="V354" s="339"/>
      <c r="W354" s="339"/>
      <c r="X354" s="339"/>
      <c r="Y354" s="335"/>
      <c r="Z354" s="335"/>
      <c r="AA354" s="335"/>
      <c r="AB354" s="339"/>
      <c r="AC354" s="339"/>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35"/>
      <c r="Q355" s="271"/>
      <c r="R355" s="335"/>
      <c r="S355" s="335"/>
      <c r="T355" s="335"/>
      <c r="U355" s="339"/>
      <c r="V355" s="339"/>
      <c r="W355" s="339"/>
      <c r="X355" s="339"/>
      <c r="Y355" s="335"/>
      <c r="Z355" s="335"/>
      <c r="AA355" s="335"/>
      <c r="AB355" s="339"/>
      <c r="AC355" s="339"/>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45"/>
      <c r="Q356" s="271"/>
      <c r="R356" s="345"/>
      <c r="S356" s="345"/>
      <c r="T356" s="345"/>
      <c r="U356" s="346"/>
      <c r="V356" s="346"/>
      <c r="W356" s="346"/>
      <c r="X356" s="346"/>
      <c r="Y356" s="345"/>
      <c r="Z356" s="345"/>
      <c r="AA356" s="345"/>
      <c r="AB356" s="346"/>
      <c r="AC356" s="346"/>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21">
        <f>SUM(O358:O362)</f>
        <v>0</v>
      </c>
      <c r="Q358" s="264"/>
      <c r="R358" s="323">
        <f>SUMPRODUCT(Q358:Q362+0)</f>
        <v>0</v>
      </c>
      <c r="S358" s="325" t="e">
        <f>R358/P358</f>
        <v>#DIV/0!</v>
      </c>
      <c r="T358" s="321" t="e">
        <f>LOOKUP(S358,{0.4,0.45,0.5,0.55,0.6,0.65,0.7,0.75,0.8,0.85,0.9,0.95,1},{0.1,0.175,0.25,0.325,0.4,0.475,0.55,0.625,0.7,0.775,0.85,0.925,1})</f>
        <v>#DIV/0!</v>
      </c>
      <c r="U358" s="327"/>
      <c r="V358" s="329"/>
      <c r="W358" s="331"/>
      <c r="X358" s="327"/>
      <c r="Y358" s="323">
        <f>R358-(V358/10)-X358</f>
        <v>0</v>
      </c>
      <c r="Z358" s="323" t="e">
        <f>Y358*T358*AE358</f>
        <v>#DIV/0!</v>
      </c>
      <c r="AA358" s="323"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22"/>
      <c r="Q359" s="266"/>
      <c r="R359" s="324"/>
      <c r="S359" s="326"/>
      <c r="T359" s="322"/>
      <c r="U359" s="328"/>
      <c r="V359" s="330"/>
      <c r="W359" s="332"/>
      <c r="X359" s="328"/>
      <c r="Y359" s="324"/>
      <c r="Z359" s="324"/>
      <c r="AA359" s="324"/>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22"/>
      <c r="Q360" s="266"/>
      <c r="R360" s="324"/>
      <c r="S360" s="326"/>
      <c r="T360" s="322"/>
      <c r="U360" s="328"/>
      <c r="V360" s="330"/>
      <c r="W360" s="332"/>
      <c r="X360" s="328"/>
      <c r="Y360" s="324"/>
      <c r="Z360" s="324"/>
      <c r="AA360" s="324"/>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22"/>
      <c r="Q361" s="266"/>
      <c r="R361" s="324"/>
      <c r="S361" s="326"/>
      <c r="T361" s="322"/>
      <c r="U361" s="328"/>
      <c r="V361" s="330"/>
      <c r="W361" s="332"/>
      <c r="X361" s="328"/>
      <c r="Y361" s="324"/>
      <c r="Z361" s="324"/>
      <c r="AA361" s="324"/>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22"/>
      <c r="Q362" s="266"/>
      <c r="R362" s="324"/>
      <c r="S362" s="326"/>
      <c r="T362" s="322"/>
      <c r="U362" s="328"/>
      <c r="V362" s="330"/>
      <c r="W362" s="332"/>
      <c r="X362" s="328"/>
      <c r="Y362" s="324"/>
      <c r="Z362" s="324"/>
      <c r="AA362" s="324"/>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34">
        <f>SUM(O363:O367)</f>
        <v>0</v>
      </c>
      <c r="Q363" s="269"/>
      <c r="R363" s="318">
        <f>SUMPRODUCT(Q363:Q367+0)</f>
        <v>0</v>
      </c>
      <c r="S363" s="336" t="e">
        <f>R363/P363</f>
        <v>#DIV/0!</v>
      </c>
      <c r="T363" s="334" t="e">
        <f>LOOKUP(S363,{0.4,0.45,0.5,0.55,0.6,0.65,0.7,0.75,0.8,0.85,0.9,0.95,1},{0.1,0.175,0.25,0.325,0.4,0.475,0.55,0.625,0.7,0.775,0.85,0.925,1})</f>
        <v>#DIV/0!</v>
      </c>
      <c r="U363" s="338"/>
      <c r="V363" s="340"/>
      <c r="W363" s="342"/>
      <c r="X363" s="338"/>
      <c r="Y363" s="318">
        <f>R363-(V363/10)-X363</f>
        <v>0</v>
      </c>
      <c r="Z363" s="318" t="e">
        <f>Y363*T363*AE363</f>
        <v>#DIV/0!</v>
      </c>
      <c r="AA363" s="318"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35"/>
      <c r="Q364" s="271"/>
      <c r="R364" s="319"/>
      <c r="S364" s="337"/>
      <c r="T364" s="335"/>
      <c r="U364" s="339"/>
      <c r="V364" s="341"/>
      <c r="W364" s="343"/>
      <c r="X364" s="339"/>
      <c r="Y364" s="319"/>
      <c r="Z364" s="319"/>
      <c r="AA364" s="319"/>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35"/>
      <c r="Q365" s="271"/>
      <c r="R365" s="319"/>
      <c r="S365" s="337"/>
      <c r="T365" s="335"/>
      <c r="U365" s="339"/>
      <c r="V365" s="341"/>
      <c r="W365" s="343"/>
      <c r="X365" s="339"/>
      <c r="Y365" s="319"/>
      <c r="Z365" s="319"/>
      <c r="AA365" s="319"/>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35"/>
      <c r="Q366" s="271"/>
      <c r="R366" s="319"/>
      <c r="S366" s="337"/>
      <c r="T366" s="335"/>
      <c r="U366" s="339"/>
      <c r="V366" s="341"/>
      <c r="W366" s="343"/>
      <c r="X366" s="339"/>
      <c r="Y366" s="319"/>
      <c r="Z366" s="319"/>
      <c r="AA366" s="319"/>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35"/>
      <c r="Q367" s="271"/>
      <c r="R367" s="319"/>
      <c r="S367" s="337"/>
      <c r="T367" s="335"/>
      <c r="U367" s="339"/>
      <c r="V367" s="341"/>
      <c r="W367" s="343"/>
      <c r="X367" s="339"/>
      <c r="Y367" s="319"/>
      <c r="Z367" s="319"/>
      <c r="AA367" s="319"/>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21">
        <f>SUM(O368:O372)</f>
        <v>0</v>
      </c>
      <c r="Q368" s="264"/>
      <c r="R368" s="323">
        <f>SUMPRODUCT(Q368:Q372+0)</f>
        <v>0</v>
      </c>
      <c r="S368" s="325" t="e">
        <f>R368/P368</f>
        <v>#DIV/0!</v>
      </c>
      <c r="T368" s="321" t="e">
        <f>LOOKUP(S368,{0.4,0.45,0.5,0.55,0.6,0.65,0.7,0.75,0.8,0.85,0.9,0.95,1},{0.1,0.175,0.25,0.325,0.4,0.475,0.55,0.625,0.7,0.775,0.85,0.925,1})</f>
        <v>#DIV/0!</v>
      </c>
      <c r="U368" s="327"/>
      <c r="V368" s="329"/>
      <c r="W368" s="331"/>
      <c r="X368" s="327"/>
      <c r="Y368" s="323">
        <f>R368-(V368/10)-X368</f>
        <v>0</v>
      </c>
      <c r="Z368" s="323" t="e">
        <f>Y368*T368*AE368</f>
        <v>#DIV/0!</v>
      </c>
      <c r="AA368" s="323"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22"/>
      <c r="Q369" s="266"/>
      <c r="R369" s="324"/>
      <c r="S369" s="326"/>
      <c r="T369" s="322"/>
      <c r="U369" s="328"/>
      <c r="V369" s="330"/>
      <c r="W369" s="332"/>
      <c r="X369" s="328"/>
      <c r="Y369" s="324"/>
      <c r="Z369" s="324"/>
      <c r="AA369" s="324"/>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22"/>
      <c r="Q370" s="266"/>
      <c r="R370" s="324"/>
      <c r="S370" s="326"/>
      <c r="T370" s="322"/>
      <c r="U370" s="328"/>
      <c r="V370" s="330"/>
      <c r="W370" s="332"/>
      <c r="X370" s="328"/>
      <c r="Y370" s="324"/>
      <c r="Z370" s="324"/>
      <c r="AA370" s="324"/>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22"/>
      <c r="Q371" s="266"/>
      <c r="R371" s="324"/>
      <c r="S371" s="326"/>
      <c r="T371" s="322"/>
      <c r="U371" s="328"/>
      <c r="V371" s="330"/>
      <c r="W371" s="332"/>
      <c r="X371" s="328"/>
      <c r="Y371" s="324"/>
      <c r="Z371" s="324"/>
      <c r="AA371" s="324"/>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22"/>
      <c r="Q372" s="266"/>
      <c r="R372" s="324"/>
      <c r="S372" s="326"/>
      <c r="T372" s="322"/>
      <c r="U372" s="328"/>
      <c r="V372" s="330"/>
      <c r="W372" s="332"/>
      <c r="X372" s="328"/>
      <c r="Y372" s="324"/>
      <c r="Z372" s="324"/>
      <c r="AA372" s="324"/>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34">
        <f>SUM(O373:O377)</f>
        <v>0</v>
      </c>
      <c r="Q373" s="269"/>
      <c r="R373" s="318">
        <f>SUMPRODUCT(Q373:Q377+0)</f>
        <v>0</v>
      </c>
      <c r="S373" s="336" t="e">
        <f>R373/P373</f>
        <v>#DIV/0!</v>
      </c>
      <c r="T373" s="334" t="e">
        <f>LOOKUP(S373,{0.4,0.45,0.5,0.55,0.6,0.65,0.7,0.75,0.8,0.85,0.9,0.95,1},{0.1,0.175,0.25,0.325,0.4,0.475,0.55,0.625,0.7,0.775,0.85,0.925,1})</f>
        <v>#DIV/0!</v>
      </c>
      <c r="U373" s="338"/>
      <c r="V373" s="340"/>
      <c r="W373" s="342"/>
      <c r="X373" s="338"/>
      <c r="Y373" s="318">
        <f>R373-(V373/10)-X373</f>
        <v>0</v>
      </c>
      <c r="Z373" s="318" t="e">
        <f>Y373*T373*AE373</f>
        <v>#DIV/0!</v>
      </c>
      <c r="AA373" s="318"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35"/>
      <c r="Q374" s="271"/>
      <c r="R374" s="319"/>
      <c r="S374" s="337"/>
      <c r="T374" s="335"/>
      <c r="U374" s="339"/>
      <c r="V374" s="341"/>
      <c r="W374" s="343"/>
      <c r="X374" s="339"/>
      <c r="Y374" s="319"/>
      <c r="Z374" s="319"/>
      <c r="AA374" s="319"/>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35"/>
      <c r="Q375" s="271"/>
      <c r="R375" s="319"/>
      <c r="S375" s="337"/>
      <c r="T375" s="335"/>
      <c r="U375" s="339"/>
      <c r="V375" s="341"/>
      <c r="W375" s="343"/>
      <c r="X375" s="339"/>
      <c r="Y375" s="319"/>
      <c r="Z375" s="319"/>
      <c r="AA375" s="319"/>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35"/>
      <c r="Q376" s="271"/>
      <c r="R376" s="319"/>
      <c r="S376" s="337"/>
      <c r="T376" s="335"/>
      <c r="U376" s="339"/>
      <c r="V376" s="341"/>
      <c r="W376" s="343"/>
      <c r="X376" s="339"/>
      <c r="Y376" s="319"/>
      <c r="Z376" s="319"/>
      <c r="AA376" s="319"/>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35"/>
      <c r="Q377" s="271"/>
      <c r="R377" s="319"/>
      <c r="S377" s="337"/>
      <c r="T377" s="335"/>
      <c r="U377" s="339"/>
      <c r="V377" s="341"/>
      <c r="W377" s="343"/>
      <c r="X377" s="339"/>
      <c r="Y377" s="319"/>
      <c r="Z377" s="319"/>
      <c r="AA377" s="319"/>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21">
        <f>SUM(O378:O382)</f>
        <v>0</v>
      </c>
      <c r="Q378" s="264"/>
      <c r="R378" s="323">
        <f>SUMPRODUCT(Q378:Q382+0)</f>
        <v>0</v>
      </c>
      <c r="S378" s="325" t="e">
        <f>R378/P378</f>
        <v>#DIV/0!</v>
      </c>
      <c r="T378" s="321" t="e">
        <f>LOOKUP(S378,{0.4,0.45,0.5,0.55,0.6,0.65,0.7,0.75,0.8,0.85,0.9,0.95,1},{0.1,0.175,0.25,0.325,0.4,0.475,0.55,0.625,0.7,0.775,0.85,0.925,1})</f>
        <v>#DIV/0!</v>
      </c>
      <c r="U378" s="327"/>
      <c r="V378" s="329"/>
      <c r="W378" s="331"/>
      <c r="X378" s="327"/>
      <c r="Y378" s="323">
        <f>R378-(V378/10)-X378</f>
        <v>0</v>
      </c>
      <c r="Z378" s="323" t="e">
        <f>Y378*T378*AE378</f>
        <v>#DIV/0!</v>
      </c>
      <c r="AA378" s="323"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22"/>
      <c r="Q379" s="266"/>
      <c r="R379" s="324"/>
      <c r="S379" s="326"/>
      <c r="T379" s="322"/>
      <c r="U379" s="328"/>
      <c r="V379" s="330"/>
      <c r="W379" s="332"/>
      <c r="X379" s="328"/>
      <c r="Y379" s="324"/>
      <c r="Z379" s="324"/>
      <c r="AA379" s="324"/>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22"/>
      <c r="Q380" s="266"/>
      <c r="R380" s="324"/>
      <c r="S380" s="326"/>
      <c r="T380" s="322"/>
      <c r="U380" s="328"/>
      <c r="V380" s="330"/>
      <c r="W380" s="332"/>
      <c r="X380" s="328"/>
      <c r="Y380" s="324"/>
      <c r="Z380" s="324"/>
      <c r="AA380" s="324"/>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22"/>
      <c r="Q381" s="266"/>
      <c r="R381" s="324"/>
      <c r="S381" s="326"/>
      <c r="T381" s="322"/>
      <c r="U381" s="328"/>
      <c r="V381" s="330"/>
      <c r="W381" s="332"/>
      <c r="X381" s="328"/>
      <c r="Y381" s="324"/>
      <c r="Z381" s="324"/>
      <c r="AA381" s="324"/>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22"/>
      <c r="Q382" s="266"/>
      <c r="R382" s="324"/>
      <c r="S382" s="326"/>
      <c r="T382" s="322"/>
      <c r="U382" s="328"/>
      <c r="V382" s="330"/>
      <c r="W382" s="332"/>
      <c r="X382" s="328"/>
      <c r="Y382" s="324"/>
      <c r="Z382" s="324"/>
      <c r="AA382" s="324"/>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21">
        <f>SUM(O384:O388)</f>
        <v>0</v>
      </c>
      <c r="Q384" s="264"/>
      <c r="R384" s="323">
        <f>SUMPRODUCT(Q384:Q388+0)</f>
        <v>0</v>
      </c>
      <c r="S384" s="325" t="e">
        <f>R384/P384</f>
        <v>#DIV/0!</v>
      </c>
      <c r="T384" s="321" t="e">
        <f>LOOKUP(S384,{0.4,0.45,0.5,0.55,0.6,0.65,0.7,0.75,0.8,0.85,0.9,0.95,1},{0.1,0.175,0.25,0.325,0.4,0.475,0.55,0.625,0.7,0.775,0.85,0.925,1})</f>
        <v>#DIV/0!</v>
      </c>
      <c r="U384" s="327"/>
      <c r="V384" s="329"/>
      <c r="W384" s="331"/>
      <c r="X384" s="327"/>
      <c r="Y384" s="323">
        <f>R384-(V384/10)-X384</f>
        <v>0</v>
      </c>
      <c r="Z384" s="323" t="e">
        <f>Y384*T384*AE384</f>
        <v>#DIV/0!</v>
      </c>
      <c r="AA384" s="323"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22"/>
      <c r="Q385" s="266"/>
      <c r="R385" s="324"/>
      <c r="S385" s="326"/>
      <c r="T385" s="322"/>
      <c r="U385" s="328"/>
      <c r="V385" s="330"/>
      <c r="W385" s="332"/>
      <c r="X385" s="328"/>
      <c r="Y385" s="324"/>
      <c r="Z385" s="324"/>
      <c r="AA385" s="324"/>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22"/>
      <c r="Q386" s="266"/>
      <c r="R386" s="324"/>
      <c r="S386" s="326"/>
      <c r="T386" s="322"/>
      <c r="U386" s="328"/>
      <c r="V386" s="330"/>
      <c r="W386" s="332"/>
      <c r="X386" s="328"/>
      <c r="Y386" s="324"/>
      <c r="Z386" s="324"/>
      <c r="AA386" s="324"/>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22"/>
      <c r="Q387" s="266"/>
      <c r="R387" s="324"/>
      <c r="S387" s="326"/>
      <c r="T387" s="322"/>
      <c r="U387" s="328"/>
      <c r="V387" s="330"/>
      <c r="W387" s="332"/>
      <c r="X387" s="328"/>
      <c r="Y387" s="324"/>
      <c r="Z387" s="324"/>
      <c r="AA387" s="324"/>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22"/>
      <c r="Q388" s="266"/>
      <c r="R388" s="324"/>
      <c r="S388" s="326"/>
      <c r="T388" s="322"/>
      <c r="U388" s="328"/>
      <c r="V388" s="330"/>
      <c r="W388" s="332"/>
      <c r="X388" s="328"/>
      <c r="Y388" s="324"/>
      <c r="Z388" s="324"/>
      <c r="AA388" s="324"/>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34">
        <f>SUM(O389:O393)</f>
        <v>0</v>
      </c>
      <c r="Q389" s="269"/>
      <c r="R389" s="318">
        <f>SUMPRODUCT(Q389:Q393+0)</f>
        <v>0</v>
      </c>
      <c r="S389" s="336" t="e">
        <f>R389/P389</f>
        <v>#DIV/0!</v>
      </c>
      <c r="T389" s="334" t="e">
        <f>LOOKUP(S389,{0.4,0.45,0.5,0.55,0.6,0.65,0.7,0.75,0.8,0.85,0.9,0.95,1},{0.1,0.175,0.25,0.325,0.4,0.475,0.55,0.625,0.7,0.775,0.85,0.925,1})</f>
        <v>#DIV/0!</v>
      </c>
      <c r="U389" s="338"/>
      <c r="V389" s="340"/>
      <c r="W389" s="342"/>
      <c r="X389" s="338"/>
      <c r="Y389" s="318">
        <f>R389-(V389/10)-X389</f>
        <v>0</v>
      </c>
      <c r="Z389" s="318" t="e">
        <f>Y389*T389*AE389</f>
        <v>#DIV/0!</v>
      </c>
      <c r="AA389" s="318"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35"/>
      <c r="Q390" s="271"/>
      <c r="R390" s="319"/>
      <c r="S390" s="337"/>
      <c r="T390" s="335"/>
      <c r="U390" s="339"/>
      <c r="V390" s="341"/>
      <c r="W390" s="343"/>
      <c r="X390" s="339"/>
      <c r="Y390" s="319"/>
      <c r="Z390" s="319"/>
      <c r="AA390" s="319"/>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35"/>
      <c r="Q391" s="271"/>
      <c r="R391" s="319"/>
      <c r="S391" s="337"/>
      <c r="T391" s="335"/>
      <c r="U391" s="339"/>
      <c r="V391" s="341"/>
      <c r="W391" s="343"/>
      <c r="X391" s="339"/>
      <c r="Y391" s="319"/>
      <c r="Z391" s="319"/>
      <c r="AA391" s="319"/>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35"/>
      <c r="Q392" s="271"/>
      <c r="R392" s="319"/>
      <c r="S392" s="337"/>
      <c r="T392" s="335"/>
      <c r="U392" s="339"/>
      <c r="V392" s="341"/>
      <c r="W392" s="343"/>
      <c r="X392" s="339"/>
      <c r="Y392" s="319"/>
      <c r="Z392" s="319"/>
      <c r="AA392" s="319"/>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35"/>
      <c r="Q393" s="271"/>
      <c r="R393" s="319"/>
      <c r="S393" s="337"/>
      <c r="T393" s="335"/>
      <c r="U393" s="339"/>
      <c r="V393" s="341"/>
      <c r="W393" s="343"/>
      <c r="X393" s="339"/>
      <c r="Y393" s="319"/>
      <c r="Z393" s="319"/>
      <c r="AA393" s="319"/>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21">
        <f>SUM(O394:O398)</f>
        <v>0</v>
      </c>
      <c r="Q394" s="264"/>
      <c r="R394" s="323">
        <f>SUMPRODUCT(Q394:Q398+0)</f>
        <v>0</v>
      </c>
      <c r="S394" s="325" t="e">
        <f>R394/P394</f>
        <v>#DIV/0!</v>
      </c>
      <c r="T394" s="321" t="e">
        <f>LOOKUP(S394,{0.4,0.45,0.5,0.55,0.6,0.65,0.7,0.75,0.8,0.85,0.9,0.95,1},{0.1,0.175,0.25,0.325,0.4,0.475,0.55,0.625,0.7,0.775,0.85,0.925,1})</f>
        <v>#DIV/0!</v>
      </c>
      <c r="U394" s="327"/>
      <c r="V394" s="329"/>
      <c r="W394" s="331"/>
      <c r="X394" s="327"/>
      <c r="Y394" s="323">
        <f>R394-(V394/10)-X394</f>
        <v>0</v>
      </c>
      <c r="Z394" s="323" t="e">
        <f>Y394*T394*AE394</f>
        <v>#DIV/0!</v>
      </c>
      <c r="AA394" s="323"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22"/>
      <c r="Q395" s="266"/>
      <c r="R395" s="324"/>
      <c r="S395" s="326"/>
      <c r="T395" s="322"/>
      <c r="U395" s="328"/>
      <c r="V395" s="330"/>
      <c r="W395" s="332"/>
      <c r="X395" s="328"/>
      <c r="Y395" s="324"/>
      <c r="Z395" s="324"/>
      <c r="AA395" s="324"/>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22"/>
      <c r="Q396" s="266"/>
      <c r="R396" s="324"/>
      <c r="S396" s="326"/>
      <c r="T396" s="322"/>
      <c r="U396" s="328"/>
      <c r="V396" s="330"/>
      <c r="W396" s="332"/>
      <c r="X396" s="328"/>
      <c r="Y396" s="324"/>
      <c r="Z396" s="324"/>
      <c r="AA396" s="324"/>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22"/>
      <c r="Q397" s="266"/>
      <c r="R397" s="324"/>
      <c r="S397" s="326"/>
      <c r="T397" s="322"/>
      <c r="U397" s="328"/>
      <c r="V397" s="330"/>
      <c r="W397" s="332"/>
      <c r="X397" s="328"/>
      <c r="Y397" s="324"/>
      <c r="Z397" s="324"/>
      <c r="AA397" s="324"/>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22"/>
      <c r="Q398" s="266"/>
      <c r="R398" s="324"/>
      <c r="S398" s="326"/>
      <c r="T398" s="322"/>
      <c r="U398" s="328"/>
      <c r="V398" s="330"/>
      <c r="W398" s="332"/>
      <c r="X398" s="328"/>
      <c r="Y398" s="324"/>
      <c r="Z398" s="324"/>
      <c r="AA398" s="324"/>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34">
        <f>SUM(O399:O403)</f>
        <v>0</v>
      </c>
      <c r="Q399" s="269"/>
      <c r="R399" s="318">
        <f>SUMPRODUCT(Q399:Q403+0)</f>
        <v>0</v>
      </c>
      <c r="S399" s="336" t="e">
        <f>R399/P399</f>
        <v>#DIV/0!</v>
      </c>
      <c r="T399" s="334" t="e">
        <f>LOOKUP(S399,{0.4,0.45,0.5,0.55,0.6,0.65,0.7,0.75,0.8,0.85,0.9,0.95,1},{0.1,0.175,0.25,0.325,0.4,0.475,0.55,0.625,0.7,0.775,0.85,0.925,1})</f>
        <v>#DIV/0!</v>
      </c>
      <c r="U399" s="338"/>
      <c r="V399" s="340"/>
      <c r="W399" s="342"/>
      <c r="X399" s="338"/>
      <c r="Y399" s="318">
        <f>R399-(V399/10)-X399</f>
        <v>0</v>
      </c>
      <c r="Z399" s="318" t="e">
        <f>Y399*T399*AE399</f>
        <v>#DIV/0!</v>
      </c>
      <c r="AA399" s="318"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35"/>
      <c r="Q400" s="271"/>
      <c r="R400" s="319"/>
      <c r="S400" s="337"/>
      <c r="T400" s="335"/>
      <c r="U400" s="339"/>
      <c r="V400" s="341"/>
      <c r="W400" s="343"/>
      <c r="X400" s="339"/>
      <c r="Y400" s="319"/>
      <c r="Z400" s="319"/>
      <c r="AA400" s="319"/>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35"/>
      <c r="Q401" s="271"/>
      <c r="R401" s="319"/>
      <c r="S401" s="337"/>
      <c r="T401" s="335"/>
      <c r="U401" s="339"/>
      <c r="V401" s="341"/>
      <c r="W401" s="343"/>
      <c r="X401" s="339"/>
      <c r="Y401" s="319"/>
      <c r="Z401" s="319"/>
      <c r="AA401" s="319"/>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35"/>
      <c r="Q402" s="271"/>
      <c r="R402" s="319"/>
      <c r="S402" s="337"/>
      <c r="T402" s="335"/>
      <c r="U402" s="339"/>
      <c r="V402" s="341"/>
      <c r="W402" s="343"/>
      <c r="X402" s="339"/>
      <c r="Y402" s="319"/>
      <c r="Z402" s="319"/>
      <c r="AA402" s="319"/>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35"/>
      <c r="Q403" s="271"/>
      <c r="R403" s="319"/>
      <c r="S403" s="337"/>
      <c r="T403" s="335"/>
      <c r="U403" s="339"/>
      <c r="V403" s="341"/>
      <c r="W403" s="343"/>
      <c r="X403" s="339"/>
      <c r="Y403" s="319"/>
      <c r="Z403" s="319"/>
      <c r="AA403" s="319"/>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21">
        <f>SUM(O404:O408)</f>
        <v>0</v>
      </c>
      <c r="Q404" s="264"/>
      <c r="R404" s="323">
        <f>SUMPRODUCT(Q404:Q408+0)</f>
        <v>0</v>
      </c>
      <c r="S404" s="325" t="e">
        <f>R404/P404</f>
        <v>#DIV/0!</v>
      </c>
      <c r="T404" s="321" t="e">
        <f>LOOKUP(S404,{0.4,0.45,0.5,0.55,0.6,0.65,0.7,0.75,0.8,0.85,0.9,0.95,1},{0.1,0.175,0.25,0.325,0.4,0.475,0.55,0.625,0.7,0.775,0.85,0.925,1})</f>
        <v>#DIV/0!</v>
      </c>
      <c r="U404" s="327"/>
      <c r="V404" s="329"/>
      <c r="W404" s="331"/>
      <c r="X404" s="327"/>
      <c r="Y404" s="323">
        <f>R404-(V404/10)-X404</f>
        <v>0</v>
      </c>
      <c r="Z404" s="323" t="e">
        <f>Y404*T404*AE404</f>
        <v>#DIV/0!</v>
      </c>
      <c r="AA404" s="323"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22"/>
      <c r="Q405" s="266"/>
      <c r="R405" s="324"/>
      <c r="S405" s="326"/>
      <c r="T405" s="322"/>
      <c r="U405" s="328"/>
      <c r="V405" s="330"/>
      <c r="W405" s="332"/>
      <c r="X405" s="328"/>
      <c r="Y405" s="324"/>
      <c r="Z405" s="324"/>
      <c r="AA405" s="324"/>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22"/>
      <c r="Q406" s="266"/>
      <c r="R406" s="324"/>
      <c r="S406" s="326"/>
      <c r="T406" s="322"/>
      <c r="U406" s="328"/>
      <c r="V406" s="330"/>
      <c r="W406" s="332"/>
      <c r="X406" s="328"/>
      <c r="Y406" s="324"/>
      <c r="Z406" s="324"/>
      <c r="AA406" s="324"/>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22"/>
      <c r="Q407" s="266"/>
      <c r="R407" s="324"/>
      <c r="S407" s="326"/>
      <c r="T407" s="322"/>
      <c r="U407" s="328"/>
      <c r="V407" s="330"/>
      <c r="W407" s="332"/>
      <c r="X407" s="328"/>
      <c r="Y407" s="324"/>
      <c r="Z407" s="324"/>
      <c r="AA407" s="324"/>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22"/>
      <c r="Q408" s="266"/>
      <c r="R408" s="324"/>
      <c r="S408" s="326"/>
      <c r="T408" s="322"/>
      <c r="U408" s="328"/>
      <c r="V408" s="330"/>
      <c r="W408" s="332"/>
      <c r="X408" s="328"/>
      <c r="Y408" s="324"/>
      <c r="Z408" s="324"/>
      <c r="AA408" s="324"/>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21">
        <f>SUM(O410:O414)</f>
        <v>0</v>
      </c>
      <c r="Q410" s="264"/>
      <c r="R410" s="323">
        <f>SUMPRODUCT(Q410:Q414+0)</f>
        <v>0</v>
      </c>
      <c r="S410" s="325" t="e">
        <f>R410/P410</f>
        <v>#DIV/0!</v>
      </c>
      <c r="T410" s="321" t="e">
        <f>LOOKUP(S410,{0.4,0.45,0.5,0.55,0.6,0.65,0.7,0.75,0.8,0.85,0.9,0.95,1},{0.1,0.175,0.25,0.325,0.4,0.475,0.55,0.625,0.7,0.775,0.85,0.925,1})</f>
        <v>#DIV/0!</v>
      </c>
      <c r="U410" s="327"/>
      <c r="V410" s="329"/>
      <c r="W410" s="331"/>
      <c r="X410" s="327"/>
      <c r="Y410" s="323">
        <f>R410-(V410/10)-X410</f>
        <v>0</v>
      </c>
      <c r="Z410" s="323" t="e">
        <f>Y410*T410*AE410</f>
        <v>#DIV/0!</v>
      </c>
      <c r="AA410" s="323"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22"/>
      <c r="Q411" s="266"/>
      <c r="R411" s="324"/>
      <c r="S411" s="326"/>
      <c r="T411" s="322"/>
      <c r="U411" s="328"/>
      <c r="V411" s="330"/>
      <c r="W411" s="332"/>
      <c r="X411" s="328"/>
      <c r="Y411" s="324"/>
      <c r="Z411" s="324"/>
      <c r="AA411" s="324"/>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22"/>
      <c r="Q412" s="266"/>
      <c r="R412" s="324"/>
      <c r="S412" s="326"/>
      <c r="T412" s="322"/>
      <c r="U412" s="328"/>
      <c r="V412" s="330"/>
      <c r="W412" s="332"/>
      <c r="X412" s="328"/>
      <c r="Y412" s="324"/>
      <c r="Z412" s="324"/>
      <c r="AA412" s="324"/>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22"/>
      <c r="Q413" s="266"/>
      <c r="R413" s="324"/>
      <c r="S413" s="326"/>
      <c r="T413" s="322"/>
      <c r="U413" s="328"/>
      <c r="V413" s="330"/>
      <c r="W413" s="332"/>
      <c r="X413" s="328"/>
      <c r="Y413" s="324"/>
      <c r="Z413" s="324"/>
      <c r="AA413" s="324"/>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22"/>
      <c r="Q414" s="266"/>
      <c r="R414" s="324"/>
      <c r="S414" s="326"/>
      <c r="T414" s="322"/>
      <c r="U414" s="328"/>
      <c r="V414" s="330"/>
      <c r="W414" s="332"/>
      <c r="X414" s="328"/>
      <c r="Y414" s="324"/>
      <c r="Z414" s="324"/>
      <c r="AA414" s="324"/>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34">
        <f>SUM(O415:O419)</f>
        <v>0</v>
      </c>
      <c r="Q415" s="269"/>
      <c r="R415" s="318">
        <f>SUMPRODUCT(Q415:Q419+0)</f>
        <v>0</v>
      </c>
      <c r="S415" s="336" t="e">
        <f>R415/P415</f>
        <v>#DIV/0!</v>
      </c>
      <c r="T415" s="334" t="e">
        <f>LOOKUP(S415,{0.4,0.45,0.5,0.55,0.6,0.65,0.7,0.75,0.8,0.85,0.9,0.95,1},{0.1,0.175,0.25,0.325,0.4,0.475,0.55,0.625,0.7,0.775,0.85,0.925,1})</f>
        <v>#DIV/0!</v>
      </c>
      <c r="U415" s="338"/>
      <c r="V415" s="340"/>
      <c r="W415" s="342"/>
      <c r="X415" s="338"/>
      <c r="Y415" s="318">
        <f>R415-(V415/10)-X415</f>
        <v>0</v>
      </c>
      <c r="Z415" s="318" t="e">
        <f>Y415*T415*AE415</f>
        <v>#DIV/0!</v>
      </c>
      <c r="AA415" s="318"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35"/>
      <c r="Q416" s="271"/>
      <c r="R416" s="319"/>
      <c r="S416" s="337"/>
      <c r="T416" s="335"/>
      <c r="U416" s="339"/>
      <c r="V416" s="341"/>
      <c r="W416" s="343"/>
      <c r="X416" s="339"/>
      <c r="Y416" s="319"/>
      <c r="Z416" s="319"/>
      <c r="AA416" s="319"/>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35"/>
      <c r="Q417" s="271"/>
      <c r="R417" s="319"/>
      <c r="S417" s="337"/>
      <c r="T417" s="335"/>
      <c r="U417" s="339"/>
      <c r="V417" s="341"/>
      <c r="W417" s="343"/>
      <c r="X417" s="339"/>
      <c r="Y417" s="319"/>
      <c r="Z417" s="319"/>
      <c r="AA417" s="319"/>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35"/>
      <c r="Q418" s="271"/>
      <c r="R418" s="319"/>
      <c r="S418" s="337"/>
      <c r="T418" s="335"/>
      <c r="U418" s="339"/>
      <c r="V418" s="341"/>
      <c r="W418" s="343"/>
      <c r="X418" s="339"/>
      <c r="Y418" s="319"/>
      <c r="Z418" s="319"/>
      <c r="AA418" s="319"/>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35"/>
      <c r="Q419" s="271"/>
      <c r="R419" s="319"/>
      <c r="S419" s="337"/>
      <c r="T419" s="335"/>
      <c r="U419" s="339"/>
      <c r="V419" s="341"/>
      <c r="W419" s="343"/>
      <c r="X419" s="339"/>
      <c r="Y419" s="319"/>
      <c r="Z419" s="319"/>
      <c r="AA419" s="319"/>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21">
        <f>SUM(O420:O424)</f>
        <v>0</v>
      </c>
      <c r="Q420" s="264"/>
      <c r="R420" s="323">
        <f>SUMPRODUCT(Q420:Q424+0)</f>
        <v>0</v>
      </c>
      <c r="S420" s="325" t="e">
        <f>R420/P420</f>
        <v>#DIV/0!</v>
      </c>
      <c r="T420" s="321" t="e">
        <f>LOOKUP(S420,{0.4,0.45,0.5,0.55,0.6,0.65,0.7,0.75,0.8,0.85,0.9,0.95,1},{0.1,0.175,0.25,0.325,0.4,0.475,0.55,0.625,0.7,0.775,0.85,0.925,1})</f>
        <v>#DIV/0!</v>
      </c>
      <c r="U420" s="327"/>
      <c r="V420" s="329"/>
      <c r="W420" s="331"/>
      <c r="X420" s="327"/>
      <c r="Y420" s="323">
        <f>R420-(V420/10)-X420</f>
        <v>0</v>
      </c>
      <c r="Z420" s="323" t="e">
        <f>Y420*T420*AE420</f>
        <v>#DIV/0!</v>
      </c>
      <c r="AA420" s="323"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22"/>
      <c r="Q421" s="266"/>
      <c r="R421" s="324"/>
      <c r="S421" s="326"/>
      <c r="T421" s="322"/>
      <c r="U421" s="328"/>
      <c r="V421" s="330"/>
      <c r="W421" s="332"/>
      <c r="X421" s="328"/>
      <c r="Y421" s="324"/>
      <c r="Z421" s="324"/>
      <c r="AA421" s="324"/>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22"/>
      <c r="Q422" s="266"/>
      <c r="R422" s="324"/>
      <c r="S422" s="326"/>
      <c r="T422" s="322"/>
      <c r="U422" s="328"/>
      <c r="V422" s="330"/>
      <c r="W422" s="332"/>
      <c r="X422" s="328"/>
      <c r="Y422" s="324"/>
      <c r="Z422" s="324"/>
      <c r="AA422" s="324"/>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22"/>
      <c r="Q423" s="266"/>
      <c r="R423" s="324"/>
      <c r="S423" s="326"/>
      <c r="T423" s="322"/>
      <c r="U423" s="328"/>
      <c r="V423" s="330"/>
      <c r="W423" s="332"/>
      <c r="X423" s="328"/>
      <c r="Y423" s="324"/>
      <c r="Z423" s="324"/>
      <c r="AA423" s="324"/>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22"/>
      <c r="Q424" s="266"/>
      <c r="R424" s="324"/>
      <c r="S424" s="326"/>
      <c r="T424" s="322"/>
      <c r="U424" s="328"/>
      <c r="V424" s="330"/>
      <c r="W424" s="332"/>
      <c r="X424" s="328"/>
      <c r="Y424" s="324"/>
      <c r="Z424" s="324"/>
      <c r="AA424" s="324"/>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34">
        <f>SUM(O425:O429)</f>
        <v>0</v>
      </c>
      <c r="Q425" s="269"/>
      <c r="R425" s="318">
        <f>SUMPRODUCT(Q425:Q429+0)</f>
        <v>0</v>
      </c>
      <c r="S425" s="336" t="e">
        <f>R425/P425</f>
        <v>#DIV/0!</v>
      </c>
      <c r="T425" s="334" t="e">
        <f>LOOKUP(S425,{0.4,0.45,0.5,0.55,0.6,0.65,0.7,0.75,0.8,0.85,0.9,0.95,1},{0.1,0.175,0.25,0.325,0.4,0.475,0.55,0.625,0.7,0.775,0.85,0.925,1})</f>
        <v>#DIV/0!</v>
      </c>
      <c r="U425" s="338"/>
      <c r="V425" s="340"/>
      <c r="W425" s="342"/>
      <c r="X425" s="338"/>
      <c r="Y425" s="318">
        <f>R425-(V425/10)-X425</f>
        <v>0</v>
      </c>
      <c r="Z425" s="318" t="e">
        <f>Y425*T425*AE425</f>
        <v>#DIV/0!</v>
      </c>
      <c r="AA425" s="318"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35"/>
      <c r="Q426" s="271"/>
      <c r="R426" s="319"/>
      <c r="S426" s="337"/>
      <c r="T426" s="335"/>
      <c r="U426" s="339"/>
      <c r="V426" s="341"/>
      <c r="W426" s="343"/>
      <c r="X426" s="339"/>
      <c r="Y426" s="319"/>
      <c r="Z426" s="319"/>
      <c r="AA426" s="319"/>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35"/>
      <c r="Q427" s="271"/>
      <c r="R427" s="319"/>
      <c r="S427" s="337"/>
      <c r="T427" s="335"/>
      <c r="U427" s="339"/>
      <c r="V427" s="341"/>
      <c r="W427" s="343"/>
      <c r="X427" s="339"/>
      <c r="Y427" s="319"/>
      <c r="Z427" s="319"/>
      <c r="AA427" s="319"/>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35"/>
      <c r="Q428" s="271"/>
      <c r="R428" s="319"/>
      <c r="S428" s="337"/>
      <c r="T428" s="335"/>
      <c r="U428" s="339"/>
      <c r="V428" s="341"/>
      <c r="W428" s="343"/>
      <c r="X428" s="339"/>
      <c r="Y428" s="319"/>
      <c r="Z428" s="319"/>
      <c r="AA428" s="319"/>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35"/>
      <c r="Q429" s="271"/>
      <c r="R429" s="319"/>
      <c r="S429" s="337"/>
      <c r="T429" s="335"/>
      <c r="U429" s="339"/>
      <c r="V429" s="341"/>
      <c r="W429" s="343"/>
      <c r="X429" s="339"/>
      <c r="Y429" s="319"/>
      <c r="Z429" s="319"/>
      <c r="AA429" s="319"/>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21">
        <f>SUM(O430:O434)</f>
        <v>0</v>
      </c>
      <c r="Q430" s="264"/>
      <c r="R430" s="323">
        <f>SUMPRODUCT(Q430:Q434+0)</f>
        <v>0</v>
      </c>
      <c r="S430" s="325" t="e">
        <f>R430/P430</f>
        <v>#DIV/0!</v>
      </c>
      <c r="T430" s="321" t="e">
        <f>LOOKUP(S430,{0.4,0.45,0.5,0.55,0.6,0.65,0.7,0.75,0.8,0.85,0.9,0.95,1},{0.1,0.175,0.25,0.325,0.4,0.475,0.55,0.625,0.7,0.775,0.85,0.925,1})</f>
        <v>#DIV/0!</v>
      </c>
      <c r="U430" s="327"/>
      <c r="V430" s="329"/>
      <c r="W430" s="331"/>
      <c r="X430" s="327"/>
      <c r="Y430" s="323">
        <f>R430-(V430/10)-X430</f>
        <v>0</v>
      </c>
      <c r="Z430" s="323" t="e">
        <f>Y430*T430*AE430</f>
        <v>#DIV/0!</v>
      </c>
      <c r="AA430" s="323"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22"/>
      <c r="Q431" s="266"/>
      <c r="R431" s="324"/>
      <c r="S431" s="326"/>
      <c r="T431" s="322"/>
      <c r="U431" s="328"/>
      <c r="V431" s="330"/>
      <c r="W431" s="332"/>
      <c r="X431" s="328"/>
      <c r="Y431" s="324"/>
      <c r="Z431" s="324"/>
      <c r="AA431" s="324"/>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22"/>
      <c r="Q432" s="266"/>
      <c r="R432" s="324"/>
      <c r="S432" s="326"/>
      <c r="T432" s="322"/>
      <c r="U432" s="328"/>
      <c r="V432" s="330"/>
      <c r="W432" s="332"/>
      <c r="X432" s="328"/>
      <c r="Y432" s="324"/>
      <c r="Z432" s="324"/>
      <c r="AA432" s="324"/>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22"/>
      <c r="Q433" s="266"/>
      <c r="R433" s="324"/>
      <c r="S433" s="326"/>
      <c r="T433" s="322"/>
      <c r="U433" s="328"/>
      <c r="V433" s="330"/>
      <c r="W433" s="332"/>
      <c r="X433" s="328"/>
      <c r="Y433" s="324"/>
      <c r="Z433" s="324"/>
      <c r="AA433" s="324"/>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22"/>
      <c r="Q434" s="266"/>
      <c r="R434" s="324"/>
      <c r="S434" s="326"/>
      <c r="T434" s="322"/>
      <c r="U434" s="328"/>
      <c r="V434" s="330"/>
      <c r="W434" s="332"/>
      <c r="X434" s="328"/>
      <c r="Y434" s="324"/>
      <c r="Z434" s="324"/>
      <c r="AA434" s="324"/>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21">
        <f>SUM(O436:O440)</f>
        <v>0</v>
      </c>
      <c r="Q436" s="264"/>
      <c r="R436" s="323">
        <f>SUMPRODUCT(Q436:Q440+0)</f>
        <v>0</v>
      </c>
      <c r="S436" s="325" t="e">
        <f>R436/P436</f>
        <v>#DIV/0!</v>
      </c>
      <c r="T436" s="321" t="e">
        <f>LOOKUP(S436,{0.4,0.45,0.5,0.55,0.6,0.65,0.7,0.75,0.8,0.85,0.9,0.95,1},{0.1,0.175,0.25,0.325,0.4,0.475,0.55,0.625,0.7,0.775,0.85,0.925,1})</f>
        <v>#DIV/0!</v>
      </c>
      <c r="U436" s="327"/>
      <c r="V436" s="329"/>
      <c r="W436" s="331"/>
      <c r="X436" s="327"/>
      <c r="Y436" s="323">
        <f>R436-(V436/10)-X436</f>
        <v>0</v>
      </c>
      <c r="Z436" s="323" t="e">
        <f>Y436*T436*AE436</f>
        <v>#DIV/0!</v>
      </c>
      <c r="AA436" s="323"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22"/>
      <c r="Q437" s="266"/>
      <c r="R437" s="324"/>
      <c r="S437" s="326"/>
      <c r="T437" s="322"/>
      <c r="U437" s="328"/>
      <c r="V437" s="330"/>
      <c r="W437" s="332"/>
      <c r="X437" s="328"/>
      <c r="Y437" s="324"/>
      <c r="Z437" s="324"/>
      <c r="AA437" s="324"/>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22"/>
      <c r="Q438" s="266"/>
      <c r="R438" s="324"/>
      <c r="S438" s="326"/>
      <c r="T438" s="322"/>
      <c r="U438" s="328"/>
      <c r="V438" s="330"/>
      <c r="W438" s="332"/>
      <c r="X438" s="328"/>
      <c r="Y438" s="324"/>
      <c r="Z438" s="324"/>
      <c r="AA438" s="324"/>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22"/>
      <c r="Q439" s="266"/>
      <c r="R439" s="324"/>
      <c r="S439" s="326"/>
      <c r="T439" s="322"/>
      <c r="U439" s="328"/>
      <c r="V439" s="330"/>
      <c r="W439" s="332"/>
      <c r="X439" s="328"/>
      <c r="Y439" s="324"/>
      <c r="Z439" s="324"/>
      <c r="AA439" s="324"/>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22"/>
      <c r="Q440" s="266"/>
      <c r="R440" s="324"/>
      <c r="S440" s="326"/>
      <c r="T440" s="322"/>
      <c r="U440" s="328"/>
      <c r="V440" s="330"/>
      <c r="W440" s="332"/>
      <c r="X440" s="328"/>
      <c r="Y440" s="324"/>
      <c r="Z440" s="324"/>
      <c r="AA440" s="324"/>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34">
        <f>SUM(O441:O445)</f>
        <v>0</v>
      </c>
      <c r="Q441" s="269"/>
      <c r="R441" s="318">
        <f>SUMPRODUCT(Q441:Q445+0)</f>
        <v>0</v>
      </c>
      <c r="S441" s="336" t="e">
        <f>R441/P441</f>
        <v>#DIV/0!</v>
      </c>
      <c r="T441" s="334" t="e">
        <f>LOOKUP(S441,{0.4,0.45,0.5,0.55,0.6,0.65,0.7,0.75,0.8,0.85,0.9,0.95,1},{0.1,0.175,0.25,0.325,0.4,0.475,0.55,0.625,0.7,0.775,0.85,0.925,1})</f>
        <v>#DIV/0!</v>
      </c>
      <c r="U441" s="338"/>
      <c r="V441" s="340"/>
      <c r="W441" s="342"/>
      <c r="X441" s="338"/>
      <c r="Y441" s="318">
        <f>R441-(V441/10)-X441</f>
        <v>0</v>
      </c>
      <c r="Z441" s="318" t="e">
        <f>Y441*T441*AE441</f>
        <v>#DIV/0!</v>
      </c>
      <c r="AA441" s="318"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35"/>
      <c r="Q442" s="271"/>
      <c r="R442" s="319"/>
      <c r="S442" s="337"/>
      <c r="T442" s="335"/>
      <c r="U442" s="339"/>
      <c r="V442" s="341"/>
      <c r="W442" s="343"/>
      <c r="X442" s="339"/>
      <c r="Y442" s="319"/>
      <c r="Z442" s="319"/>
      <c r="AA442" s="319"/>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35"/>
      <c r="Q443" s="271"/>
      <c r="R443" s="319"/>
      <c r="S443" s="337"/>
      <c r="T443" s="335"/>
      <c r="U443" s="339"/>
      <c r="V443" s="341"/>
      <c r="W443" s="343"/>
      <c r="X443" s="339"/>
      <c r="Y443" s="319"/>
      <c r="Z443" s="319"/>
      <c r="AA443" s="319"/>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35"/>
      <c r="Q444" s="271"/>
      <c r="R444" s="319"/>
      <c r="S444" s="337"/>
      <c r="T444" s="335"/>
      <c r="U444" s="339"/>
      <c r="V444" s="341"/>
      <c r="W444" s="343"/>
      <c r="X444" s="339"/>
      <c r="Y444" s="319"/>
      <c r="Z444" s="319"/>
      <c r="AA444" s="319"/>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35"/>
      <c r="Q445" s="271"/>
      <c r="R445" s="319"/>
      <c r="S445" s="337"/>
      <c r="T445" s="335"/>
      <c r="U445" s="339"/>
      <c r="V445" s="341"/>
      <c r="W445" s="343"/>
      <c r="X445" s="339"/>
      <c r="Y445" s="319"/>
      <c r="Z445" s="319"/>
      <c r="AA445" s="319"/>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21">
        <f>SUM(O446:O450)</f>
        <v>0</v>
      </c>
      <c r="Q446" s="264"/>
      <c r="R446" s="323">
        <f>SUMPRODUCT(Q446:Q450+0)</f>
        <v>0</v>
      </c>
      <c r="S446" s="325" t="e">
        <f>R446/P446</f>
        <v>#DIV/0!</v>
      </c>
      <c r="T446" s="321" t="e">
        <f>LOOKUP(S446,{0.4,0.45,0.5,0.55,0.6,0.65,0.7,0.75,0.8,0.85,0.9,0.95,1},{0.1,0.175,0.25,0.325,0.4,0.475,0.55,0.625,0.7,0.775,0.85,0.925,1})</f>
        <v>#DIV/0!</v>
      </c>
      <c r="U446" s="327"/>
      <c r="V446" s="329"/>
      <c r="W446" s="331"/>
      <c r="X446" s="327"/>
      <c r="Y446" s="323">
        <f>R446-(V446/10)-X446</f>
        <v>0</v>
      </c>
      <c r="Z446" s="323" t="e">
        <f>Y446*T446*AE446</f>
        <v>#DIV/0!</v>
      </c>
      <c r="AA446" s="323"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22"/>
      <c r="Q447" s="266"/>
      <c r="R447" s="324"/>
      <c r="S447" s="326"/>
      <c r="T447" s="322"/>
      <c r="U447" s="328"/>
      <c r="V447" s="330"/>
      <c r="W447" s="332"/>
      <c r="X447" s="328"/>
      <c r="Y447" s="324"/>
      <c r="Z447" s="324"/>
      <c r="AA447" s="324"/>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22"/>
      <c r="Q448" s="266"/>
      <c r="R448" s="324"/>
      <c r="S448" s="326"/>
      <c r="T448" s="322"/>
      <c r="U448" s="328"/>
      <c r="V448" s="330"/>
      <c r="W448" s="332"/>
      <c r="X448" s="328"/>
      <c r="Y448" s="324"/>
      <c r="Z448" s="324"/>
      <c r="AA448" s="324"/>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22"/>
      <c r="Q449" s="266"/>
      <c r="R449" s="324"/>
      <c r="S449" s="326"/>
      <c r="T449" s="322"/>
      <c r="U449" s="328"/>
      <c r="V449" s="330"/>
      <c r="W449" s="332"/>
      <c r="X449" s="328"/>
      <c r="Y449" s="324"/>
      <c r="Z449" s="324"/>
      <c r="AA449" s="324"/>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22"/>
      <c r="Q450" s="266"/>
      <c r="R450" s="324"/>
      <c r="S450" s="326"/>
      <c r="T450" s="322"/>
      <c r="U450" s="328"/>
      <c r="V450" s="330"/>
      <c r="W450" s="332"/>
      <c r="X450" s="328"/>
      <c r="Y450" s="324"/>
      <c r="Z450" s="324"/>
      <c r="AA450" s="324"/>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34">
        <f>SUM(O451:O455)</f>
        <v>0</v>
      </c>
      <c r="Q451" s="269"/>
      <c r="R451" s="318">
        <f>SUMPRODUCT(Q451:Q455+0)</f>
        <v>0</v>
      </c>
      <c r="S451" s="336" t="e">
        <f>R451/P451</f>
        <v>#DIV/0!</v>
      </c>
      <c r="T451" s="334" t="e">
        <f>LOOKUP(S451,{0.4,0.45,0.5,0.55,0.6,0.65,0.7,0.75,0.8,0.85,0.9,0.95,1},{0.1,0.175,0.25,0.325,0.4,0.475,0.55,0.625,0.7,0.775,0.85,0.925,1})</f>
        <v>#DIV/0!</v>
      </c>
      <c r="U451" s="338"/>
      <c r="V451" s="340"/>
      <c r="W451" s="342"/>
      <c r="X451" s="338"/>
      <c r="Y451" s="318">
        <f>R451-(V451/10)-X451</f>
        <v>0</v>
      </c>
      <c r="Z451" s="318" t="e">
        <f>Y451*T451*AE451</f>
        <v>#DIV/0!</v>
      </c>
      <c r="AA451" s="318"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35"/>
      <c r="Q452" s="271"/>
      <c r="R452" s="319"/>
      <c r="S452" s="337"/>
      <c r="T452" s="335"/>
      <c r="U452" s="339"/>
      <c r="V452" s="341"/>
      <c r="W452" s="343"/>
      <c r="X452" s="339"/>
      <c r="Y452" s="319"/>
      <c r="Z452" s="319"/>
      <c r="AA452" s="319"/>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35"/>
      <c r="Q453" s="271"/>
      <c r="R453" s="319"/>
      <c r="S453" s="337"/>
      <c r="T453" s="335"/>
      <c r="U453" s="339"/>
      <c r="V453" s="341"/>
      <c r="W453" s="343"/>
      <c r="X453" s="339"/>
      <c r="Y453" s="319"/>
      <c r="Z453" s="319"/>
      <c r="AA453" s="319"/>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35"/>
      <c r="Q454" s="271"/>
      <c r="R454" s="319"/>
      <c r="S454" s="337"/>
      <c r="T454" s="335"/>
      <c r="U454" s="339"/>
      <c r="V454" s="341"/>
      <c r="W454" s="343"/>
      <c r="X454" s="339"/>
      <c r="Y454" s="319"/>
      <c r="Z454" s="319"/>
      <c r="AA454" s="319"/>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35"/>
      <c r="Q455" s="271"/>
      <c r="R455" s="319"/>
      <c r="S455" s="337"/>
      <c r="T455" s="335"/>
      <c r="U455" s="339"/>
      <c r="V455" s="341"/>
      <c r="W455" s="343"/>
      <c r="X455" s="339"/>
      <c r="Y455" s="319"/>
      <c r="Z455" s="319"/>
      <c r="AA455" s="319"/>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21">
        <f>SUM(O456:O460)</f>
        <v>0</v>
      </c>
      <c r="Q456" s="264"/>
      <c r="R456" s="323">
        <f>SUMPRODUCT(Q456:Q460+0)</f>
        <v>0</v>
      </c>
      <c r="S456" s="325" t="e">
        <f>R456/P456</f>
        <v>#DIV/0!</v>
      </c>
      <c r="T456" s="321" t="e">
        <f>LOOKUP(S456,{0.4,0.45,0.5,0.55,0.6,0.65,0.7,0.75,0.8,0.85,0.9,0.95,1},{0.1,0.175,0.25,0.325,0.4,0.475,0.55,0.625,0.7,0.775,0.85,0.925,1})</f>
        <v>#DIV/0!</v>
      </c>
      <c r="U456" s="327"/>
      <c r="V456" s="329"/>
      <c r="W456" s="331"/>
      <c r="X456" s="327"/>
      <c r="Y456" s="323">
        <f>R456-(V456/10)-X456</f>
        <v>0</v>
      </c>
      <c r="Z456" s="323" t="e">
        <f>Y456*T456*AE456</f>
        <v>#DIV/0!</v>
      </c>
      <c r="AA456" s="323"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22"/>
      <c r="Q457" s="266"/>
      <c r="R457" s="324"/>
      <c r="S457" s="326"/>
      <c r="T457" s="322"/>
      <c r="U457" s="328"/>
      <c r="V457" s="330"/>
      <c r="W457" s="332"/>
      <c r="X457" s="328"/>
      <c r="Y457" s="324"/>
      <c r="Z457" s="324"/>
      <c r="AA457" s="324"/>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22"/>
      <c r="Q458" s="266"/>
      <c r="R458" s="324"/>
      <c r="S458" s="326"/>
      <c r="T458" s="322"/>
      <c r="U458" s="328"/>
      <c r="V458" s="330"/>
      <c r="W458" s="332"/>
      <c r="X458" s="328"/>
      <c r="Y458" s="324"/>
      <c r="Z458" s="324"/>
      <c r="AA458" s="324"/>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22"/>
      <c r="Q459" s="266"/>
      <c r="R459" s="324"/>
      <c r="S459" s="326"/>
      <c r="T459" s="322"/>
      <c r="U459" s="328"/>
      <c r="V459" s="330"/>
      <c r="W459" s="332"/>
      <c r="X459" s="328"/>
      <c r="Y459" s="324"/>
      <c r="Z459" s="324"/>
      <c r="AA459" s="324"/>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22"/>
      <c r="Q460" s="266"/>
      <c r="R460" s="324"/>
      <c r="S460" s="326"/>
      <c r="T460" s="322"/>
      <c r="U460" s="328"/>
      <c r="V460" s="330"/>
      <c r="W460" s="332"/>
      <c r="X460" s="328"/>
      <c r="Y460" s="324"/>
      <c r="Z460" s="324"/>
      <c r="AA460" s="324"/>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21">
        <f>SUM(O462:O466)</f>
        <v>0</v>
      </c>
      <c r="Q462" s="264"/>
      <c r="R462" s="323">
        <f>SUMPRODUCT(Q462:Q466+0)</f>
        <v>0</v>
      </c>
      <c r="S462" s="325" t="e">
        <f>R462/P462</f>
        <v>#DIV/0!</v>
      </c>
      <c r="T462" s="321" t="e">
        <f>LOOKUP(S462,{0.4,0.45,0.5,0.55,0.6,0.65,0.7,0.75,0.8,0.85,0.9,0.95,1},{0.1,0.175,0.25,0.325,0.4,0.475,0.55,0.625,0.7,0.775,0.85,0.925,1})</f>
        <v>#DIV/0!</v>
      </c>
      <c r="U462" s="327"/>
      <c r="V462" s="329"/>
      <c r="W462" s="331"/>
      <c r="X462" s="327"/>
      <c r="Y462" s="323">
        <f>R462-(V462/10)-X462</f>
        <v>0</v>
      </c>
      <c r="Z462" s="323" t="e">
        <f>Y462*T462*AE462</f>
        <v>#DIV/0!</v>
      </c>
      <c r="AA462" s="323"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22"/>
      <c r="Q463" s="266"/>
      <c r="R463" s="324"/>
      <c r="S463" s="326"/>
      <c r="T463" s="322"/>
      <c r="U463" s="328"/>
      <c r="V463" s="330"/>
      <c r="W463" s="332"/>
      <c r="X463" s="328"/>
      <c r="Y463" s="324"/>
      <c r="Z463" s="324"/>
      <c r="AA463" s="324"/>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22"/>
      <c r="Q464" s="266"/>
      <c r="R464" s="324"/>
      <c r="S464" s="326"/>
      <c r="T464" s="322"/>
      <c r="U464" s="328"/>
      <c r="V464" s="330"/>
      <c r="W464" s="332"/>
      <c r="X464" s="328"/>
      <c r="Y464" s="324"/>
      <c r="Z464" s="324"/>
      <c r="AA464" s="324"/>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22"/>
      <c r="Q465" s="266"/>
      <c r="R465" s="324"/>
      <c r="S465" s="326"/>
      <c r="T465" s="322"/>
      <c r="U465" s="328"/>
      <c r="V465" s="330"/>
      <c r="W465" s="332"/>
      <c r="X465" s="328"/>
      <c r="Y465" s="324"/>
      <c r="Z465" s="324"/>
      <c r="AA465" s="324"/>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22"/>
      <c r="Q466" s="266"/>
      <c r="R466" s="324"/>
      <c r="S466" s="326"/>
      <c r="T466" s="322"/>
      <c r="U466" s="328"/>
      <c r="V466" s="330"/>
      <c r="W466" s="332"/>
      <c r="X466" s="328"/>
      <c r="Y466" s="324"/>
      <c r="Z466" s="324"/>
      <c r="AA466" s="324"/>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34">
        <f>SUM(O467:O471)</f>
        <v>0</v>
      </c>
      <c r="Q467" s="269"/>
      <c r="R467" s="318">
        <f>SUMPRODUCT(Q467:Q471+0)</f>
        <v>0</v>
      </c>
      <c r="S467" s="336" t="e">
        <f>R467/P467</f>
        <v>#DIV/0!</v>
      </c>
      <c r="T467" s="334" t="e">
        <f>LOOKUP(S467,{0.4,0.45,0.5,0.55,0.6,0.65,0.7,0.75,0.8,0.85,0.9,0.95,1},{0.1,0.175,0.25,0.325,0.4,0.475,0.55,0.625,0.7,0.775,0.85,0.925,1})</f>
        <v>#DIV/0!</v>
      </c>
      <c r="U467" s="338"/>
      <c r="V467" s="340"/>
      <c r="W467" s="342"/>
      <c r="X467" s="338"/>
      <c r="Y467" s="318">
        <f>R467-(V467/10)-X467</f>
        <v>0</v>
      </c>
      <c r="Z467" s="318" t="e">
        <f>Y467*T467*AE467</f>
        <v>#DIV/0!</v>
      </c>
      <c r="AA467" s="318"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35"/>
      <c r="Q468" s="271"/>
      <c r="R468" s="319"/>
      <c r="S468" s="337"/>
      <c r="T468" s="335"/>
      <c r="U468" s="339"/>
      <c r="V468" s="341"/>
      <c r="W468" s="343"/>
      <c r="X468" s="339"/>
      <c r="Y468" s="319"/>
      <c r="Z468" s="319"/>
      <c r="AA468" s="319"/>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35"/>
      <c r="Q469" s="271"/>
      <c r="R469" s="319"/>
      <c r="S469" s="337"/>
      <c r="T469" s="335"/>
      <c r="U469" s="339"/>
      <c r="V469" s="341"/>
      <c r="W469" s="343"/>
      <c r="X469" s="339"/>
      <c r="Y469" s="319"/>
      <c r="Z469" s="319"/>
      <c r="AA469" s="319"/>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35"/>
      <c r="Q470" s="271"/>
      <c r="R470" s="319"/>
      <c r="S470" s="337"/>
      <c r="T470" s="335"/>
      <c r="U470" s="339"/>
      <c r="V470" s="341"/>
      <c r="W470" s="343"/>
      <c r="X470" s="339"/>
      <c r="Y470" s="319"/>
      <c r="Z470" s="319"/>
      <c r="AA470" s="319"/>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35"/>
      <c r="Q471" s="271"/>
      <c r="R471" s="319"/>
      <c r="S471" s="337"/>
      <c r="T471" s="335"/>
      <c r="U471" s="339"/>
      <c r="V471" s="341"/>
      <c r="W471" s="343"/>
      <c r="X471" s="339"/>
      <c r="Y471" s="319"/>
      <c r="Z471" s="319"/>
      <c r="AA471" s="319"/>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21">
        <f>SUM(O472:O476)</f>
        <v>0</v>
      </c>
      <c r="Q472" s="264"/>
      <c r="R472" s="323">
        <f>SUMPRODUCT(Q472:Q476+0)</f>
        <v>0</v>
      </c>
      <c r="S472" s="325" t="e">
        <f>R472/P472</f>
        <v>#DIV/0!</v>
      </c>
      <c r="T472" s="321" t="e">
        <f>LOOKUP(S472,{0.4,0.45,0.5,0.55,0.6,0.65,0.7,0.75,0.8,0.85,0.9,0.95,1},{0.1,0.175,0.25,0.325,0.4,0.475,0.55,0.625,0.7,0.775,0.85,0.925,1})</f>
        <v>#DIV/0!</v>
      </c>
      <c r="U472" s="327"/>
      <c r="V472" s="329"/>
      <c r="W472" s="331"/>
      <c r="X472" s="327"/>
      <c r="Y472" s="323">
        <f>R472-(V472/10)-X472</f>
        <v>0</v>
      </c>
      <c r="Z472" s="323" t="e">
        <f>Y472*T472*AE472</f>
        <v>#DIV/0!</v>
      </c>
      <c r="AA472" s="323"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22"/>
      <c r="Q473" s="266"/>
      <c r="R473" s="324"/>
      <c r="S473" s="326"/>
      <c r="T473" s="322"/>
      <c r="U473" s="328"/>
      <c r="V473" s="330"/>
      <c r="W473" s="332"/>
      <c r="X473" s="328"/>
      <c r="Y473" s="324"/>
      <c r="Z473" s="324"/>
      <c r="AA473" s="324"/>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22"/>
      <c r="Q474" s="266"/>
      <c r="R474" s="324"/>
      <c r="S474" s="326"/>
      <c r="T474" s="322"/>
      <c r="U474" s="328"/>
      <c r="V474" s="330"/>
      <c r="W474" s="332"/>
      <c r="X474" s="328"/>
      <c r="Y474" s="324"/>
      <c r="Z474" s="324"/>
      <c r="AA474" s="324"/>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22"/>
      <c r="Q475" s="266"/>
      <c r="R475" s="324"/>
      <c r="S475" s="326"/>
      <c r="T475" s="322"/>
      <c r="U475" s="328"/>
      <c r="V475" s="330"/>
      <c r="W475" s="332"/>
      <c r="X475" s="328"/>
      <c r="Y475" s="324"/>
      <c r="Z475" s="324"/>
      <c r="AA475" s="324"/>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22"/>
      <c r="Q476" s="266"/>
      <c r="R476" s="324"/>
      <c r="S476" s="326"/>
      <c r="T476" s="322"/>
      <c r="U476" s="328"/>
      <c r="V476" s="330"/>
      <c r="W476" s="332"/>
      <c r="X476" s="328"/>
      <c r="Y476" s="324"/>
      <c r="Z476" s="324"/>
      <c r="AA476" s="324"/>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34">
        <f>SUM(O477:O481)</f>
        <v>0</v>
      </c>
      <c r="Q477" s="269"/>
      <c r="R477" s="318">
        <f>SUMPRODUCT(Q477:Q481+0)</f>
        <v>0</v>
      </c>
      <c r="S477" s="336" t="e">
        <f>R477/P477</f>
        <v>#DIV/0!</v>
      </c>
      <c r="T477" s="334" t="e">
        <f>LOOKUP(S477,{0.4,0.45,0.5,0.55,0.6,0.65,0.7,0.75,0.8,0.85,0.9,0.95,1},{0.1,0.175,0.25,0.325,0.4,0.475,0.55,0.625,0.7,0.775,0.85,0.925,1})</f>
        <v>#DIV/0!</v>
      </c>
      <c r="U477" s="338"/>
      <c r="V477" s="340"/>
      <c r="W477" s="342"/>
      <c r="X477" s="338"/>
      <c r="Y477" s="318">
        <f>R477-(V477/10)-X477</f>
        <v>0</v>
      </c>
      <c r="Z477" s="318" t="e">
        <f>Y477*T477*AE477</f>
        <v>#DIV/0!</v>
      </c>
      <c r="AA477" s="318"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35"/>
      <c r="Q478" s="271"/>
      <c r="R478" s="319"/>
      <c r="S478" s="337"/>
      <c r="T478" s="335"/>
      <c r="U478" s="339"/>
      <c r="V478" s="341"/>
      <c r="W478" s="343"/>
      <c r="X478" s="339"/>
      <c r="Y478" s="319"/>
      <c r="Z478" s="319"/>
      <c r="AA478" s="319"/>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35"/>
      <c r="Q479" s="271"/>
      <c r="R479" s="319"/>
      <c r="S479" s="337"/>
      <c r="T479" s="335"/>
      <c r="U479" s="339"/>
      <c r="V479" s="341"/>
      <c r="W479" s="343"/>
      <c r="X479" s="339"/>
      <c r="Y479" s="319"/>
      <c r="Z479" s="319"/>
      <c r="AA479" s="319"/>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35"/>
      <c r="Q480" s="271"/>
      <c r="R480" s="319"/>
      <c r="S480" s="337"/>
      <c r="T480" s="335"/>
      <c r="U480" s="339"/>
      <c r="V480" s="341"/>
      <c r="W480" s="343"/>
      <c r="X480" s="339"/>
      <c r="Y480" s="319"/>
      <c r="Z480" s="319"/>
      <c r="AA480" s="319"/>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35"/>
      <c r="Q481" s="271"/>
      <c r="R481" s="319"/>
      <c r="S481" s="337"/>
      <c r="T481" s="335"/>
      <c r="U481" s="339"/>
      <c r="V481" s="341"/>
      <c r="W481" s="343"/>
      <c r="X481" s="339"/>
      <c r="Y481" s="319"/>
      <c r="Z481" s="319"/>
      <c r="AA481" s="319"/>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21">
        <f>SUM(O482:O486)</f>
        <v>0</v>
      </c>
      <c r="Q482" s="264"/>
      <c r="R482" s="323">
        <f>SUMPRODUCT(Q482:Q486+0)</f>
        <v>0</v>
      </c>
      <c r="S482" s="325" t="e">
        <f>R482/P482</f>
        <v>#DIV/0!</v>
      </c>
      <c r="T482" s="321" t="e">
        <f>LOOKUP(S482,{0.4,0.45,0.5,0.55,0.6,0.65,0.7,0.75,0.8,0.85,0.9,0.95,1},{0.1,0.175,0.25,0.325,0.4,0.475,0.55,0.625,0.7,0.775,0.85,0.925,1})</f>
        <v>#DIV/0!</v>
      </c>
      <c r="U482" s="327"/>
      <c r="V482" s="329"/>
      <c r="W482" s="331"/>
      <c r="X482" s="327"/>
      <c r="Y482" s="323">
        <f>R482-(V482/10)-X482</f>
        <v>0</v>
      </c>
      <c r="Z482" s="323" t="e">
        <f>Y482*T482*AE482</f>
        <v>#DIV/0!</v>
      </c>
      <c r="AA482" s="323"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22"/>
      <c r="Q483" s="266"/>
      <c r="R483" s="324"/>
      <c r="S483" s="326"/>
      <c r="T483" s="322"/>
      <c r="U483" s="328"/>
      <c r="V483" s="330"/>
      <c r="W483" s="332"/>
      <c r="X483" s="328"/>
      <c r="Y483" s="324"/>
      <c r="Z483" s="324"/>
      <c r="AA483" s="324"/>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22"/>
      <c r="Q484" s="266"/>
      <c r="R484" s="324"/>
      <c r="S484" s="326"/>
      <c r="T484" s="322"/>
      <c r="U484" s="328"/>
      <c r="V484" s="330"/>
      <c r="W484" s="332"/>
      <c r="X484" s="328"/>
      <c r="Y484" s="324"/>
      <c r="Z484" s="324"/>
      <c r="AA484" s="324"/>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22"/>
      <c r="Q485" s="266"/>
      <c r="R485" s="324"/>
      <c r="S485" s="326"/>
      <c r="T485" s="322"/>
      <c r="U485" s="328"/>
      <c r="V485" s="330"/>
      <c r="W485" s="332"/>
      <c r="X485" s="328"/>
      <c r="Y485" s="324"/>
      <c r="Z485" s="324"/>
      <c r="AA485" s="324"/>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22"/>
      <c r="Q486" s="266"/>
      <c r="R486" s="324"/>
      <c r="S486" s="326"/>
      <c r="T486" s="322"/>
      <c r="U486" s="328"/>
      <c r="V486" s="330"/>
      <c r="W486" s="332"/>
      <c r="X486" s="328"/>
      <c r="Y486" s="324"/>
      <c r="Z486" s="324"/>
      <c r="AA486" s="324"/>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21">
        <f>SUM(O488:O492)</f>
        <v>0</v>
      </c>
      <c r="Q488" s="264"/>
      <c r="R488" s="323">
        <f>SUMPRODUCT(Q488:Q492+0)</f>
        <v>0</v>
      </c>
      <c r="S488" s="325" t="e">
        <f>R488/P488</f>
        <v>#DIV/0!</v>
      </c>
      <c r="T488" s="321" t="e">
        <f>LOOKUP(S488,{0.4,0.45,0.5,0.55,0.6,0.65,0.7,0.75,0.8,0.85,0.9,0.95,1},{0.1,0.175,0.25,0.325,0.4,0.475,0.55,0.625,0.7,0.775,0.85,0.925,1})</f>
        <v>#DIV/0!</v>
      </c>
      <c r="U488" s="327"/>
      <c r="V488" s="329"/>
      <c r="W488" s="331"/>
      <c r="X488" s="327"/>
      <c r="Y488" s="323">
        <f>R488-(V488/10)-X488</f>
        <v>0</v>
      </c>
      <c r="Z488" s="323" t="e">
        <f>Y488*T488*AE488</f>
        <v>#DIV/0!</v>
      </c>
      <c r="AA488" s="323"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22"/>
      <c r="Q489" s="266"/>
      <c r="R489" s="324"/>
      <c r="S489" s="326"/>
      <c r="T489" s="322"/>
      <c r="U489" s="328"/>
      <c r="V489" s="330"/>
      <c r="W489" s="332"/>
      <c r="X489" s="328"/>
      <c r="Y489" s="324"/>
      <c r="Z489" s="324"/>
      <c r="AA489" s="324"/>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22"/>
      <c r="Q490" s="266"/>
      <c r="R490" s="324"/>
      <c r="S490" s="326"/>
      <c r="T490" s="322"/>
      <c r="U490" s="328"/>
      <c r="V490" s="330"/>
      <c r="W490" s="332"/>
      <c r="X490" s="328"/>
      <c r="Y490" s="324"/>
      <c r="Z490" s="324"/>
      <c r="AA490" s="324"/>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22"/>
      <c r="Q491" s="266"/>
      <c r="R491" s="324"/>
      <c r="S491" s="326"/>
      <c r="T491" s="322"/>
      <c r="U491" s="328"/>
      <c r="V491" s="330"/>
      <c r="W491" s="332"/>
      <c r="X491" s="328"/>
      <c r="Y491" s="324"/>
      <c r="Z491" s="324"/>
      <c r="AA491" s="324"/>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22"/>
      <c r="Q492" s="266"/>
      <c r="R492" s="324"/>
      <c r="S492" s="326"/>
      <c r="T492" s="322"/>
      <c r="U492" s="328"/>
      <c r="V492" s="330"/>
      <c r="W492" s="332"/>
      <c r="X492" s="328"/>
      <c r="Y492" s="324"/>
      <c r="Z492" s="324"/>
      <c r="AA492" s="324"/>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34">
        <f>SUM(O493:O497)</f>
        <v>0</v>
      </c>
      <c r="Q493" s="269"/>
      <c r="R493" s="318">
        <f>SUMPRODUCT(Q493:Q497+0)</f>
        <v>0</v>
      </c>
      <c r="S493" s="336" t="e">
        <f>R493/P493</f>
        <v>#DIV/0!</v>
      </c>
      <c r="T493" s="334" t="e">
        <f>LOOKUP(S493,{0.4,0.45,0.5,0.55,0.6,0.65,0.7,0.75,0.8,0.85,0.9,0.95,1},{0.1,0.175,0.25,0.325,0.4,0.475,0.55,0.625,0.7,0.775,0.85,0.925,1})</f>
        <v>#DIV/0!</v>
      </c>
      <c r="U493" s="338"/>
      <c r="V493" s="340"/>
      <c r="W493" s="342"/>
      <c r="X493" s="338"/>
      <c r="Y493" s="318">
        <f>R493-(V493/10)-X493</f>
        <v>0</v>
      </c>
      <c r="Z493" s="318" t="e">
        <f>Y493*T493*AE493</f>
        <v>#DIV/0!</v>
      </c>
      <c r="AA493" s="318"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35"/>
      <c r="Q494" s="271"/>
      <c r="R494" s="319"/>
      <c r="S494" s="337"/>
      <c r="T494" s="335"/>
      <c r="U494" s="339"/>
      <c r="V494" s="341"/>
      <c r="W494" s="343"/>
      <c r="X494" s="339"/>
      <c r="Y494" s="319"/>
      <c r="Z494" s="319"/>
      <c r="AA494" s="319"/>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35"/>
      <c r="Q495" s="271"/>
      <c r="R495" s="319"/>
      <c r="S495" s="337"/>
      <c r="T495" s="335"/>
      <c r="U495" s="339"/>
      <c r="V495" s="341"/>
      <c r="W495" s="343"/>
      <c r="X495" s="339"/>
      <c r="Y495" s="319"/>
      <c r="Z495" s="319"/>
      <c r="AA495" s="319"/>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35"/>
      <c r="Q496" s="271"/>
      <c r="R496" s="319"/>
      <c r="S496" s="337"/>
      <c r="T496" s="335"/>
      <c r="U496" s="339"/>
      <c r="V496" s="341"/>
      <c r="W496" s="343"/>
      <c r="X496" s="339"/>
      <c r="Y496" s="319"/>
      <c r="Z496" s="319"/>
      <c r="AA496" s="319"/>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35"/>
      <c r="Q497" s="271"/>
      <c r="R497" s="319"/>
      <c r="S497" s="337"/>
      <c r="T497" s="335"/>
      <c r="U497" s="339"/>
      <c r="V497" s="341"/>
      <c r="W497" s="343"/>
      <c r="X497" s="339"/>
      <c r="Y497" s="319"/>
      <c r="Z497" s="319"/>
      <c r="AA497" s="319"/>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21">
        <f>SUM(O498:O502)</f>
        <v>0</v>
      </c>
      <c r="Q498" s="264"/>
      <c r="R498" s="323">
        <f>SUMPRODUCT(Q498:Q502+0)</f>
        <v>0</v>
      </c>
      <c r="S498" s="325" t="e">
        <f>R498/P498</f>
        <v>#DIV/0!</v>
      </c>
      <c r="T498" s="321" t="e">
        <f>LOOKUP(S498,{0.4,0.45,0.5,0.55,0.6,0.65,0.7,0.75,0.8,0.85,0.9,0.95,1},{0.1,0.175,0.25,0.325,0.4,0.475,0.55,0.625,0.7,0.775,0.85,0.925,1})</f>
        <v>#DIV/0!</v>
      </c>
      <c r="U498" s="327"/>
      <c r="V498" s="329"/>
      <c r="W498" s="331"/>
      <c r="X498" s="327"/>
      <c r="Y498" s="323">
        <f>R498-(V498/10)-X498</f>
        <v>0</v>
      </c>
      <c r="Z498" s="323" t="e">
        <f>Y498*T498*AE498</f>
        <v>#DIV/0!</v>
      </c>
      <c r="AA498" s="323"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22"/>
      <c r="Q499" s="266"/>
      <c r="R499" s="324"/>
      <c r="S499" s="326"/>
      <c r="T499" s="322"/>
      <c r="U499" s="328"/>
      <c r="V499" s="330"/>
      <c r="W499" s="332"/>
      <c r="X499" s="328"/>
      <c r="Y499" s="324"/>
      <c r="Z499" s="324"/>
      <c r="AA499" s="324"/>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22"/>
      <c r="Q500" s="266"/>
      <c r="R500" s="324"/>
      <c r="S500" s="326"/>
      <c r="T500" s="322"/>
      <c r="U500" s="328"/>
      <c r="V500" s="330"/>
      <c r="W500" s="332"/>
      <c r="X500" s="328"/>
      <c r="Y500" s="324"/>
      <c r="Z500" s="324"/>
      <c r="AA500" s="324"/>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22"/>
      <c r="Q501" s="266"/>
      <c r="R501" s="324"/>
      <c r="S501" s="326"/>
      <c r="T501" s="322"/>
      <c r="U501" s="328"/>
      <c r="V501" s="330"/>
      <c r="W501" s="332"/>
      <c r="X501" s="328"/>
      <c r="Y501" s="324"/>
      <c r="Z501" s="324"/>
      <c r="AA501" s="324"/>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22"/>
      <c r="Q502" s="266"/>
      <c r="R502" s="324"/>
      <c r="S502" s="326"/>
      <c r="T502" s="322"/>
      <c r="U502" s="328"/>
      <c r="V502" s="330"/>
      <c r="W502" s="332"/>
      <c r="X502" s="328"/>
      <c r="Y502" s="324"/>
      <c r="Z502" s="324"/>
      <c r="AA502" s="324"/>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34">
        <f>SUM(O503:O507)</f>
        <v>0</v>
      </c>
      <c r="Q503" s="269"/>
      <c r="R503" s="318">
        <f>SUMPRODUCT(Q503:Q507+0)</f>
        <v>0</v>
      </c>
      <c r="S503" s="336" t="e">
        <f>R503/P503</f>
        <v>#DIV/0!</v>
      </c>
      <c r="T503" s="334" t="e">
        <f>LOOKUP(S503,{0.4,0.45,0.5,0.55,0.6,0.65,0.7,0.75,0.8,0.85,0.9,0.95,1},{0.1,0.175,0.25,0.325,0.4,0.475,0.55,0.625,0.7,0.775,0.85,0.925,1})</f>
        <v>#DIV/0!</v>
      </c>
      <c r="U503" s="338"/>
      <c r="V503" s="340"/>
      <c r="W503" s="342"/>
      <c r="X503" s="338"/>
      <c r="Y503" s="318">
        <f>R503-(V503/10)-X503</f>
        <v>0</v>
      </c>
      <c r="Z503" s="318" t="e">
        <f>Y503*T503*AE503</f>
        <v>#DIV/0!</v>
      </c>
      <c r="AA503" s="318"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35"/>
      <c r="Q504" s="271"/>
      <c r="R504" s="319"/>
      <c r="S504" s="337"/>
      <c r="T504" s="335"/>
      <c r="U504" s="339"/>
      <c r="V504" s="341"/>
      <c r="W504" s="343"/>
      <c r="X504" s="339"/>
      <c r="Y504" s="319"/>
      <c r="Z504" s="319"/>
      <c r="AA504" s="319"/>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35"/>
      <c r="Q505" s="271"/>
      <c r="R505" s="319"/>
      <c r="S505" s="337"/>
      <c r="T505" s="335"/>
      <c r="U505" s="339"/>
      <c r="V505" s="341"/>
      <c r="W505" s="343"/>
      <c r="X505" s="339"/>
      <c r="Y505" s="319"/>
      <c r="Z505" s="319"/>
      <c r="AA505" s="319"/>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35"/>
      <c r="Q506" s="271"/>
      <c r="R506" s="319"/>
      <c r="S506" s="337"/>
      <c r="T506" s="335"/>
      <c r="U506" s="339"/>
      <c r="V506" s="341"/>
      <c r="W506" s="343"/>
      <c r="X506" s="339"/>
      <c r="Y506" s="319"/>
      <c r="Z506" s="319"/>
      <c r="AA506" s="319"/>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35"/>
      <c r="Q507" s="271"/>
      <c r="R507" s="319"/>
      <c r="S507" s="337"/>
      <c r="T507" s="335"/>
      <c r="U507" s="339"/>
      <c r="V507" s="341"/>
      <c r="W507" s="343"/>
      <c r="X507" s="339"/>
      <c r="Y507" s="319"/>
      <c r="Z507" s="319"/>
      <c r="AA507" s="319"/>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21">
        <f>SUM(O508:O512)</f>
        <v>0</v>
      </c>
      <c r="Q508" s="264"/>
      <c r="R508" s="323">
        <f>SUMPRODUCT(Q508:Q512+0)</f>
        <v>0</v>
      </c>
      <c r="S508" s="325" t="e">
        <f>R508/P508</f>
        <v>#DIV/0!</v>
      </c>
      <c r="T508" s="321" t="e">
        <f>LOOKUP(S508,{0.4,0.45,0.5,0.55,0.6,0.65,0.7,0.75,0.8,0.85,0.9,0.95,1},{0.1,0.175,0.25,0.325,0.4,0.475,0.55,0.625,0.7,0.775,0.85,0.925,1})</f>
        <v>#DIV/0!</v>
      </c>
      <c r="U508" s="327"/>
      <c r="V508" s="329"/>
      <c r="W508" s="331"/>
      <c r="X508" s="327"/>
      <c r="Y508" s="323">
        <f>R508-(V508/10)-X508</f>
        <v>0</v>
      </c>
      <c r="Z508" s="323" t="e">
        <f>Y508*T508*AE508</f>
        <v>#DIV/0!</v>
      </c>
      <c r="AA508" s="323"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22"/>
      <c r="Q509" s="266"/>
      <c r="R509" s="324"/>
      <c r="S509" s="326"/>
      <c r="T509" s="322"/>
      <c r="U509" s="328"/>
      <c r="V509" s="330"/>
      <c r="W509" s="332"/>
      <c r="X509" s="328"/>
      <c r="Y509" s="324"/>
      <c r="Z509" s="324"/>
      <c r="AA509" s="324"/>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22"/>
      <c r="Q510" s="266"/>
      <c r="R510" s="324"/>
      <c r="S510" s="326"/>
      <c r="T510" s="322"/>
      <c r="U510" s="328"/>
      <c r="V510" s="330"/>
      <c r="W510" s="332"/>
      <c r="X510" s="328"/>
      <c r="Y510" s="324"/>
      <c r="Z510" s="324"/>
      <c r="AA510" s="324"/>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22"/>
      <c r="Q511" s="266"/>
      <c r="R511" s="324"/>
      <c r="S511" s="326"/>
      <c r="T511" s="322"/>
      <c r="U511" s="328"/>
      <c r="V511" s="330"/>
      <c r="W511" s="332"/>
      <c r="X511" s="328"/>
      <c r="Y511" s="324"/>
      <c r="Z511" s="324"/>
      <c r="AA511" s="324"/>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22"/>
      <c r="Q512" s="266"/>
      <c r="R512" s="324"/>
      <c r="S512" s="326"/>
      <c r="T512" s="322"/>
      <c r="U512" s="328"/>
      <c r="V512" s="330"/>
      <c r="W512" s="332"/>
      <c r="X512" s="328"/>
      <c r="Y512" s="324"/>
      <c r="Z512" s="324"/>
      <c r="AA512" s="324"/>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21">
        <f>SUM(O514:O518)</f>
        <v>0</v>
      </c>
      <c r="Q514" s="264"/>
      <c r="R514" s="323">
        <f>SUMPRODUCT(Q514:Q518+0)</f>
        <v>0</v>
      </c>
      <c r="S514" s="325" t="e">
        <f>R514/P514</f>
        <v>#DIV/0!</v>
      </c>
      <c r="T514" s="321" t="e">
        <f>LOOKUP(S514,{0.4,0.45,0.5,0.55,0.6,0.65,0.7,0.75,0.8,0.85,0.9,0.95,1},{0.1,0.175,0.25,0.325,0.4,0.475,0.55,0.625,0.7,0.775,0.85,0.925,1})</f>
        <v>#DIV/0!</v>
      </c>
      <c r="U514" s="327"/>
      <c r="V514" s="329"/>
      <c r="W514" s="331"/>
      <c r="X514" s="327"/>
      <c r="Y514" s="323">
        <f>R514-(V514/10)-X514</f>
        <v>0</v>
      </c>
      <c r="Z514" s="323" t="e">
        <f>Y514*T514*AE514</f>
        <v>#DIV/0!</v>
      </c>
      <c r="AA514" s="323"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22"/>
      <c r="Q515" s="266"/>
      <c r="R515" s="324"/>
      <c r="S515" s="326"/>
      <c r="T515" s="322"/>
      <c r="U515" s="328"/>
      <c r="V515" s="330"/>
      <c r="W515" s="332"/>
      <c r="X515" s="328"/>
      <c r="Y515" s="324"/>
      <c r="Z515" s="324"/>
      <c r="AA515" s="324"/>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22"/>
      <c r="Q516" s="266"/>
      <c r="R516" s="324"/>
      <c r="S516" s="326"/>
      <c r="T516" s="322"/>
      <c r="U516" s="328"/>
      <c r="V516" s="330"/>
      <c r="W516" s="332"/>
      <c r="X516" s="328"/>
      <c r="Y516" s="324"/>
      <c r="Z516" s="324"/>
      <c r="AA516" s="324"/>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22"/>
      <c r="Q517" s="266"/>
      <c r="R517" s="324"/>
      <c r="S517" s="326"/>
      <c r="T517" s="322"/>
      <c r="U517" s="328"/>
      <c r="V517" s="330"/>
      <c r="W517" s="332"/>
      <c r="X517" s="328"/>
      <c r="Y517" s="324"/>
      <c r="Z517" s="324"/>
      <c r="AA517" s="324"/>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22"/>
      <c r="Q518" s="266"/>
      <c r="R518" s="324"/>
      <c r="S518" s="326"/>
      <c r="T518" s="322"/>
      <c r="U518" s="328"/>
      <c r="V518" s="330"/>
      <c r="W518" s="332"/>
      <c r="X518" s="328"/>
      <c r="Y518" s="324"/>
      <c r="Z518" s="324"/>
      <c r="AA518" s="324"/>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34">
        <f>SUM(O519:O523)</f>
        <v>0</v>
      </c>
      <c r="Q519" s="269"/>
      <c r="R519" s="318">
        <f>SUMPRODUCT(Q519:Q523+0)</f>
        <v>0</v>
      </c>
      <c r="S519" s="336" t="e">
        <f>R519/P519</f>
        <v>#DIV/0!</v>
      </c>
      <c r="T519" s="334" t="e">
        <f>LOOKUP(S519,{0.4,0.45,0.5,0.55,0.6,0.65,0.7,0.75,0.8,0.85,0.9,0.95,1},{0.1,0.175,0.25,0.325,0.4,0.475,0.55,0.625,0.7,0.775,0.85,0.925,1})</f>
        <v>#DIV/0!</v>
      </c>
      <c r="U519" s="338"/>
      <c r="V519" s="340"/>
      <c r="W519" s="342"/>
      <c r="X519" s="338"/>
      <c r="Y519" s="318">
        <f>R519-(V519/10)-X519</f>
        <v>0</v>
      </c>
      <c r="Z519" s="318" t="e">
        <f>Y519*T519*AE519</f>
        <v>#DIV/0!</v>
      </c>
      <c r="AA519" s="318"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35"/>
      <c r="Q520" s="271"/>
      <c r="R520" s="319"/>
      <c r="S520" s="337"/>
      <c r="T520" s="335"/>
      <c r="U520" s="339"/>
      <c r="V520" s="341"/>
      <c r="W520" s="343"/>
      <c r="X520" s="339"/>
      <c r="Y520" s="319"/>
      <c r="Z520" s="319"/>
      <c r="AA520" s="319"/>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35"/>
      <c r="Q521" s="271"/>
      <c r="R521" s="319"/>
      <c r="S521" s="337"/>
      <c r="T521" s="335"/>
      <c r="U521" s="339"/>
      <c r="V521" s="341"/>
      <c r="W521" s="343"/>
      <c r="X521" s="339"/>
      <c r="Y521" s="319"/>
      <c r="Z521" s="319"/>
      <c r="AA521" s="319"/>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35"/>
      <c r="Q522" s="271"/>
      <c r="R522" s="319"/>
      <c r="S522" s="337"/>
      <c r="T522" s="335"/>
      <c r="U522" s="339"/>
      <c r="V522" s="341"/>
      <c r="W522" s="343"/>
      <c r="X522" s="339"/>
      <c r="Y522" s="319"/>
      <c r="Z522" s="319"/>
      <c r="AA522" s="319"/>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35"/>
      <c r="Q523" s="271"/>
      <c r="R523" s="319"/>
      <c r="S523" s="337"/>
      <c r="T523" s="335"/>
      <c r="U523" s="339"/>
      <c r="V523" s="341"/>
      <c r="W523" s="343"/>
      <c r="X523" s="339"/>
      <c r="Y523" s="319"/>
      <c r="Z523" s="319"/>
      <c r="AA523" s="319"/>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21">
        <f>SUM(O524:O528)</f>
        <v>0</v>
      </c>
      <c r="Q524" s="264"/>
      <c r="R524" s="323">
        <f>SUMPRODUCT(Q524:Q528+0)</f>
        <v>0</v>
      </c>
      <c r="S524" s="325" t="e">
        <f>R524/P524</f>
        <v>#DIV/0!</v>
      </c>
      <c r="T524" s="321" t="e">
        <f>LOOKUP(S524,{0.4,0.45,0.5,0.55,0.6,0.65,0.7,0.75,0.8,0.85,0.9,0.95,1},{0.1,0.175,0.25,0.325,0.4,0.475,0.55,0.625,0.7,0.775,0.85,0.925,1})</f>
        <v>#DIV/0!</v>
      </c>
      <c r="U524" s="327"/>
      <c r="V524" s="329"/>
      <c r="W524" s="331"/>
      <c r="X524" s="327"/>
      <c r="Y524" s="323">
        <f>R524-(V524/10)-X524</f>
        <v>0</v>
      </c>
      <c r="Z524" s="323" t="e">
        <f>Y524*T524*AE524</f>
        <v>#DIV/0!</v>
      </c>
      <c r="AA524" s="323"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22"/>
      <c r="Q525" s="266"/>
      <c r="R525" s="324"/>
      <c r="S525" s="326"/>
      <c r="T525" s="322"/>
      <c r="U525" s="328"/>
      <c r="V525" s="330"/>
      <c r="W525" s="332"/>
      <c r="X525" s="328"/>
      <c r="Y525" s="324"/>
      <c r="Z525" s="324"/>
      <c r="AA525" s="324"/>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22"/>
      <c r="Q526" s="266"/>
      <c r="R526" s="324"/>
      <c r="S526" s="326"/>
      <c r="T526" s="322"/>
      <c r="U526" s="328"/>
      <c r="V526" s="330"/>
      <c r="W526" s="332"/>
      <c r="X526" s="328"/>
      <c r="Y526" s="324"/>
      <c r="Z526" s="324"/>
      <c r="AA526" s="324"/>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22"/>
      <c r="Q527" s="266"/>
      <c r="R527" s="324"/>
      <c r="S527" s="326"/>
      <c r="T527" s="322"/>
      <c r="U527" s="328"/>
      <c r="V527" s="330"/>
      <c r="W527" s="332"/>
      <c r="X527" s="328"/>
      <c r="Y527" s="324"/>
      <c r="Z527" s="324"/>
      <c r="AA527" s="324"/>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22"/>
      <c r="Q528" s="266"/>
      <c r="R528" s="324"/>
      <c r="S528" s="326"/>
      <c r="T528" s="322"/>
      <c r="U528" s="328"/>
      <c r="V528" s="330"/>
      <c r="W528" s="332"/>
      <c r="X528" s="328"/>
      <c r="Y528" s="324"/>
      <c r="Z528" s="324"/>
      <c r="AA528" s="324"/>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34">
        <f>SUM(O529:O533)</f>
        <v>0</v>
      </c>
      <c r="Q529" s="269"/>
      <c r="R529" s="318">
        <f>SUMPRODUCT(Q529:Q533+0)</f>
        <v>0</v>
      </c>
      <c r="S529" s="336" t="e">
        <f>R529/P529</f>
        <v>#DIV/0!</v>
      </c>
      <c r="T529" s="334" t="e">
        <f>LOOKUP(S529,{0.4,0.45,0.5,0.55,0.6,0.65,0.7,0.75,0.8,0.85,0.9,0.95,1},{0.1,0.175,0.25,0.325,0.4,0.475,0.55,0.625,0.7,0.775,0.85,0.925,1})</f>
        <v>#DIV/0!</v>
      </c>
      <c r="U529" s="338"/>
      <c r="V529" s="340"/>
      <c r="W529" s="342"/>
      <c r="X529" s="338"/>
      <c r="Y529" s="318">
        <f>R529-(V529/10)-X529</f>
        <v>0</v>
      </c>
      <c r="Z529" s="318" t="e">
        <f>Y529*T529*AE529</f>
        <v>#DIV/0!</v>
      </c>
      <c r="AA529" s="318"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35"/>
      <c r="Q530" s="271"/>
      <c r="R530" s="319"/>
      <c r="S530" s="337"/>
      <c r="T530" s="335"/>
      <c r="U530" s="339"/>
      <c r="V530" s="341"/>
      <c r="W530" s="343"/>
      <c r="X530" s="339"/>
      <c r="Y530" s="319"/>
      <c r="Z530" s="319"/>
      <c r="AA530" s="319"/>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35"/>
      <c r="Q531" s="271"/>
      <c r="R531" s="319"/>
      <c r="S531" s="337"/>
      <c r="T531" s="335"/>
      <c r="U531" s="339"/>
      <c r="V531" s="341"/>
      <c r="W531" s="343"/>
      <c r="X531" s="339"/>
      <c r="Y531" s="319"/>
      <c r="Z531" s="319"/>
      <c r="AA531" s="319"/>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35"/>
      <c r="Q532" s="271"/>
      <c r="R532" s="319"/>
      <c r="S532" s="337"/>
      <c r="T532" s="335"/>
      <c r="U532" s="339"/>
      <c r="V532" s="341"/>
      <c r="W532" s="343"/>
      <c r="X532" s="339"/>
      <c r="Y532" s="319"/>
      <c r="Z532" s="319"/>
      <c r="AA532" s="319"/>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35"/>
      <c r="Q533" s="271"/>
      <c r="R533" s="319"/>
      <c r="S533" s="337"/>
      <c r="T533" s="335"/>
      <c r="U533" s="339"/>
      <c r="V533" s="341"/>
      <c r="W533" s="343"/>
      <c r="X533" s="339"/>
      <c r="Y533" s="319"/>
      <c r="Z533" s="319"/>
      <c r="AA533" s="319"/>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21">
        <f>SUM(O534:O538)</f>
        <v>0</v>
      </c>
      <c r="Q534" s="264"/>
      <c r="R534" s="323">
        <f>SUMPRODUCT(Q534:Q538+0)</f>
        <v>0</v>
      </c>
      <c r="S534" s="325" t="e">
        <f>R534/P534</f>
        <v>#DIV/0!</v>
      </c>
      <c r="T534" s="321" t="e">
        <f>LOOKUP(S534,{0.4,0.45,0.5,0.55,0.6,0.65,0.7,0.75,0.8,0.85,0.9,0.95,1},{0.1,0.175,0.25,0.325,0.4,0.475,0.55,0.625,0.7,0.775,0.85,0.925,1})</f>
        <v>#DIV/0!</v>
      </c>
      <c r="U534" s="327"/>
      <c r="V534" s="329"/>
      <c r="W534" s="331"/>
      <c r="X534" s="327"/>
      <c r="Y534" s="323">
        <f>R534-(V534/10)-X534</f>
        <v>0</v>
      </c>
      <c r="Z534" s="323" t="e">
        <f>Y534*T534*AE534</f>
        <v>#DIV/0!</v>
      </c>
      <c r="AA534" s="323"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22"/>
      <c r="Q535" s="266"/>
      <c r="R535" s="324"/>
      <c r="S535" s="326"/>
      <c r="T535" s="322"/>
      <c r="U535" s="328"/>
      <c r="V535" s="330"/>
      <c r="W535" s="332"/>
      <c r="X535" s="328"/>
      <c r="Y535" s="324"/>
      <c r="Z535" s="324"/>
      <c r="AA535" s="324"/>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22"/>
      <c r="Q536" s="266"/>
      <c r="R536" s="324"/>
      <c r="S536" s="326"/>
      <c r="T536" s="322"/>
      <c r="U536" s="328"/>
      <c r="V536" s="330"/>
      <c r="W536" s="332"/>
      <c r="X536" s="328"/>
      <c r="Y536" s="324"/>
      <c r="Z536" s="324"/>
      <c r="AA536" s="324"/>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22"/>
      <c r="Q537" s="266"/>
      <c r="R537" s="324"/>
      <c r="S537" s="326"/>
      <c r="T537" s="322"/>
      <c r="U537" s="328"/>
      <c r="V537" s="330"/>
      <c r="W537" s="332"/>
      <c r="X537" s="328"/>
      <c r="Y537" s="324"/>
      <c r="Z537" s="324"/>
      <c r="AA537" s="324"/>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22"/>
      <c r="Q538" s="266"/>
      <c r="R538" s="324"/>
      <c r="S538" s="326"/>
      <c r="T538" s="322"/>
      <c r="U538" s="328"/>
      <c r="V538" s="330"/>
      <c r="W538" s="332"/>
      <c r="X538" s="328"/>
      <c r="Y538" s="324"/>
      <c r="Z538" s="324"/>
      <c r="AA538" s="324"/>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21">
        <f>SUM(O540:O544)</f>
        <v>0</v>
      </c>
      <c r="Q540" s="264"/>
      <c r="R540" s="323">
        <f>SUMPRODUCT(Q540:Q544+0)</f>
        <v>0</v>
      </c>
      <c r="S540" s="325" t="e">
        <f>R540/P540</f>
        <v>#DIV/0!</v>
      </c>
      <c r="T540" s="321" t="e">
        <f>LOOKUP(S540,{0.4,0.45,0.5,0.55,0.6,0.65,0.7,0.75,0.8,0.85,0.9,0.95,1},{0.1,0.175,0.25,0.325,0.4,0.475,0.55,0.625,0.7,0.775,0.85,0.925,1})</f>
        <v>#DIV/0!</v>
      </c>
      <c r="U540" s="327"/>
      <c r="V540" s="329"/>
      <c r="W540" s="331"/>
      <c r="X540" s="327"/>
      <c r="Y540" s="323">
        <f>R540-(V540/10)-X540</f>
        <v>0</v>
      </c>
      <c r="Z540" s="323" t="e">
        <f>Y540*T540*AE540</f>
        <v>#DIV/0!</v>
      </c>
      <c r="AA540" s="323"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22"/>
      <c r="Q541" s="266"/>
      <c r="R541" s="324"/>
      <c r="S541" s="326"/>
      <c r="T541" s="322"/>
      <c r="U541" s="328"/>
      <c r="V541" s="330"/>
      <c r="W541" s="332"/>
      <c r="X541" s="328"/>
      <c r="Y541" s="324"/>
      <c r="Z541" s="324"/>
      <c r="AA541" s="324"/>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22"/>
      <c r="Q542" s="266"/>
      <c r="R542" s="324"/>
      <c r="S542" s="326"/>
      <c r="T542" s="322"/>
      <c r="U542" s="328"/>
      <c r="V542" s="330"/>
      <c r="W542" s="332"/>
      <c r="X542" s="328"/>
      <c r="Y542" s="324"/>
      <c r="Z542" s="324"/>
      <c r="AA542" s="324"/>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22"/>
      <c r="Q543" s="266"/>
      <c r="R543" s="324"/>
      <c r="S543" s="326"/>
      <c r="T543" s="322"/>
      <c r="U543" s="328"/>
      <c r="V543" s="330"/>
      <c r="W543" s="332"/>
      <c r="X543" s="328"/>
      <c r="Y543" s="324"/>
      <c r="Z543" s="324"/>
      <c r="AA543" s="324"/>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22"/>
      <c r="Q544" s="266"/>
      <c r="R544" s="324"/>
      <c r="S544" s="326"/>
      <c r="T544" s="322"/>
      <c r="U544" s="328"/>
      <c r="V544" s="330"/>
      <c r="W544" s="332"/>
      <c r="X544" s="328"/>
      <c r="Y544" s="324"/>
      <c r="Z544" s="324"/>
      <c r="AA544" s="324"/>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34">
        <f>SUM(O545:O549)</f>
        <v>0</v>
      </c>
      <c r="Q545" s="269"/>
      <c r="R545" s="318">
        <f>SUMPRODUCT(Q545:Q549+0)</f>
        <v>0</v>
      </c>
      <c r="S545" s="336" t="e">
        <f>R545/P545</f>
        <v>#DIV/0!</v>
      </c>
      <c r="T545" s="334" t="e">
        <f>LOOKUP(S545,{0.4,0.45,0.5,0.55,0.6,0.65,0.7,0.75,0.8,0.85,0.9,0.95,1},{0.1,0.175,0.25,0.325,0.4,0.475,0.55,0.625,0.7,0.775,0.85,0.925,1})</f>
        <v>#DIV/0!</v>
      </c>
      <c r="U545" s="338"/>
      <c r="V545" s="340"/>
      <c r="W545" s="342"/>
      <c r="X545" s="338"/>
      <c r="Y545" s="318">
        <f>R545-(V545/10)-X545</f>
        <v>0</v>
      </c>
      <c r="Z545" s="318" t="e">
        <f>Y545*T545*AE545</f>
        <v>#DIV/0!</v>
      </c>
      <c r="AA545" s="318"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35"/>
      <c r="Q546" s="271"/>
      <c r="R546" s="319"/>
      <c r="S546" s="337"/>
      <c r="T546" s="335"/>
      <c r="U546" s="339"/>
      <c r="V546" s="341"/>
      <c r="W546" s="343"/>
      <c r="X546" s="339"/>
      <c r="Y546" s="319"/>
      <c r="Z546" s="319"/>
      <c r="AA546" s="319"/>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35"/>
      <c r="Q547" s="271"/>
      <c r="R547" s="319"/>
      <c r="S547" s="337"/>
      <c r="T547" s="335"/>
      <c r="U547" s="339"/>
      <c r="V547" s="341"/>
      <c r="W547" s="343"/>
      <c r="X547" s="339"/>
      <c r="Y547" s="319"/>
      <c r="Z547" s="319"/>
      <c r="AA547" s="319"/>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35"/>
      <c r="Q548" s="271"/>
      <c r="R548" s="319"/>
      <c r="S548" s="337"/>
      <c r="T548" s="335"/>
      <c r="U548" s="339"/>
      <c r="V548" s="341"/>
      <c r="W548" s="343"/>
      <c r="X548" s="339"/>
      <c r="Y548" s="319"/>
      <c r="Z548" s="319"/>
      <c r="AA548" s="319"/>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35"/>
      <c r="Q549" s="271"/>
      <c r="R549" s="319"/>
      <c r="S549" s="337"/>
      <c r="T549" s="335"/>
      <c r="U549" s="339"/>
      <c r="V549" s="341"/>
      <c r="W549" s="343"/>
      <c r="X549" s="339"/>
      <c r="Y549" s="319"/>
      <c r="Z549" s="319"/>
      <c r="AA549" s="319"/>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21">
        <f>SUM(O550:O554)</f>
        <v>0</v>
      </c>
      <c r="Q550" s="264"/>
      <c r="R550" s="323">
        <f>SUMPRODUCT(Q550:Q554+0)</f>
        <v>0</v>
      </c>
      <c r="S550" s="325" t="e">
        <f>R550/P550</f>
        <v>#DIV/0!</v>
      </c>
      <c r="T550" s="321" t="e">
        <f>LOOKUP(S550,{0.4,0.45,0.5,0.55,0.6,0.65,0.7,0.75,0.8,0.85,0.9,0.95,1},{0.1,0.175,0.25,0.325,0.4,0.475,0.55,0.625,0.7,0.775,0.85,0.925,1})</f>
        <v>#DIV/0!</v>
      </c>
      <c r="U550" s="327"/>
      <c r="V550" s="329"/>
      <c r="W550" s="331"/>
      <c r="X550" s="327"/>
      <c r="Y550" s="323">
        <f>R550-(V550/10)-X550</f>
        <v>0</v>
      </c>
      <c r="Z550" s="323" t="e">
        <f>Y550*T550*AE550</f>
        <v>#DIV/0!</v>
      </c>
      <c r="AA550" s="323"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22"/>
      <c r="Q551" s="266"/>
      <c r="R551" s="324"/>
      <c r="S551" s="326"/>
      <c r="T551" s="322"/>
      <c r="U551" s="328"/>
      <c r="V551" s="330"/>
      <c r="W551" s="332"/>
      <c r="X551" s="328"/>
      <c r="Y551" s="324"/>
      <c r="Z551" s="324"/>
      <c r="AA551" s="324"/>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22"/>
      <c r="Q552" s="266"/>
      <c r="R552" s="324"/>
      <c r="S552" s="326"/>
      <c r="T552" s="322"/>
      <c r="U552" s="328"/>
      <c r="V552" s="330"/>
      <c r="W552" s="332"/>
      <c r="X552" s="328"/>
      <c r="Y552" s="324"/>
      <c r="Z552" s="324"/>
      <c r="AA552" s="324"/>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22"/>
      <c r="Q553" s="266"/>
      <c r="R553" s="324"/>
      <c r="S553" s="326"/>
      <c r="T553" s="322"/>
      <c r="U553" s="328"/>
      <c r="V553" s="330"/>
      <c r="W553" s="332"/>
      <c r="X553" s="328"/>
      <c r="Y553" s="324"/>
      <c r="Z553" s="324"/>
      <c r="AA553" s="324"/>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22"/>
      <c r="Q554" s="266"/>
      <c r="R554" s="324"/>
      <c r="S554" s="326"/>
      <c r="T554" s="322"/>
      <c r="U554" s="328"/>
      <c r="V554" s="330"/>
      <c r="W554" s="332"/>
      <c r="X554" s="328"/>
      <c r="Y554" s="324"/>
      <c r="Z554" s="324"/>
      <c r="AA554" s="324"/>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34">
        <f>SUM(O555:O559)</f>
        <v>0</v>
      </c>
      <c r="Q555" s="269"/>
      <c r="R555" s="318">
        <f>SUMPRODUCT(Q555:Q559+0)</f>
        <v>0</v>
      </c>
      <c r="S555" s="336" t="e">
        <f>R555/P555</f>
        <v>#DIV/0!</v>
      </c>
      <c r="T555" s="334" t="e">
        <f>LOOKUP(S555,{0.4,0.45,0.5,0.55,0.6,0.65,0.7,0.75,0.8,0.85,0.9,0.95,1},{0.1,0.175,0.25,0.325,0.4,0.475,0.55,0.625,0.7,0.775,0.85,0.925,1})</f>
        <v>#DIV/0!</v>
      </c>
      <c r="U555" s="338"/>
      <c r="V555" s="340"/>
      <c r="W555" s="342"/>
      <c r="X555" s="338"/>
      <c r="Y555" s="318">
        <f>R555-(V555/10)-X555</f>
        <v>0</v>
      </c>
      <c r="Z555" s="318" t="e">
        <f>Y555*T555*AE555</f>
        <v>#DIV/0!</v>
      </c>
      <c r="AA555" s="318"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35"/>
      <c r="Q556" s="271"/>
      <c r="R556" s="319"/>
      <c r="S556" s="337"/>
      <c r="T556" s="335"/>
      <c r="U556" s="339"/>
      <c r="V556" s="341"/>
      <c r="W556" s="343"/>
      <c r="X556" s="339"/>
      <c r="Y556" s="319"/>
      <c r="Z556" s="319"/>
      <c r="AA556" s="319"/>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35"/>
      <c r="Q557" s="271"/>
      <c r="R557" s="319"/>
      <c r="S557" s="337"/>
      <c r="T557" s="335"/>
      <c r="U557" s="339"/>
      <c r="V557" s="341"/>
      <c r="W557" s="343"/>
      <c r="X557" s="339"/>
      <c r="Y557" s="319"/>
      <c r="Z557" s="319"/>
      <c r="AA557" s="319"/>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35"/>
      <c r="Q558" s="271"/>
      <c r="R558" s="319"/>
      <c r="S558" s="337"/>
      <c r="T558" s="335"/>
      <c r="U558" s="339"/>
      <c r="V558" s="341"/>
      <c r="W558" s="343"/>
      <c r="X558" s="339"/>
      <c r="Y558" s="319"/>
      <c r="Z558" s="319"/>
      <c r="AA558" s="319"/>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35"/>
      <c r="Q559" s="271"/>
      <c r="R559" s="319"/>
      <c r="S559" s="337"/>
      <c r="T559" s="335"/>
      <c r="U559" s="339"/>
      <c r="V559" s="341"/>
      <c r="W559" s="343"/>
      <c r="X559" s="339"/>
      <c r="Y559" s="319"/>
      <c r="Z559" s="319"/>
      <c r="AA559" s="319"/>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21">
        <f>SUM(O560:O564)</f>
        <v>0</v>
      </c>
      <c r="Q560" s="264"/>
      <c r="R560" s="323">
        <f>SUMPRODUCT(Q560:Q564+0)</f>
        <v>0</v>
      </c>
      <c r="S560" s="325" t="e">
        <f>R560/P560</f>
        <v>#DIV/0!</v>
      </c>
      <c r="T560" s="321" t="e">
        <f>LOOKUP(S560,{0.4,0.45,0.5,0.55,0.6,0.65,0.7,0.75,0.8,0.85,0.9,0.95,1},{0.1,0.175,0.25,0.325,0.4,0.475,0.55,0.625,0.7,0.775,0.85,0.925,1})</f>
        <v>#DIV/0!</v>
      </c>
      <c r="U560" s="327"/>
      <c r="V560" s="329"/>
      <c r="W560" s="331"/>
      <c r="X560" s="327"/>
      <c r="Y560" s="323">
        <f>R560-(V560/10)-X560</f>
        <v>0</v>
      </c>
      <c r="Z560" s="323" t="e">
        <f>Y560*T560*AE560</f>
        <v>#DIV/0!</v>
      </c>
      <c r="AA560" s="323"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22"/>
      <c r="Q561" s="266"/>
      <c r="R561" s="324"/>
      <c r="S561" s="326"/>
      <c r="T561" s="322"/>
      <c r="U561" s="328"/>
      <c r="V561" s="330"/>
      <c r="W561" s="332"/>
      <c r="X561" s="328"/>
      <c r="Y561" s="324"/>
      <c r="Z561" s="324"/>
      <c r="AA561" s="324"/>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22"/>
      <c r="Q562" s="266"/>
      <c r="R562" s="324"/>
      <c r="S562" s="326"/>
      <c r="T562" s="322"/>
      <c r="U562" s="328"/>
      <c r="V562" s="330"/>
      <c r="W562" s="332"/>
      <c r="X562" s="328"/>
      <c r="Y562" s="324"/>
      <c r="Z562" s="324"/>
      <c r="AA562" s="324"/>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22"/>
      <c r="Q563" s="266"/>
      <c r="R563" s="324"/>
      <c r="S563" s="326"/>
      <c r="T563" s="322"/>
      <c r="U563" s="328"/>
      <c r="V563" s="330"/>
      <c r="W563" s="332"/>
      <c r="X563" s="328"/>
      <c r="Y563" s="324"/>
      <c r="Z563" s="324"/>
      <c r="AA563" s="324"/>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22"/>
      <c r="Q564" s="266"/>
      <c r="R564" s="324"/>
      <c r="S564" s="326"/>
      <c r="T564" s="322"/>
      <c r="U564" s="328"/>
      <c r="V564" s="330"/>
      <c r="W564" s="332"/>
      <c r="X564" s="328"/>
      <c r="Y564" s="324"/>
      <c r="Z564" s="324"/>
      <c r="AA564" s="324"/>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21">
        <f>SUM(O566:O570)</f>
        <v>0</v>
      </c>
      <c r="Q566" s="264"/>
      <c r="R566" s="323">
        <f>SUMPRODUCT(Q566:Q570+0)</f>
        <v>0</v>
      </c>
      <c r="S566" s="325" t="e">
        <f>R566/P566</f>
        <v>#DIV/0!</v>
      </c>
      <c r="T566" s="321" t="e">
        <f>LOOKUP(S566,{0.4,0.45,0.5,0.55,0.6,0.65,0.7,0.75,0.8,0.85,0.9,0.95,1},{0.1,0.175,0.25,0.325,0.4,0.475,0.55,0.625,0.7,0.775,0.85,0.925,1})</f>
        <v>#DIV/0!</v>
      </c>
      <c r="U566" s="327"/>
      <c r="V566" s="329"/>
      <c r="W566" s="331"/>
      <c r="X566" s="327"/>
      <c r="Y566" s="323">
        <f>R566-(V566/10)-X566</f>
        <v>0</v>
      </c>
      <c r="Z566" s="323" t="e">
        <f>Y566*T566*AE566</f>
        <v>#DIV/0!</v>
      </c>
      <c r="AA566" s="323"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22"/>
      <c r="Q567" s="266"/>
      <c r="R567" s="324"/>
      <c r="S567" s="326"/>
      <c r="T567" s="322"/>
      <c r="U567" s="328"/>
      <c r="V567" s="330"/>
      <c r="W567" s="332"/>
      <c r="X567" s="328"/>
      <c r="Y567" s="324"/>
      <c r="Z567" s="324"/>
      <c r="AA567" s="324"/>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22"/>
      <c r="Q568" s="266"/>
      <c r="R568" s="324"/>
      <c r="S568" s="326"/>
      <c r="T568" s="322"/>
      <c r="U568" s="328"/>
      <c r="V568" s="330"/>
      <c r="W568" s="332"/>
      <c r="X568" s="328"/>
      <c r="Y568" s="324"/>
      <c r="Z568" s="324"/>
      <c r="AA568" s="324"/>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22"/>
      <c r="Q569" s="266"/>
      <c r="R569" s="324"/>
      <c r="S569" s="326"/>
      <c r="T569" s="322"/>
      <c r="U569" s="328"/>
      <c r="V569" s="330"/>
      <c r="W569" s="332"/>
      <c r="X569" s="328"/>
      <c r="Y569" s="324"/>
      <c r="Z569" s="324"/>
      <c r="AA569" s="324"/>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22"/>
      <c r="Q570" s="266"/>
      <c r="R570" s="324"/>
      <c r="S570" s="326"/>
      <c r="T570" s="322"/>
      <c r="U570" s="328"/>
      <c r="V570" s="330"/>
      <c r="W570" s="332"/>
      <c r="X570" s="328"/>
      <c r="Y570" s="324"/>
      <c r="Z570" s="324"/>
      <c r="AA570" s="324"/>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34">
        <f>SUM(O571:O575)</f>
        <v>0</v>
      </c>
      <c r="Q571" s="269"/>
      <c r="R571" s="318">
        <f>SUMPRODUCT(Q571:Q575+0)</f>
        <v>0</v>
      </c>
      <c r="S571" s="336" t="e">
        <f>R571/P571</f>
        <v>#DIV/0!</v>
      </c>
      <c r="T571" s="334" t="e">
        <f>LOOKUP(S571,{0.4,0.45,0.5,0.55,0.6,0.65,0.7,0.75,0.8,0.85,0.9,0.95,1},{0.1,0.175,0.25,0.325,0.4,0.475,0.55,0.625,0.7,0.775,0.85,0.925,1})</f>
        <v>#DIV/0!</v>
      </c>
      <c r="U571" s="338"/>
      <c r="V571" s="340"/>
      <c r="W571" s="342"/>
      <c r="X571" s="338"/>
      <c r="Y571" s="318">
        <f>R571-(V571/10)-X571</f>
        <v>0</v>
      </c>
      <c r="Z571" s="318" t="e">
        <f>Y571*T571*AE571</f>
        <v>#DIV/0!</v>
      </c>
      <c r="AA571" s="318"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35"/>
      <c r="Q572" s="271"/>
      <c r="R572" s="319"/>
      <c r="S572" s="337"/>
      <c r="T572" s="335"/>
      <c r="U572" s="339"/>
      <c r="V572" s="341"/>
      <c r="W572" s="343"/>
      <c r="X572" s="339"/>
      <c r="Y572" s="319"/>
      <c r="Z572" s="319"/>
      <c r="AA572" s="319"/>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35"/>
      <c r="Q573" s="271"/>
      <c r="R573" s="319"/>
      <c r="S573" s="337"/>
      <c r="T573" s="335"/>
      <c r="U573" s="339"/>
      <c r="V573" s="341"/>
      <c r="W573" s="343"/>
      <c r="X573" s="339"/>
      <c r="Y573" s="319"/>
      <c r="Z573" s="319"/>
      <c r="AA573" s="319"/>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35"/>
      <c r="Q574" s="271"/>
      <c r="R574" s="319"/>
      <c r="S574" s="337"/>
      <c r="T574" s="335"/>
      <c r="U574" s="339"/>
      <c r="V574" s="341"/>
      <c r="W574" s="343"/>
      <c r="X574" s="339"/>
      <c r="Y574" s="319"/>
      <c r="Z574" s="319"/>
      <c r="AA574" s="319"/>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35"/>
      <c r="Q575" s="271"/>
      <c r="R575" s="319"/>
      <c r="S575" s="337"/>
      <c r="T575" s="335"/>
      <c r="U575" s="339"/>
      <c r="V575" s="341"/>
      <c r="W575" s="343"/>
      <c r="X575" s="339"/>
      <c r="Y575" s="319"/>
      <c r="Z575" s="319"/>
      <c r="AA575" s="319"/>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21">
        <f>SUM(O576:O580)</f>
        <v>0</v>
      </c>
      <c r="Q576" s="264"/>
      <c r="R576" s="323">
        <f>SUMPRODUCT(Q576:Q580+0)</f>
        <v>0</v>
      </c>
      <c r="S576" s="325" t="e">
        <f>R576/P576</f>
        <v>#DIV/0!</v>
      </c>
      <c r="T576" s="321" t="e">
        <f>LOOKUP(S576,{0.4,0.45,0.5,0.55,0.6,0.65,0.7,0.75,0.8,0.85,0.9,0.95,1},{0.1,0.175,0.25,0.325,0.4,0.475,0.55,0.625,0.7,0.775,0.85,0.925,1})</f>
        <v>#DIV/0!</v>
      </c>
      <c r="U576" s="327"/>
      <c r="V576" s="329"/>
      <c r="W576" s="331"/>
      <c r="X576" s="327"/>
      <c r="Y576" s="323">
        <f>R576-(V576/10)-X576</f>
        <v>0</v>
      </c>
      <c r="Z576" s="323" t="e">
        <f>Y576*T576*AE576</f>
        <v>#DIV/0!</v>
      </c>
      <c r="AA576" s="323"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22"/>
      <c r="Q577" s="266"/>
      <c r="R577" s="324"/>
      <c r="S577" s="326"/>
      <c r="T577" s="322"/>
      <c r="U577" s="328"/>
      <c r="V577" s="330"/>
      <c r="W577" s="332"/>
      <c r="X577" s="328"/>
      <c r="Y577" s="324"/>
      <c r="Z577" s="324"/>
      <c r="AA577" s="324"/>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22"/>
      <c r="Q578" s="266"/>
      <c r="R578" s="324"/>
      <c r="S578" s="326"/>
      <c r="T578" s="322"/>
      <c r="U578" s="328"/>
      <c r="V578" s="330"/>
      <c r="W578" s="332"/>
      <c r="X578" s="328"/>
      <c r="Y578" s="324"/>
      <c r="Z578" s="324"/>
      <c r="AA578" s="324"/>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22"/>
      <c r="Q579" s="266"/>
      <c r="R579" s="324"/>
      <c r="S579" s="326"/>
      <c r="T579" s="322"/>
      <c r="U579" s="328"/>
      <c r="V579" s="330"/>
      <c r="W579" s="332"/>
      <c r="X579" s="328"/>
      <c r="Y579" s="324"/>
      <c r="Z579" s="324"/>
      <c r="AA579" s="324"/>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22"/>
      <c r="Q580" s="266"/>
      <c r="R580" s="324"/>
      <c r="S580" s="326"/>
      <c r="T580" s="322"/>
      <c r="U580" s="328"/>
      <c r="V580" s="330"/>
      <c r="W580" s="332"/>
      <c r="X580" s="328"/>
      <c r="Y580" s="324"/>
      <c r="Z580" s="324"/>
      <c r="AA580" s="324"/>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34">
        <f>SUM(O581:O585)</f>
        <v>0</v>
      </c>
      <c r="Q581" s="269"/>
      <c r="R581" s="318">
        <f>SUMPRODUCT(Q581:Q585+0)</f>
        <v>0</v>
      </c>
      <c r="S581" s="336" t="e">
        <f>R581/P581</f>
        <v>#DIV/0!</v>
      </c>
      <c r="T581" s="334" t="e">
        <f>LOOKUP(S581,{0.4,0.45,0.5,0.55,0.6,0.65,0.7,0.75,0.8,0.85,0.9,0.95,1},{0.1,0.175,0.25,0.325,0.4,0.475,0.55,0.625,0.7,0.775,0.85,0.925,1})</f>
        <v>#DIV/0!</v>
      </c>
      <c r="U581" s="338"/>
      <c r="V581" s="340"/>
      <c r="W581" s="342"/>
      <c r="X581" s="338"/>
      <c r="Y581" s="318">
        <f>R581-(V581/10)-X581</f>
        <v>0</v>
      </c>
      <c r="Z581" s="318" t="e">
        <f>Y581*T581*AE581</f>
        <v>#DIV/0!</v>
      </c>
      <c r="AA581" s="318"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35"/>
      <c r="Q582" s="271"/>
      <c r="R582" s="319"/>
      <c r="S582" s="337"/>
      <c r="T582" s="335"/>
      <c r="U582" s="339"/>
      <c r="V582" s="341"/>
      <c r="W582" s="343"/>
      <c r="X582" s="339"/>
      <c r="Y582" s="319"/>
      <c r="Z582" s="319"/>
      <c r="AA582" s="319"/>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35"/>
      <c r="Q583" s="271"/>
      <c r="R583" s="319"/>
      <c r="S583" s="337"/>
      <c r="T583" s="335"/>
      <c r="U583" s="339"/>
      <c r="V583" s="341"/>
      <c r="W583" s="343"/>
      <c r="X583" s="339"/>
      <c r="Y583" s="319"/>
      <c r="Z583" s="319"/>
      <c r="AA583" s="319"/>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35"/>
      <c r="Q584" s="271"/>
      <c r="R584" s="319"/>
      <c r="S584" s="337"/>
      <c r="T584" s="335"/>
      <c r="U584" s="339"/>
      <c r="V584" s="341"/>
      <c r="W584" s="343"/>
      <c r="X584" s="339"/>
      <c r="Y584" s="319"/>
      <c r="Z584" s="319"/>
      <c r="AA584" s="319"/>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35"/>
      <c r="Q585" s="271"/>
      <c r="R585" s="319"/>
      <c r="S585" s="337"/>
      <c r="T585" s="335"/>
      <c r="U585" s="339"/>
      <c r="V585" s="341"/>
      <c r="W585" s="343"/>
      <c r="X585" s="339"/>
      <c r="Y585" s="319"/>
      <c r="Z585" s="319"/>
      <c r="AA585" s="319"/>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21">
        <f>SUM(O586:O590)</f>
        <v>0</v>
      </c>
      <c r="Q586" s="264"/>
      <c r="R586" s="323">
        <f>SUMPRODUCT(Q586:Q590+0)</f>
        <v>0</v>
      </c>
      <c r="S586" s="325" t="e">
        <f>R586/P586</f>
        <v>#DIV/0!</v>
      </c>
      <c r="T586" s="321" t="e">
        <f>LOOKUP(S586,{0.4,0.45,0.5,0.55,0.6,0.65,0.7,0.75,0.8,0.85,0.9,0.95,1},{0.1,0.175,0.25,0.325,0.4,0.475,0.55,0.625,0.7,0.775,0.85,0.925,1})</f>
        <v>#DIV/0!</v>
      </c>
      <c r="U586" s="327"/>
      <c r="V586" s="329"/>
      <c r="W586" s="331"/>
      <c r="X586" s="327"/>
      <c r="Y586" s="323">
        <f>R586-(V586/10)-X586</f>
        <v>0</v>
      </c>
      <c r="Z586" s="323" t="e">
        <f>Y586*T586*AE586</f>
        <v>#DIV/0!</v>
      </c>
      <c r="AA586" s="323"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22"/>
      <c r="Q587" s="266"/>
      <c r="R587" s="324"/>
      <c r="S587" s="326"/>
      <c r="T587" s="322"/>
      <c r="U587" s="328"/>
      <c r="V587" s="330"/>
      <c r="W587" s="332"/>
      <c r="X587" s="328"/>
      <c r="Y587" s="324"/>
      <c r="Z587" s="324"/>
      <c r="AA587" s="324"/>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22"/>
      <c r="Q588" s="266"/>
      <c r="R588" s="324"/>
      <c r="S588" s="326"/>
      <c r="T588" s="322"/>
      <c r="U588" s="328"/>
      <c r="V588" s="330"/>
      <c r="W588" s="332"/>
      <c r="X588" s="328"/>
      <c r="Y588" s="324"/>
      <c r="Z588" s="324"/>
      <c r="AA588" s="324"/>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22"/>
      <c r="Q589" s="266"/>
      <c r="R589" s="324"/>
      <c r="S589" s="326"/>
      <c r="T589" s="322"/>
      <c r="U589" s="328"/>
      <c r="V589" s="330"/>
      <c r="W589" s="332"/>
      <c r="X589" s="328"/>
      <c r="Y589" s="324"/>
      <c r="Z589" s="324"/>
      <c r="AA589" s="324"/>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22"/>
      <c r="Q590" s="266"/>
      <c r="R590" s="324"/>
      <c r="S590" s="326"/>
      <c r="T590" s="322"/>
      <c r="U590" s="328"/>
      <c r="V590" s="330"/>
      <c r="W590" s="332"/>
      <c r="X590" s="328"/>
      <c r="Y590" s="324"/>
      <c r="Z590" s="324"/>
      <c r="AA590" s="324"/>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21">
        <f>SUM(O592:O596)</f>
        <v>0</v>
      </c>
      <c r="Q592" s="264"/>
      <c r="R592" s="323">
        <f>SUMPRODUCT(Q592:Q596+0)</f>
        <v>0</v>
      </c>
      <c r="S592" s="325" t="e">
        <f>R592/P592</f>
        <v>#DIV/0!</v>
      </c>
      <c r="T592" s="321" t="e">
        <f>LOOKUP(S592,{0.4,0.45,0.5,0.55,0.6,0.65,0.7,0.75,0.8,0.85,0.9,0.95,1},{0.1,0.175,0.25,0.325,0.4,0.475,0.55,0.625,0.7,0.775,0.85,0.925,1})</f>
        <v>#DIV/0!</v>
      </c>
      <c r="U592" s="327"/>
      <c r="V592" s="329"/>
      <c r="W592" s="331"/>
      <c r="X592" s="327"/>
      <c r="Y592" s="323">
        <f>R592-(V592/10)-X592</f>
        <v>0</v>
      </c>
      <c r="Z592" s="323" t="e">
        <f>Y592*T592*AE592</f>
        <v>#DIV/0!</v>
      </c>
      <c r="AA592" s="323"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22"/>
      <c r="Q593" s="266"/>
      <c r="R593" s="324"/>
      <c r="S593" s="326"/>
      <c r="T593" s="322"/>
      <c r="U593" s="328"/>
      <c r="V593" s="330"/>
      <c r="W593" s="332"/>
      <c r="X593" s="328"/>
      <c r="Y593" s="324"/>
      <c r="Z593" s="324"/>
      <c r="AA593" s="324"/>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22"/>
      <c r="Q594" s="266"/>
      <c r="R594" s="324"/>
      <c r="S594" s="326"/>
      <c r="T594" s="322"/>
      <c r="U594" s="328"/>
      <c r="V594" s="330"/>
      <c r="W594" s="332"/>
      <c r="X594" s="328"/>
      <c r="Y594" s="324"/>
      <c r="Z594" s="324"/>
      <c r="AA594" s="324"/>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22"/>
      <c r="Q595" s="266"/>
      <c r="R595" s="324"/>
      <c r="S595" s="326"/>
      <c r="T595" s="322"/>
      <c r="U595" s="328"/>
      <c r="V595" s="330"/>
      <c r="W595" s="332"/>
      <c r="X595" s="328"/>
      <c r="Y595" s="324"/>
      <c r="Z595" s="324"/>
      <c r="AA595" s="324"/>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22"/>
      <c r="Q596" s="266"/>
      <c r="R596" s="324"/>
      <c r="S596" s="326"/>
      <c r="T596" s="322"/>
      <c r="U596" s="328"/>
      <c r="V596" s="330"/>
      <c r="W596" s="332"/>
      <c r="X596" s="328"/>
      <c r="Y596" s="324"/>
      <c r="Z596" s="324"/>
      <c r="AA596" s="324"/>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34">
        <f>SUM(O597:O601)</f>
        <v>0</v>
      </c>
      <c r="Q597" s="269"/>
      <c r="R597" s="318">
        <f>SUMPRODUCT(Q597:Q601+0)</f>
        <v>0</v>
      </c>
      <c r="S597" s="336" t="e">
        <f>R597/P597</f>
        <v>#DIV/0!</v>
      </c>
      <c r="T597" s="334" t="e">
        <f>LOOKUP(S597,{0.4,0.45,0.5,0.55,0.6,0.65,0.7,0.75,0.8,0.85,0.9,0.95,1},{0.1,0.175,0.25,0.325,0.4,0.475,0.55,0.625,0.7,0.775,0.85,0.925,1})</f>
        <v>#DIV/0!</v>
      </c>
      <c r="U597" s="338"/>
      <c r="V597" s="340"/>
      <c r="W597" s="342"/>
      <c r="X597" s="338"/>
      <c r="Y597" s="318">
        <f>R597-(V597/10)-X597</f>
        <v>0</v>
      </c>
      <c r="Z597" s="318" t="e">
        <f>Y597*T597*AE597</f>
        <v>#DIV/0!</v>
      </c>
      <c r="AA597" s="318"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35"/>
      <c r="Q598" s="271"/>
      <c r="R598" s="319"/>
      <c r="S598" s="337"/>
      <c r="T598" s="335"/>
      <c r="U598" s="339"/>
      <c r="V598" s="341"/>
      <c r="W598" s="343"/>
      <c r="X598" s="339"/>
      <c r="Y598" s="319"/>
      <c r="Z598" s="319"/>
      <c r="AA598" s="319"/>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35"/>
      <c r="Q599" s="271"/>
      <c r="R599" s="319"/>
      <c r="S599" s="337"/>
      <c r="T599" s="335"/>
      <c r="U599" s="339"/>
      <c r="V599" s="341"/>
      <c r="W599" s="343"/>
      <c r="X599" s="339"/>
      <c r="Y599" s="319"/>
      <c r="Z599" s="319"/>
      <c r="AA599" s="319"/>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35"/>
      <c r="Q600" s="271"/>
      <c r="R600" s="319"/>
      <c r="S600" s="337"/>
      <c r="T600" s="335"/>
      <c r="U600" s="339"/>
      <c r="V600" s="341"/>
      <c r="W600" s="343"/>
      <c r="X600" s="339"/>
      <c r="Y600" s="319"/>
      <c r="Z600" s="319"/>
      <c r="AA600" s="319"/>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35"/>
      <c r="Q601" s="271"/>
      <c r="R601" s="319"/>
      <c r="S601" s="337"/>
      <c r="T601" s="335"/>
      <c r="U601" s="339"/>
      <c r="V601" s="341"/>
      <c r="W601" s="343"/>
      <c r="X601" s="339"/>
      <c r="Y601" s="319"/>
      <c r="Z601" s="319"/>
      <c r="AA601" s="319"/>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21">
        <f>SUM(O602:O606)</f>
        <v>0</v>
      </c>
      <c r="Q602" s="264"/>
      <c r="R602" s="323">
        <f>SUMPRODUCT(Q602:Q606+0)</f>
        <v>0</v>
      </c>
      <c r="S602" s="325" t="e">
        <f>R602/P602</f>
        <v>#DIV/0!</v>
      </c>
      <c r="T602" s="321" t="e">
        <f>LOOKUP(S602,{0.4,0.45,0.5,0.55,0.6,0.65,0.7,0.75,0.8,0.85,0.9,0.95,1},{0.1,0.175,0.25,0.325,0.4,0.475,0.55,0.625,0.7,0.775,0.85,0.925,1})</f>
        <v>#DIV/0!</v>
      </c>
      <c r="U602" s="327"/>
      <c r="V602" s="329"/>
      <c r="W602" s="331"/>
      <c r="X602" s="327"/>
      <c r="Y602" s="323">
        <f>R602-(V602/10)-X602</f>
        <v>0</v>
      </c>
      <c r="Z602" s="323" t="e">
        <f>Y602*T602*AE602</f>
        <v>#DIV/0!</v>
      </c>
      <c r="AA602" s="323"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22"/>
      <c r="Q603" s="266"/>
      <c r="R603" s="324"/>
      <c r="S603" s="326"/>
      <c r="T603" s="322"/>
      <c r="U603" s="328"/>
      <c r="V603" s="330"/>
      <c r="W603" s="332"/>
      <c r="X603" s="328"/>
      <c r="Y603" s="324"/>
      <c r="Z603" s="324"/>
      <c r="AA603" s="324"/>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22"/>
      <c r="Q604" s="266"/>
      <c r="R604" s="324"/>
      <c r="S604" s="326"/>
      <c r="T604" s="322"/>
      <c r="U604" s="328"/>
      <c r="V604" s="330"/>
      <c r="W604" s="332"/>
      <c r="X604" s="328"/>
      <c r="Y604" s="324"/>
      <c r="Z604" s="324"/>
      <c r="AA604" s="324"/>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22"/>
      <c r="Q605" s="266"/>
      <c r="R605" s="324"/>
      <c r="S605" s="326"/>
      <c r="T605" s="322"/>
      <c r="U605" s="328"/>
      <c r="V605" s="330"/>
      <c r="W605" s="332"/>
      <c r="X605" s="328"/>
      <c r="Y605" s="324"/>
      <c r="Z605" s="324"/>
      <c r="AA605" s="324"/>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22"/>
      <c r="Q606" s="266"/>
      <c r="R606" s="324"/>
      <c r="S606" s="326"/>
      <c r="T606" s="322"/>
      <c r="U606" s="328"/>
      <c r="V606" s="330"/>
      <c r="W606" s="332"/>
      <c r="X606" s="328"/>
      <c r="Y606" s="324"/>
      <c r="Z606" s="324"/>
      <c r="AA606" s="324"/>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34">
        <f>SUM(O607:O611)</f>
        <v>0</v>
      </c>
      <c r="Q607" s="269"/>
      <c r="R607" s="318">
        <f>SUMPRODUCT(Q607:Q611+0)</f>
        <v>0</v>
      </c>
      <c r="S607" s="336" t="e">
        <f>R607/P607</f>
        <v>#DIV/0!</v>
      </c>
      <c r="T607" s="334" t="e">
        <f>LOOKUP(S607,{0.4,0.45,0.5,0.55,0.6,0.65,0.7,0.75,0.8,0.85,0.9,0.95,1},{0.1,0.175,0.25,0.325,0.4,0.475,0.55,0.625,0.7,0.775,0.85,0.925,1})</f>
        <v>#DIV/0!</v>
      </c>
      <c r="U607" s="338"/>
      <c r="V607" s="340"/>
      <c r="W607" s="342"/>
      <c r="X607" s="338"/>
      <c r="Y607" s="318">
        <f>R607-(V607/10)-X607</f>
        <v>0</v>
      </c>
      <c r="Z607" s="318" t="e">
        <f>Y607*T607*AE607</f>
        <v>#DIV/0!</v>
      </c>
      <c r="AA607" s="318"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35"/>
      <c r="Q608" s="271"/>
      <c r="R608" s="319"/>
      <c r="S608" s="337"/>
      <c r="T608" s="335"/>
      <c r="U608" s="339"/>
      <c r="V608" s="341"/>
      <c r="W608" s="343"/>
      <c r="X608" s="339"/>
      <c r="Y608" s="319"/>
      <c r="Z608" s="319"/>
      <c r="AA608" s="319"/>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35"/>
      <c r="Q609" s="271"/>
      <c r="R609" s="319"/>
      <c r="S609" s="337"/>
      <c r="T609" s="335"/>
      <c r="U609" s="339"/>
      <c r="V609" s="341"/>
      <c r="W609" s="343"/>
      <c r="X609" s="339"/>
      <c r="Y609" s="319"/>
      <c r="Z609" s="319"/>
      <c r="AA609" s="319"/>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35"/>
      <c r="Q610" s="271"/>
      <c r="R610" s="319"/>
      <c r="S610" s="337"/>
      <c r="T610" s="335"/>
      <c r="U610" s="339"/>
      <c r="V610" s="341"/>
      <c r="W610" s="343"/>
      <c r="X610" s="339"/>
      <c r="Y610" s="319"/>
      <c r="Z610" s="319"/>
      <c r="AA610" s="319"/>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35"/>
      <c r="Q611" s="271"/>
      <c r="R611" s="319"/>
      <c r="S611" s="337"/>
      <c r="T611" s="335"/>
      <c r="U611" s="339"/>
      <c r="V611" s="341"/>
      <c r="W611" s="343"/>
      <c r="X611" s="339"/>
      <c r="Y611" s="319"/>
      <c r="Z611" s="319"/>
      <c r="AA611" s="319"/>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21">
        <f>SUM(O612:O616)</f>
        <v>0</v>
      </c>
      <c r="Q612" s="264"/>
      <c r="R612" s="323">
        <f>SUMPRODUCT(Q612:Q616+0)</f>
        <v>0</v>
      </c>
      <c r="S612" s="325" t="e">
        <f>R612/P612</f>
        <v>#DIV/0!</v>
      </c>
      <c r="T612" s="321" t="e">
        <f>LOOKUP(S612,{0.4,0.45,0.5,0.55,0.6,0.65,0.7,0.75,0.8,0.85,0.9,0.95,1},{0.1,0.175,0.25,0.325,0.4,0.475,0.55,0.625,0.7,0.775,0.85,0.925,1})</f>
        <v>#DIV/0!</v>
      </c>
      <c r="U612" s="327"/>
      <c r="V612" s="329"/>
      <c r="W612" s="331"/>
      <c r="X612" s="327"/>
      <c r="Y612" s="323">
        <f>R612-(V612/10)-X612</f>
        <v>0</v>
      </c>
      <c r="Z612" s="323" t="e">
        <f>Y612*T612*AE612</f>
        <v>#DIV/0!</v>
      </c>
      <c r="AA612" s="323"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22"/>
      <c r="Q613" s="266"/>
      <c r="R613" s="324"/>
      <c r="S613" s="326"/>
      <c r="T613" s="322"/>
      <c r="U613" s="328"/>
      <c r="V613" s="330"/>
      <c r="W613" s="332"/>
      <c r="X613" s="328"/>
      <c r="Y613" s="324"/>
      <c r="Z613" s="324"/>
      <c r="AA613" s="324"/>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22"/>
      <c r="Q614" s="266"/>
      <c r="R614" s="324"/>
      <c r="S614" s="326"/>
      <c r="T614" s="322"/>
      <c r="U614" s="328"/>
      <c r="V614" s="330"/>
      <c r="W614" s="332"/>
      <c r="X614" s="328"/>
      <c r="Y614" s="324"/>
      <c r="Z614" s="324"/>
      <c r="AA614" s="324"/>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22"/>
      <c r="Q615" s="266"/>
      <c r="R615" s="324"/>
      <c r="S615" s="326"/>
      <c r="T615" s="322"/>
      <c r="U615" s="328"/>
      <c r="V615" s="330"/>
      <c r="W615" s="332"/>
      <c r="X615" s="328"/>
      <c r="Y615" s="324"/>
      <c r="Z615" s="324"/>
      <c r="AA615" s="324"/>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22"/>
      <c r="Q616" s="266"/>
      <c r="R616" s="324"/>
      <c r="S616" s="326"/>
      <c r="T616" s="322"/>
      <c r="U616" s="328"/>
      <c r="V616" s="330"/>
      <c r="W616" s="332"/>
      <c r="X616" s="328"/>
      <c r="Y616" s="324"/>
      <c r="Z616" s="324"/>
      <c r="AA616" s="324"/>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21">
        <f>SUM(O618:O622)</f>
        <v>0</v>
      </c>
      <c r="Q618" s="264"/>
      <c r="R618" s="323">
        <f>SUMPRODUCT(Q618:Q622+0)</f>
        <v>0</v>
      </c>
      <c r="S618" s="325" t="e">
        <f>R618/P618</f>
        <v>#DIV/0!</v>
      </c>
      <c r="T618" s="321" t="e">
        <f>LOOKUP(S618,{0.4,0.45,0.5,0.55,0.6,0.65,0.7,0.75,0.8,0.85,0.9,0.95,1},{0.1,0.175,0.25,0.325,0.4,0.475,0.55,0.625,0.7,0.775,0.85,0.925,1})</f>
        <v>#DIV/0!</v>
      </c>
      <c r="U618" s="327"/>
      <c r="V618" s="329"/>
      <c r="W618" s="331"/>
      <c r="X618" s="327"/>
      <c r="Y618" s="323">
        <f>R618-(V618/10)-X618</f>
        <v>0</v>
      </c>
      <c r="Z618" s="323" t="e">
        <f>Y618*T618*AE618</f>
        <v>#DIV/0!</v>
      </c>
      <c r="AA618" s="323"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22"/>
      <c r="Q619" s="266"/>
      <c r="R619" s="324"/>
      <c r="S619" s="326"/>
      <c r="T619" s="322"/>
      <c r="U619" s="328"/>
      <c r="V619" s="330"/>
      <c r="W619" s="332"/>
      <c r="X619" s="328"/>
      <c r="Y619" s="324"/>
      <c r="Z619" s="324"/>
      <c r="AA619" s="324"/>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22"/>
      <c r="Q620" s="266"/>
      <c r="R620" s="324"/>
      <c r="S620" s="326"/>
      <c r="T620" s="322"/>
      <c r="U620" s="328"/>
      <c r="V620" s="330"/>
      <c r="W620" s="332"/>
      <c r="X620" s="328"/>
      <c r="Y620" s="324"/>
      <c r="Z620" s="324"/>
      <c r="AA620" s="324"/>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22"/>
      <c r="Q621" s="266"/>
      <c r="R621" s="324"/>
      <c r="S621" s="326"/>
      <c r="T621" s="322"/>
      <c r="U621" s="328"/>
      <c r="V621" s="330"/>
      <c r="W621" s="332"/>
      <c r="X621" s="328"/>
      <c r="Y621" s="324"/>
      <c r="Z621" s="324"/>
      <c r="AA621" s="324"/>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22"/>
      <c r="Q622" s="266"/>
      <c r="R622" s="324"/>
      <c r="S622" s="326"/>
      <c r="T622" s="322"/>
      <c r="U622" s="328"/>
      <c r="V622" s="330"/>
      <c r="W622" s="332"/>
      <c r="X622" s="328"/>
      <c r="Y622" s="324"/>
      <c r="Z622" s="324"/>
      <c r="AA622" s="324"/>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34">
        <f>SUM(O623:O627)</f>
        <v>0</v>
      </c>
      <c r="Q623" s="269"/>
      <c r="R623" s="318">
        <f>SUMPRODUCT(Q623:Q627+0)</f>
        <v>0</v>
      </c>
      <c r="S623" s="336" t="e">
        <f>R623/P623</f>
        <v>#DIV/0!</v>
      </c>
      <c r="T623" s="334" t="e">
        <f>LOOKUP(S623,{0.4,0.45,0.5,0.55,0.6,0.65,0.7,0.75,0.8,0.85,0.9,0.95,1},{0.1,0.175,0.25,0.325,0.4,0.475,0.55,0.625,0.7,0.775,0.85,0.925,1})</f>
        <v>#DIV/0!</v>
      </c>
      <c r="U623" s="338"/>
      <c r="V623" s="340"/>
      <c r="W623" s="342"/>
      <c r="X623" s="338"/>
      <c r="Y623" s="318">
        <f>R623-(V623/10)-X623</f>
        <v>0</v>
      </c>
      <c r="Z623" s="318" t="e">
        <f>Y623*T623*AE623</f>
        <v>#DIV/0!</v>
      </c>
      <c r="AA623" s="318"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35"/>
      <c r="Q624" s="271"/>
      <c r="R624" s="319"/>
      <c r="S624" s="337"/>
      <c r="T624" s="335"/>
      <c r="U624" s="339"/>
      <c r="V624" s="341"/>
      <c r="W624" s="343"/>
      <c r="X624" s="339"/>
      <c r="Y624" s="319"/>
      <c r="Z624" s="319"/>
      <c r="AA624" s="319"/>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35"/>
      <c r="Q625" s="271"/>
      <c r="R625" s="319"/>
      <c r="S625" s="337"/>
      <c r="T625" s="335"/>
      <c r="U625" s="339"/>
      <c r="V625" s="341"/>
      <c r="W625" s="343"/>
      <c r="X625" s="339"/>
      <c r="Y625" s="319"/>
      <c r="Z625" s="319"/>
      <c r="AA625" s="319"/>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35"/>
      <c r="Q626" s="271"/>
      <c r="R626" s="319"/>
      <c r="S626" s="337"/>
      <c r="T626" s="335"/>
      <c r="U626" s="339"/>
      <c r="V626" s="341"/>
      <c r="W626" s="343"/>
      <c r="X626" s="339"/>
      <c r="Y626" s="319"/>
      <c r="Z626" s="319"/>
      <c r="AA626" s="319"/>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35"/>
      <c r="Q627" s="271"/>
      <c r="R627" s="319"/>
      <c r="S627" s="337"/>
      <c r="T627" s="335"/>
      <c r="U627" s="339"/>
      <c r="V627" s="341"/>
      <c r="W627" s="343"/>
      <c r="X627" s="339"/>
      <c r="Y627" s="319"/>
      <c r="Z627" s="319"/>
      <c r="AA627" s="319"/>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21">
        <f>SUM(O628:O632)</f>
        <v>0</v>
      </c>
      <c r="Q628" s="264"/>
      <c r="R628" s="323">
        <f>SUMPRODUCT(Q628:Q632+0)</f>
        <v>0</v>
      </c>
      <c r="S628" s="325" t="e">
        <f>R628/P628</f>
        <v>#DIV/0!</v>
      </c>
      <c r="T628" s="321" t="e">
        <f>LOOKUP(S628,{0.4,0.45,0.5,0.55,0.6,0.65,0.7,0.75,0.8,0.85,0.9,0.95,1},{0.1,0.175,0.25,0.325,0.4,0.475,0.55,0.625,0.7,0.775,0.85,0.925,1})</f>
        <v>#DIV/0!</v>
      </c>
      <c r="U628" s="327"/>
      <c r="V628" s="329"/>
      <c r="W628" s="331"/>
      <c r="X628" s="327"/>
      <c r="Y628" s="323">
        <f>R628-(V628/10)-X628</f>
        <v>0</v>
      </c>
      <c r="Z628" s="323" t="e">
        <f>Y628*T628*AE628</f>
        <v>#DIV/0!</v>
      </c>
      <c r="AA628" s="323"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22"/>
      <c r="Q629" s="266"/>
      <c r="R629" s="324"/>
      <c r="S629" s="326"/>
      <c r="T629" s="322"/>
      <c r="U629" s="328"/>
      <c r="V629" s="330"/>
      <c r="W629" s="332"/>
      <c r="X629" s="328"/>
      <c r="Y629" s="324"/>
      <c r="Z629" s="324"/>
      <c r="AA629" s="324"/>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22"/>
      <c r="Q630" s="266"/>
      <c r="R630" s="324"/>
      <c r="S630" s="326"/>
      <c r="T630" s="322"/>
      <c r="U630" s="328"/>
      <c r="V630" s="330"/>
      <c r="W630" s="332"/>
      <c r="X630" s="328"/>
      <c r="Y630" s="324"/>
      <c r="Z630" s="324"/>
      <c r="AA630" s="324"/>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22"/>
      <c r="Q631" s="266"/>
      <c r="R631" s="324"/>
      <c r="S631" s="326"/>
      <c r="T631" s="322"/>
      <c r="U631" s="328"/>
      <c r="V631" s="330"/>
      <c r="W631" s="332"/>
      <c r="X631" s="328"/>
      <c r="Y631" s="324"/>
      <c r="Z631" s="324"/>
      <c r="AA631" s="324"/>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22"/>
      <c r="Q632" s="266"/>
      <c r="R632" s="324"/>
      <c r="S632" s="326"/>
      <c r="T632" s="322"/>
      <c r="U632" s="328"/>
      <c r="V632" s="330"/>
      <c r="W632" s="332"/>
      <c r="X632" s="328"/>
      <c r="Y632" s="324"/>
      <c r="Z632" s="324"/>
      <c r="AA632" s="324"/>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34">
        <f>SUM(O633:O637)</f>
        <v>0</v>
      </c>
      <c r="Q633" s="269"/>
      <c r="R633" s="318">
        <f>SUMPRODUCT(Q633:Q637+0)</f>
        <v>0</v>
      </c>
      <c r="S633" s="336" t="e">
        <f>R633/P633</f>
        <v>#DIV/0!</v>
      </c>
      <c r="T633" s="334" t="e">
        <f>LOOKUP(S633,{0.4,0.45,0.5,0.55,0.6,0.65,0.7,0.75,0.8,0.85,0.9,0.95,1},{0.1,0.175,0.25,0.325,0.4,0.475,0.55,0.625,0.7,0.775,0.85,0.925,1})</f>
        <v>#DIV/0!</v>
      </c>
      <c r="U633" s="338"/>
      <c r="V633" s="340"/>
      <c r="W633" s="342"/>
      <c r="X633" s="338"/>
      <c r="Y633" s="318">
        <f>R633-(V633/10)-X633</f>
        <v>0</v>
      </c>
      <c r="Z633" s="318" t="e">
        <f>Y633*T633*AE633</f>
        <v>#DIV/0!</v>
      </c>
      <c r="AA633" s="318"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35"/>
      <c r="Q634" s="271"/>
      <c r="R634" s="319"/>
      <c r="S634" s="337"/>
      <c r="T634" s="335"/>
      <c r="U634" s="339"/>
      <c r="V634" s="341"/>
      <c r="W634" s="343"/>
      <c r="X634" s="339"/>
      <c r="Y634" s="319"/>
      <c r="Z634" s="319"/>
      <c r="AA634" s="319"/>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35"/>
      <c r="Q635" s="271"/>
      <c r="R635" s="319"/>
      <c r="S635" s="337"/>
      <c r="T635" s="335"/>
      <c r="U635" s="339"/>
      <c r="V635" s="341"/>
      <c r="W635" s="343"/>
      <c r="X635" s="339"/>
      <c r="Y635" s="319"/>
      <c r="Z635" s="319"/>
      <c r="AA635" s="319"/>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35"/>
      <c r="Q636" s="271"/>
      <c r="R636" s="319"/>
      <c r="S636" s="337"/>
      <c r="T636" s="335"/>
      <c r="U636" s="339"/>
      <c r="V636" s="341"/>
      <c r="W636" s="343"/>
      <c r="X636" s="339"/>
      <c r="Y636" s="319"/>
      <c r="Z636" s="319"/>
      <c r="AA636" s="319"/>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35"/>
      <c r="Q637" s="271"/>
      <c r="R637" s="319"/>
      <c r="S637" s="337"/>
      <c r="T637" s="335"/>
      <c r="U637" s="339"/>
      <c r="V637" s="341"/>
      <c r="W637" s="343"/>
      <c r="X637" s="339"/>
      <c r="Y637" s="319"/>
      <c r="Z637" s="319"/>
      <c r="AA637" s="319"/>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21">
        <f>SUM(O638:O642)</f>
        <v>0</v>
      </c>
      <c r="Q638" s="264"/>
      <c r="R638" s="323">
        <f>SUMPRODUCT(Q638:Q642+0)</f>
        <v>0</v>
      </c>
      <c r="S638" s="325" t="e">
        <f>R638/P638</f>
        <v>#DIV/0!</v>
      </c>
      <c r="T638" s="321" t="e">
        <f>LOOKUP(S638,{0.4,0.45,0.5,0.55,0.6,0.65,0.7,0.75,0.8,0.85,0.9,0.95,1},{0.1,0.175,0.25,0.325,0.4,0.475,0.55,0.625,0.7,0.775,0.85,0.925,1})</f>
        <v>#DIV/0!</v>
      </c>
      <c r="U638" s="327"/>
      <c r="V638" s="329"/>
      <c r="W638" s="331"/>
      <c r="X638" s="327"/>
      <c r="Y638" s="323">
        <f>R638-(V638/10)-X638</f>
        <v>0</v>
      </c>
      <c r="Z638" s="323" t="e">
        <f>Y638*T638*AE638</f>
        <v>#DIV/0!</v>
      </c>
      <c r="AA638" s="323"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22"/>
      <c r="Q639" s="266"/>
      <c r="R639" s="324"/>
      <c r="S639" s="326"/>
      <c r="T639" s="322"/>
      <c r="U639" s="328"/>
      <c r="V639" s="330"/>
      <c r="W639" s="332"/>
      <c r="X639" s="328"/>
      <c r="Y639" s="324"/>
      <c r="Z639" s="324"/>
      <c r="AA639" s="324"/>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22"/>
      <c r="Q640" s="266"/>
      <c r="R640" s="324"/>
      <c r="S640" s="326"/>
      <c r="T640" s="322"/>
      <c r="U640" s="328"/>
      <c r="V640" s="330"/>
      <c r="W640" s="332"/>
      <c r="X640" s="328"/>
      <c r="Y640" s="324"/>
      <c r="Z640" s="324"/>
      <c r="AA640" s="324"/>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22"/>
      <c r="Q641" s="266"/>
      <c r="R641" s="324"/>
      <c r="S641" s="326"/>
      <c r="T641" s="322"/>
      <c r="U641" s="328"/>
      <c r="V641" s="330"/>
      <c r="W641" s="332"/>
      <c r="X641" s="328"/>
      <c r="Y641" s="324"/>
      <c r="Z641" s="324"/>
      <c r="AA641" s="324"/>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22"/>
      <c r="Q642" s="266"/>
      <c r="R642" s="324"/>
      <c r="S642" s="326"/>
      <c r="T642" s="322"/>
      <c r="U642" s="328"/>
      <c r="V642" s="330"/>
      <c r="W642" s="332"/>
      <c r="X642" s="328"/>
      <c r="Y642" s="324"/>
      <c r="Z642" s="324"/>
      <c r="AA642" s="324"/>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21">
        <f>SUM(O644:O648)</f>
        <v>0</v>
      </c>
      <c r="Q644" s="264"/>
      <c r="R644" s="323">
        <f>SUMPRODUCT(Q644:Q648+0)</f>
        <v>0</v>
      </c>
      <c r="S644" s="325" t="e">
        <f>R644/P644</f>
        <v>#DIV/0!</v>
      </c>
      <c r="T644" s="321" t="e">
        <f>LOOKUP(S644,{0.4,0.45,0.5,0.55,0.6,0.65,0.7,0.75,0.8,0.85,0.9,0.95,1},{0.1,0.175,0.25,0.325,0.4,0.475,0.55,0.625,0.7,0.775,0.85,0.925,1})</f>
        <v>#DIV/0!</v>
      </c>
      <c r="U644" s="327"/>
      <c r="V644" s="329"/>
      <c r="W644" s="331"/>
      <c r="X644" s="327"/>
      <c r="Y644" s="323">
        <f>R644-(V644/10)-X644</f>
        <v>0</v>
      </c>
      <c r="Z644" s="323" t="e">
        <f>Y644*T644*AE644</f>
        <v>#DIV/0!</v>
      </c>
      <c r="AA644" s="323"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22"/>
      <c r="Q645" s="266"/>
      <c r="R645" s="324"/>
      <c r="S645" s="326"/>
      <c r="T645" s="322"/>
      <c r="U645" s="328"/>
      <c r="V645" s="330"/>
      <c r="W645" s="332"/>
      <c r="X645" s="328"/>
      <c r="Y645" s="324"/>
      <c r="Z645" s="324"/>
      <c r="AA645" s="324"/>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22"/>
      <c r="Q646" s="266"/>
      <c r="R646" s="324"/>
      <c r="S646" s="326"/>
      <c r="T646" s="322"/>
      <c r="U646" s="328"/>
      <c r="V646" s="330"/>
      <c r="W646" s="332"/>
      <c r="X646" s="328"/>
      <c r="Y646" s="324"/>
      <c r="Z646" s="324"/>
      <c r="AA646" s="324"/>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22"/>
      <c r="Q647" s="266"/>
      <c r="R647" s="324"/>
      <c r="S647" s="326"/>
      <c r="T647" s="322"/>
      <c r="U647" s="328"/>
      <c r="V647" s="330"/>
      <c r="W647" s="332"/>
      <c r="X647" s="328"/>
      <c r="Y647" s="324"/>
      <c r="Z647" s="324"/>
      <c r="AA647" s="324"/>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22"/>
      <c r="Q648" s="266"/>
      <c r="R648" s="324"/>
      <c r="S648" s="326"/>
      <c r="T648" s="322"/>
      <c r="U648" s="328"/>
      <c r="V648" s="330"/>
      <c r="W648" s="332"/>
      <c r="X648" s="328"/>
      <c r="Y648" s="324"/>
      <c r="Z648" s="324"/>
      <c r="AA648" s="324"/>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34">
        <f>SUM(O649:O653)</f>
        <v>0</v>
      </c>
      <c r="Q649" s="269"/>
      <c r="R649" s="318">
        <f>SUMPRODUCT(Q649:Q653+0)</f>
        <v>0</v>
      </c>
      <c r="S649" s="336" t="e">
        <f>R649/P649</f>
        <v>#DIV/0!</v>
      </c>
      <c r="T649" s="334" t="e">
        <f>LOOKUP(S649,{0.4,0.45,0.5,0.55,0.6,0.65,0.7,0.75,0.8,0.85,0.9,0.95,1},{0.1,0.175,0.25,0.325,0.4,0.475,0.55,0.625,0.7,0.775,0.85,0.925,1})</f>
        <v>#DIV/0!</v>
      </c>
      <c r="U649" s="338"/>
      <c r="V649" s="340"/>
      <c r="W649" s="342"/>
      <c r="X649" s="338"/>
      <c r="Y649" s="318">
        <f>R649-(V649/10)-X649</f>
        <v>0</v>
      </c>
      <c r="Z649" s="318" t="e">
        <f>Y649*T649*AE649</f>
        <v>#DIV/0!</v>
      </c>
      <c r="AA649" s="318"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35"/>
      <c r="Q650" s="271"/>
      <c r="R650" s="319"/>
      <c r="S650" s="337"/>
      <c r="T650" s="335"/>
      <c r="U650" s="339"/>
      <c r="V650" s="341"/>
      <c r="W650" s="343"/>
      <c r="X650" s="339"/>
      <c r="Y650" s="319"/>
      <c r="Z650" s="319"/>
      <c r="AA650" s="319"/>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35"/>
      <c r="Q651" s="271"/>
      <c r="R651" s="319"/>
      <c r="S651" s="337"/>
      <c r="T651" s="335"/>
      <c r="U651" s="339"/>
      <c r="V651" s="341"/>
      <c r="W651" s="343"/>
      <c r="X651" s="339"/>
      <c r="Y651" s="319"/>
      <c r="Z651" s="319"/>
      <c r="AA651" s="319"/>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35"/>
      <c r="Q652" s="271"/>
      <c r="R652" s="319"/>
      <c r="S652" s="337"/>
      <c r="T652" s="335"/>
      <c r="U652" s="339"/>
      <c r="V652" s="341"/>
      <c r="W652" s="343"/>
      <c r="X652" s="339"/>
      <c r="Y652" s="319"/>
      <c r="Z652" s="319"/>
      <c r="AA652" s="319"/>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35"/>
      <c r="Q653" s="271"/>
      <c r="R653" s="319"/>
      <c r="S653" s="337"/>
      <c r="T653" s="335"/>
      <c r="U653" s="339"/>
      <c r="V653" s="341"/>
      <c r="W653" s="343"/>
      <c r="X653" s="339"/>
      <c r="Y653" s="319"/>
      <c r="Z653" s="319"/>
      <c r="AA653" s="319"/>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21">
        <f>SUM(O654:O658)</f>
        <v>0</v>
      </c>
      <c r="Q654" s="264"/>
      <c r="R654" s="323">
        <f>SUMPRODUCT(Q654:Q658+0)</f>
        <v>0</v>
      </c>
      <c r="S654" s="325" t="e">
        <f>R654/P654</f>
        <v>#DIV/0!</v>
      </c>
      <c r="T654" s="321" t="e">
        <f>LOOKUP(S654,{0.4,0.45,0.5,0.55,0.6,0.65,0.7,0.75,0.8,0.85,0.9,0.95,1},{0.1,0.175,0.25,0.325,0.4,0.475,0.55,0.625,0.7,0.775,0.85,0.925,1})</f>
        <v>#DIV/0!</v>
      </c>
      <c r="U654" s="327"/>
      <c r="V654" s="329"/>
      <c r="W654" s="331"/>
      <c r="X654" s="327"/>
      <c r="Y654" s="323">
        <f>R654-(V654/10)-X654</f>
        <v>0</v>
      </c>
      <c r="Z654" s="323" t="e">
        <f>Y654*T654*AE654</f>
        <v>#DIV/0!</v>
      </c>
      <c r="AA654" s="323"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22"/>
      <c r="Q655" s="266"/>
      <c r="R655" s="324"/>
      <c r="S655" s="326"/>
      <c r="T655" s="322"/>
      <c r="U655" s="328"/>
      <c r="V655" s="330"/>
      <c r="W655" s="332"/>
      <c r="X655" s="328"/>
      <c r="Y655" s="324"/>
      <c r="Z655" s="324"/>
      <c r="AA655" s="324"/>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22"/>
      <c r="Q656" s="266"/>
      <c r="R656" s="324"/>
      <c r="S656" s="326"/>
      <c r="T656" s="322"/>
      <c r="U656" s="328"/>
      <c r="V656" s="330"/>
      <c r="W656" s="332"/>
      <c r="X656" s="328"/>
      <c r="Y656" s="324"/>
      <c r="Z656" s="324"/>
      <c r="AA656" s="324"/>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22"/>
      <c r="Q657" s="266"/>
      <c r="R657" s="324"/>
      <c r="S657" s="326"/>
      <c r="T657" s="322"/>
      <c r="U657" s="328"/>
      <c r="V657" s="330"/>
      <c r="W657" s="332"/>
      <c r="X657" s="328"/>
      <c r="Y657" s="324"/>
      <c r="Z657" s="324"/>
      <c r="AA657" s="324"/>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22"/>
      <c r="Q658" s="266"/>
      <c r="R658" s="324"/>
      <c r="S658" s="326"/>
      <c r="T658" s="322"/>
      <c r="U658" s="328"/>
      <c r="V658" s="330"/>
      <c r="W658" s="332"/>
      <c r="X658" s="328"/>
      <c r="Y658" s="324"/>
      <c r="Z658" s="324"/>
      <c r="AA658" s="324"/>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34">
        <f>SUM(O659:O663)</f>
        <v>0</v>
      </c>
      <c r="Q659" s="269"/>
      <c r="R659" s="318">
        <f>SUMPRODUCT(Q659:Q663+0)</f>
        <v>0</v>
      </c>
      <c r="S659" s="336" t="e">
        <f>R659/P659</f>
        <v>#DIV/0!</v>
      </c>
      <c r="T659" s="334" t="e">
        <f>LOOKUP(S659,{0.4,0.45,0.5,0.55,0.6,0.65,0.7,0.75,0.8,0.85,0.9,0.95,1},{0.1,0.175,0.25,0.325,0.4,0.475,0.55,0.625,0.7,0.775,0.85,0.925,1})</f>
        <v>#DIV/0!</v>
      </c>
      <c r="U659" s="338"/>
      <c r="V659" s="340"/>
      <c r="W659" s="342"/>
      <c r="X659" s="338"/>
      <c r="Y659" s="318">
        <f>R659-(V659/10)-X659</f>
        <v>0</v>
      </c>
      <c r="Z659" s="318" t="e">
        <f>Y659*T659*AE659</f>
        <v>#DIV/0!</v>
      </c>
      <c r="AA659" s="318"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35"/>
      <c r="Q660" s="271"/>
      <c r="R660" s="319"/>
      <c r="S660" s="337"/>
      <c r="T660" s="335"/>
      <c r="U660" s="339"/>
      <c r="V660" s="341"/>
      <c r="W660" s="343"/>
      <c r="X660" s="339"/>
      <c r="Y660" s="319"/>
      <c r="Z660" s="319"/>
      <c r="AA660" s="319"/>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35"/>
      <c r="Q661" s="271"/>
      <c r="R661" s="319"/>
      <c r="S661" s="337"/>
      <c r="T661" s="335"/>
      <c r="U661" s="339"/>
      <c r="V661" s="341"/>
      <c r="W661" s="343"/>
      <c r="X661" s="339"/>
      <c r="Y661" s="319"/>
      <c r="Z661" s="319"/>
      <c r="AA661" s="319"/>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35"/>
      <c r="Q662" s="271"/>
      <c r="R662" s="319"/>
      <c r="S662" s="337"/>
      <c r="T662" s="335"/>
      <c r="U662" s="339"/>
      <c r="V662" s="341"/>
      <c r="W662" s="343"/>
      <c r="X662" s="339"/>
      <c r="Y662" s="319"/>
      <c r="Z662" s="319"/>
      <c r="AA662" s="319"/>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35"/>
      <c r="Q663" s="271"/>
      <c r="R663" s="319"/>
      <c r="S663" s="337"/>
      <c r="T663" s="335"/>
      <c r="U663" s="339"/>
      <c r="V663" s="341"/>
      <c r="W663" s="343"/>
      <c r="X663" s="339"/>
      <c r="Y663" s="319"/>
      <c r="Z663" s="319"/>
      <c r="AA663" s="319"/>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21">
        <f>SUM(O664:O668)</f>
        <v>0</v>
      </c>
      <c r="Q664" s="264"/>
      <c r="R664" s="323">
        <f>SUMPRODUCT(Q664:Q668+0)</f>
        <v>0</v>
      </c>
      <c r="S664" s="325" t="e">
        <f>R664/P664</f>
        <v>#DIV/0!</v>
      </c>
      <c r="T664" s="321" t="e">
        <f>LOOKUP(S664,{0.4,0.45,0.5,0.55,0.6,0.65,0.7,0.75,0.8,0.85,0.9,0.95,1},{0.1,0.175,0.25,0.325,0.4,0.475,0.55,0.625,0.7,0.775,0.85,0.925,1})</f>
        <v>#DIV/0!</v>
      </c>
      <c r="U664" s="327"/>
      <c r="V664" s="329"/>
      <c r="W664" s="331"/>
      <c r="X664" s="327"/>
      <c r="Y664" s="323">
        <f>R664-(V664/10)-X664</f>
        <v>0</v>
      </c>
      <c r="Z664" s="323" t="e">
        <f>Y664*T664*AE664</f>
        <v>#DIV/0!</v>
      </c>
      <c r="AA664" s="323"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22"/>
      <c r="Q665" s="266"/>
      <c r="R665" s="324"/>
      <c r="S665" s="326"/>
      <c r="T665" s="322"/>
      <c r="U665" s="328"/>
      <c r="V665" s="330"/>
      <c r="W665" s="332"/>
      <c r="X665" s="328"/>
      <c r="Y665" s="324"/>
      <c r="Z665" s="324"/>
      <c r="AA665" s="324"/>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22"/>
      <c r="Q666" s="266"/>
      <c r="R666" s="324"/>
      <c r="S666" s="326"/>
      <c r="T666" s="322"/>
      <c r="U666" s="328"/>
      <c r="V666" s="330"/>
      <c r="W666" s="332"/>
      <c r="X666" s="328"/>
      <c r="Y666" s="324"/>
      <c r="Z666" s="324"/>
      <c r="AA666" s="324"/>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22"/>
      <c r="Q667" s="266"/>
      <c r="R667" s="324"/>
      <c r="S667" s="326"/>
      <c r="T667" s="322"/>
      <c r="U667" s="328"/>
      <c r="V667" s="330"/>
      <c r="W667" s="332"/>
      <c r="X667" s="328"/>
      <c r="Y667" s="324"/>
      <c r="Z667" s="324"/>
      <c r="AA667" s="324"/>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22"/>
      <c r="Q668" s="266"/>
      <c r="R668" s="324"/>
      <c r="S668" s="326"/>
      <c r="T668" s="322"/>
      <c r="U668" s="328"/>
      <c r="V668" s="330"/>
      <c r="W668" s="332"/>
      <c r="X668" s="328"/>
      <c r="Y668" s="324"/>
      <c r="Z668" s="324"/>
      <c r="AA668" s="324"/>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21">
        <f>SUM(O670:O674)</f>
        <v>0</v>
      </c>
      <c r="Q670" s="264"/>
      <c r="R670" s="323">
        <f>SUMPRODUCT(Q670:Q674+0)</f>
        <v>0</v>
      </c>
      <c r="S670" s="325" t="e">
        <f>R670/P670</f>
        <v>#DIV/0!</v>
      </c>
      <c r="T670" s="321" t="e">
        <f>LOOKUP(S670,{0.4,0.45,0.5,0.55,0.6,0.65,0.7,0.75,0.8,0.85,0.9,0.95,1},{0.1,0.175,0.25,0.325,0.4,0.475,0.55,0.625,0.7,0.775,0.85,0.925,1})</f>
        <v>#DIV/0!</v>
      </c>
      <c r="U670" s="327"/>
      <c r="V670" s="329"/>
      <c r="W670" s="331"/>
      <c r="X670" s="327"/>
      <c r="Y670" s="323">
        <f>R670-(V670/10)-X670</f>
        <v>0</v>
      </c>
      <c r="Z670" s="323" t="e">
        <f>Y670*T670*AE670</f>
        <v>#DIV/0!</v>
      </c>
      <c r="AA670" s="323"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22"/>
      <c r="Q671" s="266"/>
      <c r="R671" s="324"/>
      <c r="S671" s="326"/>
      <c r="T671" s="322"/>
      <c r="U671" s="328"/>
      <c r="V671" s="330"/>
      <c r="W671" s="332"/>
      <c r="X671" s="328"/>
      <c r="Y671" s="324"/>
      <c r="Z671" s="324"/>
      <c r="AA671" s="324"/>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22"/>
      <c r="Q672" s="266"/>
      <c r="R672" s="324"/>
      <c r="S672" s="326"/>
      <c r="T672" s="322"/>
      <c r="U672" s="328"/>
      <c r="V672" s="330"/>
      <c r="W672" s="332"/>
      <c r="X672" s="328"/>
      <c r="Y672" s="324"/>
      <c r="Z672" s="324"/>
      <c r="AA672" s="324"/>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22"/>
      <c r="Q673" s="266"/>
      <c r="R673" s="324"/>
      <c r="S673" s="326"/>
      <c r="T673" s="322"/>
      <c r="U673" s="328"/>
      <c r="V673" s="330"/>
      <c r="W673" s="332"/>
      <c r="X673" s="328"/>
      <c r="Y673" s="324"/>
      <c r="Z673" s="324"/>
      <c r="AA673" s="324"/>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22"/>
      <c r="Q674" s="266"/>
      <c r="R674" s="324"/>
      <c r="S674" s="326"/>
      <c r="T674" s="322"/>
      <c r="U674" s="328"/>
      <c r="V674" s="330"/>
      <c r="W674" s="332"/>
      <c r="X674" s="328"/>
      <c r="Y674" s="324"/>
      <c r="Z674" s="324"/>
      <c r="AA674" s="324"/>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34">
        <f>SUM(O675:O679)</f>
        <v>0</v>
      </c>
      <c r="Q675" s="269"/>
      <c r="R675" s="318">
        <f>SUMPRODUCT(Q675:Q679+0)</f>
        <v>0</v>
      </c>
      <c r="S675" s="336" t="e">
        <f>R675/P675</f>
        <v>#DIV/0!</v>
      </c>
      <c r="T675" s="334" t="e">
        <f>LOOKUP(S675,{0.4,0.45,0.5,0.55,0.6,0.65,0.7,0.75,0.8,0.85,0.9,0.95,1},{0.1,0.175,0.25,0.325,0.4,0.475,0.55,0.625,0.7,0.775,0.85,0.925,1})</f>
        <v>#DIV/0!</v>
      </c>
      <c r="U675" s="338"/>
      <c r="V675" s="340"/>
      <c r="W675" s="342"/>
      <c r="X675" s="338"/>
      <c r="Y675" s="318">
        <f>R675-(V675/10)-X675</f>
        <v>0</v>
      </c>
      <c r="Z675" s="318" t="e">
        <f>Y675*T675*AE675</f>
        <v>#DIV/0!</v>
      </c>
      <c r="AA675" s="318"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35"/>
      <c r="Q676" s="271"/>
      <c r="R676" s="319"/>
      <c r="S676" s="337"/>
      <c r="T676" s="335"/>
      <c r="U676" s="339"/>
      <c r="V676" s="341"/>
      <c r="W676" s="343"/>
      <c r="X676" s="339"/>
      <c r="Y676" s="319"/>
      <c r="Z676" s="319"/>
      <c r="AA676" s="319"/>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35"/>
      <c r="Q677" s="271"/>
      <c r="R677" s="319"/>
      <c r="S677" s="337"/>
      <c r="T677" s="335"/>
      <c r="U677" s="339"/>
      <c r="V677" s="341"/>
      <c r="W677" s="343"/>
      <c r="X677" s="339"/>
      <c r="Y677" s="319"/>
      <c r="Z677" s="319"/>
      <c r="AA677" s="319"/>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35"/>
      <c r="Q678" s="271"/>
      <c r="R678" s="319"/>
      <c r="S678" s="337"/>
      <c r="T678" s="335"/>
      <c r="U678" s="339"/>
      <c r="V678" s="341"/>
      <c r="W678" s="343"/>
      <c r="X678" s="339"/>
      <c r="Y678" s="319"/>
      <c r="Z678" s="319"/>
      <c r="AA678" s="319"/>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35"/>
      <c r="Q679" s="271"/>
      <c r="R679" s="319"/>
      <c r="S679" s="337"/>
      <c r="T679" s="335"/>
      <c r="U679" s="339"/>
      <c r="V679" s="341"/>
      <c r="W679" s="343"/>
      <c r="X679" s="339"/>
      <c r="Y679" s="319"/>
      <c r="Z679" s="319"/>
      <c r="AA679" s="319"/>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21">
        <f>SUM(O680:O684)</f>
        <v>0</v>
      </c>
      <c r="Q680" s="264"/>
      <c r="R680" s="323">
        <f>SUMPRODUCT(Q680:Q684+0)</f>
        <v>0</v>
      </c>
      <c r="S680" s="325" t="e">
        <f>R680/P680</f>
        <v>#DIV/0!</v>
      </c>
      <c r="T680" s="321" t="e">
        <f>LOOKUP(S680,{0.4,0.45,0.5,0.55,0.6,0.65,0.7,0.75,0.8,0.85,0.9,0.95,1},{0.1,0.175,0.25,0.325,0.4,0.475,0.55,0.625,0.7,0.775,0.85,0.925,1})</f>
        <v>#DIV/0!</v>
      </c>
      <c r="U680" s="327"/>
      <c r="V680" s="329"/>
      <c r="W680" s="331"/>
      <c r="X680" s="327"/>
      <c r="Y680" s="323">
        <f>R680-(V680/10)-X680</f>
        <v>0</v>
      </c>
      <c r="Z680" s="323" t="e">
        <f>Y680*T680*AE680</f>
        <v>#DIV/0!</v>
      </c>
      <c r="AA680" s="323"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22"/>
      <c r="Q681" s="266"/>
      <c r="R681" s="324"/>
      <c r="S681" s="326"/>
      <c r="T681" s="322"/>
      <c r="U681" s="328"/>
      <c r="V681" s="330"/>
      <c r="W681" s="332"/>
      <c r="X681" s="328"/>
      <c r="Y681" s="324"/>
      <c r="Z681" s="324"/>
      <c r="AA681" s="324"/>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22"/>
      <c r="Q682" s="266"/>
      <c r="R682" s="324"/>
      <c r="S682" s="326"/>
      <c r="T682" s="322"/>
      <c r="U682" s="328"/>
      <c r="V682" s="330"/>
      <c r="W682" s="332"/>
      <c r="X682" s="328"/>
      <c r="Y682" s="324"/>
      <c r="Z682" s="324"/>
      <c r="AA682" s="324"/>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22"/>
      <c r="Q683" s="266"/>
      <c r="R683" s="324"/>
      <c r="S683" s="326"/>
      <c r="T683" s="322"/>
      <c r="U683" s="328"/>
      <c r="V683" s="330"/>
      <c r="W683" s="332"/>
      <c r="X683" s="328"/>
      <c r="Y683" s="324"/>
      <c r="Z683" s="324"/>
      <c r="AA683" s="324"/>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22"/>
      <c r="Q684" s="266"/>
      <c r="R684" s="324"/>
      <c r="S684" s="326"/>
      <c r="T684" s="322"/>
      <c r="U684" s="328"/>
      <c r="V684" s="330"/>
      <c r="W684" s="332"/>
      <c r="X684" s="328"/>
      <c r="Y684" s="324"/>
      <c r="Z684" s="324"/>
      <c r="AA684" s="324"/>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34">
        <f>SUM(O685:O689)</f>
        <v>0</v>
      </c>
      <c r="Q685" s="269"/>
      <c r="R685" s="318">
        <f>SUMPRODUCT(Q685:Q689+0)</f>
        <v>0</v>
      </c>
      <c r="S685" s="336" t="e">
        <f>R685/P685</f>
        <v>#DIV/0!</v>
      </c>
      <c r="T685" s="334" t="e">
        <f>LOOKUP(S685,{0.4,0.45,0.5,0.55,0.6,0.65,0.7,0.75,0.8,0.85,0.9,0.95,1},{0.1,0.175,0.25,0.325,0.4,0.475,0.55,0.625,0.7,0.775,0.85,0.925,1})</f>
        <v>#DIV/0!</v>
      </c>
      <c r="U685" s="338"/>
      <c r="V685" s="340"/>
      <c r="W685" s="342"/>
      <c r="X685" s="338"/>
      <c r="Y685" s="318">
        <f>R685-(V685/10)-X685</f>
        <v>0</v>
      </c>
      <c r="Z685" s="318" t="e">
        <f>Y685*T685*AE685</f>
        <v>#DIV/0!</v>
      </c>
      <c r="AA685" s="318"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35"/>
      <c r="Q686" s="271"/>
      <c r="R686" s="319"/>
      <c r="S686" s="337"/>
      <c r="T686" s="335"/>
      <c r="U686" s="339"/>
      <c r="V686" s="341"/>
      <c r="W686" s="343"/>
      <c r="X686" s="339"/>
      <c r="Y686" s="319"/>
      <c r="Z686" s="319"/>
      <c r="AA686" s="319"/>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35"/>
      <c r="Q687" s="271"/>
      <c r="R687" s="319"/>
      <c r="S687" s="337"/>
      <c r="T687" s="335"/>
      <c r="U687" s="339"/>
      <c r="V687" s="341"/>
      <c r="W687" s="343"/>
      <c r="X687" s="339"/>
      <c r="Y687" s="319"/>
      <c r="Z687" s="319"/>
      <c r="AA687" s="319"/>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35"/>
      <c r="Q688" s="271"/>
      <c r="R688" s="319"/>
      <c r="S688" s="337"/>
      <c r="T688" s="335"/>
      <c r="U688" s="339"/>
      <c r="V688" s="341"/>
      <c r="W688" s="343"/>
      <c r="X688" s="339"/>
      <c r="Y688" s="319"/>
      <c r="Z688" s="319"/>
      <c r="AA688" s="319"/>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35"/>
      <c r="Q689" s="271"/>
      <c r="R689" s="319"/>
      <c r="S689" s="337"/>
      <c r="T689" s="335"/>
      <c r="U689" s="339"/>
      <c r="V689" s="341"/>
      <c r="W689" s="343"/>
      <c r="X689" s="339"/>
      <c r="Y689" s="319"/>
      <c r="Z689" s="319"/>
      <c r="AA689" s="319"/>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21">
        <f>SUM(O690:O694)</f>
        <v>0</v>
      </c>
      <c r="Q690" s="264"/>
      <c r="R690" s="323">
        <f>SUMPRODUCT(Q690:Q694+0)</f>
        <v>0</v>
      </c>
      <c r="S690" s="325" t="e">
        <f>R690/P690</f>
        <v>#DIV/0!</v>
      </c>
      <c r="T690" s="321" t="e">
        <f>LOOKUP(S690,{0.4,0.45,0.5,0.55,0.6,0.65,0.7,0.75,0.8,0.85,0.9,0.95,1},{0.1,0.175,0.25,0.325,0.4,0.475,0.55,0.625,0.7,0.775,0.85,0.925,1})</f>
        <v>#DIV/0!</v>
      </c>
      <c r="U690" s="327"/>
      <c r="V690" s="329"/>
      <c r="W690" s="331"/>
      <c r="X690" s="327"/>
      <c r="Y690" s="323">
        <f>R690-(V690/10)-X690</f>
        <v>0</v>
      </c>
      <c r="Z690" s="323" t="e">
        <f>Y690*T690*AE690</f>
        <v>#DIV/0!</v>
      </c>
      <c r="AA690" s="323"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22"/>
      <c r="Q691" s="266"/>
      <c r="R691" s="324"/>
      <c r="S691" s="326"/>
      <c r="T691" s="322"/>
      <c r="U691" s="328"/>
      <c r="V691" s="330"/>
      <c r="W691" s="332"/>
      <c r="X691" s="328"/>
      <c r="Y691" s="324"/>
      <c r="Z691" s="324"/>
      <c r="AA691" s="324"/>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22"/>
      <c r="Q692" s="266"/>
      <c r="R692" s="324"/>
      <c r="S692" s="326"/>
      <c r="T692" s="322"/>
      <c r="U692" s="328"/>
      <c r="V692" s="330"/>
      <c r="W692" s="332"/>
      <c r="X692" s="328"/>
      <c r="Y692" s="324"/>
      <c r="Z692" s="324"/>
      <c r="AA692" s="324"/>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22"/>
      <c r="Q693" s="266"/>
      <c r="R693" s="324"/>
      <c r="S693" s="326"/>
      <c r="T693" s="322"/>
      <c r="U693" s="328"/>
      <c r="V693" s="330"/>
      <c r="W693" s="332"/>
      <c r="X693" s="328"/>
      <c r="Y693" s="324"/>
      <c r="Z693" s="324"/>
      <c r="AA693" s="324"/>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22"/>
      <c r="Q694" s="266"/>
      <c r="R694" s="324"/>
      <c r="S694" s="326"/>
      <c r="T694" s="322"/>
      <c r="U694" s="328"/>
      <c r="V694" s="330"/>
      <c r="W694" s="332"/>
      <c r="X694" s="328"/>
      <c r="Y694" s="324"/>
      <c r="Z694" s="324"/>
      <c r="AA694" s="324"/>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21">
        <f>SUM(O696:O700)</f>
        <v>0</v>
      </c>
      <c r="Q696" s="264"/>
      <c r="R696" s="323">
        <f>SUMPRODUCT(Q696:Q700+0)</f>
        <v>0</v>
      </c>
      <c r="S696" s="325" t="e">
        <f>R696/P696</f>
        <v>#DIV/0!</v>
      </c>
      <c r="T696" s="321" t="e">
        <f>LOOKUP(S696,{0.4,0.45,0.5,0.55,0.6,0.65,0.7,0.75,0.8,0.85,0.9,0.95,1},{0.1,0.175,0.25,0.325,0.4,0.475,0.55,0.625,0.7,0.775,0.85,0.925,1})</f>
        <v>#DIV/0!</v>
      </c>
      <c r="U696" s="327"/>
      <c r="V696" s="329"/>
      <c r="W696" s="331"/>
      <c r="X696" s="327"/>
      <c r="Y696" s="323">
        <f>R696-(V696/10)-X696</f>
        <v>0</v>
      </c>
      <c r="Z696" s="323" t="e">
        <f>Y696*T696*AE696</f>
        <v>#DIV/0!</v>
      </c>
      <c r="AA696" s="323"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22"/>
      <c r="Q697" s="266"/>
      <c r="R697" s="324"/>
      <c r="S697" s="326"/>
      <c r="T697" s="322"/>
      <c r="U697" s="328"/>
      <c r="V697" s="330"/>
      <c r="W697" s="332"/>
      <c r="X697" s="328"/>
      <c r="Y697" s="324"/>
      <c r="Z697" s="324"/>
      <c r="AA697" s="324"/>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22"/>
      <c r="Q698" s="266"/>
      <c r="R698" s="324"/>
      <c r="S698" s="326"/>
      <c r="T698" s="322"/>
      <c r="U698" s="328"/>
      <c r="V698" s="330"/>
      <c r="W698" s="332"/>
      <c r="X698" s="328"/>
      <c r="Y698" s="324"/>
      <c r="Z698" s="324"/>
      <c r="AA698" s="324"/>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22"/>
      <c r="Q699" s="266"/>
      <c r="R699" s="324"/>
      <c r="S699" s="326"/>
      <c r="T699" s="322"/>
      <c r="U699" s="328"/>
      <c r="V699" s="330"/>
      <c r="W699" s="332"/>
      <c r="X699" s="328"/>
      <c r="Y699" s="324"/>
      <c r="Z699" s="324"/>
      <c r="AA699" s="324"/>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22"/>
      <c r="Q700" s="266"/>
      <c r="R700" s="324"/>
      <c r="S700" s="326"/>
      <c r="T700" s="322"/>
      <c r="U700" s="328"/>
      <c r="V700" s="330"/>
      <c r="W700" s="332"/>
      <c r="X700" s="328"/>
      <c r="Y700" s="324"/>
      <c r="Z700" s="324"/>
      <c r="AA700" s="324"/>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34">
        <f>SUM(O701:O705)</f>
        <v>0</v>
      </c>
      <c r="Q701" s="269"/>
      <c r="R701" s="318">
        <f>SUMPRODUCT(Q701:Q705+0)</f>
        <v>0</v>
      </c>
      <c r="S701" s="336" t="e">
        <f>R701/P701</f>
        <v>#DIV/0!</v>
      </c>
      <c r="T701" s="334" t="e">
        <f>LOOKUP(S701,{0.4,0.45,0.5,0.55,0.6,0.65,0.7,0.75,0.8,0.85,0.9,0.95,1},{0.1,0.175,0.25,0.325,0.4,0.475,0.55,0.625,0.7,0.775,0.85,0.925,1})</f>
        <v>#DIV/0!</v>
      </c>
      <c r="U701" s="338"/>
      <c r="V701" s="340"/>
      <c r="W701" s="342"/>
      <c r="X701" s="338"/>
      <c r="Y701" s="318">
        <f>R701-(V701/10)-X701</f>
        <v>0</v>
      </c>
      <c r="Z701" s="318" t="e">
        <f>Y701*T701*AE701</f>
        <v>#DIV/0!</v>
      </c>
      <c r="AA701" s="318"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35"/>
      <c r="Q702" s="271"/>
      <c r="R702" s="319"/>
      <c r="S702" s="337"/>
      <c r="T702" s="335"/>
      <c r="U702" s="339"/>
      <c r="V702" s="341"/>
      <c r="W702" s="343"/>
      <c r="X702" s="339"/>
      <c r="Y702" s="319"/>
      <c r="Z702" s="319"/>
      <c r="AA702" s="319"/>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35"/>
      <c r="Q703" s="271"/>
      <c r="R703" s="319"/>
      <c r="S703" s="337"/>
      <c r="T703" s="335"/>
      <c r="U703" s="339"/>
      <c r="V703" s="341"/>
      <c r="W703" s="343"/>
      <c r="X703" s="339"/>
      <c r="Y703" s="319"/>
      <c r="Z703" s="319"/>
      <c r="AA703" s="319"/>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35"/>
      <c r="Q704" s="271"/>
      <c r="R704" s="319"/>
      <c r="S704" s="337"/>
      <c r="T704" s="335"/>
      <c r="U704" s="339"/>
      <c r="V704" s="341"/>
      <c r="W704" s="343"/>
      <c r="X704" s="339"/>
      <c r="Y704" s="319"/>
      <c r="Z704" s="319"/>
      <c r="AA704" s="319"/>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35"/>
      <c r="Q705" s="271"/>
      <c r="R705" s="319"/>
      <c r="S705" s="337"/>
      <c r="T705" s="335"/>
      <c r="U705" s="339"/>
      <c r="V705" s="341"/>
      <c r="W705" s="343"/>
      <c r="X705" s="339"/>
      <c r="Y705" s="319"/>
      <c r="Z705" s="319"/>
      <c r="AA705" s="319"/>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21">
        <f>SUM(O706:O710)</f>
        <v>0</v>
      </c>
      <c r="Q706" s="264"/>
      <c r="R706" s="323">
        <f>SUMPRODUCT(Q706:Q710+0)</f>
        <v>0</v>
      </c>
      <c r="S706" s="325" t="e">
        <f>R706/P706</f>
        <v>#DIV/0!</v>
      </c>
      <c r="T706" s="321" t="e">
        <f>LOOKUP(S706,{0.4,0.45,0.5,0.55,0.6,0.65,0.7,0.75,0.8,0.85,0.9,0.95,1},{0.1,0.175,0.25,0.325,0.4,0.475,0.55,0.625,0.7,0.775,0.85,0.925,1})</f>
        <v>#DIV/0!</v>
      </c>
      <c r="U706" s="327"/>
      <c r="V706" s="329"/>
      <c r="W706" s="331"/>
      <c r="X706" s="327"/>
      <c r="Y706" s="323">
        <f>R706-(V706/10)-X706</f>
        <v>0</v>
      </c>
      <c r="Z706" s="323" t="e">
        <f>Y706*T706*AE706</f>
        <v>#DIV/0!</v>
      </c>
      <c r="AA706" s="323"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22"/>
      <c r="Q707" s="266"/>
      <c r="R707" s="324"/>
      <c r="S707" s="326"/>
      <c r="T707" s="322"/>
      <c r="U707" s="328"/>
      <c r="V707" s="330"/>
      <c r="W707" s="332"/>
      <c r="X707" s="328"/>
      <c r="Y707" s="324"/>
      <c r="Z707" s="324"/>
      <c r="AA707" s="324"/>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22"/>
      <c r="Q708" s="266"/>
      <c r="R708" s="324"/>
      <c r="S708" s="326"/>
      <c r="T708" s="322"/>
      <c r="U708" s="328"/>
      <c r="V708" s="330"/>
      <c r="W708" s="332"/>
      <c r="X708" s="328"/>
      <c r="Y708" s="324"/>
      <c r="Z708" s="324"/>
      <c r="AA708" s="324"/>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22"/>
      <c r="Q709" s="266"/>
      <c r="R709" s="324"/>
      <c r="S709" s="326"/>
      <c r="T709" s="322"/>
      <c r="U709" s="328"/>
      <c r="V709" s="330"/>
      <c r="W709" s="332"/>
      <c r="X709" s="328"/>
      <c r="Y709" s="324"/>
      <c r="Z709" s="324"/>
      <c r="AA709" s="324"/>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22"/>
      <c r="Q710" s="266"/>
      <c r="R710" s="324"/>
      <c r="S710" s="326"/>
      <c r="T710" s="322"/>
      <c r="U710" s="328"/>
      <c r="V710" s="330"/>
      <c r="W710" s="332"/>
      <c r="X710" s="328"/>
      <c r="Y710" s="324"/>
      <c r="Z710" s="324"/>
      <c r="AA710" s="324"/>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34">
        <f>SUM(O711:O715)</f>
        <v>0</v>
      </c>
      <c r="Q711" s="269"/>
      <c r="R711" s="318">
        <f>SUMPRODUCT(Q711:Q715+0)</f>
        <v>0</v>
      </c>
      <c r="S711" s="336" t="e">
        <f>R711/P711</f>
        <v>#DIV/0!</v>
      </c>
      <c r="T711" s="334" t="e">
        <f>LOOKUP(S711,{0.4,0.45,0.5,0.55,0.6,0.65,0.7,0.75,0.8,0.85,0.9,0.95,1},{0.1,0.175,0.25,0.325,0.4,0.475,0.55,0.625,0.7,0.775,0.85,0.925,1})</f>
        <v>#DIV/0!</v>
      </c>
      <c r="U711" s="338"/>
      <c r="V711" s="340"/>
      <c r="W711" s="342"/>
      <c r="X711" s="338"/>
      <c r="Y711" s="318">
        <f>R711-(V711/10)-X711</f>
        <v>0</v>
      </c>
      <c r="Z711" s="318" t="e">
        <f>Y711*T711*AE711</f>
        <v>#DIV/0!</v>
      </c>
      <c r="AA711" s="318"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35"/>
      <c r="Q712" s="271"/>
      <c r="R712" s="319"/>
      <c r="S712" s="337"/>
      <c r="T712" s="335"/>
      <c r="U712" s="339"/>
      <c r="V712" s="341"/>
      <c r="W712" s="343"/>
      <c r="X712" s="339"/>
      <c r="Y712" s="319"/>
      <c r="Z712" s="319"/>
      <c r="AA712" s="319"/>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35"/>
      <c r="Q713" s="271"/>
      <c r="R713" s="319"/>
      <c r="S713" s="337"/>
      <c r="T713" s="335"/>
      <c r="U713" s="339"/>
      <c r="V713" s="341"/>
      <c r="W713" s="343"/>
      <c r="X713" s="339"/>
      <c r="Y713" s="319"/>
      <c r="Z713" s="319"/>
      <c r="AA713" s="319"/>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35"/>
      <c r="Q714" s="271"/>
      <c r="R714" s="319"/>
      <c r="S714" s="337"/>
      <c r="T714" s="335"/>
      <c r="U714" s="339"/>
      <c r="V714" s="341"/>
      <c r="W714" s="343"/>
      <c r="X714" s="339"/>
      <c r="Y714" s="319"/>
      <c r="Z714" s="319"/>
      <c r="AA714" s="319"/>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35"/>
      <c r="Q715" s="271"/>
      <c r="R715" s="319"/>
      <c r="S715" s="337"/>
      <c r="T715" s="335"/>
      <c r="U715" s="339"/>
      <c r="V715" s="341"/>
      <c r="W715" s="343"/>
      <c r="X715" s="339"/>
      <c r="Y715" s="319"/>
      <c r="Z715" s="319"/>
      <c r="AA715" s="319"/>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21">
        <f>SUM(O716:O720)</f>
        <v>0</v>
      </c>
      <c r="Q716" s="264"/>
      <c r="R716" s="323">
        <f>SUMPRODUCT(Q716:Q720+0)</f>
        <v>0</v>
      </c>
      <c r="S716" s="325" t="e">
        <f>R716/P716</f>
        <v>#DIV/0!</v>
      </c>
      <c r="T716" s="321" t="e">
        <f>LOOKUP(S716,{0.4,0.45,0.5,0.55,0.6,0.65,0.7,0.75,0.8,0.85,0.9,0.95,1},{0.1,0.175,0.25,0.325,0.4,0.475,0.55,0.625,0.7,0.775,0.85,0.925,1})</f>
        <v>#DIV/0!</v>
      </c>
      <c r="U716" s="327"/>
      <c r="V716" s="329"/>
      <c r="W716" s="331"/>
      <c r="X716" s="327"/>
      <c r="Y716" s="323">
        <f>R716-(V716/10)-X716</f>
        <v>0</v>
      </c>
      <c r="Z716" s="323" t="e">
        <f>Y716*T716*AE716</f>
        <v>#DIV/0!</v>
      </c>
      <c r="AA716" s="323"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22"/>
      <c r="Q717" s="266"/>
      <c r="R717" s="324"/>
      <c r="S717" s="326"/>
      <c r="T717" s="322"/>
      <c r="U717" s="328"/>
      <c r="V717" s="330"/>
      <c r="W717" s="332"/>
      <c r="X717" s="328"/>
      <c r="Y717" s="324"/>
      <c r="Z717" s="324"/>
      <c r="AA717" s="324"/>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22"/>
      <c r="Q718" s="266"/>
      <c r="R718" s="324"/>
      <c r="S718" s="326"/>
      <c r="T718" s="322"/>
      <c r="U718" s="328"/>
      <c r="V718" s="330"/>
      <c r="W718" s="332"/>
      <c r="X718" s="328"/>
      <c r="Y718" s="324"/>
      <c r="Z718" s="324"/>
      <c r="AA718" s="324"/>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22"/>
      <c r="Q719" s="266"/>
      <c r="R719" s="324"/>
      <c r="S719" s="326"/>
      <c r="T719" s="322"/>
      <c r="U719" s="328"/>
      <c r="V719" s="330"/>
      <c r="W719" s="332"/>
      <c r="X719" s="328"/>
      <c r="Y719" s="324"/>
      <c r="Z719" s="324"/>
      <c r="AA719" s="324"/>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22"/>
      <c r="Q720" s="266"/>
      <c r="R720" s="324"/>
      <c r="S720" s="326"/>
      <c r="T720" s="322"/>
      <c r="U720" s="328"/>
      <c r="V720" s="330"/>
      <c r="W720" s="332"/>
      <c r="X720" s="328"/>
      <c r="Y720" s="324"/>
      <c r="Z720" s="324"/>
      <c r="AA720" s="324"/>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21">
        <f>SUM(O722:O726)</f>
        <v>0</v>
      </c>
      <c r="Q722" s="264"/>
      <c r="R722" s="323">
        <f>SUMPRODUCT(Q722:Q726+0)</f>
        <v>0</v>
      </c>
      <c r="S722" s="325" t="e">
        <f>R722/P722</f>
        <v>#DIV/0!</v>
      </c>
      <c r="T722" s="321" t="e">
        <f>LOOKUP(S722,{0.4,0.45,0.5,0.55,0.6,0.65,0.7,0.75,0.8,0.85,0.9,0.95,1},{0.1,0.175,0.25,0.325,0.4,0.475,0.55,0.625,0.7,0.775,0.85,0.925,1})</f>
        <v>#DIV/0!</v>
      </c>
      <c r="U722" s="327"/>
      <c r="V722" s="329"/>
      <c r="W722" s="331"/>
      <c r="X722" s="327"/>
      <c r="Y722" s="323">
        <f>R722-(V722/10)-X722</f>
        <v>0</v>
      </c>
      <c r="Z722" s="323" t="e">
        <f>Y722*T722*AE722</f>
        <v>#DIV/0!</v>
      </c>
      <c r="AA722" s="323"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22"/>
      <c r="Q723" s="266"/>
      <c r="R723" s="324"/>
      <c r="S723" s="326"/>
      <c r="T723" s="322"/>
      <c r="U723" s="328"/>
      <c r="V723" s="330"/>
      <c r="W723" s="332"/>
      <c r="X723" s="328"/>
      <c r="Y723" s="324"/>
      <c r="Z723" s="324"/>
      <c r="AA723" s="324"/>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22"/>
      <c r="Q724" s="266"/>
      <c r="R724" s="324"/>
      <c r="S724" s="326"/>
      <c r="T724" s="322"/>
      <c r="U724" s="328"/>
      <c r="V724" s="330"/>
      <c r="W724" s="332"/>
      <c r="X724" s="328"/>
      <c r="Y724" s="324"/>
      <c r="Z724" s="324"/>
      <c r="AA724" s="324"/>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22"/>
      <c r="Q725" s="266"/>
      <c r="R725" s="324"/>
      <c r="S725" s="326"/>
      <c r="T725" s="322"/>
      <c r="U725" s="328"/>
      <c r="V725" s="330"/>
      <c r="W725" s="332"/>
      <c r="X725" s="328"/>
      <c r="Y725" s="324"/>
      <c r="Z725" s="324"/>
      <c r="AA725" s="324"/>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22"/>
      <c r="Q726" s="266"/>
      <c r="R726" s="324"/>
      <c r="S726" s="326"/>
      <c r="T726" s="322"/>
      <c r="U726" s="328"/>
      <c r="V726" s="330"/>
      <c r="W726" s="332"/>
      <c r="X726" s="328"/>
      <c r="Y726" s="324"/>
      <c r="Z726" s="324"/>
      <c r="AA726" s="324"/>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34">
        <f>SUM(O727:O731)</f>
        <v>0</v>
      </c>
      <c r="Q727" s="269"/>
      <c r="R727" s="318">
        <f>SUMPRODUCT(Q727:Q731+0)</f>
        <v>0</v>
      </c>
      <c r="S727" s="336" t="e">
        <f>R727/P727</f>
        <v>#DIV/0!</v>
      </c>
      <c r="T727" s="334" t="e">
        <f>LOOKUP(S727,{0.4,0.45,0.5,0.55,0.6,0.65,0.7,0.75,0.8,0.85,0.9,0.95,1},{0.1,0.175,0.25,0.325,0.4,0.475,0.55,0.625,0.7,0.775,0.85,0.925,1})</f>
        <v>#DIV/0!</v>
      </c>
      <c r="U727" s="338"/>
      <c r="V727" s="340"/>
      <c r="W727" s="342"/>
      <c r="X727" s="338"/>
      <c r="Y727" s="318">
        <f>R727-(V727/10)-X727</f>
        <v>0</v>
      </c>
      <c r="Z727" s="318" t="e">
        <f>Y727*T727*AE727</f>
        <v>#DIV/0!</v>
      </c>
      <c r="AA727" s="318"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35"/>
      <c r="Q728" s="271"/>
      <c r="R728" s="319"/>
      <c r="S728" s="337"/>
      <c r="T728" s="335"/>
      <c r="U728" s="339"/>
      <c r="V728" s="341"/>
      <c r="W728" s="343"/>
      <c r="X728" s="339"/>
      <c r="Y728" s="319"/>
      <c r="Z728" s="319"/>
      <c r="AA728" s="319"/>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35"/>
      <c r="Q729" s="271"/>
      <c r="R729" s="319"/>
      <c r="S729" s="337"/>
      <c r="T729" s="335"/>
      <c r="U729" s="339"/>
      <c r="V729" s="341"/>
      <c r="W729" s="343"/>
      <c r="X729" s="339"/>
      <c r="Y729" s="319"/>
      <c r="Z729" s="319"/>
      <c r="AA729" s="319"/>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35"/>
      <c r="Q730" s="271"/>
      <c r="R730" s="319"/>
      <c r="S730" s="337"/>
      <c r="T730" s="335"/>
      <c r="U730" s="339"/>
      <c r="V730" s="341"/>
      <c r="W730" s="343"/>
      <c r="X730" s="339"/>
      <c r="Y730" s="319"/>
      <c r="Z730" s="319"/>
      <c r="AA730" s="319"/>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35"/>
      <c r="Q731" s="271"/>
      <c r="R731" s="319"/>
      <c r="S731" s="337"/>
      <c r="T731" s="335"/>
      <c r="U731" s="339"/>
      <c r="V731" s="341"/>
      <c r="W731" s="343"/>
      <c r="X731" s="339"/>
      <c r="Y731" s="319"/>
      <c r="Z731" s="319"/>
      <c r="AA731" s="319"/>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21">
        <f>SUM(O732:O736)</f>
        <v>0</v>
      </c>
      <c r="Q732" s="264"/>
      <c r="R732" s="323">
        <f>SUMPRODUCT(Q732:Q736+0)</f>
        <v>0</v>
      </c>
      <c r="S732" s="325" t="e">
        <f>R732/P732</f>
        <v>#DIV/0!</v>
      </c>
      <c r="T732" s="321" t="e">
        <f>LOOKUP(S732,{0.4,0.45,0.5,0.55,0.6,0.65,0.7,0.75,0.8,0.85,0.9,0.95,1},{0.1,0.175,0.25,0.325,0.4,0.475,0.55,0.625,0.7,0.775,0.85,0.925,1})</f>
        <v>#DIV/0!</v>
      </c>
      <c r="U732" s="327"/>
      <c r="V732" s="329"/>
      <c r="W732" s="331"/>
      <c r="X732" s="327"/>
      <c r="Y732" s="323">
        <f>R732-(V732/10)-X732</f>
        <v>0</v>
      </c>
      <c r="Z732" s="323" t="e">
        <f>Y732*T732*AE732</f>
        <v>#DIV/0!</v>
      </c>
      <c r="AA732" s="323"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22"/>
      <c r="Q733" s="266"/>
      <c r="R733" s="324"/>
      <c r="S733" s="326"/>
      <c r="T733" s="322"/>
      <c r="U733" s="328"/>
      <c r="V733" s="330"/>
      <c r="W733" s="332"/>
      <c r="X733" s="328"/>
      <c r="Y733" s="324"/>
      <c r="Z733" s="324"/>
      <c r="AA733" s="324"/>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22"/>
      <c r="Q734" s="266"/>
      <c r="R734" s="324"/>
      <c r="S734" s="326"/>
      <c r="T734" s="322"/>
      <c r="U734" s="328"/>
      <c r="V734" s="330"/>
      <c r="W734" s="332"/>
      <c r="X734" s="328"/>
      <c r="Y734" s="324"/>
      <c r="Z734" s="324"/>
      <c r="AA734" s="324"/>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22"/>
      <c r="Q735" s="266"/>
      <c r="R735" s="324"/>
      <c r="S735" s="326"/>
      <c r="T735" s="322"/>
      <c r="U735" s="328"/>
      <c r="V735" s="330"/>
      <c r="W735" s="332"/>
      <c r="X735" s="328"/>
      <c r="Y735" s="324"/>
      <c r="Z735" s="324"/>
      <c r="AA735" s="324"/>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22"/>
      <c r="Q736" s="266"/>
      <c r="R736" s="324"/>
      <c r="S736" s="326"/>
      <c r="T736" s="322"/>
      <c r="U736" s="328"/>
      <c r="V736" s="330"/>
      <c r="W736" s="332"/>
      <c r="X736" s="328"/>
      <c r="Y736" s="324"/>
      <c r="Z736" s="324"/>
      <c r="AA736" s="324"/>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34">
        <f>SUM(O737:O741)</f>
        <v>0</v>
      </c>
      <c r="Q737" s="269"/>
      <c r="R737" s="318">
        <f>SUMPRODUCT(Q737:Q741+0)</f>
        <v>0</v>
      </c>
      <c r="S737" s="336" t="e">
        <f>R737/P737</f>
        <v>#DIV/0!</v>
      </c>
      <c r="T737" s="334" t="e">
        <f>LOOKUP(S737,{0.4,0.45,0.5,0.55,0.6,0.65,0.7,0.75,0.8,0.85,0.9,0.95,1},{0.1,0.175,0.25,0.325,0.4,0.475,0.55,0.625,0.7,0.775,0.85,0.925,1})</f>
        <v>#DIV/0!</v>
      </c>
      <c r="U737" s="338"/>
      <c r="V737" s="340"/>
      <c r="W737" s="342"/>
      <c r="X737" s="338"/>
      <c r="Y737" s="318">
        <f>R737-(V737/10)-X737</f>
        <v>0</v>
      </c>
      <c r="Z737" s="318" t="e">
        <f>Y737*T737*AE737</f>
        <v>#DIV/0!</v>
      </c>
      <c r="AA737" s="318"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35"/>
      <c r="Q738" s="271"/>
      <c r="R738" s="319"/>
      <c r="S738" s="337"/>
      <c r="T738" s="335"/>
      <c r="U738" s="339"/>
      <c r="V738" s="341"/>
      <c r="W738" s="343"/>
      <c r="X738" s="339"/>
      <c r="Y738" s="319"/>
      <c r="Z738" s="319"/>
      <c r="AA738" s="319"/>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35"/>
      <c r="Q739" s="271"/>
      <c r="R739" s="319"/>
      <c r="S739" s="337"/>
      <c r="T739" s="335"/>
      <c r="U739" s="339"/>
      <c r="V739" s="341"/>
      <c r="W739" s="343"/>
      <c r="X739" s="339"/>
      <c r="Y739" s="319"/>
      <c r="Z739" s="319"/>
      <c r="AA739" s="319"/>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35"/>
      <c r="Q740" s="271"/>
      <c r="R740" s="319"/>
      <c r="S740" s="337"/>
      <c r="T740" s="335"/>
      <c r="U740" s="339"/>
      <c r="V740" s="341"/>
      <c r="W740" s="343"/>
      <c r="X740" s="339"/>
      <c r="Y740" s="319"/>
      <c r="Z740" s="319"/>
      <c r="AA740" s="319"/>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35"/>
      <c r="Q741" s="271"/>
      <c r="R741" s="319"/>
      <c r="S741" s="337"/>
      <c r="T741" s="335"/>
      <c r="U741" s="339"/>
      <c r="V741" s="341"/>
      <c r="W741" s="343"/>
      <c r="X741" s="339"/>
      <c r="Y741" s="319"/>
      <c r="Z741" s="319"/>
      <c r="AA741" s="319"/>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21">
        <f>SUM(O742:O746)</f>
        <v>0</v>
      </c>
      <c r="Q742" s="264"/>
      <c r="R742" s="323">
        <f>SUMPRODUCT(Q742:Q746+0)</f>
        <v>0</v>
      </c>
      <c r="S742" s="325" t="e">
        <f>R742/P742</f>
        <v>#DIV/0!</v>
      </c>
      <c r="T742" s="321" t="e">
        <f>LOOKUP(S742,{0.4,0.45,0.5,0.55,0.6,0.65,0.7,0.75,0.8,0.85,0.9,0.95,1},{0.1,0.175,0.25,0.325,0.4,0.475,0.55,0.625,0.7,0.775,0.85,0.925,1})</f>
        <v>#DIV/0!</v>
      </c>
      <c r="U742" s="327"/>
      <c r="V742" s="329"/>
      <c r="W742" s="331"/>
      <c r="X742" s="327"/>
      <c r="Y742" s="323">
        <f>R742-(V742/10)-X742</f>
        <v>0</v>
      </c>
      <c r="Z742" s="323" t="e">
        <f>Y742*T742*AE742</f>
        <v>#DIV/0!</v>
      </c>
      <c r="AA742" s="323"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22"/>
      <c r="Q743" s="266"/>
      <c r="R743" s="324"/>
      <c r="S743" s="326"/>
      <c r="T743" s="322"/>
      <c r="U743" s="328"/>
      <c r="V743" s="330"/>
      <c r="W743" s="332"/>
      <c r="X743" s="328"/>
      <c r="Y743" s="324"/>
      <c r="Z743" s="324"/>
      <c r="AA743" s="324"/>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22"/>
      <c r="Q744" s="266"/>
      <c r="R744" s="324"/>
      <c r="S744" s="326"/>
      <c r="T744" s="322"/>
      <c r="U744" s="328"/>
      <c r="V744" s="330"/>
      <c r="W744" s="332"/>
      <c r="X744" s="328"/>
      <c r="Y744" s="324"/>
      <c r="Z744" s="324"/>
      <c r="AA744" s="324"/>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22"/>
      <c r="Q745" s="266"/>
      <c r="R745" s="324"/>
      <c r="S745" s="326"/>
      <c r="T745" s="322"/>
      <c r="U745" s="328"/>
      <c r="V745" s="330"/>
      <c r="W745" s="332"/>
      <c r="X745" s="328"/>
      <c r="Y745" s="324"/>
      <c r="Z745" s="324"/>
      <c r="AA745" s="324"/>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22"/>
      <c r="Q746" s="266"/>
      <c r="R746" s="324"/>
      <c r="S746" s="326"/>
      <c r="T746" s="322"/>
      <c r="U746" s="328"/>
      <c r="V746" s="330"/>
      <c r="W746" s="332"/>
      <c r="X746" s="328"/>
      <c r="Y746" s="324"/>
      <c r="Z746" s="324"/>
      <c r="AA746" s="324"/>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21">
        <f>SUM(O748:O752)</f>
        <v>0</v>
      </c>
      <c r="Q748" s="264"/>
      <c r="R748" s="323">
        <f>SUMPRODUCT(Q748:Q752+0)</f>
        <v>0</v>
      </c>
      <c r="S748" s="325" t="e">
        <f>R748/P748</f>
        <v>#DIV/0!</v>
      </c>
      <c r="T748" s="321" t="e">
        <f>LOOKUP(S748,{0.4,0.45,0.5,0.55,0.6,0.65,0.7,0.75,0.8,0.85,0.9,0.95,1},{0.1,0.175,0.25,0.325,0.4,0.475,0.55,0.625,0.7,0.775,0.85,0.925,1})</f>
        <v>#DIV/0!</v>
      </c>
      <c r="U748" s="327"/>
      <c r="V748" s="329"/>
      <c r="W748" s="331"/>
      <c r="X748" s="327"/>
      <c r="Y748" s="323">
        <f>R748-(V748/10)-X748</f>
        <v>0</v>
      </c>
      <c r="Z748" s="323" t="e">
        <f>Y748*T748*AE748</f>
        <v>#DIV/0!</v>
      </c>
      <c r="AA748" s="323"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22"/>
      <c r="Q749" s="266"/>
      <c r="R749" s="324"/>
      <c r="S749" s="326"/>
      <c r="T749" s="322"/>
      <c r="U749" s="328"/>
      <c r="V749" s="330"/>
      <c r="W749" s="332"/>
      <c r="X749" s="328"/>
      <c r="Y749" s="324"/>
      <c r="Z749" s="324"/>
      <c r="AA749" s="324"/>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22"/>
      <c r="Q750" s="266"/>
      <c r="R750" s="324"/>
      <c r="S750" s="326"/>
      <c r="T750" s="322"/>
      <c r="U750" s="328"/>
      <c r="V750" s="330"/>
      <c r="W750" s="332"/>
      <c r="X750" s="328"/>
      <c r="Y750" s="324"/>
      <c r="Z750" s="324"/>
      <c r="AA750" s="324"/>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22"/>
      <c r="Q751" s="266"/>
      <c r="R751" s="324"/>
      <c r="S751" s="326"/>
      <c r="T751" s="322"/>
      <c r="U751" s="328"/>
      <c r="V751" s="330"/>
      <c r="W751" s="332"/>
      <c r="X751" s="328"/>
      <c r="Y751" s="324"/>
      <c r="Z751" s="324"/>
      <c r="AA751" s="324"/>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22"/>
      <c r="Q752" s="266"/>
      <c r="R752" s="324"/>
      <c r="S752" s="326"/>
      <c r="T752" s="322"/>
      <c r="U752" s="328"/>
      <c r="V752" s="330"/>
      <c r="W752" s="332"/>
      <c r="X752" s="328"/>
      <c r="Y752" s="324"/>
      <c r="Z752" s="324"/>
      <c r="AA752" s="324"/>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34">
        <f>SUM(O753:O757)</f>
        <v>0</v>
      </c>
      <c r="Q753" s="269"/>
      <c r="R753" s="318">
        <f>SUMPRODUCT(Q753:Q757+0)</f>
        <v>0</v>
      </c>
      <c r="S753" s="336" t="e">
        <f>R753/P753</f>
        <v>#DIV/0!</v>
      </c>
      <c r="T753" s="334" t="e">
        <f>LOOKUP(S753,{0.4,0.45,0.5,0.55,0.6,0.65,0.7,0.75,0.8,0.85,0.9,0.95,1},{0.1,0.175,0.25,0.325,0.4,0.475,0.55,0.625,0.7,0.775,0.85,0.925,1})</f>
        <v>#DIV/0!</v>
      </c>
      <c r="U753" s="338"/>
      <c r="V753" s="340"/>
      <c r="W753" s="342"/>
      <c r="X753" s="338"/>
      <c r="Y753" s="318">
        <f>R753-(V753/10)-X753</f>
        <v>0</v>
      </c>
      <c r="Z753" s="318" t="e">
        <f>Y753*T753*AE753</f>
        <v>#DIV/0!</v>
      </c>
      <c r="AA753" s="318"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35"/>
      <c r="Q754" s="271"/>
      <c r="R754" s="319"/>
      <c r="S754" s="337"/>
      <c r="T754" s="335"/>
      <c r="U754" s="339"/>
      <c r="V754" s="341"/>
      <c r="W754" s="343"/>
      <c r="X754" s="339"/>
      <c r="Y754" s="319"/>
      <c r="Z754" s="319"/>
      <c r="AA754" s="319"/>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35"/>
      <c r="Q755" s="271"/>
      <c r="R755" s="319"/>
      <c r="S755" s="337"/>
      <c r="T755" s="335"/>
      <c r="U755" s="339"/>
      <c r="V755" s="341"/>
      <c r="W755" s="343"/>
      <c r="X755" s="339"/>
      <c r="Y755" s="319"/>
      <c r="Z755" s="319"/>
      <c r="AA755" s="319"/>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35"/>
      <c r="Q756" s="271"/>
      <c r="R756" s="319"/>
      <c r="S756" s="337"/>
      <c r="T756" s="335"/>
      <c r="U756" s="339"/>
      <c r="V756" s="341"/>
      <c r="W756" s="343"/>
      <c r="X756" s="339"/>
      <c r="Y756" s="319"/>
      <c r="Z756" s="319"/>
      <c r="AA756" s="319"/>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35"/>
      <c r="Q757" s="271"/>
      <c r="R757" s="319"/>
      <c r="S757" s="337"/>
      <c r="T757" s="335"/>
      <c r="U757" s="339"/>
      <c r="V757" s="341"/>
      <c r="W757" s="343"/>
      <c r="X757" s="339"/>
      <c r="Y757" s="319"/>
      <c r="Z757" s="319"/>
      <c r="AA757" s="319"/>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21">
        <f>SUM(O758:O762)</f>
        <v>0</v>
      </c>
      <c r="Q758" s="264"/>
      <c r="R758" s="323">
        <f>SUMPRODUCT(Q758:Q762+0)</f>
        <v>0</v>
      </c>
      <c r="S758" s="325" t="e">
        <f>R758/P758</f>
        <v>#DIV/0!</v>
      </c>
      <c r="T758" s="321" t="e">
        <f>LOOKUP(S758,{0.4,0.45,0.5,0.55,0.6,0.65,0.7,0.75,0.8,0.85,0.9,0.95,1},{0.1,0.175,0.25,0.325,0.4,0.475,0.55,0.625,0.7,0.775,0.85,0.925,1})</f>
        <v>#DIV/0!</v>
      </c>
      <c r="U758" s="327"/>
      <c r="V758" s="329"/>
      <c r="W758" s="331"/>
      <c r="X758" s="327"/>
      <c r="Y758" s="323">
        <f>R758-(V758/10)-X758</f>
        <v>0</v>
      </c>
      <c r="Z758" s="323" t="e">
        <f>Y758*T758*AE758</f>
        <v>#DIV/0!</v>
      </c>
      <c r="AA758" s="323"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22"/>
      <c r="Q759" s="266"/>
      <c r="R759" s="324"/>
      <c r="S759" s="326"/>
      <c r="T759" s="322"/>
      <c r="U759" s="328"/>
      <c r="V759" s="330"/>
      <c r="W759" s="332"/>
      <c r="X759" s="328"/>
      <c r="Y759" s="324"/>
      <c r="Z759" s="324"/>
      <c r="AA759" s="324"/>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22"/>
      <c r="Q760" s="266"/>
      <c r="R760" s="324"/>
      <c r="S760" s="326"/>
      <c r="T760" s="322"/>
      <c r="U760" s="328"/>
      <c r="V760" s="330"/>
      <c r="W760" s="332"/>
      <c r="X760" s="328"/>
      <c r="Y760" s="324"/>
      <c r="Z760" s="324"/>
      <c r="AA760" s="324"/>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22"/>
      <c r="Q761" s="266"/>
      <c r="R761" s="324"/>
      <c r="S761" s="326"/>
      <c r="T761" s="322"/>
      <c r="U761" s="328"/>
      <c r="V761" s="330"/>
      <c r="W761" s="332"/>
      <c r="X761" s="328"/>
      <c r="Y761" s="324"/>
      <c r="Z761" s="324"/>
      <c r="AA761" s="324"/>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22"/>
      <c r="Q762" s="266"/>
      <c r="R762" s="324"/>
      <c r="S762" s="326"/>
      <c r="T762" s="322"/>
      <c r="U762" s="328"/>
      <c r="V762" s="330"/>
      <c r="W762" s="332"/>
      <c r="X762" s="328"/>
      <c r="Y762" s="324"/>
      <c r="Z762" s="324"/>
      <c r="AA762" s="324"/>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34">
        <f>SUM(O763:O767)</f>
        <v>0</v>
      </c>
      <c r="Q763" s="269"/>
      <c r="R763" s="318">
        <f>SUMPRODUCT(Q763:Q767+0)</f>
        <v>0</v>
      </c>
      <c r="S763" s="336" t="e">
        <f>R763/P763</f>
        <v>#DIV/0!</v>
      </c>
      <c r="T763" s="334" t="e">
        <f>LOOKUP(S763,{0.4,0.45,0.5,0.55,0.6,0.65,0.7,0.75,0.8,0.85,0.9,0.95,1},{0.1,0.175,0.25,0.325,0.4,0.475,0.55,0.625,0.7,0.775,0.85,0.925,1})</f>
        <v>#DIV/0!</v>
      </c>
      <c r="U763" s="338"/>
      <c r="V763" s="340"/>
      <c r="W763" s="342"/>
      <c r="X763" s="338"/>
      <c r="Y763" s="318">
        <f>R763-(V763/10)-X763</f>
        <v>0</v>
      </c>
      <c r="Z763" s="318" t="e">
        <f>Y763*T763*AE763</f>
        <v>#DIV/0!</v>
      </c>
      <c r="AA763" s="318"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35"/>
      <c r="Q764" s="271"/>
      <c r="R764" s="319"/>
      <c r="S764" s="337"/>
      <c r="T764" s="335"/>
      <c r="U764" s="339"/>
      <c r="V764" s="341"/>
      <c r="W764" s="343"/>
      <c r="X764" s="339"/>
      <c r="Y764" s="319"/>
      <c r="Z764" s="319"/>
      <c r="AA764" s="319"/>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35"/>
      <c r="Q765" s="271"/>
      <c r="R765" s="319"/>
      <c r="S765" s="337"/>
      <c r="T765" s="335"/>
      <c r="U765" s="339"/>
      <c r="V765" s="341"/>
      <c r="W765" s="343"/>
      <c r="X765" s="339"/>
      <c r="Y765" s="319"/>
      <c r="Z765" s="319"/>
      <c r="AA765" s="319"/>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35"/>
      <c r="Q766" s="271"/>
      <c r="R766" s="319"/>
      <c r="S766" s="337"/>
      <c r="T766" s="335"/>
      <c r="U766" s="339"/>
      <c r="V766" s="341"/>
      <c r="W766" s="343"/>
      <c r="X766" s="339"/>
      <c r="Y766" s="319"/>
      <c r="Z766" s="319"/>
      <c r="AA766" s="319"/>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35"/>
      <c r="Q767" s="271"/>
      <c r="R767" s="319"/>
      <c r="S767" s="337"/>
      <c r="T767" s="335"/>
      <c r="U767" s="339"/>
      <c r="V767" s="341"/>
      <c r="W767" s="343"/>
      <c r="X767" s="339"/>
      <c r="Y767" s="319"/>
      <c r="Z767" s="319"/>
      <c r="AA767" s="319"/>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21">
        <f>SUM(O768:O772)</f>
        <v>0</v>
      </c>
      <c r="Q768" s="264"/>
      <c r="R768" s="323">
        <f>SUMPRODUCT(Q768:Q772+0)</f>
        <v>0</v>
      </c>
      <c r="S768" s="325" t="e">
        <f>R768/P768</f>
        <v>#DIV/0!</v>
      </c>
      <c r="T768" s="321" t="e">
        <f>LOOKUP(S768,{0.4,0.45,0.5,0.55,0.6,0.65,0.7,0.75,0.8,0.85,0.9,0.95,1},{0.1,0.175,0.25,0.325,0.4,0.475,0.55,0.625,0.7,0.775,0.85,0.925,1})</f>
        <v>#DIV/0!</v>
      </c>
      <c r="U768" s="327"/>
      <c r="V768" s="329"/>
      <c r="W768" s="331"/>
      <c r="X768" s="327"/>
      <c r="Y768" s="323">
        <f>R768-(V768/10)-X768</f>
        <v>0</v>
      </c>
      <c r="Z768" s="323" t="e">
        <f>Y768*T768*AE768</f>
        <v>#DIV/0!</v>
      </c>
      <c r="AA768" s="323"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22"/>
      <c r="Q769" s="266"/>
      <c r="R769" s="324"/>
      <c r="S769" s="326"/>
      <c r="T769" s="322"/>
      <c r="U769" s="328"/>
      <c r="V769" s="330"/>
      <c r="W769" s="332"/>
      <c r="X769" s="328"/>
      <c r="Y769" s="324"/>
      <c r="Z769" s="324"/>
      <c r="AA769" s="324"/>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22"/>
      <c r="Q770" s="266"/>
      <c r="R770" s="324"/>
      <c r="S770" s="326"/>
      <c r="T770" s="322"/>
      <c r="U770" s="328"/>
      <c r="V770" s="330"/>
      <c r="W770" s="332"/>
      <c r="X770" s="328"/>
      <c r="Y770" s="324"/>
      <c r="Z770" s="324"/>
      <c r="AA770" s="324"/>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22"/>
      <c r="Q771" s="266"/>
      <c r="R771" s="324"/>
      <c r="S771" s="326"/>
      <c r="T771" s="322"/>
      <c r="U771" s="328"/>
      <c r="V771" s="330"/>
      <c r="W771" s="332"/>
      <c r="X771" s="328"/>
      <c r="Y771" s="324"/>
      <c r="Z771" s="324"/>
      <c r="AA771" s="324"/>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22"/>
      <c r="Q772" s="266"/>
      <c r="R772" s="324"/>
      <c r="S772" s="326"/>
      <c r="T772" s="322"/>
      <c r="U772" s="328"/>
      <c r="V772" s="330"/>
      <c r="W772" s="332"/>
      <c r="X772" s="328"/>
      <c r="Y772" s="324"/>
      <c r="Z772" s="324"/>
      <c r="AA772" s="324"/>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21">
        <f>SUM(O774:O778)</f>
        <v>0</v>
      </c>
      <c r="Q774" s="264"/>
      <c r="R774" s="323">
        <f>SUMPRODUCT(Q774:Q778+0)</f>
        <v>0</v>
      </c>
      <c r="S774" s="325" t="e">
        <f>R774/P774</f>
        <v>#DIV/0!</v>
      </c>
      <c r="T774" s="321" t="e">
        <f>LOOKUP(S774,{0.4,0.45,0.5,0.55,0.6,0.65,0.7,0.75,0.8,0.85,0.9,0.95,1},{0.1,0.175,0.25,0.325,0.4,0.475,0.55,0.625,0.7,0.775,0.85,0.925,1})</f>
        <v>#DIV/0!</v>
      </c>
      <c r="U774" s="327"/>
      <c r="V774" s="329"/>
      <c r="W774" s="331"/>
      <c r="X774" s="327"/>
      <c r="Y774" s="323">
        <f>R774-(V774/10)-X774</f>
        <v>0</v>
      </c>
      <c r="Z774" s="323" t="e">
        <f>Y774*T774*AE774</f>
        <v>#DIV/0!</v>
      </c>
      <c r="AA774" s="323"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22"/>
      <c r="Q775" s="266"/>
      <c r="R775" s="324"/>
      <c r="S775" s="326"/>
      <c r="T775" s="322"/>
      <c r="U775" s="328"/>
      <c r="V775" s="330"/>
      <c r="W775" s="332"/>
      <c r="X775" s="328"/>
      <c r="Y775" s="324"/>
      <c r="Z775" s="324"/>
      <c r="AA775" s="324"/>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22"/>
      <c r="Q776" s="266"/>
      <c r="R776" s="324"/>
      <c r="S776" s="326"/>
      <c r="T776" s="322"/>
      <c r="U776" s="328"/>
      <c r="V776" s="330"/>
      <c r="W776" s="332"/>
      <c r="X776" s="328"/>
      <c r="Y776" s="324"/>
      <c r="Z776" s="324"/>
      <c r="AA776" s="324"/>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22"/>
      <c r="Q777" s="266"/>
      <c r="R777" s="324"/>
      <c r="S777" s="326"/>
      <c r="T777" s="322"/>
      <c r="U777" s="328"/>
      <c r="V777" s="330"/>
      <c r="W777" s="332"/>
      <c r="X777" s="328"/>
      <c r="Y777" s="324"/>
      <c r="Z777" s="324"/>
      <c r="AA777" s="324"/>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22"/>
      <c r="Q778" s="266"/>
      <c r="R778" s="324"/>
      <c r="S778" s="326"/>
      <c r="T778" s="322"/>
      <c r="U778" s="328"/>
      <c r="V778" s="330"/>
      <c r="W778" s="332"/>
      <c r="X778" s="328"/>
      <c r="Y778" s="324"/>
      <c r="Z778" s="324"/>
      <c r="AA778" s="324"/>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34">
        <f>SUM(O779:O783)</f>
        <v>0</v>
      </c>
      <c r="Q779" s="269"/>
      <c r="R779" s="318">
        <f>SUMPRODUCT(Q779:Q783+0)</f>
        <v>0</v>
      </c>
      <c r="S779" s="336" t="e">
        <f>R779/P779</f>
        <v>#DIV/0!</v>
      </c>
      <c r="T779" s="334" t="e">
        <f>LOOKUP(S779,{0.4,0.45,0.5,0.55,0.6,0.65,0.7,0.75,0.8,0.85,0.9,0.95,1},{0.1,0.175,0.25,0.325,0.4,0.475,0.55,0.625,0.7,0.775,0.85,0.925,1})</f>
        <v>#DIV/0!</v>
      </c>
      <c r="U779" s="338"/>
      <c r="V779" s="340"/>
      <c r="W779" s="342"/>
      <c r="X779" s="338"/>
      <c r="Y779" s="318">
        <f>R779-(V779/10)-X779</f>
        <v>0</v>
      </c>
      <c r="Z779" s="318" t="e">
        <f>Y779*T779*AE779</f>
        <v>#DIV/0!</v>
      </c>
      <c r="AA779" s="318"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35"/>
      <c r="Q780" s="271"/>
      <c r="R780" s="319"/>
      <c r="S780" s="337"/>
      <c r="T780" s="335"/>
      <c r="U780" s="339"/>
      <c r="V780" s="341"/>
      <c r="W780" s="343"/>
      <c r="X780" s="339"/>
      <c r="Y780" s="319"/>
      <c r="Z780" s="319"/>
      <c r="AA780" s="319"/>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35"/>
      <c r="Q781" s="271"/>
      <c r="R781" s="319"/>
      <c r="S781" s="337"/>
      <c r="T781" s="335"/>
      <c r="U781" s="339"/>
      <c r="V781" s="341"/>
      <c r="W781" s="343"/>
      <c r="X781" s="339"/>
      <c r="Y781" s="319"/>
      <c r="Z781" s="319"/>
      <c r="AA781" s="319"/>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35"/>
      <c r="Q782" s="271"/>
      <c r="R782" s="319"/>
      <c r="S782" s="337"/>
      <c r="T782" s="335"/>
      <c r="U782" s="339"/>
      <c r="V782" s="341"/>
      <c r="W782" s="343"/>
      <c r="X782" s="339"/>
      <c r="Y782" s="319"/>
      <c r="Z782" s="319"/>
      <c r="AA782" s="319"/>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35"/>
      <c r="Q783" s="271"/>
      <c r="R783" s="319"/>
      <c r="S783" s="337"/>
      <c r="T783" s="335"/>
      <c r="U783" s="339"/>
      <c r="V783" s="341"/>
      <c r="W783" s="343"/>
      <c r="X783" s="339"/>
      <c r="Y783" s="319"/>
      <c r="Z783" s="319"/>
      <c r="AA783" s="319"/>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21">
        <f>SUM(O784:O788)</f>
        <v>0</v>
      </c>
      <c r="Q784" s="264"/>
      <c r="R784" s="323">
        <f>SUMPRODUCT(Q784:Q788+0)</f>
        <v>0</v>
      </c>
      <c r="S784" s="325" t="e">
        <f>R784/P784</f>
        <v>#DIV/0!</v>
      </c>
      <c r="T784" s="321" t="e">
        <f>LOOKUP(S784,{0.4,0.45,0.5,0.55,0.6,0.65,0.7,0.75,0.8,0.85,0.9,0.95,1},{0.1,0.175,0.25,0.325,0.4,0.475,0.55,0.625,0.7,0.775,0.85,0.925,1})</f>
        <v>#DIV/0!</v>
      </c>
      <c r="U784" s="327"/>
      <c r="V784" s="329"/>
      <c r="W784" s="331"/>
      <c r="X784" s="327"/>
      <c r="Y784" s="323">
        <f>R784-(V784/10)-X784</f>
        <v>0</v>
      </c>
      <c r="Z784" s="323" t="e">
        <f>Y784*T784*AE784</f>
        <v>#DIV/0!</v>
      </c>
      <c r="AA784" s="323"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22"/>
      <c r="Q785" s="266"/>
      <c r="R785" s="324"/>
      <c r="S785" s="326"/>
      <c r="T785" s="322"/>
      <c r="U785" s="328"/>
      <c r="V785" s="330"/>
      <c r="W785" s="332"/>
      <c r="X785" s="328"/>
      <c r="Y785" s="324"/>
      <c r="Z785" s="324"/>
      <c r="AA785" s="324"/>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22"/>
      <c r="Q786" s="266"/>
      <c r="R786" s="324"/>
      <c r="S786" s="326"/>
      <c r="T786" s="322"/>
      <c r="U786" s="328"/>
      <c r="V786" s="330"/>
      <c r="W786" s="332"/>
      <c r="X786" s="328"/>
      <c r="Y786" s="324"/>
      <c r="Z786" s="324"/>
      <c r="AA786" s="324"/>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22"/>
      <c r="Q787" s="266"/>
      <c r="R787" s="324"/>
      <c r="S787" s="326"/>
      <c r="T787" s="322"/>
      <c r="U787" s="328"/>
      <c r="V787" s="330"/>
      <c r="W787" s="332"/>
      <c r="X787" s="328"/>
      <c r="Y787" s="324"/>
      <c r="Z787" s="324"/>
      <c r="AA787" s="324"/>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22"/>
      <c r="Q788" s="266"/>
      <c r="R788" s="324"/>
      <c r="S788" s="326"/>
      <c r="T788" s="322"/>
      <c r="U788" s="328"/>
      <c r="V788" s="330"/>
      <c r="W788" s="332"/>
      <c r="X788" s="328"/>
      <c r="Y788" s="324"/>
      <c r="Z788" s="324"/>
      <c r="AA788" s="324"/>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34">
        <f>SUM(O789:O793)</f>
        <v>0</v>
      </c>
      <c r="Q789" s="269"/>
      <c r="R789" s="318">
        <f>SUMPRODUCT(Q789:Q793+0)</f>
        <v>0</v>
      </c>
      <c r="S789" s="336" t="e">
        <f>R789/P789</f>
        <v>#DIV/0!</v>
      </c>
      <c r="T789" s="334" t="e">
        <f>LOOKUP(S789,{0.4,0.45,0.5,0.55,0.6,0.65,0.7,0.75,0.8,0.85,0.9,0.95,1},{0.1,0.175,0.25,0.325,0.4,0.475,0.55,0.625,0.7,0.775,0.85,0.925,1})</f>
        <v>#DIV/0!</v>
      </c>
      <c r="U789" s="338"/>
      <c r="V789" s="340"/>
      <c r="W789" s="342"/>
      <c r="X789" s="338"/>
      <c r="Y789" s="318">
        <f>R789-(V789/10)-X789</f>
        <v>0</v>
      </c>
      <c r="Z789" s="318" t="e">
        <f>Y789*T789*AE789</f>
        <v>#DIV/0!</v>
      </c>
      <c r="AA789" s="318"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35"/>
      <c r="Q790" s="271"/>
      <c r="R790" s="319"/>
      <c r="S790" s="337"/>
      <c r="T790" s="335"/>
      <c r="U790" s="339"/>
      <c r="V790" s="341"/>
      <c r="W790" s="343"/>
      <c r="X790" s="339"/>
      <c r="Y790" s="319"/>
      <c r="Z790" s="319"/>
      <c r="AA790" s="319"/>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35"/>
      <c r="Q791" s="271"/>
      <c r="R791" s="319"/>
      <c r="S791" s="337"/>
      <c r="T791" s="335"/>
      <c r="U791" s="339"/>
      <c r="V791" s="341"/>
      <c r="W791" s="343"/>
      <c r="X791" s="339"/>
      <c r="Y791" s="319"/>
      <c r="Z791" s="319"/>
      <c r="AA791" s="319"/>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35"/>
      <c r="Q792" s="271"/>
      <c r="R792" s="319"/>
      <c r="S792" s="337"/>
      <c r="T792" s="335"/>
      <c r="U792" s="339"/>
      <c r="V792" s="341"/>
      <c r="W792" s="343"/>
      <c r="X792" s="339"/>
      <c r="Y792" s="319"/>
      <c r="Z792" s="319"/>
      <c r="AA792" s="319"/>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35"/>
      <c r="Q793" s="271"/>
      <c r="R793" s="319"/>
      <c r="S793" s="337"/>
      <c r="T793" s="335"/>
      <c r="U793" s="339"/>
      <c r="V793" s="341"/>
      <c r="W793" s="343"/>
      <c r="X793" s="339"/>
      <c r="Y793" s="319"/>
      <c r="Z793" s="319"/>
      <c r="AA793" s="319"/>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21">
        <f>SUM(O794:O798)</f>
        <v>0</v>
      </c>
      <c r="Q794" s="264"/>
      <c r="R794" s="323">
        <f>SUMPRODUCT(Q794:Q798+0)</f>
        <v>0</v>
      </c>
      <c r="S794" s="325" t="e">
        <f>R794/P794</f>
        <v>#DIV/0!</v>
      </c>
      <c r="T794" s="321" t="e">
        <f>LOOKUP(S794,{0.4,0.45,0.5,0.55,0.6,0.65,0.7,0.75,0.8,0.85,0.9,0.95,1},{0.1,0.175,0.25,0.325,0.4,0.475,0.55,0.625,0.7,0.775,0.85,0.925,1})</f>
        <v>#DIV/0!</v>
      </c>
      <c r="U794" s="327"/>
      <c r="V794" s="329"/>
      <c r="W794" s="331"/>
      <c r="X794" s="327"/>
      <c r="Y794" s="323">
        <f>R794-(V794/10)-X794</f>
        <v>0</v>
      </c>
      <c r="Z794" s="323" t="e">
        <f>Y794*T794*AE794</f>
        <v>#DIV/0!</v>
      </c>
      <c r="AA794" s="323"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22"/>
      <c r="Q795" s="266"/>
      <c r="R795" s="324"/>
      <c r="S795" s="326"/>
      <c r="T795" s="322"/>
      <c r="U795" s="328"/>
      <c r="V795" s="330"/>
      <c r="W795" s="332"/>
      <c r="X795" s="328"/>
      <c r="Y795" s="324"/>
      <c r="Z795" s="324"/>
      <c r="AA795" s="324"/>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22"/>
      <c r="Q796" s="266"/>
      <c r="R796" s="324"/>
      <c r="S796" s="326"/>
      <c r="T796" s="322"/>
      <c r="U796" s="328"/>
      <c r="V796" s="330"/>
      <c r="W796" s="332"/>
      <c r="X796" s="328"/>
      <c r="Y796" s="324"/>
      <c r="Z796" s="324"/>
      <c r="AA796" s="324"/>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22"/>
      <c r="Q797" s="266"/>
      <c r="R797" s="324"/>
      <c r="S797" s="326"/>
      <c r="T797" s="322"/>
      <c r="U797" s="328"/>
      <c r="V797" s="330"/>
      <c r="W797" s="332"/>
      <c r="X797" s="328"/>
      <c r="Y797" s="324"/>
      <c r="Z797" s="324"/>
      <c r="AA797" s="324"/>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22"/>
      <c r="Q798" s="266"/>
      <c r="R798" s="324"/>
      <c r="S798" s="326"/>
      <c r="T798" s="322"/>
      <c r="U798" s="328"/>
      <c r="V798" s="330"/>
      <c r="W798" s="332"/>
      <c r="X798" s="328"/>
      <c r="Y798" s="324"/>
      <c r="Z798" s="324"/>
      <c r="AA798" s="324"/>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21">
        <f>SUM(O800:O804)</f>
        <v>0</v>
      </c>
      <c r="Q800" s="264"/>
      <c r="R800" s="323">
        <f>SUMPRODUCT(Q800:Q804+0)</f>
        <v>0</v>
      </c>
      <c r="S800" s="325" t="e">
        <f>R800/P800</f>
        <v>#DIV/0!</v>
      </c>
      <c r="T800" s="321" t="e">
        <f>LOOKUP(S800,{0.4,0.45,0.5,0.55,0.6,0.65,0.7,0.75,0.8,0.85,0.9,0.95,1},{0.1,0.175,0.25,0.325,0.4,0.475,0.55,0.625,0.7,0.775,0.85,0.925,1})</f>
        <v>#DIV/0!</v>
      </c>
      <c r="U800" s="327"/>
      <c r="V800" s="329"/>
      <c r="W800" s="331"/>
      <c r="X800" s="327"/>
      <c r="Y800" s="323">
        <f>R800-(V800/10)-X800</f>
        <v>0</v>
      </c>
      <c r="Z800" s="323" t="e">
        <f>Y800*T800*AE800</f>
        <v>#DIV/0!</v>
      </c>
      <c r="AA800" s="323"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22"/>
      <c r="Q801" s="266"/>
      <c r="R801" s="324"/>
      <c r="S801" s="326"/>
      <c r="T801" s="322"/>
      <c r="U801" s="328"/>
      <c r="V801" s="330"/>
      <c r="W801" s="332"/>
      <c r="X801" s="328"/>
      <c r="Y801" s="324"/>
      <c r="Z801" s="324"/>
      <c r="AA801" s="324"/>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22"/>
      <c r="Q802" s="266"/>
      <c r="R802" s="324"/>
      <c r="S802" s="326"/>
      <c r="T802" s="322"/>
      <c r="U802" s="328"/>
      <c r="V802" s="330"/>
      <c r="W802" s="332"/>
      <c r="X802" s="328"/>
      <c r="Y802" s="324"/>
      <c r="Z802" s="324"/>
      <c r="AA802" s="324"/>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22"/>
      <c r="Q803" s="266"/>
      <c r="R803" s="324"/>
      <c r="S803" s="326"/>
      <c r="T803" s="322"/>
      <c r="U803" s="328"/>
      <c r="V803" s="330"/>
      <c r="W803" s="332"/>
      <c r="X803" s="328"/>
      <c r="Y803" s="324"/>
      <c r="Z803" s="324"/>
      <c r="AA803" s="324"/>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22"/>
      <c r="Q804" s="266"/>
      <c r="R804" s="324"/>
      <c r="S804" s="326"/>
      <c r="T804" s="322"/>
      <c r="U804" s="328"/>
      <c r="V804" s="330"/>
      <c r="W804" s="332"/>
      <c r="X804" s="328"/>
      <c r="Y804" s="324"/>
      <c r="Z804" s="324"/>
      <c r="AA804" s="324"/>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34">
        <f>SUM(O805:O809)</f>
        <v>0</v>
      </c>
      <c r="Q805" s="269"/>
      <c r="R805" s="318">
        <f>SUMPRODUCT(Q805:Q809+0)</f>
        <v>0</v>
      </c>
      <c r="S805" s="336" t="e">
        <f>R805/P805</f>
        <v>#DIV/0!</v>
      </c>
      <c r="T805" s="334" t="e">
        <f>LOOKUP(S805,{0.4,0.45,0.5,0.55,0.6,0.65,0.7,0.75,0.8,0.85,0.9,0.95,1},{0.1,0.175,0.25,0.325,0.4,0.475,0.55,0.625,0.7,0.775,0.85,0.925,1})</f>
        <v>#DIV/0!</v>
      </c>
      <c r="U805" s="338"/>
      <c r="V805" s="340"/>
      <c r="W805" s="342"/>
      <c r="X805" s="338"/>
      <c r="Y805" s="318">
        <f>R805-(V805/10)-X805</f>
        <v>0</v>
      </c>
      <c r="Z805" s="318" t="e">
        <f>Y805*T805*AE805</f>
        <v>#DIV/0!</v>
      </c>
      <c r="AA805" s="318"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35"/>
      <c r="Q806" s="271"/>
      <c r="R806" s="319"/>
      <c r="S806" s="337"/>
      <c r="T806" s="335"/>
      <c r="U806" s="339"/>
      <c r="V806" s="341"/>
      <c r="W806" s="343"/>
      <c r="X806" s="339"/>
      <c r="Y806" s="319"/>
      <c r="Z806" s="319"/>
      <c r="AA806" s="319"/>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35"/>
      <c r="Q807" s="271"/>
      <c r="R807" s="319"/>
      <c r="S807" s="337"/>
      <c r="T807" s="335"/>
      <c r="U807" s="339"/>
      <c r="V807" s="341"/>
      <c r="W807" s="343"/>
      <c r="X807" s="339"/>
      <c r="Y807" s="319"/>
      <c r="Z807" s="319"/>
      <c r="AA807" s="319"/>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35"/>
      <c r="Q808" s="271"/>
      <c r="R808" s="319"/>
      <c r="S808" s="337"/>
      <c r="T808" s="335"/>
      <c r="U808" s="339"/>
      <c r="V808" s="341"/>
      <c r="W808" s="343"/>
      <c r="X808" s="339"/>
      <c r="Y808" s="319"/>
      <c r="Z808" s="319"/>
      <c r="AA808" s="319"/>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35"/>
      <c r="Q809" s="271"/>
      <c r="R809" s="319"/>
      <c r="S809" s="337"/>
      <c r="T809" s="335"/>
      <c r="U809" s="339"/>
      <c r="V809" s="341"/>
      <c r="W809" s="343"/>
      <c r="X809" s="339"/>
      <c r="Y809" s="319"/>
      <c r="Z809" s="319"/>
      <c r="AA809" s="319"/>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21">
        <f>SUM(O810:O814)</f>
        <v>0</v>
      </c>
      <c r="Q810" s="264"/>
      <c r="R810" s="323">
        <f>SUMPRODUCT(Q810:Q814+0)</f>
        <v>0</v>
      </c>
      <c r="S810" s="325" t="e">
        <f>R810/P810</f>
        <v>#DIV/0!</v>
      </c>
      <c r="T810" s="321" t="e">
        <f>LOOKUP(S810,{0.4,0.45,0.5,0.55,0.6,0.65,0.7,0.75,0.8,0.85,0.9,0.95,1},{0.1,0.175,0.25,0.325,0.4,0.475,0.55,0.625,0.7,0.775,0.85,0.925,1})</f>
        <v>#DIV/0!</v>
      </c>
      <c r="U810" s="327"/>
      <c r="V810" s="329"/>
      <c r="W810" s="331"/>
      <c r="X810" s="327"/>
      <c r="Y810" s="323">
        <f>R810-(V810/10)-X810</f>
        <v>0</v>
      </c>
      <c r="Z810" s="323" t="e">
        <f>Y810*T810*AE810</f>
        <v>#DIV/0!</v>
      </c>
      <c r="AA810" s="323"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22"/>
      <c r="Q811" s="266"/>
      <c r="R811" s="324"/>
      <c r="S811" s="326"/>
      <c r="T811" s="322"/>
      <c r="U811" s="328"/>
      <c r="V811" s="330"/>
      <c r="W811" s="332"/>
      <c r="X811" s="328"/>
      <c r="Y811" s="324"/>
      <c r="Z811" s="324"/>
      <c r="AA811" s="324"/>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22"/>
      <c r="Q812" s="266"/>
      <c r="R812" s="324"/>
      <c r="S812" s="326"/>
      <c r="T812" s="322"/>
      <c r="U812" s="328"/>
      <c r="V812" s="330"/>
      <c r="W812" s="332"/>
      <c r="X812" s="328"/>
      <c r="Y812" s="324"/>
      <c r="Z812" s="324"/>
      <c r="AA812" s="324"/>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22"/>
      <c r="Q813" s="266"/>
      <c r="R813" s="324"/>
      <c r="S813" s="326"/>
      <c r="T813" s="322"/>
      <c r="U813" s="328"/>
      <c r="V813" s="330"/>
      <c r="W813" s="332"/>
      <c r="X813" s="328"/>
      <c r="Y813" s="324"/>
      <c r="Z813" s="324"/>
      <c r="AA813" s="324"/>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22"/>
      <c r="Q814" s="266"/>
      <c r="R814" s="324"/>
      <c r="S814" s="326"/>
      <c r="T814" s="322"/>
      <c r="U814" s="328"/>
      <c r="V814" s="330"/>
      <c r="W814" s="332"/>
      <c r="X814" s="328"/>
      <c r="Y814" s="324"/>
      <c r="Z814" s="324"/>
      <c r="AA814" s="324"/>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34">
        <f>SUM(O815:O819)</f>
        <v>0</v>
      </c>
      <c r="Q815" s="269"/>
      <c r="R815" s="318">
        <f>SUMPRODUCT(Q815:Q819+0)</f>
        <v>0</v>
      </c>
      <c r="S815" s="336" t="e">
        <f>R815/P815</f>
        <v>#DIV/0!</v>
      </c>
      <c r="T815" s="334" t="e">
        <f>LOOKUP(S815,{0.4,0.45,0.5,0.55,0.6,0.65,0.7,0.75,0.8,0.85,0.9,0.95,1},{0.1,0.175,0.25,0.325,0.4,0.475,0.55,0.625,0.7,0.775,0.85,0.925,1})</f>
        <v>#DIV/0!</v>
      </c>
      <c r="U815" s="338"/>
      <c r="V815" s="340"/>
      <c r="W815" s="342"/>
      <c r="X815" s="338"/>
      <c r="Y815" s="318">
        <f>R815-(V815/10)-X815</f>
        <v>0</v>
      </c>
      <c r="Z815" s="318" t="e">
        <f>Y815*T815*AE815</f>
        <v>#DIV/0!</v>
      </c>
      <c r="AA815" s="318"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35"/>
      <c r="Q816" s="271"/>
      <c r="R816" s="319"/>
      <c r="S816" s="337"/>
      <c r="T816" s="335"/>
      <c r="U816" s="339"/>
      <c r="V816" s="341"/>
      <c r="W816" s="343"/>
      <c r="X816" s="339"/>
      <c r="Y816" s="319"/>
      <c r="Z816" s="319"/>
      <c r="AA816" s="319"/>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35"/>
      <c r="Q817" s="271"/>
      <c r="R817" s="319"/>
      <c r="S817" s="337"/>
      <c r="T817" s="335"/>
      <c r="U817" s="339"/>
      <c r="V817" s="341"/>
      <c r="W817" s="343"/>
      <c r="X817" s="339"/>
      <c r="Y817" s="319"/>
      <c r="Z817" s="319"/>
      <c r="AA817" s="319"/>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35"/>
      <c r="Q818" s="271"/>
      <c r="R818" s="319"/>
      <c r="S818" s="337"/>
      <c r="T818" s="335"/>
      <c r="U818" s="339"/>
      <c r="V818" s="341"/>
      <c r="W818" s="343"/>
      <c r="X818" s="339"/>
      <c r="Y818" s="319"/>
      <c r="Z818" s="319"/>
      <c r="AA818" s="319"/>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35"/>
      <c r="Q819" s="271"/>
      <c r="R819" s="319"/>
      <c r="S819" s="337"/>
      <c r="T819" s="335"/>
      <c r="U819" s="339"/>
      <c r="V819" s="341"/>
      <c r="W819" s="343"/>
      <c r="X819" s="339"/>
      <c r="Y819" s="319"/>
      <c r="Z819" s="319"/>
      <c r="AA819" s="319"/>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21">
        <f>SUM(O820:O824)</f>
        <v>0</v>
      </c>
      <c r="Q820" s="264"/>
      <c r="R820" s="323">
        <f>SUMPRODUCT(Q820:Q824+0)</f>
        <v>0</v>
      </c>
      <c r="S820" s="325" t="e">
        <f>R820/P820</f>
        <v>#DIV/0!</v>
      </c>
      <c r="T820" s="321" t="e">
        <f>LOOKUP(S820,{0.4,0.45,0.5,0.55,0.6,0.65,0.7,0.75,0.8,0.85,0.9,0.95,1},{0.1,0.175,0.25,0.325,0.4,0.475,0.55,0.625,0.7,0.775,0.85,0.925,1})</f>
        <v>#DIV/0!</v>
      </c>
      <c r="U820" s="327"/>
      <c r="V820" s="329"/>
      <c r="W820" s="331"/>
      <c r="X820" s="327"/>
      <c r="Y820" s="323">
        <f>R820-(V820/10)-X820</f>
        <v>0</v>
      </c>
      <c r="Z820" s="323" t="e">
        <f>Y820*T820*AE820</f>
        <v>#DIV/0!</v>
      </c>
      <c r="AA820" s="323"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22"/>
      <c r="Q821" s="266"/>
      <c r="R821" s="324"/>
      <c r="S821" s="326"/>
      <c r="T821" s="322"/>
      <c r="U821" s="328"/>
      <c r="V821" s="330"/>
      <c r="W821" s="332"/>
      <c r="X821" s="328"/>
      <c r="Y821" s="324"/>
      <c r="Z821" s="324"/>
      <c r="AA821" s="324"/>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22"/>
      <c r="Q822" s="266"/>
      <c r="R822" s="324"/>
      <c r="S822" s="326"/>
      <c r="T822" s="322"/>
      <c r="U822" s="328"/>
      <c r="V822" s="330"/>
      <c r="W822" s="332"/>
      <c r="X822" s="328"/>
      <c r="Y822" s="324"/>
      <c r="Z822" s="324"/>
      <c r="AA822" s="324"/>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22"/>
      <c r="Q823" s="266"/>
      <c r="R823" s="324"/>
      <c r="S823" s="326"/>
      <c r="T823" s="322"/>
      <c r="U823" s="328"/>
      <c r="V823" s="330"/>
      <c r="W823" s="332"/>
      <c r="X823" s="328"/>
      <c r="Y823" s="324"/>
      <c r="Z823" s="324"/>
      <c r="AA823" s="324"/>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22"/>
      <c r="Q824" s="266"/>
      <c r="R824" s="324"/>
      <c r="S824" s="326"/>
      <c r="T824" s="322"/>
      <c r="U824" s="328"/>
      <c r="V824" s="330"/>
      <c r="W824" s="332"/>
      <c r="X824" s="328"/>
      <c r="Y824" s="324"/>
      <c r="Z824" s="324"/>
      <c r="AA824" s="324"/>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21">
        <f>SUM(O826:O830)</f>
        <v>0</v>
      </c>
      <c r="Q826" s="264"/>
      <c r="R826" s="323">
        <f>SUMPRODUCT(Q826:Q830+0)</f>
        <v>0</v>
      </c>
      <c r="S826" s="325" t="e">
        <f>R826/P826</f>
        <v>#DIV/0!</v>
      </c>
      <c r="T826" s="321" t="e">
        <f>LOOKUP(S826,{0.4,0.45,0.5,0.55,0.6,0.65,0.7,0.75,0.8,0.85,0.9,0.95,1},{0.1,0.175,0.25,0.325,0.4,0.475,0.55,0.625,0.7,0.775,0.85,0.925,1})</f>
        <v>#DIV/0!</v>
      </c>
      <c r="U826" s="327"/>
      <c r="V826" s="329"/>
      <c r="W826" s="331"/>
      <c r="X826" s="327"/>
      <c r="Y826" s="323">
        <f>R826-(V826/10)-X826</f>
        <v>0</v>
      </c>
      <c r="Z826" s="323" t="e">
        <f>Y826*T826*AE826</f>
        <v>#DIV/0!</v>
      </c>
      <c r="AA826" s="323"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22"/>
      <c r="Q827" s="266"/>
      <c r="R827" s="324"/>
      <c r="S827" s="326"/>
      <c r="T827" s="322"/>
      <c r="U827" s="328"/>
      <c r="V827" s="330"/>
      <c r="W827" s="332"/>
      <c r="X827" s="328"/>
      <c r="Y827" s="324"/>
      <c r="Z827" s="324"/>
      <c r="AA827" s="324"/>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22"/>
      <c r="Q828" s="266"/>
      <c r="R828" s="324"/>
      <c r="S828" s="326"/>
      <c r="T828" s="322"/>
      <c r="U828" s="328"/>
      <c r="V828" s="330"/>
      <c r="W828" s="332"/>
      <c r="X828" s="328"/>
      <c r="Y828" s="324"/>
      <c r="Z828" s="324"/>
      <c r="AA828" s="324"/>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22"/>
      <c r="Q829" s="266"/>
      <c r="R829" s="324"/>
      <c r="S829" s="326"/>
      <c r="T829" s="322"/>
      <c r="U829" s="328"/>
      <c r="V829" s="330"/>
      <c r="W829" s="332"/>
      <c r="X829" s="328"/>
      <c r="Y829" s="324"/>
      <c r="Z829" s="324"/>
      <c r="AA829" s="324"/>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22"/>
      <c r="Q830" s="266"/>
      <c r="R830" s="324"/>
      <c r="S830" s="326"/>
      <c r="T830" s="322"/>
      <c r="U830" s="328"/>
      <c r="V830" s="330"/>
      <c r="W830" s="332"/>
      <c r="X830" s="328"/>
      <c r="Y830" s="324"/>
      <c r="Z830" s="324"/>
      <c r="AA830" s="324"/>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34">
        <f>SUM(O831:O835)</f>
        <v>0</v>
      </c>
      <c r="Q831" s="269"/>
      <c r="R831" s="318">
        <f>SUMPRODUCT(Q831:Q835+0)</f>
        <v>0</v>
      </c>
      <c r="S831" s="336" t="e">
        <f>R831/P831</f>
        <v>#DIV/0!</v>
      </c>
      <c r="T831" s="334" t="e">
        <f>LOOKUP(S831,{0.4,0.45,0.5,0.55,0.6,0.65,0.7,0.75,0.8,0.85,0.9,0.95,1},{0.1,0.175,0.25,0.325,0.4,0.475,0.55,0.625,0.7,0.775,0.85,0.925,1})</f>
        <v>#DIV/0!</v>
      </c>
      <c r="U831" s="338"/>
      <c r="V831" s="340"/>
      <c r="W831" s="342"/>
      <c r="X831" s="338"/>
      <c r="Y831" s="318">
        <f>R831-(V831/10)-X831</f>
        <v>0</v>
      </c>
      <c r="Z831" s="318" t="e">
        <f>Y831*T831*AE831</f>
        <v>#DIV/0!</v>
      </c>
      <c r="AA831" s="318"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35"/>
      <c r="Q832" s="271"/>
      <c r="R832" s="319"/>
      <c r="S832" s="337"/>
      <c r="T832" s="335"/>
      <c r="U832" s="339"/>
      <c r="V832" s="341"/>
      <c r="W832" s="343"/>
      <c r="X832" s="339"/>
      <c r="Y832" s="319"/>
      <c r="Z832" s="319"/>
      <c r="AA832" s="319"/>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35"/>
      <c r="Q833" s="271"/>
      <c r="R833" s="319"/>
      <c r="S833" s="337"/>
      <c r="T833" s="335"/>
      <c r="U833" s="339"/>
      <c r="V833" s="341"/>
      <c r="W833" s="343"/>
      <c r="X833" s="339"/>
      <c r="Y833" s="319"/>
      <c r="Z833" s="319"/>
      <c r="AA833" s="319"/>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35"/>
      <c r="Q834" s="271"/>
      <c r="R834" s="319"/>
      <c r="S834" s="337"/>
      <c r="T834" s="335"/>
      <c r="U834" s="339"/>
      <c r="V834" s="341"/>
      <c r="W834" s="343"/>
      <c r="X834" s="339"/>
      <c r="Y834" s="319"/>
      <c r="Z834" s="319"/>
      <c r="AA834" s="319"/>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35"/>
      <c r="Q835" s="271"/>
      <c r="R835" s="319"/>
      <c r="S835" s="337"/>
      <c r="T835" s="335"/>
      <c r="U835" s="339"/>
      <c r="V835" s="341"/>
      <c r="W835" s="343"/>
      <c r="X835" s="339"/>
      <c r="Y835" s="319"/>
      <c r="Z835" s="319"/>
      <c r="AA835" s="319"/>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21">
        <f>SUM(O836:O840)</f>
        <v>0</v>
      </c>
      <c r="Q836" s="264"/>
      <c r="R836" s="323">
        <f>SUMPRODUCT(Q836:Q840+0)</f>
        <v>0</v>
      </c>
      <c r="S836" s="325" t="e">
        <f>R836/P836</f>
        <v>#DIV/0!</v>
      </c>
      <c r="T836" s="321" t="e">
        <f>LOOKUP(S836,{0.4,0.45,0.5,0.55,0.6,0.65,0.7,0.75,0.8,0.85,0.9,0.95,1},{0.1,0.175,0.25,0.325,0.4,0.475,0.55,0.625,0.7,0.775,0.85,0.925,1})</f>
        <v>#DIV/0!</v>
      </c>
      <c r="U836" s="327"/>
      <c r="V836" s="329"/>
      <c r="W836" s="331"/>
      <c r="X836" s="327"/>
      <c r="Y836" s="323">
        <f>R836-(V836/10)-X836</f>
        <v>0</v>
      </c>
      <c r="Z836" s="323" t="e">
        <f>Y836*T836*AE836</f>
        <v>#DIV/0!</v>
      </c>
      <c r="AA836" s="323"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22"/>
      <c r="Q837" s="266"/>
      <c r="R837" s="324"/>
      <c r="S837" s="326"/>
      <c r="T837" s="322"/>
      <c r="U837" s="328"/>
      <c r="V837" s="330"/>
      <c r="W837" s="332"/>
      <c r="X837" s="328"/>
      <c r="Y837" s="324"/>
      <c r="Z837" s="324"/>
      <c r="AA837" s="324"/>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22"/>
      <c r="Q838" s="266"/>
      <c r="R838" s="324"/>
      <c r="S838" s="326"/>
      <c r="T838" s="322"/>
      <c r="U838" s="328"/>
      <c r="V838" s="330"/>
      <c r="W838" s="332"/>
      <c r="X838" s="328"/>
      <c r="Y838" s="324"/>
      <c r="Z838" s="324"/>
      <c r="AA838" s="324"/>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22"/>
      <c r="Q839" s="266"/>
      <c r="R839" s="324"/>
      <c r="S839" s="326"/>
      <c r="T839" s="322"/>
      <c r="U839" s="328"/>
      <c r="V839" s="330"/>
      <c r="W839" s="332"/>
      <c r="X839" s="328"/>
      <c r="Y839" s="324"/>
      <c r="Z839" s="324"/>
      <c r="AA839" s="324"/>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22"/>
      <c r="Q840" s="266"/>
      <c r="R840" s="324"/>
      <c r="S840" s="326"/>
      <c r="T840" s="322"/>
      <c r="U840" s="328"/>
      <c r="V840" s="330"/>
      <c r="W840" s="332"/>
      <c r="X840" s="328"/>
      <c r="Y840" s="324"/>
      <c r="Z840" s="324"/>
      <c r="AA840" s="324"/>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34">
        <f>SUM(O841:O845)</f>
        <v>0</v>
      </c>
      <c r="Q841" s="269"/>
      <c r="R841" s="318">
        <f>SUMPRODUCT(Q841:Q845+0)</f>
        <v>0</v>
      </c>
      <c r="S841" s="336" t="e">
        <f>R841/P841</f>
        <v>#DIV/0!</v>
      </c>
      <c r="T841" s="334" t="e">
        <f>LOOKUP(S841,{0.4,0.45,0.5,0.55,0.6,0.65,0.7,0.75,0.8,0.85,0.9,0.95,1},{0.1,0.175,0.25,0.325,0.4,0.475,0.55,0.625,0.7,0.775,0.85,0.925,1})</f>
        <v>#DIV/0!</v>
      </c>
      <c r="U841" s="338"/>
      <c r="V841" s="340"/>
      <c r="W841" s="342"/>
      <c r="X841" s="338"/>
      <c r="Y841" s="318">
        <f>R841-(V841/10)-X841</f>
        <v>0</v>
      </c>
      <c r="Z841" s="318" t="e">
        <f>Y841*T841*AE841</f>
        <v>#DIV/0!</v>
      </c>
      <c r="AA841" s="318"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35"/>
      <c r="Q842" s="271"/>
      <c r="R842" s="319"/>
      <c r="S842" s="337"/>
      <c r="T842" s="335"/>
      <c r="U842" s="339"/>
      <c r="V842" s="341"/>
      <c r="W842" s="343"/>
      <c r="X842" s="339"/>
      <c r="Y842" s="319"/>
      <c r="Z842" s="319"/>
      <c r="AA842" s="319"/>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35"/>
      <c r="Q843" s="271"/>
      <c r="R843" s="319"/>
      <c r="S843" s="337"/>
      <c r="T843" s="335"/>
      <c r="U843" s="339"/>
      <c r="V843" s="341"/>
      <c r="W843" s="343"/>
      <c r="X843" s="339"/>
      <c r="Y843" s="319"/>
      <c r="Z843" s="319"/>
      <c r="AA843" s="319"/>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35"/>
      <c r="Q844" s="271"/>
      <c r="R844" s="319"/>
      <c r="S844" s="337"/>
      <c r="T844" s="335"/>
      <c r="U844" s="339"/>
      <c r="V844" s="341"/>
      <c r="W844" s="343"/>
      <c r="X844" s="339"/>
      <c r="Y844" s="319"/>
      <c r="Z844" s="319"/>
      <c r="AA844" s="319"/>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35"/>
      <c r="Q845" s="271"/>
      <c r="R845" s="319"/>
      <c r="S845" s="337"/>
      <c r="T845" s="335"/>
      <c r="U845" s="339"/>
      <c r="V845" s="341"/>
      <c r="W845" s="343"/>
      <c r="X845" s="339"/>
      <c r="Y845" s="319"/>
      <c r="Z845" s="319"/>
      <c r="AA845" s="319"/>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21">
        <f>SUM(O846:O850)</f>
        <v>0</v>
      </c>
      <c r="Q846" s="264"/>
      <c r="R846" s="323">
        <f>SUMPRODUCT(Q846:Q850+0)</f>
        <v>0</v>
      </c>
      <c r="S846" s="325" t="e">
        <f>R846/P846</f>
        <v>#DIV/0!</v>
      </c>
      <c r="T846" s="321" t="e">
        <f>LOOKUP(S846,{0.4,0.45,0.5,0.55,0.6,0.65,0.7,0.75,0.8,0.85,0.9,0.95,1},{0.1,0.175,0.25,0.325,0.4,0.475,0.55,0.625,0.7,0.775,0.85,0.925,1})</f>
        <v>#DIV/0!</v>
      </c>
      <c r="U846" s="327"/>
      <c r="V846" s="329"/>
      <c r="W846" s="331"/>
      <c r="X846" s="327"/>
      <c r="Y846" s="323">
        <f>R846-(V846/10)-X846</f>
        <v>0</v>
      </c>
      <c r="Z846" s="323" t="e">
        <f>Y846*T846*AE846</f>
        <v>#DIV/0!</v>
      </c>
      <c r="AA846" s="323"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22"/>
      <c r="Q847" s="266"/>
      <c r="R847" s="324"/>
      <c r="S847" s="326"/>
      <c r="T847" s="322"/>
      <c r="U847" s="328"/>
      <c r="V847" s="330"/>
      <c r="W847" s="332"/>
      <c r="X847" s="328"/>
      <c r="Y847" s="324"/>
      <c r="Z847" s="324"/>
      <c r="AA847" s="324"/>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22"/>
      <c r="Q848" s="266"/>
      <c r="R848" s="324"/>
      <c r="S848" s="326"/>
      <c r="T848" s="322"/>
      <c r="U848" s="328"/>
      <c r="V848" s="330"/>
      <c r="W848" s="332"/>
      <c r="X848" s="328"/>
      <c r="Y848" s="324"/>
      <c r="Z848" s="324"/>
      <c r="AA848" s="324"/>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22"/>
      <c r="Q849" s="266"/>
      <c r="R849" s="324"/>
      <c r="S849" s="326"/>
      <c r="T849" s="322"/>
      <c r="U849" s="328"/>
      <c r="V849" s="330"/>
      <c r="W849" s="332"/>
      <c r="X849" s="328"/>
      <c r="Y849" s="324"/>
      <c r="Z849" s="324"/>
      <c r="AA849" s="324"/>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22"/>
      <c r="Q850" s="266"/>
      <c r="R850" s="324"/>
      <c r="S850" s="326"/>
      <c r="T850" s="322"/>
      <c r="U850" s="328"/>
      <c r="V850" s="330"/>
      <c r="W850" s="332"/>
      <c r="X850" s="328"/>
      <c r="Y850" s="324"/>
      <c r="Z850" s="324"/>
      <c r="AA850" s="324"/>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21">
        <f>SUM(O852:O856)</f>
        <v>0</v>
      </c>
      <c r="Q852" s="264"/>
      <c r="R852" s="323">
        <f>SUMPRODUCT(Q852:Q856+0)</f>
        <v>0</v>
      </c>
      <c r="S852" s="325" t="e">
        <f>R852/P852</f>
        <v>#DIV/0!</v>
      </c>
      <c r="T852" s="321" t="e">
        <f>LOOKUP(S852,{0.4,0.45,0.5,0.55,0.6,0.65,0.7,0.75,0.8,0.85,0.9,0.95,1},{0.1,0.175,0.25,0.325,0.4,0.475,0.55,0.625,0.7,0.775,0.85,0.925,1})</f>
        <v>#DIV/0!</v>
      </c>
      <c r="U852" s="327"/>
      <c r="V852" s="329"/>
      <c r="W852" s="331"/>
      <c r="X852" s="327"/>
      <c r="Y852" s="323">
        <f>R852-(V852/10)-X852</f>
        <v>0</v>
      </c>
      <c r="Z852" s="323" t="e">
        <f>Y852*T852*AE852</f>
        <v>#DIV/0!</v>
      </c>
      <c r="AA852" s="323"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22"/>
      <c r="Q853" s="266"/>
      <c r="R853" s="324"/>
      <c r="S853" s="326"/>
      <c r="T853" s="322"/>
      <c r="U853" s="328"/>
      <c r="V853" s="330"/>
      <c r="W853" s="332"/>
      <c r="X853" s="328"/>
      <c r="Y853" s="324"/>
      <c r="Z853" s="324"/>
      <c r="AA853" s="324"/>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22"/>
      <c r="Q854" s="266"/>
      <c r="R854" s="324"/>
      <c r="S854" s="326"/>
      <c r="T854" s="322"/>
      <c r="U854" s="328"/>
      <c r="V854" s="330"/>
      <c r="W854" s="332"/>
      <c r="X854" s="328"/>
      <c r="Y854" s="324"/>
      <c r="Z854" s="324"/>
      <c r="AA854" s="324"/>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22"/>
      <c r="Q855" s="266"/>
      <c r="R855" s="324"/>
      <c r="S855" s="326"/>
      <c r="T855" s="322"/>
      <c r="U855" s="328"/>
      <c r="V855" s="330"/>
      <c r="W855" s="332"/>
      <c r="X855" s="328"/>
      <c r="Y855" s="324"/>
      <c r="Z855" s="324"/>
      <c r="AA855" s="324"/>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22"/>
      <c r="Q856" s="266"/>
      <c r="R856" s="324"/>
      <c r="S856" s="326"/>
      <c r="T856" s="322"/>
      <c r="U856" s="328"/>
      <c r="V856" s="330"/>
      <c r="W856" s="332"/>
      <c r="X856" s="328"/>
      <c r="Y856" s="324"/>
      <c r="Z856" s="324"/>
      <c r="AA856" s="324"/>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34">
        <f>SUM(O857:O861)</f>
        <v>0</v>
      </c>
      <c r="Q857" s="269"/>
      <c r="R857" s="318">
        <f>SUMPRODUCT(Q857:Q861+0)</f>
        <v>0</v>
      </c>
      <c r="S857" s="336" t="e">
        <f>R857/P857</f>
        <v>#DIV/0!</v>
      </c>
      <c r="T857" s="334" t="e">
        <f>LOOKUP(S857,{0.4,0.45,0.5,0.55,0.6,0.65,0.7,0.75,0.8,0.85,0.9,0.95,1},{0.1,0.175,0.25,0.325,0.4,0.475,0.55,0.625,0.7,0.775,0.85,0.925,1})</f>
        <v>#DIV/0!</v>
      </c>
      <c r="U857" s="338"/>
      <c r="V857" s="340"/>
      <c r="W857" s="342"/>
      <c r="X857" s="338"/>
      <c r="Y857" s="318">
        <f>R857-(V857/10)-X857</f>
        <v>0</v>
      </c>
      <c r="Z857" s="318" t="e">
        <f>Y857*T857*AE857</f>
        <v>#DIV/0!</v>
      </c>
      <c r="AA857" s="318"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35"/>
      <c r="Q858" s="271"/>
      <c r="R858" s="319"/>
      <c r="S858" s="337"/>
      <c r="T858" s="335"/>
      <c r="U858" s="339"/>
      <c r="V858" s="341"/>
      <c r="W858" s="343"/>
      <c r="X858" s="339"/>
      <c r="Y858" s="319"/>
      <c r="Z858" s="319"/>
      <c r="AA858" s="319"/>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35"/>
      <c r="Q859" s="271"/>
      <c r="R859" s="319"/>
      <c r="S859" s="337"/>
      <c r="T859" s="335"/>
      <c r="U859" s="339"/>
      <c r="V859" s="341"/>
      <c r="W859" s="343"/>
      <c r="X859" s="339"/>
      <c r="Y859" s="319"/>
      <c r="Z859" s="319"/>
      <c r="AA859" s="319"/>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35"/>
      <c r="Q860" s="271"/>
      <c r="R860" s="319"/>
      <c r="S860" s="337"/>
      <c r="T860" s="335"/>
      <c r="U860" s="339"/>
      <c r="V860" s="341"/>
      <c r="W860" s="343"/>
      <c r="X860" s="339"/>
      <c r="Y860" s="319"/>
      <c r="Z860" s="319"/>
      <c r="AA860" s="319"/>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35"/>
      <c r="Q861" s="271"/>
      <c r="R861" s="319"/>
      <c r="S861" s="337"/>
      <c r="T861" s="335"/>
      <c r="U861" s="339"/>
      <c r="V861" s="341"/>
      <c r="W861" s="343"/>
      <c r="X861" s="339"/>
      <c r="Y861" s="319"/>
      <c r="Z861" s="319"/>
      <c r="AA861" s="319"/>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21">
        <f>SUM(O862:O866)</f>
        <v>0</v>
      </c>
      <c r="Q862" s="264"/>
      <c r="R862" s="323">
        <f>SUMPRODUCT(Q862:Q866+0)</f>
        <v>0</v>
      </c>
      <c r="S862" s="325" t="e">
        <f>R862/P862</f>
        <v>#DIV/0!</v>
      </c>
      <c r="T862" s="321" t="e">
        <f>LOOKUP(S862,{0.4,0.45,0.5,0.55,0.6,0.65,0.7,0.75,0.8,0.85,0.9,0.95,1},{0.1,0.175,0.25,0.325,0.4,0.475,0.55,0.625,0.7,0.775,0.85,0.925,1})</f>
        <v>#DIV/0!</v>
      </c>
      <c r="U862" s="327"/>
      <c r="V862" s="329"/>
      <c r="W862" s="331"/>
      <c r="X862" s="327"/>
      <c r="Y862" s="323">
        <f>R862-(V862/10)-X862</f>
        <v>0</v>
      </c>
      <c r="Z862" s="323" t="e">
        <f>Y862*T862*AE862</f>
        <v>#DIV/0!</v>
      </c>
      <c r="AA862" s="323"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22"/>
      <c r="Q863" s="266"/>
      <c r="R863" s="324"/>
      <c r="S863" s="326"/>
      <c r="T863" s="322"/>
      <c r="U863" s="328"/>
      <c r="V863" s="330"/>
      <c r="W863" s="332"/>
      <c r="X863" s="328"/>
      <c r="Y863" s="324"/>
      <c r="Z863" s="324"/>
      <c r="AA863" s="324"/>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22"/>
      <c r="Q864" s="266"/>
      <c r="R864" s="324"/>
      <c r="S864" s="326"/>
      <c r="T864" s="322"/>
      <c r="U864" s="328"/>
      <c r="V864" s="330"/>
      <c r="W864" s="332"/>
      <c r="X864" s="328"/>
      <c r="Y864" s="324"/>
      <c r="Z864" s="324"/>
      <c r="AA864" s="324"/>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22"/>
      <c r="Q865" s="266"/>
      <c r="R865" s="324"/>
      <c r="S865" s="326"/>
      <c r="T865" s="322"/>
      <c r="U865" s="328"/>
      <c r="V865" s="330"/>
      <c r="W865" s="332"/>
      <c r="X865" s="328"/>
      <c r="Y865" s="324"/>
      <c r="Z865" s="324"/>
      <c r="AA865" s="324"/>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22"/>
      <c r="Q866" s="266"/>
      <c r="R866" s="324"/>
      <c r="S866" s="326"/>
      <c r="T866" s="322"/>
      <c r="U866" s="328"/>
      <c r="V866" s="330"/>
      <c r="W866" s="332"/>
      <c r="X866" s="328"/>
      <c r="Y866" s="324"/>
      <c r="Z866" s="324"/>
      <c r="AA866" s="324"/>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34">
        <f>SUM(O867:O871)</f>
        <v>0</v>
      </c>
      <c r="Q867" s="269"/>
      <c r="R867" s="318">
        <f>SUMPRODUCT(Q867:Q871+0)</f>
        <v>0</v>
      </c>
      <c r="S867" s="336" t="e">
        <f>R867/P867</f>
        <v>#DIV/0!</v>
      </c>
      <c r="T867" s="334" t="e">
        <f>LOOKUP(S867,{0.4,0.45,0.5,0.55,0.6,0.65,0.7,0.75,0.8,0.85,0.9,0.95,1},{0.1,0.175,0.25,0.325,0.4,0.475,0.55,0.625,0.7,0.775,0.85,0.925,1})</f>
        <v>#DIV/0!</v>
      </c>
      <c r="U867" s="338"/>
      <c r="V867" s="340"/>
      <c r="W867" s="342"/>
      <c r="X867" s="338"/>
      <c r="Y867" s="318">
        <f>R867-(V867/10)-X867</f>
        <v>0</v>
      </c>
      <c r="Z867" s="318" t="e">
        <f>Y867*T867*AE867</f>
        <v>#DIV/0!</v>
      </c>
      <c r="AA867" s="318"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35"/>
      <c r="Q868" s="271"/>
      <c r="R868" s="319"/>
      <c r="S868" s="337"/>
      <c r="T868" s="335"/>
      <c r="U868" s="339"/>
      <c r="V868" s="341"/>
      <c r="W868" s="343"/>
      <c r="X868" s="339"/>
      <c r="Y868" s="319"/>
      <c r="Z868" s="319"/>
      <c r="AA868" s="319"/>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35"/>
      <c r="Q869" s="271"/>
      <c r="R869" s="319"/>
      <c r="S869" s="337"/>
      <c r="T869" s="335"/>
      <c r="U869" s="339"/>
      <c r="V869" s="341"/>
      <c r="W869" s="343"/>
      <c r="X869" s="339"/>
      <c r="Y869" s="319"/>
      <c r="Z869" s="319"/>
      <c r="AA869" s="319"/>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35"/>
      <c r="Q870" s="271"/>
      <c r="R870" s="319"/>
      <c r="S870" s="337"/>
      <c r="T870" s="335"/>
      <c r="U870" s="339"/>
      <c r="V870" s="341"/>
      <c r="W870" s="343"/>
      <c r="X870" s="339"/>
      <c r="Y870" s="319"/>
      <c r="Z870" s="319"/>
      <c r="AA870" s="319"/>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35"/>
      <c r="Q871" s="271"/>
      <c r="R871" s="319"/>
      <c r="S871" s="337"/>
      <c r="T871" s="335"/>
      <c r="U871" s="339"/>
      <c r="V871" s="341"/>
      <c r="W871" s="343"/>
      <c r="X871" s="339"/>
      <c r="Y871" s="319"/>
      <c r="Z871" s="319"/>
      <c r="AA871" s="319"/>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21">
        <f>SUM(O872:O876)</f>
        <v>0</v>
      </c>
      <c r="Q872" s="264"/>
      <c r="R872" s="323">
        <f>SUMPRODUCT(Q872:Q876+0)</f>
        <v>0</v>
      </c>
      <c r="S872" s="325" t="e">
        <f>R872/P872</f>
        <v>#DIV/0!</v>
      </c>
      <c r="T872" s="321" t="e">
        <f>LOOKUP(S872,{0.4,0.45,0.5,0.55,0.6,0.65,0.7,0.75,0.8,0.85,0.9,0.95,1},{0.1,0.175,0.25,0.325,0.4,0.475,0.55,0.625,0.7,0.775,0.85,0.925,1})</f>
        <v>#DIV/0!</v>
      </c>
      <c r="U872" s="327"/>
      <c r="V872" s="329"/>
      <c r="W872" s="331"/>
      <c r="X872" s="327"/>
      <c r="Y872" s="323">
        <f>R872-(V872/10)-X872</f>
        <v>0</v>
      </c>
      <c r="Z872" s="323" t="e">
        <f>Y872*T872*AE872</f>
        <v>#DIV/0!</v>
      </c>
      <c r="AA872" s="323"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22"/>
      <c r="Q873" s="266"/>
      <c r="R873" s="324"/>
      <c r="S873" s="326"/>
      <c r="T873" s="322"/>
      <c r="U873" s="328"/>
      <c r="V873" s="330"/>
      <c r="W873" s="332"/>
      <c r="X873" s="328"/>
      <c r="Y873" s="324"/>
      <c r="Z873" s="324"/>
      <c r="AA873" s="324"/>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22"/>
      <c r="Q874" s="266"/>
      <c r="R874" s="324"/>
      <c r="S874" s="326"/>
      <c r="T874" s="322"/>
      <c r="U874" s="328"/>
      <c r="V874" s="330"/>
      <c r="W874" s="332"/>
      <c r="X874" s="328"/>
      <c r="Y874" s="324"/>
      <c r="Z874" s="324"/>
      <c r="AA874" s="324"/>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22"/>
      <c r="Q875" s="266"/>
      <c r="R875" s="324"/>
      <c r="S875" s="326"/>
      <c r="T875" s="322"/>
      <c r="U875" s="328"/>
      <c r="V875" s="330"/>
      <c r="W875" s="332"/>
      <c r="X875" s="328"/>
      <c r="Y875" s="324"/>
      <c r="Z875" s="324"/>
      <c r="AA875" s="324"/>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22"/>
      <c r="Q876" s="266"/>
      <c r="R876" s="324"/>
      <c r="S876" s="326"/>
      <c r="T876" s="322"/>
      <c r="U876" s="328"/>
      <c r="V876" s="330"/>
      <c r="W876" s="332"/>
      <c r="X876" s="328"/>
      <c r="Y876" s="324"/>
      <c r="Z876" s="324"/>
      <c r="AA876" s="324"/>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21">
        <f>SUM(O878:O882)</f>
        <v>0</v>
      </c>
      <c r="Q878" s="264"/>
      <c r="R878" s="323">
        <f>SUMPRODUCT(Q878:Q882+0)</f>
        <v>0</v>
      </c>
      <c r="S878" s="325" t="e">
        <f>R878/P878</f>
        <v>#DIV/0!</v>
      </c>
      <c r="T878" s="321" t="e">
        <f>LOOKUP(S878,{0.4,0.45,0.5,0.55,0.6,0.65,0.7,0.75,0.8,0.85,0.9,0.95,1},{0.1,0.175,0.25,0.325,0.4,0.475,0.55,0.625,0.7,0.775,0.85,0.925,1})</f>
        <v>#DIV/0!</v>
      </c>
      <c r="U878" s="327"/>
      <c r="V878" s="329"/>
      <c r="W878" s="331"/>
      <c r="X878" s="327"/>
      <c r="Y878" s="323">
        <f>R878-(V878/10)-X878</f>
        <v>0</v>
      </c>
      <c r="Z878" s="323" t="e">
        <f>Y878*T878*AE878</f>
        <v>#DIV/0!</v>
      </c>
      <c r="AA878" s="323"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22"/>
      <c r="Q879" s="266"/>
      <c r="R879" s="324"/>
      <c r="S879" s="326"/>
      <c r="T879" s="322"/>
      <c r="U879" s="328"/>
      <c r="V879" s="330"/>
      <c r="W879" s="332"/>
      <c r="X879" s="328"/>
      <c r="Y879" s="324"/>
      <c r="Z879" s="324"/>
      <c r="AA879" s="324"/>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22"/>
      <c r="Q880" s="266"/>
      <c r="R880" s="324"/>
      <c r="S880" s="326"/>
      <c r="T880" s="322"/>
      <c r="U880" s="328"/>
      <c r="V880" s="330"/>
      <c r="W880" s="332"/>
      <c r="X880" s="328"/>
      <c r="Y880" s="324"/>
      <c r="Z880" s="324"/>
      <c r="AA880" s="324"/>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22"/>
      <c r="Q881" s="266"/>
      <c r="R881" s="324"/>
      <c r="S881" s="326"/>
      <c r="T881" s="322"/>
      <c r="U881" s="328"/>
      <c r="V881" s="330"/>
      <c r="W881" s="332"/>
      <c r="X881" s="328"/>
      <c r="Y881" s="324"/>
      <c r="Z881" s="324"/>
      <c r="AA881" s="324"/>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22"/>
      <c r="Q882" s="266"/>
      <c r="R882" s="324"/>
      <c r="S882" s="326"/>
      <c r="T882" s="322"/>
      <c r="U882" s="328"/>
      <c r="V882" s="330"/>
      <c r="W882" s="332"/>
      <c r="X882" s="328"/>
      <c r="Y882" s="324"/>
      <c r="Z882" s="324"/>
      <c r="AA882" s="324"/>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34">
        <f>SUM(O883:O887)</f>
        <v>0</v>
      </c>
      <c r="Q883" s="269"/>
      <c r="R883" s="318">
        <f>SUMPRODUCT(Q883:Q887+0)</f>
        <v>0</v>
      </c>
      <c r="S883" s="336" t="e">
        <f>R883/P883</f>
        <v>#DIV/0!</v>
      </c>
      <c r="T883" s="334" t="e">
        <f>LOOKUP(S883,{0.4,0.45,0.5,0.55,0.6,0.65,0.7,0.75,0.8,0.85,0.9,0.95,1},{0.1,0.175,0.25,0.325,0.4,0.475,0.55,0.625,0.7,0.775,0.85,0.925,1})</f>
        <v>#DIV/0!</v>
      </c>
      <c r="U883" s="338"/>
      <c r="V883" s="340"/>
      <c r="W883" s="342"/>
      <c r="X883" s="338"/>
      <c r="Y883" s="318">
        <f>R883-(V883/10)-X883</f>
        <v>0</v>
      </c>
      <c r="Z883" s="318" t="e">
        <f>Y883*T883*AE883</f>
        <v>#DIV/0!</v>
      </c>
      <c r="AA883" s="318"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35"/>
      <c r="Q884" s="271"/>
      <c r="R884" s="319"/>
      <c r="S884" s="337"/>
      <c r="T884" s="335"/>
      <c r="U884" s="339"/>
      <c r="V884" s="341"/>
      <c r="W884" s="343"/>
      <c r="X884" s="339"/>
      <c r="Y884" s="319"/>
      <c r="Z884" s="319"/>
      <c r="AA884" s="319"/>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35"/>
      <c r="Q885" s="271"/>
      <c r="R885" s="319"/>
      <c r="S885" s="337"/>
      <c r="T885" s="335"/>
      <c r="U885" s="339"/>
      <c r="V885" s="341"/>
      <c r="W885" s="343"/>
      <c r="X885" s="339"/>
      <c r="Y885" s="319"/>
      <c r="Z885" s="319"/>
      <c r="AA885" s="319"/>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35"/>
      <c r="Q886" s="271"/>
      <c r="R886" s="319"/>
      <c r="S886" s="337"/>
      <c r="T886" s="335"/>
      <c r="U886" s="339"/>
      <c r="V886" s="341"/>
      <c r="W886" s="343"/>
      <c r="X886" s="339"/>
      <c r="Y886" s="319"/>
      <c r="Z886" s="319"/>
      <c r="AA886" s="319"/>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35"/>
      <c r="Q887" s="271"/>
      <c r="R887" s="319"/>
      <c r="S887" s="337"/>
      <c r="T887" s="335"/>
      <c r="U887" s="339"/>
      <c r="V887" s="341"/>
      <c r="W887" s="343"/>
      <c r="X887" s="339"/>
      <c r="Y887" s="319"/>
      <c r="Z887" s="319"/>
      <c r="AA887" s="319"/>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21">
        <f>SUM(O888:O892)</f>
        <v>0</v>
      </c>
      <c r="Q888" s="264"/>
      <c r="R888" s="323">
        <f>SUMPRODUCT(Q888:Q892+0)</f>
        <v>0</v>
      </c>
      <c r="S888" s="325" t="e">
        <f>R888/P888</f>
        <v>#DIV/0!</v>
      </c>
      <c r="T888" s="321" t="e">
        <f>LOOKUP(S888,{0.4,0.45,0.5,0.55,0.6,0.65,0.7,0.75,0.8,0.85,0.9,0.95,1},{0.1,0.175,0.25,0.325,0.4,0.475,0.55,0.625,0.7,0.775,0.85,0.925,1})</f>
        <v>#DIV/0!</v>
      </c>
      <c r="U888" s="327"/>
      <c r="V888" s="329"/>
      <c r="W888" s="331"/>
      <c r="X888" s="327"/>
      <c r="Y888" s="323">
        <f>R888-(V888/10)-X888</f>
        <v>0</v>
      </c>
      <c r="Z888" s="323" t="e">
        <f>Y888*T888*AE888</f>
        <v>#DIV/0!</v>
      </c>
      <c r="AA888" s="323"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22"/>
      <c r="Q889" s="266"/>
      <c r="R889" s="324"/>
      <c r="S889" s="326"/>
      <c r="T889" s="322"/>
      <c r="U889" s="328"/>
      <c r="V889" s="330"/>
      <c r="W889" s="332"/>
      <c r="X889" s="328"/>
      <c r="Y889" s="324"/>
      <c r="Z889" s="324"/>
      <c r="AA889" s="324"/>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22"/>
      <c r="Q890" s="266"/>
      <c r="R890" s="324"/>
      <c r="S890" s="326"/>
      <c r="T890" s="322"/>
      <c r="U890" s="328"/>
      <c r="V890" s="330"/>
      <c r="W890" s="332"/>
      <c r="X890" s="328"/>
      <c r="Y890" s="324"/>
      <c r="Z890" s="324"/>
      <c r="AA890" s="324"/>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22"/>
      <c r="Q891" s="266"/>
      <c r="R891" s="324"/>
      <c r="S891" s="326"/>
      <c r="T891" s="322"/>
      <c r="U891" s="328"/>
      <c r="V891" s="330"/>
      <c r="W891" s="332"/>
      <c r="X891" s="328"/>
      <c r="Y891" s="324"/>
      <c r="Z891" s="324"/>
      <c r="AA891" s="324"/>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22"/>
      <c r="Q892" s="266"/>
      <c r="R892" s="324"/>
      <c r="S892" s="326"/>
      <c r="T892" s="322"/>
      <c r="U892" s="328"/>
      <c r="V892" s="330"/>
      <c r="W892" s="332"/>
      <c r="X892" s="328"/>
      <c r="Y892" s="324"/>
      <c r="Z892" s="324"/>
      <c r="AA892" s="324"/>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34">
        <f>SUM(O893:O897)</f>
        <v>0</v>
      </c>
      <c r="Q893" s="269"/>
      <c r="R893" s="318">
        <f>SUMPRODUCT(Q893:Q897+0)</f>
        <v>0</v>
      </c>
      <c r="S893" s="336" t="e">
        <f>R893/P893</f>
        <v>#DIV/0!</v>
      </c>
      <c r="T893" s="334" t="e">
        <f>LOOKUP(S893,{0.4,0.45,0.5,0.55,0.6,0.65,0.7,0.75,0.8,0.85,0.9,0.95,1},{0.1,0.175,0.25,0.325,0.4,0.475,0.55,0.625,0.7,0.775,0.85,0.925,1})</f>
        <v>#DIV/0!</v>
      </c>
      <c r="U893" s="338"/>
      <c r="V893" s="340"/>
      <c r="W893" s="342"/>
      <c r="X893" s="338"/>
      <c r="Y893" s="318">
        <f>R893-(V893/10)-X893</f>
        <v>0</v>
      </c>
      <c r="Z893" s="318" t="e">
        <f>Y893*T893*AE893</f>
        <v>#DIV/0!</v>
      </c>
      <c r="AA893" s="318"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35"/>
      <c r="Q894" s="271"/>
      <c r="R894" s="319"/>
      <c r="S894" s="337"/>
      <c r="T894" s="335"/>
      <c r="U894" s="339"/>
      <c r="V894" s="341"/>
      <c r="W894" s="343"/>
      <c r="X894" s="339"/>
      <c r="Y894" s="319"/>
      <c r="Z894" s="319"/>
      <c r="AA894" s="319"/>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35"/>
      <c r="Q895" s="271"/>
      <c r="R895" s="319"/>
      <c r="S895" s="337"/>
      <c r="T895" s="335"/>
      <c r="U895" s="339"/>
      <c r="V895" s="341"/>
      <c r="W895" s="343"/>
      <c r="X895" s="339"/>
      <c r="Y895" s="319"/>
      <c r="Z895" s="319"/>
      <c r="AA895" s="319"/>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35"/>
      <c r="Q896" s="271"/>
      <c r="R896" s="319"/>
      <c r="S896" s="337"/>
      <c r="T896" s="335"/>
      <c r="U896" s="339"/>
      <c r="V896" s="341"/>
      <c r="W896" s="343"/>
      <c r="X896" s="339"/>
      <c r="Y896" s="319"/>
      <c r="Z896" s="319"/>
      <c r="AA896" s="319"/>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35"/>
      <c r="Q897" s="271"/>
      <c r="R897" s="319"/>
      <c r="S897" s="337"/>
      <c r="T897" s="335"/>
      <c r="U897" s="339"/>
      <c r="V897" s="341"/>
      <c r="W897" s="343"/>
      <c r="X897" s="339"/>
      <c r="Y897" s="319"/>
      <c r="Z897" s="319"/>
      <c r="AA897" s="319"/>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21">
        <f>SUM(O898:O902)</f>
        <v>0</v>
      </c>
      <c r="Q898" s="264"/>
      <c r="R898" s="323">
        <f>SUMPRODUCT(Q898:Q902+0)</f>
        <v>0</v>
      </c>
      <c r="S898" s="325" t="e">
        <f>R898/P898</f>
        <v>#DIV/0!</v>
      </c>
      <c r="T898" s="321" t="e">
        <f>LOOKUP(S898,{0.4,0.45,0.5,0.55,0.6,0.65,0.7,0.75,0.8,0.85,0.9,0.95,1},{0.1,0.175,0.25,0.325,0.4,0.475,0.55,0.625,0.7,0.775,0.85,0.925,1})</f>
        <v>#DIV/0!</v>
      </c>
      <c r="U898" s="327"/>
      <c r="V898" s="329"/>
      <c r="W898" s="331"/>
      <c r="X898" s="327"/>
      <c r="Y898" s="323">
        <f>R898-(V898/10)-X898</f>
        <v>0</v>
      </c>
      <c r="Z898" s="323" t="e">
        <f>Y898*T898*AE898</f>
        <v>#DIV/0!</v>
      </c>
      <c r="AA898" s="323"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22"/>
      <c r="Q899" s="266"/>
      <c r="R899" s="324"/>
      <c r="S899" s="326"/>
      <c r="T899" s="322"/>
      <c r="U899" s="328"/>
      <c r="V899" s="330"/>
      <c r="W899" s="332"/>
      <c r="X899" s="328"/>
      <c r="Y899" s="324"/>
      <c r="Z899" s="324"/>
      <c r="AA899" s="324"/>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22"/>
      <c r="Q900" s="266"/>
      <c r="R900" s="324"/>
      <c r="S900" s="326"/>
      <c r="T900" s="322"/>
      <c r="U900" s="328"/>
      <c r="V900" s="330"/>
      <c r="W900" s="332"/>
      <c r="X900" s="328"/>
      <c r="Y900" s="324"/>
      <c r="Z900" s="324"/>
      <c r="AA900" s="324"/>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22"/>
      <c r="Q901" s="266"/>
      <c r="R901" s="324"/>
      <c r="S901" s="326"/>
      <c r="T901" s="322"/>
      <c r="U901" s="328"/>
      <c r="V901" s="330"/>
      <c r="W901" s="332"/>
      <c r="X901" s="328"/>
      <c r="Y901" s="324"/>
      <c r="Z901" s="324"/>
      <c r="AA901" s="324"/>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22"/>
      <c r="Q902" s="266"/>
      <c r="R902" s="324"/>
      <c r="S902" s="326"/>
      <c r="T902" s="322"/>
      <c r="U902" s="328"/>
      <c r="V902" s="330"/>
      <c r="W902" s="332"/>
      <c r="X902" s="328"/>
      <c r="Y902" s="324"/>
      <c r="Z902" s="324"/>
      <c r="AA902" s="324"/>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21">
        <f>SUM(O904:O908)</f>
        <v>0</v>
      </c>
      <c r="Q904" s="264"/>
      <c r="R904" s="323">
        <f>SUMPRODUCT(Q904:Q908+0)</f>
        <v>0</v>
      </c>
      <c r="S904" s="325" t="e">
        <f>R904/P904</f>
        <v>#DIV/0!</v>
      </c>
      <c r="T904" s="321" t="e">
        <f>LOOKUP(S904,{0.4,0.45,0.5,0.55,0.6,0.65,0.7,0.75,0.8,0.85,0.9,0.95,1},{0.1,0.175,0.25,0.325,0.4,0.475,0.55,0.625,0.7,0.775,0.85,0.925,1})</f>
        <v>#DIV/0!</v>
      </c>
      <c r="U904" s="327"/>
      <c r="V904" s="329"/>
      <c r="W904" s="331"/>
      <c r="X904" s="327"/>
      <c r="Y904" s="323">
        <f>R904-(V904/10)-X904</f>
        <v>0</v>
      </c>
      <c r="Z904" s="323" t="e">
        <f>Y904*T904*AE904</f>
        <v>#DIV/0!</v>
      </c>
      <c r="AA904" s="323"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22"/>
      <c r="Q905" s="266"/>
      <c r="R905" s="324"/>
      <c r="S905" s="326"/>
      <c r="T905" s="322"/>
      <c r="U905" s="328"/>
      <c r="V905" s="330"/>
      <c r="W905" s="332"/>
      <c r="X905" s="328"/>
      <c r="Y905" s="324"/>
      <c r="Z905" s="324"/>
      <c r="AA905" s="324"/>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22"/>
      <c r="Q906" s="266"/>
      <c r="R906" s="324"/>
      <c r="S906" s="326"/>
      <c r="T906" s="322"/>
      <c r="U906" s="328"/>
      <c r="V906" s="330"/>
      <c r="W906" s="332"/>
      <c r="X906" s="328"/>
      <c r="Y906" s="324"/>
      <c r="Z906" s="324"/>
      <c r="AA906" s="324"/>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22"/>
      <c r="Q907" s="266"/>
      <c r="R907" s="324"/>
      <c r="S907" s="326"/>
      <c r="T907" s="322"/>
      <c r="U907" s="328"/>
      <c r="V907" s="330"/>
      <c r="W907" s="332"/>
      <c r="X907" s="328"/>
      <c r="Y907" s="324"/>
      <c r="Z907" s="324"/>
      <c r="AA907" s="324"/>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22"/>
      <c r="Q908" s="266"/>
      <c r="R908" s="324"/>
      <c r="S908" s="326"/>
      <c r="T908" s="322"/>
      <c r="U908" s="328"/>
      <c r="V908" s="330"/>
      <c r="W908" s="332"/>
      <c r="X908" s="328"/>
      <c r="Y908" s="324"/>
      <c r="Z908" s="324"/>
      <c r="AA908" s="324"/>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34">
        <f>SUM(O909:O913)</f>
        <v>0</v>
      </c>
      <c r="Q909" s="269"/>
      <c r="R909" s="318">
        <f>SUMPRODUCT(Q909:Q913+0)</f>
        <v>0</v>
      </c>
      <c r="S909" s="336" t="e">
        <f>R909/P909</f>
        <v>#DIV/0!</v>
      </c>
      <c r="T909" s="334" t="e">
        <f>LOOKUP(S909,{0.4,0.45,0.5,0.55,0.6,0.65,0.7,0.75,0.8,0.85,0.9,0.95,1},{0.1,0.175,0.25,0.325,0.4,0.475,0.55,0.625,0.7,0.775,0.85,0.925,1})</f>
        <v>#DIV/0!</v>
      </c>
      <c r="U909" s="338"/>
      <c r="V909" s="340"/>
      <c r="W909" s="342"/>
      <c r="X909" s="338"/>
      <c r="Y909" s="318">
        <f>R909-(V909/10)-X909</f>
        <v>0</v>
      </c>
      <c r="Z909" s="318" t="e">
        <f>Y909*T909*AE909</f>
        <v>#DIV/0!</v>
      </c>
      <c r="AA909" s="318"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35"/>
      <c r="Q910" s="271"/>
      <c r="R910" s="319"/>
      <c r="S910" s="337"/>
      <c r="T910" s="335"/>
      <c r="U910" s="339"/>
      <c r="V910" s="341"/>
      <c r="W910" s="343"/>
      <c r="X910" s="339"/>
      <c r="Y910" s="319"/>
      <c r="Z910" s="319"/>
      <c r="AA910" s="319"/>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35"/>
      <c r="Q911" s="271"/>
      <c r="R911" s="319"/>
      <c r="S911" s="337"/>
      <c r="T911" s="335"/>
      <c r="U911" s="339"/>
      <c r="V911" s="341"/>
      <c r="W911" s="343"/>
      <c r="X911" s="339"/>
      <c r="Y911" s="319"/>
      <c r="Z911" s="319"/>
      <c r="AA911" s="319"/>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35"/>
      <c r="Q912" s="271"/>
      <c r="R912" s="319"/>
      <c r="S912" s="337"/>
      <c r="T912" s="335"/>
      <c r="U912" s="339"/>
      <c r="V912" s="341"/>
      <c r="W912" s="343"/>
      <c r="X912" s="339"/>
      <c r="Y912" s="319"/>
      <c r="Z912" s="319"/>
      <c r="AA912" s="319"/>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35"/>
      <c r="Q913" s="271"/>
      <c r="R913" s="319"/>
      <c r="S913" s="337"/>
      <c r="T913" s="335"/>
      <c r="U913" s="339"/>
      <c r="V913" s="341"/>
      <c r="W913" s="343"/>
      <c r="X913" s="339"/>
      <c r="Y913" s="319"/>
      <c r="Z913" s="319"/>
      <c r="AA913" s="319"/>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21">
        <f>SUM(O914:O918)</f>
        <v>0</v>
      </c>
      <c r="Q914" s="264"/>
      <c r="R914" s="323">
        <f>SUMPRODUCT(Q914:Q918+0)</f>
        <v>0</v>
      </c>
      <c r="S914" s="325" t="e">
        <f>R914/P914</f>
        <v>#DIV/0!</v>
      </c>
      <c r="T914" s="321" t="e">
        <f>LOOKUP(S914,{0.4,0.45,0.5,0.55,0.6,0.65,0.7,0.75,0.8,0.85,0.9,0.95,1},{0.1,0.175,0.25,0.325,0.4,0.475,0.55,0.625,0.7,0.775,0.85,0.925,1})</f>
        <v>#DIV/0!</v>
      </c>
      <c r="U914" s="327"/>
      <c r="V914" s="329"/>
      <c r="W914" s="331"/>
      <c r="X914" s="327"/>
      <c r="Y914" s="323">
        <f>R914-(V914/10)-X914</f>
        <v>0</v>
      </c>
      <c r="Z914" s="323" t="e">
        <f>Y914*T914*AE914</f>
        <v>#DIV/0!</v>
      </c>
      <c r="AA914" s="323"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22"/>
      <c r="Q915" s="266"/>
      <c r="R915" s="324"/>
      <c r="S915" s="326"/>
      <c r="T915" s="322"/>
      <c r="U915" s="328"/>
      <c r="V915" s="330"/>
      <c r="W915" s="332"/>
      <c r="X915" s="328"/>
      <c r="Y915" s="324"/>
      <c r="Z915" s="324"/>
      <c r="AA915" s="324"/>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22"/>
      <c r="Q916" s="266"/>
      <c r="R916" s="324"/>
      <c r="S916" s="326"/>
      <c r="T916" s="322"/>
      <c r="U916" s="328"/>
      <c r="V916" s="330"/>
      <c r="W916" s="332"/>
      <c r="X916" s="328"/>
      <c r="Y916" s="324"/>
      <c r="Z916" s="324"/>
      <c r="AA916" s="324"/>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22"/>
      <c r="Q917" s="266"/>
      <c r="R917" s="324"/>
      <c r="S917" s="326"/>
      <c r="T917" s="322"/>
      <c r="U917" s="328"/>
      <c r="V917" s="330"/>
      <c r="W917" s="332"/>
      <c r="X917" s="328"/>
      <c r="Y917" s="324"/>
      <c r="Z917" s="324"/>
      <c r="AA917" s="324"/>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22"/>
      <c r="Q918" s="266"/>
      <c r="R918" s="324"/>
      <c r="S918" s="326"/>
      <c r="T918" s="322"/>
      <c r="U918" s="328"/>
      <c r="V918" s="330"/>
      <c r="W918" s="332"/>
      <c r="X918" s="328"/>
      <c r="Y918" s="324"/>
      <c r="Z918" s="324"/>
      <c r="AA918" s="324"/>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34">
        <f>SUM(O919:O923)</f>
        <v>0</v>
      </c>
      <c r="Q919" s="269"/>
      <c r="R919" s="318">
        <f>SUMPRODUCT(Q919:Q923+0)</f>
        <v>0</v>
      </c>
      <c r="S919" s="336" t="e">
        <f>R919/P919</f>
        <v>#DIV/0!</v>
      </c>
      <c r="T919" s="334" t="e">
        <f>LOOKUP(S919,{0.4,0.45,0.5,0.55,0.6,0.65,0.7,0.75,0.8,0.85,0.9,0.95,1},{0.1,0.175,0.25,0.325,0.4,0.475,0.55,0.625,0.7,0.775,0.85,0.925,1})</f>
        <v>#DIV/0!</v>
      </c>
      <c r="U919" s="338"/>
      <c r="V919" s="340"/>
      <c r="W919" s="342"/>
      <c r="X919" s="338"/>
      <c r="Y919" s="318">
        <f>R919-(V919/10)-X919</f>
        <v>0</v>
      </c>
      <c r="Z919" s="318" t="e">
        <f>Y919*T919*AE919</f>
        <v>#DIV/0!</v>
      </c>
      <c r="AA919" s="318"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35"/>
      <c r="Q920" s="271"/>
      <c r="R920" s="319"/>
      <c r="S920" s="337"/>
      <c r="T920" s="335"/>
      <c r="U920" s="339"/>
      <c r="V920" s="341"/>
      <c r="W920" s="343"/>
      <c r="X920" s="339"/>
      <c r="Y920" s="319"/>
      <c r="Z920" s="319"/>
      <c r="AA920" s="319"/>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35"/>
      <c r="Q921" s="271"/>
      <c r="R921" s="319"/>
      <c r="S921" s="337"/>
      <c r="T921" s="335"/>
      <c r="U921" s="339"/>
      <c r="V921" s="341"/>
      <c r="W921" s="343"/>
      <c r="X921" s="339"/>
      <c r="Y921" s="319"/>
      <c r="Z921" s="319"/>
      <c r="AA921" s="319"/>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35"/>
      <c r="Q922" s="271"/>
      <c r="R922" s="319"/>
      <c r="S922" s="337"/>
      <c r="T922" s="335"/>
      <c r="U922" s="339"/>
      <c r="V922" s="341"/>
      <c r="W922" s="343"/>
      <c r="X922" s="339"/>
      <c r="Y922" s="319"/>
      <c r="Z922" s="319"/>
      <c r="AA922" s="319"/>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35"/>
      <c r="Q923" s="271"/>
      <c r="R923" s="319"/>
      <c r="S923" s="337"/>
      <c r="T923" s="335"/>
      <c r="U923" s="339"/>
      <c r="V923" s="341"/>
      <c r="W923" s="343"/>
      <c r="X923" s="339"/>
      <c r="Y923" s="319"/>
      <c r="Z923" s="319"/>
      <c r="AA923" s="319"/>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21">
        <f>SUM(O924:O928)</f>
        <v>0</v>
      </c>
      <c r="Q924" s="264"/>
      <c r="R924" s="323">
        <f>SUMPRODUCT(Q924:Q928+0)</f>
        <v>0</v>
      </c>
      <c r="S924" s="325" t="e">
        <f>R924/P924</f>
        <v>#DIV/0!</v>
      </c>
      <c r="T924" s="321" t="e">
        <f>LOOKUP(S924,{0.4,0.45,0.5,0.55,0.6,0.65,0.7,0.75,0.8,0.85,0.9,0.95,1},{0.1,0.175,0.25,0.325,0.4,0.475,0.55,0.625,0.7,0.775,0.85,0.925,1})</f>
        <v>#DIV/0!</v>
      </c>
      <c r="U924" s="327"/>
      <c r="V924" s="329"/>
      <c r="W924" s="331"/>
      <c r="X924" s="327"/>
      <c r="Y924" s="323">
        <f>R924-(V924/10)-X924</f>
        <v>0</v>
      </c>
      <c r="Z924" s="323" t="e">
        <f>Y924*T924*AE924</f>
        <v>#DIV/0!</v>
      </c>
      <c r="AA924" s="323"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22"/>
      <c r="Q925" s="266"/>
      <c r="R925" s="324"/>
      <c r="S925" s="326"/>
      <c r="T925" s="322"/>
      <c r="U925" s="328"/>
      <c r="V925" s="330"/>
      <c r="W925" s="332"/>
      <c r="X925" s="328"/>
      <c r="Y925" s="324"/>
      <c r="Z925" s="324"/>
      <c r="AA925" s="324"/>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22"/>
      <c r="Q926" s="266"/>
      <c r="R926" s="324"/>
      <c r="S926" s="326"/>
      <c r="T926" s="322"/>
      <c r="U926" s="328"/>
      <c r="V926" s="330"/>
      <c r="W926" s="332"/>
      <c r="X926" s="328"/>
      <c r="Y926" s="324"/>
      <c r="Z926" s="324"/>
      <c r="AA926" s="324"/>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22"/>
      <c r="Q927" s="266"/>
      <c r="R927" s="324"/>
      <c r="S927" s="326"/>
      <c r="T927" s="322"/>
      <c r="U927" s="328"/>
      <c r="V927" s="330"/>
      <c r="W927" s="332"/>
      <c r="X927" s="328"/>
      <c r="Y927" s="324"/>
      <c r="Z927" s="324"/>
      <c r="AA927" s="324"/>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22"/>
      <c r="Q928" s="266"/>
      <c r="R928" s="324"/>
      <c r="S928" s="326"/>
      <c r="T928" s="322"/>
      <c r="U928" s="328"/>
      <c r="V928" s="330"/>
      <c r="W928" s="332"/>
      <c r="X928" s="328"/>
      <c r="Y928" s="324"/>
      <c r="Z928" s="324"/>
      <c r="AA928" s="324"/>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21">
        <f>SUM(O930:O934)</f>
        <v>0</v>
      </c>
      <c r="Q930" s="264"/>
      <c r="R930" s="323">
        <f>SUMPRODUCT(Q930:Q934+0)</f>
        <v>0</v>
      </c>
      <c r="S930" s="325" t="e">
        <f>R930/P930</f>
        <v>#DIV/0!</v>
      </c>
      <c r="T930" s="321" t="e">
        <f>LOOKUP(S930,{0.4,0.45,0.5,0.55,0.6,0.65,0.7,0.75,0.8,0.85,0.9,0.95,1},{0.1,0.175,0.25,0.325,0.4,0.475,0.55,0.625,0.7,0.775,0.85,0.925,1})</f>
        <v>#DIV/0!</v>
      </c>
      <c r="U930" s="327"/>
      <c r="V930" s="329"/>
      <c r="W930" s="331"/>
      <c r="X930" s="327"/>
      <c r="Y930" s="323">
        <f>R930-(V930/10)-X930</f>
        <v>0</v>
      </c>
      <c r="Z930" s="323" t="e">
        <f>Y930*T930*AE930</f>
        <v>#DIV/0!</v>
      </c>
      <c r="AA930" s="323"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22"/>
      <c r="Q931" s="266"/>
      <c r="R931" s="324"/>
      <c r="S931" s="326"/>
      <c r="T931" s="322"/>
      <c r="U931" s="328"/>
      <c r="V931" s="330"/>
      <c r="W931" s="332"/>
      <c r="X931" s="328"/>
      <c r="Y931" s="324"/>
      <c r="Z931" s="324"/>
      <c r="AA931" s="324"/>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22"/>
      <c r="Q932" s="266"/>
      <c r="R932" s="324"/>
      <c r="S932" s="326"/>
      <c r="T932" s="322"/>
      <c r="U932" s="328"/>
      <c r="V932" s="330"/>
      <c r="W932" s="332"/>
      <c r="X932" s="328"/>
      <c r="Y932" s="324"/>
      <c r="Z932" s="324"/>
      <c r="AA932" s="324"/>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22"/>
      <c r="Q933" s="266"/>
      <c r="R933" s="324"/>
      <c r="S933" s="326"/>
      <c r="T933" s="322"/>
      <c r="U933" s="328"/>
      <c r="V933" s="330"/>
      <c r="W933" s="332"/>
      <c r="X933" s="328"/>
      <c r="Y933" s="324"/>
      <c r="Z933" s="324"/>
      <c r="AA933" s="324"/>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22"/>
      <c r="Q934" s="266"/>
      <c r="R934" s="324"/>
      <c r="S934" s="326"/>
      <c r="T934" s="322"/>
      <c r="U934" s="328"/>
      <c r="V934" s="330"/>
      <c r="W934" s="332"/>
      <c r="X934" s="328"/>
      <c r="Y934" s="324"/>
      <c r="Z934" s="324"/>
      <c r="AA934" s="324"/>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34">
        <f>SUM(O935:O939)</f>
        <v>0</v>
      </c>
      <c r="Q935" s="269"/>
      <c r="R935" s="318">
        <f>SUMPRODUCT(Q935:Q939+0)</f>
        <v>0</v>
      </c>
      <c r="S935" s="336" t="e">
        <f>R935/P935</f>
        <v>#DIV/0!</v>
      </c>
      <c r="T935" s="334" t="e">
        <f>LOOKUP(S935,{0.4,0.45,0.5,0.55,0.6,0.65,0.7,0.75,0.8,0.85,0.9,0.95,1},{0.1,0.175,0.25,0.325,0.4,0.475,0.55,0.625,0.7,0.775,0.85,0.925,1})</f>
        <v>#DIV/0!</v>
      </c>
      <c r="U935" s="338"/>
      <c r="V935" s="340"/>
      <c r="W935" s="342"/>
      <c r="X935" s="338"/>
      <c r="Y935" s="318">
        <f>R935-(V935/10)-X935</f>
        <v>0</v>
      </c>
      <c r="Z935" s="318" t="e">
        <f>Y935*T935*AE935</f>
        <v>#DIV/0!</v>
      </c>
      <c r="AA935" s="318"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35"/>
      <c r="Q936" s="271"/>
      <c r="R936" s="319"/>
      <c r="S936" s="337"/>
      <c r="T936" s="335"/>
      <c r="U936" s="339"/>
      <c r="V936" s="341"/>
      <c r="W936" s="343"/>
      <c r="X936" s="339"/>
      <c r="Y936" s="319"/>
      <c r="Z936" s="319"/>
      <c r="AA936" s="319"/>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35"/>
      <c r="Q937" s="271"/>
      <c r="R937" s="319"/>
      <c r="S937" s="337"/>
      <c r="T937" s="335"/>
      <c r="U937" s="339"/>
      <c r="V937" s="341"/>
      <c r="W937" s="343"/>
      <c r="X937" s="339"/>
      <c r="Y937" s="319"/>
      <c r="Z937" s="319"/>
      <c r="AA937" s="319"/>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35"/>
      <c r="Q938" s="271"/>
      <c r="R938" s="319"/>
      <c r="S938" s="337"/>
      <c r="T938" s="335"/>
      <c r="U938" s="339"/>
      <c r="V938" s="341"/>
      <c r="W938" s="343"/>
      <c r="X938" s="339"/>
      <c r="Y938" s="319"/>
      <c r="Z938" s="319"/>
      <c r="AA938" s="319"/>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35"/>
      <c r="Q939" s="271"/>
      <c r="R939" s="319"/>
      <c r="S939" s="337"/>
      <c r="T939" s="335"/>
      <c r="U939" s="339"/>
      <c r="V939" s="341"/>
      <c r="W939" s="343"/>
      <c r="X939" s="339"/>
      <c r="Y939" s="319"/>
      <c r="Z939" s="319"/>
      <c r="AA939" s="319"/>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21">
        <f>SUM(O940:O944)</f>
        <v>0</v>
      </c>
      <c r="Q940" s="264"/>
      <c r="R940" s="323">
        <f>SUMPRODUCT(Q940:Q944+0)</f>
        <v>0</v>
      </c>
      <c r="S940" s="325" t="e">
        <f>R940/P940</f>
        <v>#DIV/0!</v>
      </c>
      <c r="T940" s="321" t="e">
        <f>LOOKUP(S940,{0.4,0.45,0.5,0.55,0.6,0.65,0.7,0.75,0.8,0.85,0.9,0.95,1},{0.1,0.175,0.25,0.325,0.4,0.475,0.55,0.625,0.7,0.775,0.85,0.925,1})</f>
        <v>#DIV/0!</v>
      </c>
      <c r="U940" s="327"/>
      <c r="V940" s="329"/>
      <c r="W940" s="331"/>
      <c r="X940" s="327"/>
      <c r="Y940" s="323">
        <f>R940-(V940/10)-X940</f>
        <v>0</v>
      </c>
      <c r="Z940" s="323" t="e">
        <f>Y940*T940*AE940</f>
        <v>#DIV/0!</v>
      </c>
      <c r="AA940" s="323"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22"/>
      <c r="Q941" s="266"/>
      <c r="R941" s="324"/>
      <c r="S941" s="326"/>
      <c r="T941" s="322"/>
      <c r="U941" s="328"/>
      <c r="V941" s="330"/>
      <c r="W941" s="332"/>
      <c r="X941" s="328"/>
      <c r="Y941" s="324"/>
      <c r="Z941" s="324"/>
      <c r="AA941" s="324"/>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22"/>
      <c r="Q942" s="266"/>
      <c r="R942" s="324"/>
      <c r="S942" s="326"/>
      <c r="T942" s="322"/>
      <c r="U942" s="328"/>
      <c r="V942" s="330"/>
      <c r="W942" s="332"/>
      <c r="X942" s="328"/>
      <c r="Y942" s="324"/>
      <c r="Z942" s="324"/>
      <c r="AA942" s="324"/>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22"/>
      <c r="Q943" s="266"/>
      <c r="R943" s="324"/>
      <c r="S943" s="326"/>
      <c r="T943" s="322"/>
      <c r="U943" s="328"/>
      <c r="V943" s="330"/>
      <c r="W943" s="332"/>
      <c r="X943" s="328"/>
      <c r="Y943" s="324"/>
      <c r="Z943" s="324"/>
      <c r="AA943" s="324"/>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22"/>
      <c r="Q944" s="266"/>
      <c r="R944" s="324"/>
      <c r="S944" s="326"/>
      <c r="T944" s="322"/>
      <c r="U944" s="328"/>
      <c r="V944" s="330"/>
      <c r="W944" s="332"/>
      <c r="X944" s="328"/>
      <c r="Y944" s="324"/>
      <c r="Z944" s="324"/>
      <c r="AA944" s="324"/>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34">
        <f>SUM(O945:O949)</f>
        <v>0</v>
      </c>
      <c r="Q945" s="269"/>
      <c r="R945" s="318">
        <f>SUMPRODUCT(Q945:Q949+0)</f>
        <v>0</v>
      </c>
      <c r="S945" s="336" t="e">
        <f>R945/P945</f>
        <v>#DIV/0!</v>
      </c>
      <c r="T945" s="334" t="e">
        <f>LOOKUP(S945,{0.4,0.45,0.5,0.55,0.6,0.65,0.7,0.75,0.8,0.85,0.9,0.95,1},{0.1,0.175,0.25,0.325,0.4,0.475,0.55,0.625,0.7,0.775,0.85,0.925,1})</f>
        <v>#DIV/0!</v>
      </c>
      <c r="U945" s="338"/>
      <c r="V945" s="340"/>
      <c r="W945" s="342"/>
      <c r="X945" s="338"/>
      <c r="Y945" s="318">
        <f>R945-(V945/10)-X945</f>
        <v>0</v>
      </c>
      <c r="Z945" s="318" t="e">
        <f>Y945*T945*AE945</f>
        <v>#DIV/0!</v>
      </c>
      <c r="AA945" s="318"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35"/>
      <c r="Q946" s="271"/>
      <c r="R946" s="319"/>
      <c r="S946" s="337"/>
      <c r="T946" s="335"/>
      <c r="U946" s="339"/>
      <c r="V946" s="341"/>
      <c r="W946" s="343"/>
      <c r="X946" s="339"/>
      <c r="Y946" s="319"/>
      <c r="Z946" s="319"/>
      <c r="AA946" s="319"/>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35"/>
      <c r="Q947" s="271"/>
      <c r="R947" s="319"/>
      <c r="S947" s="337"/>
      <c r="T947" s="335"/>
      <c r="U947" s="339"/>
      <c r="V947" s="341"/>
      <c r="W947" s="343"/>
      <c r="X947" s="339"/>
      <c r="Y947" s="319"/>
      <c r="Z947" s="319"/>
      <c r="AA947" s="319"/>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35"/>
      <c r="Q948" s="271"/>
      <c r="R948" s="319"/>
      <c r="S948" s="337"/>
      <c r="T948" s="335"/>
      <c r="U948" s="339"/>
      <c r="V948" s="341"/>
      <c r="W948" s="343"/>
      <c r="X948" s="339"/>
      <c r="Y948" s="319"/>
      <c r="Z948" s="319"/>
      <c r="AA948" s="319"/>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35"/>
      <c r="Q949" s="271"/>
      <c r="R949" s="319"/>
      <c r="S949" s="337"/>
      <c r="T949" s="335"/>
      <c r="U949" s="339"/>
      <c r="V949" s="341"/>
      <c r="W949" s="343"/>
      <c r="X949" s="339"/>
      <c r="Y949" s="319"/>
      <c r="Z949" s="319"/>
      <c r="AA949" s="319"/>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21">
        <f>SUM(O950:O954)</f>
        <v>0</v>
      </c>
      <c r="Q950" s="264"/>
      <c r="R950" s="323">
        <f>SUMPRODUCT(Q950:Q954+0)</f>
        <v>0</v>
      </c>
      <c r="S950" s="325" t="e">
        <f>R950/P950</f>
        <v>#DIV/0!</v>
      </c>
      <c r="T950" s="321" t="e">
        <f>LOOKUP(S950,{0.4,0.45,0.5,0.55,0.6,0.65,0.7,0.75,0.8,0.85,0.9,0.95,1},{0.1,0.175,0.25,0.325,0.4,0.475,0.55,0.625,0.7,0.775,0.85,0.925,1})</f>
        <v>#DIV/0!</v>
      </c>
      <c r="U950" s="327"/>
      <c r="V950" s="329"/>
      <c r="W950" s="331"/>
      <c r="X950" s="327"/>
      <c r="Y950" s="323">
        <f>R950-(V950/10)-X950</f>
        <v>0</v>
      </c>
      <c r="Z950" s="323" t="e">
        <f>Y950*T950*AE950</f>
        <v>#DIV/0!</v>
      </c>
      <c r="AA950" s="323"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22"/>
      <c r="Q951" s="266"/>
      <c r="R951" s="324"/>
      <c r="S951" s="326"/>
      <c r="T951" s="322"/>
      <c r="U951" s="328"/>
      <c r="V951" s="330"/>
      <c r="W951" s="332"/>
      <c r="X951" s="328"/>
      <c r="Y951" s="324"/>
      <c r="Z951" s="324"/>
      <c r="AA951" s="324"/>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22"/>
      <c r="Q952" s="266"/>
      <c r="R952" s="324"/>
      <c r="S952" s="326"/>
      <c r="T952" s="322"/>
      <c r="U952" s="328"/>
      <c r="V952" s="330"/>
      <c r="W952" s="332"/>
      <c r="X952" s="328"/>
      <c r="Y952" s="324"/>
      <c r="Z952" s="324"/>
      <c r="AA952" s="324"/>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22"/>
      <c r="Q953" s="266"/>
      <c r="R953" s="324"/>
      <c r="S953" s="326"/>
      <c r="T953" s="322"/>
      <c r="U953" s="328"/>
      <c r="V953" s="330"/>
      <c r="W953" s="332"/>
      <c r="X953" s="328"/>
      <c r="Y953" s="324"/>
      <c r="Z953" s="324"/>
      <c r="AA953" s="324"/>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22"/>
      <c r="Q954" s="266"/>
      <c r="R954" s="324"/>
      <c r="S954" s="326"/>
      <c r="T954" s="322"/>
      <c r="U954" s="328"/>
      <c r="V954" s="330"/>
      <c r="W954" s="332"/>
      <c r="X954" s="328"/>
      <c r="Y954" s="324"/>
      <c r="Z954" s="324"/>
      <c r="AA954" s="324"/>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21">
        <f>SUM(O956:O960)</f>
        <v>0</v>
      </c>
      <c r="Q956" s="264"/>
      <c r="R956" s="323">
        <f>SUMPRODUCT(Q956:Q960+0)</f>
        <v>0</v>
      </c>
      <c r="S956" s="325" t="e">
        <f>R956/P956</f>
        <v>#DIV/0!</v>
      </c>
      <c r="T956" s="321" t="e">
        <f>LOOKUP(S956,{0.4,0.45,0.5,0.55,0.6,0.65,0.7,0.75,0.8,0.85,0.9,0.95,1},{0.1,0.175,0.25,0.325,0.4,0.475,0.55,0.625,0.7,0.775,0.85,0.925,1})</f>
        <v>#DIV/0!</v>
      </c>
      <c r="U956" s="327"/>
      <c r="V956" s="329"/>
      <c r="W956" s="331"/>
      <c r="X956" s="327"/>
      <c r="Y956" s="323">
        <f>R956-(V956/10)-X956</f>
        <v>0</v>
      </c>
      <c r="Z956" s="323" t="e">
        <f>Y956*T956*AE956</f>
        <v>#DIV/0!</v>
      </c>
      <c r="AA956" s="323"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22"/>
      <c r="Q957" s="266"/>
      <c r="R957" s="324"/>
      <c r="S957" s="326"/>
      <c r="T957" s="322"/>
      <c r="U957" s="328"/>
      <c r="V957" s="330"/>
      <c r="W957" s="332"/>
      <c r="X957" s="328"/>
      <c r="Y957" s="324"/>
      <c r="Z957" s="324"/>
      <c r="AA957" s="324"/>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22"/>
      <c r="Q958" s="266"/>
      <c r="R958" s="324"/>
      <c r="S958" s="326"/>
      <c r="T958" s="322"/>
      <c r="U958" s="328"/>
      <c r="V958" s="330"/>
      <c r="W958" s="332"/>
      <c r="X958" s="328"/>
      <c r="Y958" s="324"/>
      <c r="Z958" s="324"/>
      <c r="AA958" s="324"/>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22"/>
      <c r="Q959" s="266"/>
      <c r="R959" s="324"/>
      <c r="S959" s="326"/>
      <c r="T959" s="322"/>
      <c r="U959" s="328"/>
      <c r="V959" s="330"/>
      <c r="W959" s="332"/>
      <c r="X959" s="328"/>
      <c r="Y959" s="324"/>
      <c r="Z959" s="324"/>
      <c r="AA959" s="324"/>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22"/>
      <c r="Q960" s="266"/>
      <c r="R960" s="324"/>
      <c r="S960" s="326"/>
      <c r="T960" s="322"/>
      <c r="U960" s="328"/>
      <c r="V960" s="330"/>
      <c r="W960" s="332"/>
      <c r="X960" s="328"/>
      <c r="Y960" s="324"/>
      <c r="Z960" s="324"/>
      <c r="AA960" s="324"/>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34">
        <f>SUM(O961:O965)</f>
        <v>0</v>
      </c>
      <c r="Q961" s="269"/>
      <c r="R961" s="318">
        <f>SUMPRODUCT(Q961:Q965+0)</f>
        <v>0</v>
      </c>
      <c r="S961" s="336" t="e">
        <f>R961/P961</f>
        <v>#DIV/0!</v>
      </c>
      <c r="T961" s="334" t="e">
        <f>LOOKUP(S961,{0.4,0.45,0.5,0.55,0.6,0.65,0.7,0.75,0.8,0.85,0.9,0.95,1},{0.1,0.175,0.25,0.325,0.4,0.475,0.55,0.625,0.7,0.775,0.85,0.925,1})</f>
        <v>#DIV/0!</v>
      </c>
      <c r="U961" s="338"/>
      <c r="V961" s="340"/>
      <c r="W961" s="342"/>
      <c r="X961" s="338"/>
      <c r="Y961" s="318">
        <f>R961-(V961/10)-X961</f>
        <v>0</v>
      </c>
      <c r="Z961" s="318" t="e">
        <f>Y961*T961*AE961</f>
        <v>#DIV/0!</v>
      </c>
      <c r="AA961" s="318"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35"/>
      <c r="Q962" s="271"/>
      <c r="R962" s="319"/>
      <c r="S962" s="337"/>
      <c r="T962" s="335"/>
      <c r="U962" s="339"/>
      <c r="V962" s="341"/>
      <c r="W962" s="343"/>
      <c r="X962" s="339"/>
      <c r="Y962" s="319"/>
      <c r="Z962" s="319"/>
      <c r="AA962" s="319"/>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35"/>
      <c r="Q963" s="271"/>
      <c r="R963" s="319"/>
      <c r="S963" s="337"/>
      <c r="T963" s="335"/>
      <c r="U963" s="339"/>
      <c r="V963" s="341"/>
      <c r="W963" s="343"/>
      <c r="X963" s="339"/>
      <c r="Y963" s="319"/>
      <c r="Z963" s="319"/>
      <c r="AA963" s="319"/>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35"/>
      <c r="Q964" s="271"/>
      <c r="R964" s="319"/>
      <c r="S964" s="337"/>
      <c r="T964" s="335"/>
      <c r="U964" s="339"/>
      <c r="V964" s="341"/>
      <c r="W964" s="343"/>
      <c r="X964" s="339"/>
      <c r="Y964" s="319"/>
      <c r="Z964" s="319"/>
      <c r="AA964" s="319"/>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35"/>
      <c r="Q965" s="271"/>
      <c r="R965" s="319"/>
      <c r="S965" s="337"/>
      <c r="T965" s="335"/>
      <c r="U965" s="339"/>
      <c r="V965" s="341"/>
      <c r="W965" s="343"/>
      <c r="X965" s="339"/>
      <c r="Y965" s="319"/>
      <c r="Z965" s="319"/>
      <c r="AA965" s="319"/>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21">
        <f>SUM(O966:O970)</f>
        <v>0</v>
      </c>
      <c r="Q966" s="264"/>
      <c r="R966" s="323">
        <f>SUMPRODUCT(Q966:Q970+0)</f>
        <v>0</v>
      </c>
      <c r="S966" s="325" t="e">
        <f>R966/P966</f>
        <v>#DIV/0!</v>
      </c>
      <c r="T966" s="321" t="e">
        <f>LOOKUP(S966,{0.4,0.45,0.5,0.55,0.6,0.65,0.7,0.75,0.8,0.85,0.9,0.95,1},{0.1,0.175,0.25,0.325,0.4,0.475,0.55,0.625,0.7,0.775,0.85,0.925,1})</f>
        <v>#DIV/0!</v>
      </c>
      <c r="U966" s="327"/>
      <c r="V966" s="329"/>
      <c r="W966" s="331"/>
      <c r="X966" s="327"/>
      <c r="Y966" s="323">
        <f>R966-(V966/10)-X966</f>
        <v>0</v>
      </c>
      <c r="Z966" s="323" t="e">
        <f>Y966*T966*AE966</f>
        <v>#DIV/0!</v>
      </c>
      <c r="AA966" s="323"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22"/>
      <c r="Q967" s="266"/>
      <c r="R967" s="324"/>
      <c r="S967" s="326"/>
      <c r="T967" s="322"/>
      <c r="U967" s="328"/>
      <c r="V967" s="330"/>
      <c r="W967" s="332"/>
      <c r="X967" s="328"/>
      <c r="Y967" s="324"/>
      <c r="Z967" s="324"/>
      <c r="AA967" s="324"/>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22"/>
      <c r="Q968" s="266"/>
      <c r="R968" s="324"/>
      <c r="S968" s="326"/>
      <c r="T968" s="322"/>
      <c r="U968" s="328"/>
      <c r="V968" s="330"/>
      <c r="W968" s="332"/>
      <c r="X968" s="328"/>
      <c r="Y968" s="324"/>
      <c r="Z968" s="324"/>
      <c r="AA968" s="324"/>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22"/>
      <c r="Q969" s="266"/>
      <c r="R969" s="324"/>
      <c r="S969" s="326"/>
      <c r="T969" s="322"/>
      <c r="U969" s="328"/>
      <c r="V969" s="330"/>
      <c r="W969" s="332"/>
      <c r="X969" s="328"/>
      <c r="Y969" s="324"/>
      <c r="Z969" s="324"/>
      <c r="AA969" s="324"/>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22"/>
      <c r="Q970" s="266"/>
      <c r="R970" s="324"/>
      <c r="S970" s="326"/>
      <c r="T970" s="322"/>
      <c r="U970" s="328"/>
      <c r="V970" s="330"/>
      <c r="W970" s="332"/>
      <c r="X970" s="328"/>
      <c r="Y970" s="324"/>
      <c r="Z970" s="324"/>
      <c r="AA970" s="324"/>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34">
        <f>SUM(O971:O975)</f>
        <v>0</v>
      </c>
      <c r="Q971" s="269"/>
      <c r="R971" s="318">
        <f>SUMPRODUCT(Q971:Q975+0)</f>
        <v>0</v>
      </c>
      <c r="S971" s="336" t="e">
        <f>R971/P971</f>
        <v>#DIV/0!</v>
      </c>
      <c r="T971" s="334" t="e">
        <f>LOOKUP(S971,{0.4,0.45,0.5,0.55,0.6,0.65,0.7,0.75,0.8,0.85,0.9,0.95,1},{0.1,0.175,0.25,0.325,0.4,0.475,0.55,0.625,0.7,0.775,0.85,0.925,1})</f>
        <v>#DIV/0!</v>
      </c>
      <c r="U971" s="338"/>
      <c r="V971" s="340"/>
      <c r="W971" s="342"/>
      <c r="X971" s="338"/>
      <c r="Y971" s="318">
        <f>R971-(V971/10)-X971</f>
        <v>0</v>
      </c>
      <c r="Z971" s="318" t="e">
        <f>Y971*T971*AE971</f>
        <v>#DIV/0!</v>
      </c>
      <c r="AA971" s="318"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35"/>
      <c r="Q972" s="271"/>
      <c r="R972" s="319"/>
      <c r="S972" s="337"/>
      <c r="T972" s="335"/>
      <c r="U972" s="339"/>
      <c r="V972" s="341"/>
      <c r="W972" s="343"/>
      <c r="X972" s="339"/>
      <c r="Y972" s="319"/>
      <c r="Z972" s="319"/>
      <c r="AA972" s="319"/>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35"/>
      <c r="Q973" s="271"/>
      <c r="R973" s="319"/>
      <c r="S973" s="337"/>
      <c r="T973" s="335"/>
      <c r="U973" s="339"/>
      <c r="V973" s="341"/>
      <c r="W973" s="343"/>
      <c r="X973" s="339"/>
      <c r="Y973" s="319"/>
      <c r="Z973" s="319"/>
      <c r="AA973" s="319"/>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35"/>
      <c r="Q974" s="271"/>
      <c r="R974" s="319"/>
      <c r="S974" s="337"/>
      <c r="T974" s="335"/>
      <c r="U974" s="339"/>
      <c r="V974" s="341"/>
      <c r="W974" s="343"/>
      <c r="X974" s="339"/>
      <c r="Y974" s="319"/>
      <c r="Z974" s="319"/>
      <c r="AA974" s="319"/>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35"/>
      <c r="Q975" s="271"/>
      <c r="R975" s="319"/>
      <c r="S975" s="337"/>
      <c r="T975" s="335"/>
      <c r="U975" s="339"/>
      <c r="V975" s="341"/>
      <c r="W975" s="343"/>
      <c r="X975" s="339"/>
      <c r="Y975" s="319"/>
      <c r="Z975" s="319"/>
      <c r="AA975" s="319"/>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21">
        <f>SUM(O976:O980)</f>
        <v>0</v>
      </c>
      <c r="Q976" s="264"/>
      <c r="R976" s="323">
        <f>SUMPRODUCT(Q976:Q980+0)</f>
        <v>0</v>
      </c>
      <c r="S976" s="325" t="e">
        <f>R976/P976</f>
        <v>#DIV/0!</v>
      </c>
      <c r="T976" s="321" t="e">
        <f>LOOKUP(S976,{0.4,0.45,0.5,0.55,0.6,0.65,0.7,0.75,0.8,0.85,0.9,0.95,1},{0.1,0.175,0.25,0.325,0.4,0.475,0.55,0.625,0.7,0.775,0.85,0.925,1})</f>
        <v>#DIV/0!</v>
      </c>
      <c r="U976" s="327"/>
      <c r="V976" s="329"/>
      <c r="W976" s="331"/>
      <c r="X976" s="327"/>
      <c r="Y976" s="323">
        <f>R976-(V976/10)-X976</f>
        <v>0</v>
      </c>
      <c r="Z976" s="323" t="e">
        <f>Y976*T976*AE976</f>
        <v>#DIV/0!</v>
      </c>
      <c r="AA976" s="323"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22"/>
      <c r="Q977" s="266"/>
      <c r="R977" s="324"/>
      <c r="S977" s="326"/>
      <c r="T977" s="322"/>
      <c r="U977" s="328"/>
      <c r="V977" s="330"/>
      <c r="W977" s="332"/>
      <c r="X977" s="328"/>
      <c r="Y977" s="324"/>
      <c r="Z977" s="324"/>
      <c r="AA977" s="324"/>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22"/>
      <c r="Q978" s="266"/>
      <c r="R978" s="324"/>
      <c r="S978" s="326"/>
      <c r="T978" s="322"/>
      <c r="U978" s="328"/>
      <c r="V978" s="330"/>
      <c r="W978" s="332"/>
      <c r="X978" s="328"/>
      <c r="Y978" s="324"/>
      <c r="Z978" s="324"/>
      <c r="AA978" s="324"/>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22"/>
      <c r="Q979" s="266"/>
      <c r="R979" s="324"/>
      <c r="S979" s="326"/>
      <c r="T979" s="322"/>
      <c r="U979" s="328"/>
      <c r="V979" s="330"/>
      <c r="W979" s="332"/>
      <c r="X979" s="328"/>
      <c r="Y979" s="324"/>
      <c r="Z979" s="324"/>
      <c r="AA979" s="324"/>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22"/>
      <c r="Q980" s="266"/>
      <c r="R980" s="324"/>
      <c r="S980" s="326"/>
      <c r="T980" s="322"/>
      <c r="U980" s="328"/>
      <c r="V980" s="330"/>
      <c r="W980" s="332"/>
      <c r="X980" s="328"/>
      <c r="Y980" s="324"/>
      <c r="Z980" s="324"/>
      <c r="AA980" s="324"/>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21">
        <f>SUM(O982:O986)</f>
        <v>0</v>
      </c>
      <c r="Q982" s="264"/>
      <c r="R982" s="323">
        <f>SUMPRODUCT(Q982:Q986+0)</f>
        <v>0</v>
      </c>
      <c r="S982" s="325" t="e">
        <f>R982/P982</f>
        <v>#DIV/0!</v>
      </c>
      <c r="T982" s="321" t="e">
        <f>LOOKUP(S982,{0.4,0.45,0.5,0.55,0.6,0.65,0.7,0.75,0.8,0.85,0.9,0.95,1},{0.1,0.175,0.25,0.325,0.4,0.475,0.55,0.625,0.7,0.775,0.85,0.925,1})</f>
        <v>#DIV/0!</v>
      </c>
      <c r="U982" s="327"/>
      <c r="V982" s="329"/>
      <c r="W982" s="331"/>
      <c r="X982" s="327"/>
      <c r="Y982" s="323">
        <f>R982-(V982/10)-X982</f>
        <v>0</v>
      </c>
      <c r="Z982" s="323" t="e">
        <f>Y982*T982*AE982</f>
        <v>#DIV/0!</v>
      </c>
      <c r="AA982" s="323"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22"/>
      <c r="Q983" s="266"/>
      <c r="R983" s="324"/>
      <c r="S983" s="326"/>
      <c r="T983" s="322"/>
      <c r="U983" s="328"/>
      <c r="V983" s="330"/>
      <c r="W983" s="332"/>
      <c r="X983" s="328"/>
      <c r="Y983" s="324"/>
      <c r="Z983" s="324"/>
      <c r="AA983" s="324"/>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22"/>
      <c r="Q984" s="266"/>
      <c r="R984" s="324"/>
      <c r="S984" s="326"/>
      <c r="T984" s="322"/>
      <c r="U984" s="328"/>
      <c r="V984" s="330"/>
      <c r="W984" s="332"/>
      <c r="X984" s="328"/>
      <c r="Y984" s="324"/>
      <c r="Z984" s="324"/>
      <c r="AA984" s="324"/>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22"/>
      <c r="Q985" s="266"/>
      <c r="R985" s="324"/>
      <c r="S985" s="326"/>
      <c r="T985" s="322"/>
      <c r="U985" s="328"/>
      <c r="V985" s="330"/>
      <c r="W985" s="332"/>
      <c r="X985" s="328"/>
      <c r="Y985" s="324"/>
      <c r="Z985" s="324"/>
      <c r="AA985" s="324"/>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22"/>
      <c r="Q986" s="266"/>
      <c r="R986" s="324"/>
      <c r="S986" s="326"/>
      <c r="T986" s="322"/>
      <c r="U986" s="328"/>
      <c r="V986" s="330"/>
      <c r="W986" s="332"/>
      <c r="X986" s="328"/>
      <c r="Y986" s="324"/>
      <c r="Z986" s="324"/>
      <c r="AA986" s="324"/>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34">
        <f>SUM(O987:O991)</f>
        <v>0</v>
      </c>
      <c r="Q987" s="269"/>
      <c r="R987" s="318">
        <f>SUMPRODUCT(Q987:Q991+0)</f>
        <v>0</v>
      </c>
      <c r="S987" s="336" t="e">
        <f>R987/P987</f>
        <v>#DIV/0!</v>
      </c>
      <c r="T987" s="334" t="e">
        <f>LOOKUP(S987,{0.4,0.45,0.5,0.55,0.6,0.65,0.7,0.75,0.8,0.85,0.9,0.95,1},{0.1,0.175,0.25,0.325,0.4,0.475,0.55,0.625,0.7,0.775,0.85,0.925,1})</f>
        <v>#DIV/0!</v>
      </c>
      <c r="U987" s="338"/>
      <c r="V987" s="340"/>
      <c r="W987" s="342"/>
      <c r="X987" s="338"/>
      <c r="Y987" s="318">
        <f>R987-(V987/10)-X987</f>
        <v>0</v>
      </c>
      <c r="Z987" s="318" t="e">
        <f>Y987*T987*AE987</f>
        <v>#DIV/0!</v>
      </c>
      <c r="AA987" s="318"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35"/>
      <c r="Q988" s="271"/>
      <c r="R988" s="319"/>
      <c r="S988" s="337"/>
      <c r="T988" s="335"/>
      <c r="U988" s="339"/>
      <c r="V988" s="341"/>
      <c r="W988" s="343"/>
      <c r="X988" s="339"/>
      <c r="Y988" s="319"/>
      <c r="Z988" s="319"/>
      <c r="AA988" s="319"/>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35"/>
      <c r="Q989" s="271"/>
      <c r="R989" s="319"/>
      <c r="S989" s="337"/>
      <c r="T989" s="335"/>
      <c r="U989" s="339"/>
      <c r="V989" s="341"/>
      <c r="W989" s="343"/>
      <c r="X989" s="339"/>
      <c r="Y989" s="319"/>
      <c r="Z989" s="319"/>
      <c r="AA989" s="319"/>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35"/>
      <c r="Q990" s="271"/>
      <c r="R990" s="319"/>
      <c r="S990" s="337"/>
      <c r="T990" s="335"/>
      <c r="U990" s="339"/>
      <c r="V990" s="341"/>
      <c r="W990" s="343"/>
      <c r="X990" s="339"/>
      <c r="Y990" s="319"/>
      <c r="Z990" s="319"/>
      <c r="AA990" s="319"/>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35"/>
      <c r="Q991" s="271"/>
      <c r="R991" s="319"/>
      <c r="S991" s="337"/>
      <c r="T991" s="335"/>
      <c r="U991" s="339"/>
      <c r="V991" s="341"/>
      <c r="W991" s="343"/>
      <c r="X991" s="339"/>
      <c r="Y991" s="319"/>
      <c r="Z991" s="319"/>
      <c r="AA991" s="319"/>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21">
        <f>SUM(O992:O996)</f>
        <v>0</v>
      </c>
      <c r="Q992" s="264"/>
      <c r="R992" s="323">
        <f>SUMPRODUCT(Q992:Q996+0)</f>
        <v>0</v>
      </c>
      <c r="S992" s="325" t="e">
        <f>R992/P992</f>
        <v>#DIV/0!</v>
      </c>
      <c r="T992" s="321" t="e">
        <f>LOOKUP(S992,{0.4,0.45,0.5,0.55,0.6,0.65,0.7,0.75,0.8,0.85,0.9,0.95,1},{0.1,0.175,0.25,0.325,0.4,0.475,0.55,0.625,0.7,0.775,0.85,0.925,1})</f>
        <v>#DIV/0!</v>
      </c>
      <c r="U992" s="327"/>
      <c r="V992" s="329"/>
      <c r="W992" s="331"/>
      <c r="X992" s="327"/>
      <c r="Y992" s="323">
        <f>R992-(V992/10)-X992</f>
        <v>0</v>
      </c>
      <c r="Z992" s="323" t="e">
        <f>Y992*T992*AE992</f>
        <v>#DIV/0!</v>
      </c>
      <c r="AA992" s="323"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22"/>
      <c r="Q993" s="266"/>
      <c r="R993" s="324"/>
      <c r="S993" s="326"/>
      <c r="T993" s="322"/>
      <c r="U993" s="328"/>
      <c r="V993" s="330"/>
      <c r="W993" s="332"/>
      <c r="X993" s="328"/>
      <c r="Y993" s="324"/>
      <c r="Z993" s="324"/>
      <c r="AA993" s="324"/>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22"/>
      <c r="Q994" s="266"/>
      <c r="R994" s="324"/>
      <c r="S994" s="326"/>
      <c r="T994" s="322"/>
      <c r="U994" s="328"/>
      <c r="V994" s="330"/>
      <c r="W994" s="332"/>
      <c r="X994" s="328"/>
      <c r="Y994" s="324"/>
      <c r="Z994" s="324"/>
      <c r="AA994" s="324"/>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22"/>
      <c r="Q995" s="266"/>
      <c r="R995" s="324"/>
      <c r="S995" s="326"/>
      <c r="T995" s="322"/>
      <c r="U995" s="328"/>
      <c r="V995" s="330"/>
      <c r="W995" s="332"/>
      <c r="X995" s="328"/>
      <c r="Y995" s="324"/>
      <c r="Z995" s="324"/>
      <c r="AA995" s="324"/>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22"/>
      <c r="Q996" s="266"/>
      <c r="R996" s="324"/>
      <c r="S996" s="326"/>
      <c r="T996" s="322"/>
      <c r="U996" s="328"/>
      <c r="V996" s="330"/>
      <c r="W996" s="332"/>
      <c r="X996" s="328"/>
      <c r="Y996" s="324"/>
      <c r="Z996" s="324"/>
      <c r="AA996" s="324"/>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34">
        <f>SUM(O997:O1001)</f>
        <v>0</v>
      </c>
      <c r="Q997" s="269"/>
      <c r="R997" s="318">
        <f>SUMPRODUCT(Q997:Q1001+0)</f>
        <v>0</v>
      </c>
      <c r="S997" s="336" t="e">
        <f>R997/P997</f>
        <v>#DIV/0!</v>
      </c>
      <c r="T997" s="334" t="e">
        <f>LOOKUP(S997,{0.4,0.45,0.5,0.55,0.6,0.65,0.7,0.75,0.8,0.85,0.9,0.95,1},{0.1,0.175,0.25,0.325,0.4,0.475,0.55,0.625,0.7,0.775,0.85,0.925,1})</f>
        <v>#DIV/0!</v>
      </c>
      <c r="U997" s="338"/>
      <c r="V997" s="340"/>
      <c r="W997" s="342"/>
      <c r="X997" s="338"/>
      <c r="Y997" s="318">
        <f>R997-(V997/10)-X997</f>
        <v>0</v>
      </c>
      <c r="Z997" s="318" t="e">
        <f>Y997*T997*AE997</f>
        <v>#DIV/0!</v>
      </c>
      <c r="AA997" s="318"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35"/>
      <c r="Q998" s="271"/>
      <c r="R998" s="319"/>
      <c r="S998" s="337"/>
      <c r="T998" s="335"/>
      <c r="U998" s="339"/>
      <c r="V998" s="341"/>
      <c r="W998" s="343"/>
      <c r="X998" s="339"/>
      <c r="Y998" s="319"/>
      <c r="Z998" s="319"/>
      <c r="AA998" s="319"/>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35"/>
      <c r="Q999" s="271"/>
      <c r="R999" s="319"/>
      <c r="S999" s="337"/>
      <c r="T999" s="335"/>
      <c r="U999" s="339"/>
      <c r="V999" s="341"/>
      <c r="W999" s="343"/>
      <c r="X999" s="339"/>
      <c r="Y999" s="319"/>
      <c r="Z999" s="319"/>
      <c r="AA999" s="319"/>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35"/>
      <c r="Q1000" s="271"/>
      <c r="R1000" s="319"/>
      <c r="S1000" s="337"/>
      <c r="T1000" s="335"/>
      <c r="U1000" s="339"/>
      <c r="V1000" s="341"/>
      <c r="W1000" s="343"/>
      <c r="X1000" s="339"/>
      <c r="Y1000" s="319"/>
      <c r="Z1000" s="319"/>
      <c r="AA1000" s="319"/>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35"/>
      <c r="Q1001" s="271"/>
      <c r="R1001" s="319"/>
      <c r="S1001" s="337"/>
      <c r="T1001" s="335"/>
      <c r="U1001" s="339"/>
      <c r="V1001" s="341"/>
      <c r="W1001" s="343"/>
      <c r="X1001" s="339"/>
      <c r="Y1001" s="319"/>
      <c r="Z1001" s="319"/>
      <c r="AA1001" s="319"/>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21">
        <f>SUM(O1002:O1006)</f>
        <v>0</v>
      </c>
      <c r="Q1002" s="264"/>
      <c r="R1002" s="323">
        <f>SUMPRODUCT(Q1002:Q1006+0)</f>
        <v>0</v>
      </c>
      <c r="S1002" s="325" t="e">
        <f>R1002/P1002</f>
        <v>#DIV/0!</v>
      </c>
      <c r="T1002" s="321" t="e">
        <f>LOOKUP(S1002,{0.4,0.45,0.5,0.55,0.6,0.65,0.7,0.75,0.8,0.85,0.9,0.95,1},{0.1,0.175,0.25,0.325,0.4,0.475,0.55,0.625,0.7,0.775,0.85,0.925,1})</f>
        <v>#DIV/0!</v>
      </c>
      <c r="U1002" s="327"/>
      <c r="V1002" s="329"/>
      <c r="W1002" s="331"/>
      <c r="X1002" s="327"/>
      <c r="Y1002" s="323">
        <f>R1002-(V1002/10)-X1002</f>
        <v>0</v>
      </c>
      <c r="Z1002" s="323" t="e">
        <f>Y1002*T1002*AE1002</f>
        <v>#DIV/0!</v>
      </c>
      <c r="AA1002" s="323"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22"/>
      <c r="Q1003" s="266"/>
      <c r="R1003" s="324"/>
      <c r="S1003" s="326"/>
      <c r="T1003" s="322"/>
      <c r="U1003" s="328"/>
      <c r="V1003" s="330"/>
      <c r="W1003" s="332"/>
      <c r="X1003" s="328"/>
      <c r="Y1003" s="324"/>
      <c r="Z1003" s="324"/>
      <c r="AA1003" s="324"/>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22"/>
      <c r="Q1004" s="266"/>
      <c r="R1004" s="324"/>
      <c r="S1004" s="326"/>
      <c r="T1004" s="322"/>
      <c r="U1004" s="328"/>
      <c r="V1004" s="330"/>
      <c r="W1004" s="332"/>
      <c r="X1004" s="328"/>
      <c r="Y1004" s="324"/>
      <c r="Z1004" s="324"/>
      <c r="AA1004" s="324"/>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22"/>
      <c r="Q1005" s="266"/>
      <c r="R1005" s="324"/>
      <c r="S1005" s="326"/>
      <c r="T1005" s="322"/>
      <c r="U1005" s="328"/>
      <c r="V1005" s="330"/>
      <c r="W1005" s="332"/>
      <c r="X1005" s="328"/>
      <c r="Y1005" s="324"/>
      <c r="Z1005" s="324"/>
      <c r="AA1005" s="324"/>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22"/>
      <c r="Q1006" s="266"/>
      <c r="R1006" s="324"/>
      <c r="S1006" s="326"/>
      <c r="T1006" s="322"/>
      <c r="U1006" s="328"/>
      <c r="V1006" s="330"/>
      <c r="W1006" s="332"/>
      <c r="X1006" s="328"/>
      <c r="Y1006" s="324"/>
      <c r="Z1006" s="324"/>
      <c r="AA1006" s="324"/>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21">
        <f>SUM(O1008:O1012)</f>
        <v>0</v>
      </c>
      <c r="Q1008" s="264"/>
      <c r="R1008" s="323">
        <f>SUMPRODUCT(Q1008:Q1012+0)</f>
        <v>0</v>
      </c>
      <c r="S1008" s="325" t="e">
        <f>R1008/P1008</f>
        <v>#DIV/0!</v>
      </c>
      <c r="T1008" s="321" t="e">
        <f>LOOKUP(S1008,{0.4,0.45,0.5,0.55,0.6,0.65,0.7,0.75,0.8,0.85,0.9,0.95,1},{0.1,0.175,0.25,0.325,0.4,0.475,0.55,0.625,0.7,0.775,0.85,0.925,1})</f>
        <v>#DIV/0!</v>
      </c>
      <c r="U1008" s="327"/>
      <c r="V1008" s="329"/>
      <c r="W1008" s="331"/>
      <c r="X1008" s="327"/>
      <c r="Y1008" s="323">
        <f>R1008-(V1008/10)-X1008</f>
        <v>0</v>
      </c>
      <c r="Z1008" s="323" t="e">
        <f>Y1008*T1008*AE1008</f>
        <v>#DIV/0!</v>
      </c>
      <c r="AA1008" s="323"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22"/>
      <c r="Q1009" s="266"/>
      <c r="R1009" s="324"/>
      <c r="S1009" s="326"/>
      <c r="T1009" s="322"/>
      <c r="U1009" s="328"/>
      <c r="V1009" s="330"/>
      <c r="W1009" s="332"/>
      <c r="X1009" s="328"/>
      <c r="Y1009" s="324"/>
      <c r="Z1009" s="324"/>
      <c r="AA1009" s="324"/>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22"/>
      <c r="Q1010" s="266"/>
      <c r="R1010" s="324"/>
      <c r="S1010" s="326"/>
      <c r="T1010" s="322"/>
      <c r="U1010" s="328"/>
      <c r="V1010" s="330"/>
      <c r="W1010" s="332"/>
      <c r="X1010" s="328"/>
      <c r="Y1010" s="324"/>
      <c r="Z1010" s="324"/>
      <c r="AA1010" s="324"/>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22"/>
      <c r="Q1011" s="266"/>
      <c r="R1011" s="324"/>
      <c r="S1011" s="326"/>
      <c r="T1011" s="322"/>
      <c r="U1011" s="328"/>
      <c r="V1011" s="330"/>
      <c r="W1011" s="332"/>
      <c r="X1011" s="328"/>
      <c r="Y1011" s="324"/>
      <c r="Z1011" s="324"/>
      <c r="AA1011" s="324"/>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22"/>
      <c r="Q1012" s="266"/>
      <c r="R1012" s="324"/>
      <c r="S1012" s="326"/>
      <c r="T1012" s="322"/>
      <c r="U1012" s="328"/>
      <c r="V1012" s="330"/>
      <c r="W1012" s="332"/>
      <c r="X1012" s="328"/>
      <c r="Y1012" s="324"/>
      <c r="Z1012" s="324"/>
      <c r="AA1012" s="324"/>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34">
        <f>SUM(O1013:O1017)</f>
        <v>0</v>
      </c>
      <c r="Q1013" s="269"/>
      <c r="R1013" s="318">
        <f>SUMPRODUCT(Q1013:Q1017+0)</f>
        <v>0</v>
      </c>
      <c r="S1013" s="336" t="e">
        <f>R1013/P1013</f>
        <v>#DIV/0!</v>
      </c>
      <c r="T1013" s="334" t="e">
        <f>LOOKUP(S1013,{0.4,0.45,0.5,0.55,0.6,0.65,0.7,0.75,0.8,0.85,0.9,0.95,1},{0.1,0.175,0.25,0.325,0.4,0.475,0.55,0.625,0.7,0.775,0.85,0.925,1})</f>
        <v>#DIV/0!</v>
      </c>
      <c r="U1013" s="338"/>
      <c r="V1013" s="340"/>
      <c r="W1013" s="342"/>
      <c r="X1013" s="338"/>
      <c r="Y1013" s="318">
        <f>R1013-(V1013/10)-X1013</f>
        <v>0</v>
      </c>
      <c r="Z1013" s="318" t="e">
        <f>Y1013*T1013*AE1013</f>
        <v>#DIV/0!</v>
      </c>
      <c r="AA1013" s="318"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35"/>
      <c r="Q1014" s="271"/>
      <c r="R1014" s="319"/>
      <c r="S1014" s="337"/>
      <c r="T1014" s="335"/>
      <c r="U1014" s="339"/>
      <c r="V1014" s="341"/>
      <c r="W1014" s="343"/>
      <c r="X1014" s="339"/>
      <c r="Y1014" s="319"/>
      <c r="Z1014" s="319"/>
      <c r="AA1014" s="319"/>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35"/>
      <c r="Q1015" s="271"/>
      <c r="R1015" s="319"/>
      <c r="S1015" s="337"/>
      <c r="T1015" s="335"/>
      <c r="U1015" s="339"/>
      <c r="V1015" s="341"/>
      <c r="W1015" s="343"/>
      <c r="X1015" s="339"/>
      <c r="Y1015" s="319"/>
      <c r="Z1015" s="319"/>
      <c r="AA1015" s="319"/>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35"/>
      <c r="Q1016" s="271"/>
      <c r="R1016" s="319"/>
      <c r="S1016" s="337"/>
      <c r="T1016" s="335"/>
      <c r="U1016" s="339"/>
      <c r="V1016" s="341"/>
      <c r="W1016" s="343"/>
      <c r="X1016" s="339"/>
      <c r="Y1016" s="319"/>
      <c r="Z1016" s="319"/>
      <c r="AA1016" s="319"/>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35"/>
      <c r="Q1017" s="271"/>
      <c r="R1017" s="319"/>
      <c r="S1017" s="337"/>
      <c r="T1017" s="335"/>
      <c r="U1017" s="339"/>
      <c r="V1017" s="341"/>
      <c r="W1017" s="343"/>
      <c r="X1017" s="339"/>
      <c r="Y1017" s="319"/>
      <c r="Z1017" s="319"/>
      <c r="AA1017" s="319"/>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21">
        <f>SUM(O1018:O1022)</f>
        <v>0</v>
      </c>
      <c r="Q1018" s="264"/>
      <c r="R1018" s="323">
        <f>SUMPRODUCT(Q1018:Q1022+0)</f>
        <v>0</v>
      </c>
      <c r="S1018" s="325" t="e">
        <f>R1018/P1018</f>
        <v>#DIV/0!</v>
      </c>
      <c r="T1018" s="321" t="e">
        <f>LOOKUP(S1018,{0.4,0.45,0.5,0.55,0.6,0.65,0.7,0.75,0.8,0.85,0.9,0.95,1},{0.1,0.175,0.25,0.325,0.4,0.475,0.55,0.625,0.7,0.775,0.85,0.925,1})</f>
        <v>#DIV/0!</v>
      </c>
      <c r="U1018" s="327"/>
      <c r="V1018" s="329"/>
      <c r="W1018" s="331"/>
      <c r="X1018" s="327"/>
      <c r="Y1018" s="323">
        <f>R1018-(V1018/10)-X1018</f>
        <v>0</v>
      </c>
      <c r="Z1018" s="323" t="e">
        <f>Y1018*T1018*AE1018</f>
        <v>#DIV/0!</v>
      </c>
      <c r="AA1018" s="323"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22"/>
      <c r="Q1019" s="266"/>
      <c r="R1019" s="324"/>
      <c r="S1019" s="326"/>
      <c r="T1019" s="322"/>
      <c r="U1019" s="328"/>
      <c r="V1019" s="330"/>
      <c r="W1019" s="332"/>
      <c r="X1019" s="328"/>
      <c r="Y1019" s="324"/>
      <c r="Z1019" s="324"/>
      <c r="AA1019" s="324"/>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22"/>
      <c r="Q1020" s="266"/>
      <c r="R1020" s="324"/>
      <c r="S1020" s="326"/>
      <c r="T1020" s="322"/>
      <c r="U1020" s="328"/>
      <c r="V1020" s="330"/>
      <c r="W1020" s="332"/>
      <c r="X1020" s="328"/>
      <c r="Y1020" s="324"/>
      <c r="Z1020" s="324"/>
      <c r="AA1020" s="324"/>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22"/>
      <c r="Q1021" s="266"/>
      <c r="R1021" s="324"/>
      <c r="S1021" s="326"/>
      <c r="T1021" s="322"/>
      <c r="U1021" s="328"/>
      <c r="V1021" s="330"/>
      <c r="W1021" s="332"/>
      <c r="X1021" s="328"/>
      <c r="Y1021" s="324"/>
      <c r="Z1021" s="324"/>
      <c r="AA1021" s="324"/>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22"/>
      <c r="Q1022" s="266"/>
      <c r="R1022" s="324"/>
      <c r="S1022" s="326"/>
      <c r="T1022" s="322"/>
      <c r="U1022" s="328"/>
      <c r="V1022" s="330"/>
      <c r="W1022" s="332"/>
      <c r="X1022" s="328"/>
      <c r="Y1022" s="324"/>
      <c r="Z1022" s="324"/>
      <c r="AA1022" s="324"/>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34">
        <f>SUM(O1023:O1027)</f>
        <v>0</v>
      </c>
      <c r="Q1023" s="269"/>
      <c r="R1023" s="318">
        <f>SUMPRODUCT(Q1023:Q1027+0)</f>
        <v>0</v>
      </c>
      <c r="S1023" s="336" t="e">
        <f>R1023/P1023</f>
        <v>#DIV/0!</v>
      </c>
      <c r="T1023" s="334" t="e">
        <f>LOOKUP(S1023,{0.4,0.45,0.5,0.55,0.6,0.65,0.7,0.75,0.8,0.85,0.9,0.95,1},{0.1,0.175,0.25,0.325,0.4,0.475,0.55,0.625,0.7,0.775,0.85,0.925,1})</f>
        <v>#DIV/0!</v>
      </c>
      <c r="U1023" s="338"/>
      <c r="V1023" s="340"/>
      <c r="W1023" s="342"/>
      <c r="X1023" s="338"/>
      <c r="Y1023" s="318">
        <f>R1023-(V1023/10)-X1023</f>
        <v>0</v>
      </c>
      <c r="Z1023" s="318" t="e">
        <f>Y1023*T1023*AE1023</f>
        <v>#DIV/0!</v>
      </c>
      <c r="AA1023" s="318"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35"/>
      <c r="Q1024" s="271"/>
      <c r="R1024" s="319"/>
      <c r="S1024" s="337"/>
      <c r="T1024" s="335"/>
      <c r="U1024" s="339"/>
      <c r="V1024" s="341"/>
      <c r="W1024" s="343"/>
      <c r="X1024" s="339"/>
      <c r="Y1024" s="319"/>
      <c r="Z1024" s="319"/>
      <c r="AA1024" s="319"/>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35"/>
      <c r="Q1025" s="271"/>
      <c r="R1025" s="319"/>
      <c r="S1025" s="337"/>
      <c r="T1025" s="335"/>
      <c r="U1025" s="339"/>
      <c r="V1025" s="341"/>
      <c r="W1025" s="343"/>
      <c r="X1025" s="339"/>
      <c r="Y1025" s="319"/>
      <c r="Z1025" s="319"/>
      <c r="AA1025" s="319"/>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35"/>
      <c r="Q1026" s="271"/>
      <c r="R1026" s="319"/>
      <c r="S1026" s="337"/>
      <c r="T1026" s="335"/>
      <c r="U1026" s="339"/>
      <c r="V1026" s="341"/>
      <c r="W1026" s="343"/>
      <c r="X1026" s="339"/>
      <c r="Y1026" s="319"/>
      <c r="Z1026" s="319"/>
      <c r="AA1026" s="319"/>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35"/>
      <c r="Q1027" s="271"/>
      <c r="R1027" s="319"/>
      <c r="S1027" s="337"/>
      <c r="T1027" s="335"/>
      <c r="U1027" s="339"/>
      <c r="V1027" s="341"/>
      <c r="W1027" s="343"/>
      <c r="X1027" s="339"/>
      <c r="Y1027" s="319"/>
      <c r="Z1027" s="319"/>
      <c r="AA1027" s="319"/>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21">
        <f>SUM(O1028:O1032)</f>
        <v>0</v>
      </c>
      <c r="Q1028" s="264"/>
      <c r="R1028" s="323">
        <f>SUMPRODUCT(Q1028:Q1032+0)</f>
        <v>0</v>
      </c>
      <c r="S1028" s="325" t="e">
        <f>R1028/P1028</f>
        <v>#DIV/0!</v>
      </c>
      <c r="T1028" s="321" t="e">
        <f>LOOKUP(S1028,{0.4,0.45,0.5,0.55,0.6,0.65,0.7,0.75,0.8,0.85,0.9,0.95,1},{0.1,0.175,0.25,0.325,0.4,0.475,0.55,0.625,0.7,0.775,0.85,0.925,1})</f>
        <v>#DIV/0!</v>
      </c>
      <c r="U1028" s="327"/>
      <c r="V1028" s="329"/>
      <c r="W1028" s="331"/>
      <c r="X1028" s="327"/>
      <c r="Y1028" s="323">
        <f>R1028-(V1028/10)-X1028</f>
        <v>0</v>
      </c>
      <c r="Z1028" s="323" t="e">
        <f>Y1028*T1028*AE1028</f>
        <v>#DIV/0!</v>
      </c>
      <c r="AA1028" s="323"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22"/>
      <c r="Q1029" s="266"/>
      <c r="R1029" s="324"/>
      <c r="S1029" s="326"/>
      <c r="T1029" s="322"/>
      <c r="U1029" s="328"/>
      <c r="V1029" s="330"/>
      <c r="W1029" s="332"/>
      <c r="X1029" s="328"/>
      <c r="Y1029" s="324"/>
      <c r="Z1029" s="324"/>
      <c r="AA1029" s="324"/>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22"/>
      <c r="Q1030" s="266"/>
      <c r="R1030" s="324"/>
      <c r="S1030" s="326"/>
      <c r="T1030" s="322"/>
      <c r="U1030" s="328"/>
      <c r="V1030" s="330"/>
      <c r="W1030" s="332"/>
      <c r="X1030" s="328"/>
      <c r="Y1030" s="324"/>
      <c r="Z1030" s="324"/>
      <c r="AA1030" s="324"/>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22"/>
      <c r="Q1031" s="266"/>
      <c r="R1031" s="324"/>
      <c r="S1031" s="326"/>
      <c r="T1031" s="322"/>
      <c r="U1031" s="328"/>
      <c r="V1031" s="330"/>
      <c r="W1031" s="332"/>
      <c r="X1031" s="328"/>
      <c r="Y1031" s="324"/>
      <c r="Z1031" s="324"/>
      <c r="AA1031" s="324"/>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22"/>
      <c r="Q1032" s="266"/>
      <c r="R1032" s="324"/>
      <c r="S1032" s="326"/>
      <c r="T1032" s="322"/>
      <c r="U1032" s="328"/>
      <c r="V1032" s="330"/>
      <c r="W1032" s="332"/>
      <c r="X1032" s="328"/>
      <c r="Y1032" s="324"/>
      <c r="Z1032" s="324"/>
      <c r="AA1032" s="324"/>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21">
        <f>SUM(O1034:O1038)</f>
        <v>0</v>
      </c>
      <c r="Q1034" s="264"/>
      <c r="R1034" s="323">
        <f>SUMPRODUCT(Q1034:Q1038+0)</f>
        <v>0</v>
      </c>
      <c r="S1034" s="325" t="e">
        <f>R1034/P1034</f>
        <v>#DIV/0!</v>
      </c>
      <c r="T1034" s="321" t="e">
        <f>LOOKUP(S1034,{0.4,0.45,0.5,0.55,0.6,0.65,0.7,0.75,0.8,0.85,0.9,0.95,1},{0.1,0.175,0.25,0.325,0.4,0.475,0.55,0.625,0.7,0.775,0.85,0.925,1})</f>
        <v>#DIV/0!</v>
      </c>
      <c r="U1034" s="327"/>
      <c r="V1034" s="329"/>
      <c r="W1034" s="331"/>
      <c r="X1034" s="327"/>
      <c r="Y1034" s="323">
        <f>R1034-(V1034/10)-X1034</f>
        <v>0</v>
      </c>
      <c r="Z1034" s="323" t="e">
        <f>Y1034*T1034*AE1034</f>
        <v>#DIV/0!</v>
      </c>
      <c r="AA1034" s="323"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22"/>
      <c r="Q1035" s="266"/>
      <c r="R1035" s="324"/>
      <c r="S1035" s="326"/>
      <c r="T1035" s="322"/>
      <c r="U1035" s="328"/>
      <c r="V1035" s="330"/>
      <c r="W1035" s="332"/>
      <c r="X1035" s="328"/>
      <c r="Y1035" s="324"/>
      <c r="Z1035" s="324"/>
      <c r="AA1035" s="324"/>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22"/>
      <c r="Q1036" s="266"/>
      <c r="R1036" s="324"/>
      <c r="S1036" s="326"/>
      <c r="T1036" s="322"/>
      <c r="U1036" s="328"/>
      <c r="V1036" s="330"/>
      <c r="W1036" s="332"/>
      <c r="X1036" s="328"/>
      <c r="Y1036" s="324"/>
      <c r="Z1036" s="324"/>
      <c r="AA1036" s="324"/>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22"/>
      <c r="Q1037" s="266"/>
      <c r="R1037" s="324"/>
      <c r="S1037" s="326"/>
      <c r="T1037" s="322"/>
      <c r="U1037" s="328"/>
      <c r="V1037" s="330"/>
      <c r="W1037" s="332"/>
      <c r="X1037" s="328"/>
      <c r="Y1037" s="324"/>
      <c r="Z1037" s="324"/>
      <c r="AA1037" s="324"/>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22"/>
      <c r="Q1038" s="266"/>
      <c r="R1038" s="324"/>
      <c r="S1038" s="326"/>
      <c r="T1038" s="322"/>
      <c r="U1038" s="328"/>
      <c r="V1038" s="330"/>
      <c r="W1038" s="332"/>
      <c r="X1038" s="328"/>
      <c r="Y1038" s="324"/>
      <c r="Z1038" s="324"/>
      <c r="AA1038" s="324"/>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34">
        <f>SUM(O1039:O1043)</f>
        <v>0</v>
      </c>
      <c r="Q1039" s="269"/>
      <c r="R1039" s="318">
        <f>SUMPRODUCT(Q1039:Q1043+0)</f>
        <v>0</v>
      </c>
      <c r="S1039" s="336" t="e">
        <f>R1039/P1039</f>
        <v>#DIV/0!</v>
      </c>
      <c r="T1039" s="334" t="e">
        <f>LOOKUP(S1039,{0.4,0.45,0.5,0.55,0.6,0.65,0.7,0.75,0.8,0.85,0.9,0.95,1},{0.1,0.175,0.25,0.325,0.4,0.475,0.55,0.625,0.7,0.775,0.85,0.925,1})</f>
        <v>#DIV/0!</v>
      </c>
      <c r="U1039" s="338"/>
      <c r="V1039" s="340"/>
      <c r="W1039" s="342"/>
      <c r="X1039" s="338"/>
      <c r="Y1039" s="318">
        <f>R1039-(V1039/10)-X1039</f>
        <v>0</v>
      </c>
      <c r="Z1039" s="318" t="e">
        <f>Y1039*T1039*AE1039</f>
        <v>#DIV/0!</v>
      </c>
      <c r="AA1039" s="318"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35"/>
      <c r="Q1040" s="271"/>
      <c r="R1040" s="319"/>
      <c r="S1040" s="337"/>
      <c r="T1040" s="335"/>
      <c r="U1040" s="339"/>
      <c r="V1040" s="341"/>
      <c r="W1040" s="343"/>
      <c r="X1040" s="339"/>
      <c r="Y1040" s="319"/>
      <c r="Z1040" s="319"/>
      <c r="AA1040" s="319"/>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35"/>
      <c r="Q1041" s="271"/>
      <c r="R1041" s="319"/>
      <c r="S1041" s="337"/>
      <c r="T1041" s="335"/>
      <c r="U1041" s="339"/>
      <c r="V1041" s="341"/>
      <c r="W1041" s="343"/>
      <c r="X1041" s="339"/>
      <c r="Y1041" s="319"/>
      <c r="Z1041" s="319"/>
      <c r="AA1041" s="319"/>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35"/>
      <c r="Q1042" s="271"/>
      <c r="R1042" s="319"/>
      <c r="S1042" s="337"/>
      <c r="T1042" s="335"/>
      <c r="U1042" s="339"/>
      <c r="V1042" s="341"/>
      <c r="W1042" s="343"/>
      <c r="X1042" s="339"/>
      <c r="Y1042" s="319"/>
      <c r="Z1042" s="319"/>
      <c r="AA1042" s="319"/>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35"/>
      <c r="Q1043" s="271"/>
      <c r="R1043" s="319"/>
      <c r="S1043" s="337"/>
      <c r="T1043" s="335"/>
      <c r="U1043" s="339"/>
      <c r="V1043" s="341"/>
      <c r="W1043" s="343"/>
      <c r="X1043" s="339"/>
      <c r="Y1043" s="319"/>
      <c r="Z1043" s="319"/>
      <c r="AA1043" s="319"/>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21">
        <f>SUM(O1044:O1048)</f>
        <v>0</v>
      </c>
      <c r="Q1044" s="264"/>
      <c r="R1044" s="323">
        <f>SUMPRODUCT(Q1044:Q1048+0)</f>
        <v>0</v>
      </c>
      <c r="S1044" s="325" t="e">
        <f>R1044/P1044</f>
        <v>#DIV/0!</v>
      </c>
      <c r="T1044" s="321" t="e">
        <f>LOOKUP(S1044,{0.4,0.45,0.5,0.55,0.6,0.65,0.7,0.75,0.8,0.85,0.9,0.95,1},{0.1,0.175,0.25,0.325,0.4,0.475,0.55,0.625,0.7,0.775,0.85,0.925,1})</f>
        <v>#DIV/0!</v>
      </c>
      <c r="U1044" s="327"/>
      <c r="V1044" s="329"/>
      <c r="W1044" s="331"/>
      <c r="X1044" s="327"/>
      <c r="Y1044" s="323">
        <f>R1044-(V1044/10)-X1044</f>
        <v>0</v>
      </c>
      <c r="Z1044" s="323" t="e">
        <f>Y1044*T1044*AE1044</f>
        <v>#DIV/0!</v>
      </c>
      <c r="AA1044" s="323"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22"/>
      <c r="Q1045" s="266"/>
      <c r="R1045" s="324"/>
      <c r="S1045" s="326"/>
      <c r="T1045" s="322"/>
      <c r="U1045" s="328"/>
      <c r="V1045" s="330"/>
      <c r="W1045" s="332"/>
      <c r="X1045" s="328"/>
      <c r="Y1045" s="324"/>
      <c r="Z1045" s="324"/>
      <c r="AA1045" s="324"/>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22"/>
      <c r="Q1046" s="266"/>
      <c r="R1046" s="324"/>
      <c r="S1046" s="326"/>
      <c r="T1046" s="322"/>
      <c r="U1046" s="328"/>
      <c r="V1046" s="330"/>
      <c r="W1046" s="332"/>
      <c r="X1046" s="328"/>
      <c r="Y1046" s="324"/>
      <c r="Z1046" s="324"/>
      <c r="AA1046" s="324"/>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22"/>
      <c r="Q1047" s="266"/>
      <c r="R1047" s="324"/>
      <c r="S1047" s="326"/>
      <c r="T1047" s="322"/>
      <c r="U1047" s="328"/>
      <c r="V1047" s="330"/>
      <c r="W1047" s="332"/>
      <c r="X1047" s="328"/>
      <c r="Y1047" s="324"/>
      <c r="Z1047" s="324"/>
      <c r="AA1047" s="324"/>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22"/>
      <c r="Q1048" s="266"/>
      <c r="R1048" s="324"/>
      <c r="S1048" s="326"/>
      <c r="T1048" s="322"/>
      <c r="U1048" s="328"/>
      <c r="V1048" s="330"/>
      <c r="W1048" s="332"/>
      <c r="X1048" s="328"/>
      <c r="Y1048" s="324"/>
      <c r="Z1048" s="324"/>
      <c r="AA1048" s="324"/>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34">
        <f>SUM(O1049:O1053)</f>
        <v>0</v>
      </c>
      <c r="Q1049" s="269"/>
      <c r="R1049" s="318">
        <f>SUMPRODUCT(Q1049:Q1053+0)</f>
        <v>0</v>
      </c>
      <c r="S1049" s="336" t="e">
        <f>R1049/P1049</f>
        <v>#DIV/0!</v>
      </c>
      <c r="T1049" s="334" t="e">
        <f>LOOKUP(S1049,{0.4,0.45,0.5,0.55,0.6,0.65,0.7,0.75,0.8,0.85,0.9,0.95,1},{0.1,0.175,0.25,0.325,0.4,0.475,0.55,0.625,0.7,0.775,0.85,0.925,1})</f>
        <v>#DIV/0!</v>
      </c>
      <c r="U1049" s="338"/>
      <c r="V1049" s="340"/>
      <c r="W1049" s="342"/>
      <c r="X1049" s="338"/>
      <c r="Y1049" s="318">
        <f>R1049-(V1049/10)-X1049</f>
        <v>0</v>
      </c>
      <c r="Z1049" s="318" t="e">
        <f>Y1049*T1049*AE1049</f>
        <v>#DIV/0!</v>
      </c>
      <c r="AA1049" s="318"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35"/>
      <c r="Q1050" s="271"/>
      <c r="R1050" s="319"/>
      <c r="S1050" s="337"/>
      <c r="T1050" s="335"/>
      <c r="U1050" s="339"/>
      <c r="V1050" s="341"/>
      <c r="W1050" s="343"/>
      <c r="X1050" s="339"/>
      <c r="Y1050" s="319"/>
      <c r="Z1050" s="319"/>
      <c r="AA1050" s="319"/>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35"/>
      <c r="Q1051" s="271"/>
      <c r="R1051" s="319"/>
      <c r="S1051" s="337"/>
      <c r="T1051" s="335"/>
      <c r="U1051" s="339"/>
      <c r="V1051" s="341"/>
      <c r="W1051" s="343"/>
      <c r="X1051" s="339"/>
      <c r="Y1051" s="319"/>
      <c r="Z1051" s="319"/>
      <c r="AA1051" s="319"/>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35"/>
      <c r="Q1052" s="271"/>
      <c r="R1052" s="319"/>
      <c r="S1052" s="337"/>
      <c r="T1052" s="335"/>
      <c r="U1052" s="339"/>
      <c r="V1052" s="341"/>
      <c r="W1052" s="343"/>
      <c r="X1052" s="339"/>
      <c r="Y1052" s="319"/>
      <c r="Z1052" s="319"/>
      <c r="AA1052" s="319"/>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35"/>
      <c r="Q1053" s="271"/>
      <c r="R1053" s="319"/>
      <c r="S1053" s="337"/>
      <c r="T1053" s="335"/>
      <c r="U1053" s="339"/>
      <c r="V1053" s="341"/>
      <c r="W1053" s="343"/>
      <c r="X1053" s="339"/>
      <c r="Y1053" s="319"/>
      <c r="Z1053" s="319"/>
      <c r="AA1053" s="319"/>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21">
        <f>SUM(O1054:O1058)</f>
        <v>0</v>
      </c>
      <c r="Q1054" s="264"/>
      <c r="R1054" s="323">
        <f>SUMPRODUCT(Q1054:Q1058+0)</f>
        <v>0</v>
      </c>
      <c r="S1054" s="325" t="e">
        <f>R1054/P1054</f>
        <v>#DIV/0!</v>
      </c>
      <c r="T1054" s="321" t="e">
        <f>LOOKUP(S1054,{0.4,0.45,0.5,0.55,0.6,0.65,0.7,0.75,0.8,0.85,0.9,0.95,1},{0.1,0.175,0.25,0.325,0.4,0.475,0.55,0.625,0.7,0.775,0.85,0.925,1})</f>
        <v>#DIV/0!</v>
      </c>
      <c r="U1054" s="327"/>
      <c r="V1054" s="329"/>
      <c r="W1054" s="331"/>
      <c r="X1054" s="327"/>
      <c r="Y1054" s="323">
        <f>R1054-(V1054/10)-X1054</f>
        <v>0</v>
      </c>
      <c r="Z1054" s="323" t="e">
        <f>Y1054*T1054*AE1054</f>
        <v>#DIV/0!</v>
      </c>
      <c r="AA1054" s="323"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22"/>
      <c r="Q1055" s="266"/>
      <c r="R1055" s="324"/>
      <c r="S1055" s="326"/>
      <c r="T1055" s="322"/>
      <c r="U1055" s="328"/>
      <c r="V1055" s="330"/>
      <c r="W1055" s="332"/>
      <c r="X1055" s="328"/>
      <c r="Y1055" s="324"/>
      <c r="Z1055" s="324"/>
      <c r="AA1055" s="324"/>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22"/>
      <c r="Q1056" s="266"/>
      <c r="R1056" s="324"/>
      <c r="S1056" s="326"/>
      <c r="T1056" s="322"/>
      <c r="U1056" s="328"/>
      <c r="V1056" s="330"/>
      <c r="W1056" s="332"/>
      <c r="X1056" s="328"/>
      <c r="Y1056" s="324"/>
      <c r="Z1056" s="324"/>
      <c r="AA1056" s="324"/>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22"/>
      <c r="Q1057" s="266"/>
      <c r="R1057" s="324"/>
      <c r="S1057" s="326"/>
      <c r="T1057" s="322"/>
      <c r="U1057" s="328"/>
      <c r="V1057" s="330"/>
      <c r="W1057" s="332"/>
      <c r="X1057" s="328"/>
      <c r="Y1057" s="324"/>
      <c r="Z1057" s="324"/>
      <c r="AA1057" s="324"/>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22"/>
      <c r="Q1058" s="266"/>
      <c r="R1058" s="324"/>
      <c r="S1058" s="326"/>
      <c r="T1058" s="322"/>
      <c r="U1058" s="328"/>
      <c r="V1058" s="330"/>
      <c r="W1058" s="332"/>
      <c r="X1058" s="328"/>
      <c r="Y1058" s="324"/>
      <c r="Z1058" s="324"/>
      <c r="AA1058" s="324"/>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21">
        <f>SUM(O1060:O1064)</f>
        <v>0</v>
      </c>
      <c r="Q1060" s="264"/>
      <c r="R1060" s="323">
        <f>SUMPRODUCT(Q1060:Q1064+0)</f>
        <v>0</v>
      </c>
      <c r="S1060" s="325" t="e">
        <f>R1060/P1060</f>
        <v>#DIV/0!</v>
      </c>
      <c r="T1060" s="321" t="e">
        <f>LOOKUP(S1060,{0.4,0.45,0.5,0.55,0.6,0.65,0.7,0.75,0.8,0.85,0.9,0.95,1},{0.1,0.175,0.25,0.325,0.4,0.475,0.55,0.625,0.7,0.775,0.85,0.925,1})</f>
        <v>#DIV/0!</v>
      </c>
      <c r="U1060" s="327"/>
      <c r="V1060" s="329"/>
      <c r="W1060" s="331"/>
      <c r="X1060" s="327"/>
      <c r="Y1060" s="323">
        <f>R1060-(V1060/10)-X1060</f>
        <v>0</v>
      </c>
      <c r="Z1060" s="323" t="e">
        <f>Y1060*T1060*AE1060</f>
        <v>#DIV/0!</v>
      </c>
      <c r="AA1060" s="323"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22"/>
      <c r="Q1061" s="266"/>
      <c r="R1061" s="324"/>
      <c r="S1061" s="326"/>
      <c r="T1061" s="322"/>
      <c r="U1061" s="328"/>
      <c r="V1061" s="330"/>
      <c r="W1061" s="332"/>
      <c r="X1061" s="328"/>
      <c r="Y1061" s="324"/>
      <c r="Z1061" s="324"/>
      <c r="AA1061" s="324"/>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22"/>
      <c r="Q1062" s="266"/>
      <c r="R1062" s="324"/>
      <c r="S1062" s="326"/>
      <c r="T1062" s="322"/>
      <c r="U1062" s="328"/>
      <c r="V1062" s="330"/>
      <c r="W1062" s="332"/>
      <c r="X1062" s="328"/>
      <c r="Y1062" s="324"/>
      <c r="Z1062" s="324"/>
      <c r="AA1062" s="324"/>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22"/>
      <c r="Q1063" s="266"/>
      <c r="R1063" s="324"/>
      <c r="S1063" s="326"/>
      <c r="T1063" s="322"/>
      <c r="U1063" s="328"/>
      <c r="V1063" s="330"/>
      <c r="W1063" s="332"/>
      <c r="X1063" s="328"/>
      <c r="Y1063" s="324"/>
      <c r="Z1063" s="324"/>
      <c r="AA1063" s="324"/>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22"/>
      <c r="Q1064" s="266"/>
      <c r="R1064" s="324"/>
      <c r="S1064" s="326"/>
      <c r="T1064" s="322"/>
      <c r="U1064" s="328"/>
      <c r="V1064" s="330"/>
      <c r="W1064" s="332"/>
      <c r="X1064" s="328"/>
      <c r="Y1064" s="324"/>
      <c r="Z1064" s="324"/>
      <c r="AA1064" s="324"/>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34">
        <f>SUM(O1065:O1069)</f>
        <v>0</v>
      </c>
      <c r="Q1065" s="269"/>
      <c r="R1065" s="318">
        <f>SUMPRODUCT(Q1065:Q1069+0)</f>
        <v>0</v>
      </c>
      <c r="S1065" s="336" t="e">
        <f>R1065/P1065</f>
        <v>#DIV/0!</v>
      </c>
      <c r="T1065" s="334" t="e">
        <f>LOOKUP(S1065,{0.4,0.45,0.5,0.55,0.6,0.65,0.7,0.75,0.8,0.85,0.9,0.95,1},{0.1,0.175,0.25,0.325,0.4,0.475,0.55,0.625,0.7,0.775,0.85,0.925,1})</f>
        <v>#DIV/0!</v>
      </c>
      <c r="U1065" s="338"/>
      <c r="V1065" s="340"/>
      <c r="W1065" s="342"/>
      <c r="X1065" s="338"/>
      <c r="Y1065" s="318">
        <f>R1065-(V1065/10)-X1065</f>
        <v>0</v>
      </c>
      <c r="Z1065" s="318" t="e">
        <f>Y1065*T1065*AE1065</f>
        <v>#DIV/0!</v>
      </c>
      <c r="AA1065" s="318"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35"/>
      <c r="Q1066" s="271"/>
      <c r="R1066" s="319"/>
      <c r="S1066" s="337"/>
      <c r="T1066" s="335"/>
      <c r="U1066" s="339"/>
      <c r="V1066" s="341"/>
      <c r="W1066" s="343"/>
      <c r="X1066" s="339"/>
      <c r="Y1066" s="319"/>
      <c r="Z1066" s="319"/>
      <c r="AA1066" s="319"/>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35"/>
      <c r="Q1067" s="271"/>
      <c r="R1067" s="319"/>
      <c r="S1067" s="337"/>
      <c r="T1067" s="335"/>
      <c r="U1067" s="339"/>
      <c r="V1067" s="341"/>
      <c r="W1067" s="343"/>
      <c r="X1067" s="339"/>
      <c r="Y1067" s="319"/>
      <c r="Z1067" s="319"/>
      <c r="AA1067" s="319"/>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35"/>
      <c r="Q1068" s="271"/>
      <c r="R1068" s="319"/>
      <c r="S1068" s="337"/>
      <c r="T1068" s="335"/>
      <c r="U1068" s="339"/>
      <c r="V1068" s="341"/>
      <c r="W1068" s="343"/>
      <c r="X1068" s="339"/>
      <c r="Y1068" s="319"/>
      <c r="Z1068" s="319"/>
      <c r="AA1068" s="319"/>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35"/>
      <c r="Q1069" s="271"/>
      <c r="R1069" s="319"/>
      <c r="S1069" s="337"/>
      <c r="T1069" s="335"/>
      <c r="U1069" s="339"/>
      <c r="V1069" s="341"/>
      <c r="W1069" s="343"/>
      <c r="X1069" s="339"/>
      <c r="Y1069" s="319"/>
      <c r="Z1069" s="319"/>
      <c r="AA1069" s="319"/>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21">
        <f>SUM(O1070:O1074)</f>
        <v>0</v>
      </c>
      <c r="Q1070" s="264"/>
      <c r="R1070" s="323">
        <f>SUMPRODUCT(Q1070:Q1074+0)</f>
        <v>0</v>
      </c>
      <c r="S1070" s="325" t="e">
        <f>R1070/P1070</f>
        <v>#DIV/0!</v>
      </c>
      <c r="T1070" s="321" t="e">
        <f>LOOKUP(S1070,{0.4,0.45,0.5,0.55,0.6,0.65,0.7,0.75,0.8,0.85,0.9,0.95,1},{0.1,0.175,0.25,0.325,0.4,0.475,0.55,0.625,0.7,0.775,0.85,0.925,1})</f>
        <v>#DIV/0!</v>
      </c>
      <c r="U1070" s="327"/>
      <c r="V1070" s="329"/>
      <c r="W1070" s="331"/>
      <c r="X1070" s="327"/>
      <c r="Y1070" s="323">
        <f>R1070-(V1070/10)-X1070</f>
        <v>0</v>
      </c>
      <c r="Z1070" s="323" t="e">
        <f>Y1070*T1070*AE1070</f>
        <v>#DIV/0!</v>
      </c>
      <c r="AA1070" s="323"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22"/>
      <c r="Q1071" s="266"/>
      <c r="R1071" s="324"/>
      <c r="S1071" s="326"/>
      <c r="T1071" s="322"/>
      <c r="U1071" s="328"/>
      <c r="V1071" s="330"/>
      <c r="W1071" s="332"/>
      <c r="X1071" s="328"/>
      <c r="Y1071" s="324"/>
      <c r="Z1071" s="324"/>
      <c r="AA1071" s="324"/>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22"/>
      <c r="Q1072" s="266"/>
      <c r="R1072" s="324"/>
      <c r="S1072" s="326"/>
      <c r="T1072" s="322"/>
      <c r="U1072" s="328"/>
      <c r="V1072" s="330"/>
      <c r="W1072" s="332"/>
      <c r="X1072" s="328"/>
      <c r="Y1072" s="324"/>
      <c r="Z1072" s="324"/>
      <c r="AA1072" s="324"/>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22"/>
      <c r="Q1073" s="266"/>
      <c r="R1073" s="324"/>
      <c r="S1073" s="326"/>
      <c r="T1073" s="322"/>
      <c r="U1073" s="328"/>
      <c r="V1073" s="330"/>
      <c r="W1073" s="332"/>
      <c r="X1073" s="328"/>
      <c r="Y1073" s="324"/>
      <c r="Z1073" s="324"/>
      <c r="AA1073" s="324"/>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22"/>
      <c r="Q1074" s="266"/>
      <c r="R1074" s="324"/>
      <c r="S1074" s="326"/>
      <c r="T1074" s="322"/>
      <c r="U1074" s="328"/>
      <c r="V1074" s="330"/>
      <c r="W1074" s="332"/>
      <c r="X1074" s="328"/>
      <c r="Y1074" s="324"/>
      <c r="Z1074" s="324"/>
      <c r="AA1074" s="324"/>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34">
        <f>SUM(O1075:O1079)</f>
        <v>0</v>
      </c>
      <c r="Q1075" s="269"/>
      <c r="R1075" s="318">
        <f>SUMPRODUCT(Q1075:Q1079+0)</f>
        <v>0</v>
      </c>
      <c r="S1075" s="336" t="e">
        <f>R1075/P1075</f>
        <v>#DIV/0!</v>
      </c>
      <c r="T1075" s="334" t="e">
        <f>LOOKUP(S1075,{0.4,0.45,0.5,0.55,0.6,0.65,0.7,0.75,0.8,0.85,0.9,0.95,1},{0.1,0.175,0.25,0.325,0.4,0.475,0.55,0.625,0.7,0.775,0.85,0.925,1})</f>
        <v>#DIV/0!</v>
      </c>
      <c r="U1075" s="338"/>
      <c r="V1075" s="340"/>
      <c r="W1075" s="342"/>
      <c r="X1075" s="338"/>
      <c r="Y1075" s="318">
        <f>R1075-(V1075/10)-X1075</f>
        <v>0</v>
      </c>
      <c r="Z1075" s="318" t="e">
        <f>Y1075*T1075*AE1075</f>
        <v>#DIV/0!</v>
      </c>
      <c r="AA1075" s="318"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35"/>
      <c r="Q1076" s="271"/>
      <c r="R1076" s="319"/>
      <c r="S1076" s="337"/>
      <c r="T1076" s="335"/>
      <c r="U1076" s="339"/>
      <c r="V1076" s="341"/>
      <c r="W1076" s="343"/>
      <c r="X1076" s="339"/>
      <c r="Y1076" s="319"/>
      <c r="Z1076" s="319"/>
      <c r="AA1076" s="319"/>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35"/>
      <c r="Q1077" s="271"/>
      <c r="R1077" s="319"/>
      <c r="S1077" s="337"/>
      <c r="T1077" s="335"/>
      <c r="U1077" s="339"/>
      <c r="V1077" s="341"/>
      <c r="W1077" s="343"/>
      <c r="X1077" s="339"/>
      <c r="Y1077" s="319"/>
      <c r="Z1077" s="319"/>
      <c r="AA1077" s="319"/>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35"/>
      <c r="Q1078" s="271"/>
      <c r="R1078" s="319"/>
      <c r="S1078" s="337"/>
      <c r="T1078" s="335"/>
      <c r="U1078" s="339"/>
      <c r="V1078" s="341"/>
      <c r="W1078" s="343"/>
      <c r="X1078" s="339"/>
      <c r="Y1078" s="319"/>
      <c r="Z1078" s="319"/>
      <c r="AA1078" s="319"/>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35"/>
      <c r="Q1079" s="271"/>
      <c r="R1079" s="319"/>
      <c r="S1079" s="337"/>
      <c r="T1079" s="335"/>
      <c r="U1079" s="339"/>
      <c r="V1079" s="341"/>
      <c r="W1079" s="343"/>
      <c r="X1079" s="339"/>
      <c r="Y1079" s="319"/>
      <c r="Z1079" s="319"/>
      <c r="AA1079" s="319"/>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21">
        <f>SUM(O1080:O1084)</f>
        <v>0</v>
      </c>
      <c r="Q1080" s="264"/>
      <c r="R1080" s="323">
        <f>SUMPRODUCT(Q1080:Q1084+0)</f>
        <v>0</v>
      </c>
      <c r="S1080" s="325" t="e">
        <f>R1080/P1080</f>
        <v>#DIV/0!</v>
      </c>
      <c r="T1080" s="321" t="e">
        <f>LOOKUP(S1080,{0.4,0.45,0.5,0.55,0.6,0.65,0.7,0.75,0.8,0.85,0.9,0.95,1},{0.1,0.175,0.25,0.325,0.4,0.475,0.55,0.625,0.7,0.775,0.85,0.925,1})</f>
        <v>#DIV/0!</v>
      </c>
      <c r="U1080" s="327"/>
      <c r="V1080" s="329"/>
      <c r="W1080" s="331"/>
      <c r="X1080" s="327"/>
      <c r="Y1080" s="323">
        <f>R1080-(V1080/10)-X1080</f>
        <v>0</v>
      </c>
      <c r="Z1080" s="323" t="e">
        <f>Y1080*T1080*AE1080</f>
        <v>#DIV/0!</v>
      </c>
      <c r="AA1080" s="323"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22"/>
      <c r="Q1081" s="266"/>
      <c r="R1081" s="324"/>
      <c r="S1081" s="326"/>
      <c r="T1081" s="322"/>
      <c r="U1081" s="328"/>
      <c r="V1081" s="330"/>
      <c r="W1081" s="332"/>
      <c r="X1081" s="328"/>
      <c r="Y1081" s="324"/>
      <c r="Z1081" s="324"/>
      <c r="AA1081" s="324"/>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22"/>
      <c r="Q1082" s="266"/>
      <c r="R1082" s="324"/>
      <c r="S1082" s="326"/>
      <c r="T1082" s="322"/>
      <c r="U1082" s="328"/>
      <c r="V1082" s="330"/>
      <c r="W1082" s="332"/>
      <c r="X1082" s="328"/>
      <c r="Y1082" s="324"/>
      <c r="Z1082" s="324"/>
      <c r="AA1082" s="324"/>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22"/>
      <c r="Q1083" s="266"/>
      <c r="R1083" s="324"/>
      <c r="S1083" s="326"/>
      <c r="T1083" s="322"/>
      <c r="U1083" s="328"/>
      <c r="V1083" s="330"/>
      <c r="W1083" s="332"/>
      <c r="X1083" s="328"/>
      <c r="Y1083" s="324"/>
      <c r="Z1083" s="324"/>
      <c r="AA1083" s="324"/>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22"/>
      <c r="Q1084" s="266"/>
      <c r="R1084" s="324"/>
      <c r="S1084" s="326"/>
      <c r="T1084" s="322"/>
      <c r="U1084" s="328"/>
      <c r="V1084" s="330"/>
      <c r="W1084" s="332"/>
      <c r="X1084" s="328"/>
      <c r="Y1084" s="324"/>
      <c r="Z1084" s="324"/>
      <c r="AA1084" s="324"/>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21">
        <f>SUM(O1086:O1090)</f>
        <v>0</v>
      </c>
      <c r="Q1086" s="264"/>
      <c r="R1086" s="323">
        <f>SUMPRODUCT(Q1086:Q1090+0)</f>
        <v>0</v>
      </c>
      <c r="S1086" s="325" t="e">
        <f>R1086/P1086</f>
        <v>#DIV/0!</v>
      </c>
      <c r="T1086" s="321" t="e">
        <f>LOOKUP(S1086,{0.4,0.45,0.5,0.55,0.6,0.65,0.7,0.75,0.8,0.85,0.9,0.95,1},{0.1,0.175,0.25,0.325,0.4,0.475,0.55,0.625,0.7,0.775,0.85,0.925,1})</f>
        <v>#DIV/0!</v>
      </c>
      <c r="U1086" s="327"/>
      <c r="V1086" s="329"/>
      <c r="W1086" s="331"/>
      <c r="X1086" s="327"/>
      <c r="Y1086" s="323">
        <f>R1086-(V1086/10)-X1086</f>
        <v>0</v>
      </c>
      <c r="Z1086" s="323" t="e">
        <f>Y1086*T1086*AE1086</f>
        <v>#DIV/0!</v>
      </c>
      <c r="AA1086" s="323"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22"/>
      <c r="Q1087" s="266"/>
      <c r="R1087" s="324"/>
      <c r="S1087" s="326"/>
      <c r="T1087" s="322"/>
      <c r="U1087" s="328"/>
      <c r="V1087" s="330"/>
      <c r="W1087" s="332"/>
      <c r="X1087" s="328"/>
      <c r="Y1087" s="324"/>
      <c r="Z1087" s="324"/>
      <c r="AA1087" s="324"/>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22"/>
      <c r="Q1088" s="266"/>
      <c r="R1088" s="324"/>
      <c r="S1088" s="326"/>
      <c r="T1088" s="322"/>
      <c r="U1088" s="328"/>
      <c r="V1088" s="330"/>
      <c r="W1088" s="332"/>
      <c r="X1088" s="328"/>
      <c r="Y1088" s="324"/>
      <c r="Z1088" s="324"/>
      <c r="AA1088" s="324"/>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22"/>
      <c r="Q1089" s="266"/>
      <c r="R1089" s="324"/>
      <c r="S1089" s="326"/>
      <c r="T1089" s="322"/>
      <c r="U1089" s="328"/>
      <c r="V1089" s="330"/>
      <c r="W1089" s="332"/>
      <c r="X1089" s="328"/>
      <c r="Y1089" s="324"/>
      <c r="Z1089" s="324"/>
      <c r="AA1089" s="324"/>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22"/>
      <c r="Q1090" s="266"/>
      <c r="R1090" s="324"/>
      <c r="S1090" s="326"/>
      <c r="T1090" s="322"/>
      <c r="U1090" s="328"/>
      <c r="V1090" s="330"/>
      <c r="W1090" s="332"/>
      <c r="X1090" s="328"/>
      <c r="Y1090" s="324"/>
      <c r="Z1090" s="324"/>
      <c r="AA1090" s="324"/>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34">
        <f>SUM(O1091:O1095)</f>
        <v>0</v>
      </c>
      <c r="Q1091" s="269"/>
      <c r="R1091" s="318">
        <f>SUMPRODUCT(Q1091:Q1095+0)</f>
        <v>0</v>
      </c>
      <c r="S1091" s="336" t="e">
        <f>R1091/P1091</f>
        <v>#DIV/0!</v>
      </c>
      <c r="T1091" s="334" t="e">
        <f>LOOKUP(S1091,{0.4,0.45,0.5,0.55,0.6,0.65,0.7,0.75,0.8,0.85,0.9,0.95,1},{0.1,0.175,0.25,0.325,0.4,0.475,0.55,0.625,0.7,0.775,0.85,0.925,1})</f>
        <v>#DIV/0!</v>
      </c>
      <c r="U1091" s="338"/>
      <c r="V1091" s="340"/>
      <c r="W1091" s="342"/>
      <c r="X1091" s="338"/>
      <c r="Y1091" s="318">
        <f>R1091-(V1091/10)-X1091</f>
        <v>0</v>
      </c>
      <c r="Z1091" s="318" t="e">
        <f>Y1091*T1091*AE1091</f>
        <v>#DIV/0!</v>
      </c>
      <c r="AA1091" s="318"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35"/>
      <c r="Q1092" s="271"/>
      <c r="R1092" s="319"/>
      <c r="S1092" s="337"/>
      <c r="T1092" s="335"/>
      <c r="U1092" s="339"/>
      <c r="V1092" s="341"/>
      <c r="W1092" s="343"/>
      <c r="X1092" s="339"/>
      <c r="Y1092" s="319"/>
      <c r="Z1092" s="319"/>
      <c r="AA1092" s="319"/>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35"/>
      <c r="Q1093" s="271"/>
      <c r="R1093" s="319"/>
      <c r="S1093" s="337"/>
      <c r="T1093" s="335"/>
      <c r="U1093" s="339"/>
      <c r="V1093" s="341"/>
      <c r="W1093" s="343"/>
      <c r="X1093" s="339"/>
      <c r="Y1093" s="319"/>
      <c r="Z1093" s="319"/>
      <c r="AA1093" s="319"/>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35"/>
      <c r="Q1094" s="271"/>
      <c r="R1094" s="319"/>
      <c r="S1094" s="337"/>
      <c r="T1094" s="335"/>
      <c r="U1094" s="339"/>
      <c r="V1094" s="341"/>
      <c r="W1094" s="343"/>
      <c r="X1094" s="339"/>
      <c r="Y1094" s="319"/>
      <c r="Z1094" s="319"/>
      <c r="AA1094" s="319"/>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35"/>
      <c r="Q1095" s="271"/>
      <c r="R1095" s="319"/>
      <c r="S1095" s="337"/>
      <c r="T1095" s="335"/>
      <c r="U1095" s="339"/>
      <c r="V1095" s="341"/>
      <c r="W1095" s="343"/>
      <c r="X1095" s="339"/>
      <c r="Y1095" s="319"/>
      <c r="Z1095" s="319"/>
      <c r="AA1095" s="319"/>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21">
        <f>SUM(O1096:O1100)</f>
        <v>0</v>
      </c>
      <c r="Q1096" s="264"/>
      <c r="R1096" s="323">
        <f>SUMPRODUCT(Q1096:Q1100+0)</f>
        <v>0</v>
      </c>
      <c r="S1096" s="325" t="e">
        <f>R1096/P1096</f>
        <v>#DIV/0!</v>
      </c>
      <c r="T1096" s="321" t="e">
        <f>LOOKUP(S1096,{0.4,0.45,0.5,0.55,0.6,0.65,0.7,0.75,0.8,0.85,0.9,0.95,1},{0.1,0.175,0.25,0.325,0.4,0.475,0.55,0.625,0.7,0.775,0.85,0.925,1})</f>
        <v>#DIV/0!</v>
      </c>
      <c r="U1096" s="327"/>
      <c r="V1096" s="329"/>
      <c r="W1096" s="331"/>
      <c r="X1096" s="327"/>
      <c r="Y1096" s="323">
        <f>R1096-(V1096/10)-X1096</f>
        <v>0</v>
      </c>
      <c r="Z1096" s="323" t="e">
        <f>Y1096*T1096*AE1096</f>
        <v>#DIV/0!</v>
      </c>
      <c r="AA1096" s="323"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22"/>
      <c r="Q1097" s="266"/>
      <c r="R1097" s="324"/>
      <c r="S1097" s="326"/>
      <c r="T1097" s="322"/>
      <c r="U1097" s="328"/>
      <c r="V1097" s="330"/>
      <c r="W1097" s="332"/>
      <c r="X1097" s="328"/>
      <c r="Y1097" s="324"/>
      <c r="Z1097" s="324"/>
      <c r="AA1097" s="324"/>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22"/>
      <c r="Q1098" s="266"/>
      <c r="R1098" s="324"/>
      <c r="S1098" s="326"/>
      <c r="T1098" s="322"/>
      <c r="U1098" s="328"/>
      <c r="V1098" s="330"/>
      <c r="W1098" s="332"/>
      <c r="X1098" s="328"/>
      <c r="Y1098" s="324"/>
      <c r="Z1098" s="324"/>
      <c r="AA1098" s="324"/>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22"/>
      <c r="Q1099" s="266"/>
      <c r="R1099" s="324"/>
      <c r="S1099" s="326"/>
      <c r="T1099" s="322"/>
      <c r="U1099" s="328"/>
      <c r="V1099" s="330"/>
      <c r="W1099" s="332"/>
      <c r="X1099" s="328"/>
      <c r="Y1099" s="324"/>
      <c r="Z1099" s="324"/>
      <c r="AA1099" s="324"/>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22"/>
      <c r="Q1100" s="266"/>
      <c r="R1100" s="324"/>
      <c r="S1100" s="326"/>
      <c r="T1100" s="322"/>
      <c r="U1100" s="328"/>
      <c r="V1100" s="330"/>
      <c r="W1100" s="332"/>
      <c r="X1100" s="328"/>
      <c r="Y1100" s="324"/>
      <c r="Z1100" s="324"/>
      <c r="AA1100" s="324"/>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34">
        <f>SUM(O1101:O1105)</f>
        <v>0</v>
      </c>
      <c r="Q1101" s="269"/>
      <c r="R1101" s="318">
        <f>SUMPRODUCT(Q1101:Q1105+0)</f>
        <v>0</v>
      </c>
      <c r="S1101" s="336" t="e">
        <f>R1101/P1101</f>
        <v>#DIV/0!</v>
      </c>
      <c r="T1101" s="334" t="e">
        <f>LOOKUP(S1101,{0.4,0.45,0.5,0.55,0.6,0.65,0.7,0.75,0.8,0.85,0.9,0.95,1},{0.1,0.175,0.25,0.325,0.4,0.475,0.55,0.625,0.7,0.775,0.85,0.925,1})</f>
        <v>#DIV/0!</v>
      </c>
      <c r="U1101" s="338"/>
      <c r="V1101" s="340"/>
      <c r="W1101" s="342"/>
      <c r="X1101" s="338"/>
      <c r="Y1101" s="318">
        <f>R1101-(V1101/10)-X1101</f>
        <v>0</v>
      </c>
      <c r="Z1101" s="318" t="e">
        <f>Y1101*T1101*AE1101</f>
        <v>#DIV/0!</v>
      </c>
      <c r="AA1101" s="318"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35"/>
      <c r="Q1102" s="271"/>
      <c r="R1102" s="319"/>
      <c r="S1102" s="337"/>
      <c r="T1102" s="335"/>
      <c r="U1102" s="339"/>
      <c r="V1102" s="341"/>
      <c r="W1102" s="343"/>
      <c r="X1102" s="339"/>
      <c r="Y1102" s="319"/>
      <c r="Z1102" s="319"/>
      <c r="AA1102" s="319"/>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35"/>
      <c r="Q1103" s="271"/>
      <c r="R1103" s="319"/>
      <c r="S1103" s="337"/>
      <c r="T1103" s="335"/>
      <c r="U1103" s="339"/>
      <c r="V1103" s="341"/>
      <c r="W1103" s="343"/>
      <c r="X1103" s="339"/>
      <c r="Y1103" s="319"/>
      <c r="Z1103" s="319"/>
      <c r="AA1103" s="319"/>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35"/>
      <c r="Q1104" s="271"/>
      <c r="R1104" s="319"/>
      <c r="S1104" s="337"/>
      <c r="T1104" s="335"/>
      <c r="U1104" s="339"/>
      <c r="V1104" s="341"/>
      <c r="W1104" s="343"/>
      <c r="X1104" s="339"/>
      <c r="Y1104" s="319"/>
      <c r="Z1104" s="319"/>
      <c r="AA1104" s="319"/>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35"/>
      <c r="Q1105" s="271"/>
      <c r="R1105" s="319"/>
      <c r="S1105" s="337"/>
      <c r="T1105" s="335"/>
      <c r="U1105" s="339"/>
      <c r="V1105" s="341"/>
      <c r="W1105" s="343"/>
      <c r="X1105" s="339"/>
      <c r="Y1105" s="319"/>
      <c r="Z1105" s="319"/>
      <c r="AA1105" s="319"/>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21">
        <f>SUM(O1106:O1110)</f>
        <v>0</v>
      </c>
      <c r="Q1106" s="264"/>
      <c r="R1106" s="323">
        <f>SUMPRODUCT(Q1106:Q1110+0)</f>
        <v>0</v>
      </c>
      <c r="S1106" s="325" t="e">
        <f>R1106/P1106</f>
        <v>#DIV/0!</v>
      </c>
      <c r="T1106" s="321" t="e">
        <f>LOOKUP(S1106,{0.4,0.45,0.5,0.55,0.6,0.65,0.7,0.75,0.8,0.85,0.9,0.95,1},{0.1,0.175,0.25,0.325,0.4,0.475,0.55,0.625,0.7,0.775,0.85,0.925,1})</f>
        <v>#DIV/0!</v>
      </c>
      <c r="U1106" s="327"/>
      <c r="V1106" s="329"/>
      <c r="W1106" s="331"/>
      <c r="X1106" s="327"/>
      <c r="Y1106" s="323">
        <f>R1106-(V1106/10)-X1106</f>
        <v>0</v>
      </c>
      <c r="Z1106" s="323" t="e">
        <f>Y1106*T1106*AE1106</f>
        <v>#DIV/0!</v>
      </c>
      <c r="AA1106" s="323"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22"/>
      <c r="Q1107" s="266"/>
      <c r="R1107" s="324"/>
      <c r="S1107" s="326"/>
      <c r="T1107" s="322"/>
      <c r="U1107" s="328"/>
      <c r="V1107" s="330"/>
      <c r="W1107" s="332"/>
      <c r="X1107" s="328"/>
      <c r="Y1107" s="324"/>
      <c r="Z1107" s="324"/>
      <c r="AA1107" s="324"/>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22"/>
      <c r="Q1108" s="266"/>
      <c r="R1108" s="324"/>
      <c r="S1108" s="326"/>
      <c r="T1108" s="322"/>
      <c r="U1108" s="328"/>
      <c r="V1108" s="330"/>
      <c r="W1108" s="332"/>
      <c r="X1108" s="328"/>
      <c r="Y1108" s="324"/>
      <c r="Z1108" s="324"/>
      <c r="AA1108" s="324"/>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22"/>
      <c r="Q1109" s="266"/>
      <c r="R1109" s="324"/>
      <c r="S1109" s="326"/>
      <c r="T1109" s="322"/>
      <c r="U1109" s="328"/>
      <c r="V1109" s="330"/>
      <c r="W1109" s="332"/>
      <c r="X1109" s="328"/>
      <c r="Y1109" s="324"/>
      <c r="Z1109" s="324"/>
      <c r="AA1109" s="324"/>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22"/>
      <c r="Q1110" s="266"/>
      <c r="R1110" s="324"/>
      <c r="S1110" s="326"/>
      <c r="T1110" s="322"/>
      <c r="U1110" s="328"/>
      <c r="V1110" s="330"/>
      <c r="W1110" s="332"/>
      <c r="X1110" s="328"/>
      <c r="Y1110" s="324"/>
      <c r="Z1110" s="324"/>
      <c r="AA1110" s="324"/>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21">
        <f>SUM(O1112:O1116)</f>
        <v>0</v>
      </c>
      <c r="Q1112" s="264"/>
      <c r="R1112" s="323">
        <f>SUMPRODUCT(Q1112:Q1116+0)</f>
        <v>0</v>
      </c>
      <c r="S1112" s="325" t="e">
        <f>R1112/P1112</f>
        <v>#DIV/0!</v>
      </c>
      <c r="T1112" s="321" t="e">
        <f>LOOKUP(S1112,{0.4,0.45,0.5,0.55,0.6,0.65,0.7,0.75,0.8,0.85,0.9,0.95,1},{0.1,0.175,0.25,0.325,0.4,0.475,0.55,0.625,0.7,0.775,0.85,0.925,1})</f>
        <v>#DIV/0!</v>
      </c>
      <c r="U1112" s="327"/>
      <c r="V1112" s="329"/>
      <c r="W1112" s="331"/>
      <c r="X1112" s="327"/>
      <c r="Y1112" s="323">
        <f>R1112-(V1112/10)-X1112</f>
        <v>0</v>
      </c>
      <c r="Z1112" s="323" t="e">
        <f>Y1112*T1112*AE1112</f>
        <v>#DIV/0!</v>
      </c>
      <c r="AA1112" s="323"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22"/>
      <c r="Q1113" s="266"/>
      <c r="R1113" s="324"/>
      <c r="S1113" s="326"/>
      <c r="T1113" s="322"/>
      <c r="U1113" s="328"/>
      <c r="V1113" s="330"/>
      <c r="W1113" s="332"/>
      <c r="X1113" s="328"/>
      <c r="Y1113" s="324"/>
      <c r="Z1113" s="324"/>
      <c r="AA1113" s="324"/>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22"/>
      <c r="Q1114" s="266"/>
      <c r="R1114" s="324"/>
      <c r="S1114" s="326"/>
      <c r="T1114" s="322"/>
      <c r="U1114" s="328"/>
      <c r="V1114" s="330"/>
      <c r="W1114" s="332"/>
      <c r="X1114" s="328"/>
      <c r="Y1114" s="324"/>
      <c r="Z1114" s="324"/>
      <c r="AA1114" s="324"/>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22"/>
      <c r="Q1115" s="266"/>
      <c r="R1115" s="324"/>
      <c r="S1115" s="326"/>
      <c r="T1115" s="322"/>
      <c r="U1115" s="328"/>
      <c r="V1115" s="330"/>
      <c r="W1115" s="332"/>
      <c r="X1115" s="328"/>
      <c r="Y1115" s="324"/>
      <c r="Z1115" s="324"/>
      <c r="AA1115" s="324"/>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22"/>
      <c r="Q1116" s="266"/>
      <c r="R1116" s="324"/>
      <c r="S1116" s="326"/>
      <c r="T1116" s="322"/>
      <c r="U1116" s="328"/>
      <c r="V1116" s="330"/>
      <c r="W1116" s="332"/>
      <c r="X1116" s="328"/>
      <c r="Y1116" s="324"/>
      <c r="Z1116" s="324"/>
      <c r="AA1116" s="324"/>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34">
        <f>SUM(O1117:O1121)</f>
        <v>0</v>
      </c>
      <c r="Q1117" s="269"/>
      <c r="R1117" s="318">
        <f>SUMPRODUCT(Q1117:Q1121+0)</f>
        <v>0</v>
      </c>
      <c r="S1117" s="336" t="e">
        <f>R1117/P1117</f>
        <v>#DIV/0!</v>
      </c>
      <c r="T1117" s="334" t="e">
        <f>LOOKUP(S1117,{0.4,0.45,0.5,0.55,0.6,0.65,0.7,0.75,0.8,0.85,0.9,0.95,1},{0.1,0.175,0.25,0.325,0.4,0.475,0.55,0.625,0.7,0.775,0.85,0.925,1})</f>
        <v>#DIV/0!</v>
      </c>
      <c r="U1117" s="338"/>
      <c r="V1117" s="340"/>
      <c r="W1117" s="342"/>
      <c r="X1117" s="338"/>
      <c r="Y1117" s="318">
        <f>R1117-(V1117/10)-X1117</f>
        <v>0</v>
      </c>
      <c r="Z1117" s="318" t="e">
        <f>Y1117*T1117*AE1117</f>
        <v>#DIV/0!</v>
      </c>
      <c r="AA1117" s="318"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35"/>
      <c r="Q1118" s="271"/>
      <c r="R1118" s="319"/>
      <c r="S1118" s="337"/>
      <c r="T1118" s="335"/>
      <c r="U1118" s="339"/>
      <c r="V1118" s="341"/>
      <c r="W1118" s="343"/>
      <c r="X1118" s="339"/>
      <c r="Y1118" s="319"/>
      <c r="Z1118" s="319"/>
      <c r="AA1118" s="319"/>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35"/>
      <c r="Q1119" s="271"/>
      <c r="R1119" s="319"/>
      <c r="S1119" s="337"/>
      <c r="T1119" s="335"/>
      <c r="U1119" s="339"/>
      <c r="V1119" s="341"/>
      <c r="W1119" s="343"/>
      <c r="X1119" s="339"/>
      <c r="Y1119" s="319"/>
      <c r="Z1119" s="319"/>
      <c r="AA1119" s="319"/>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35"/>
      <c r="Q1120" s="271"/>
      <c r="R1120" s="319"/>
      <c r="S1120" s="337"/>
      <c r="T1120" s="335"/>
      <c r="U1120" s="339"/>
      <c r="V1120" s="341"/>
      <c r="W1120" s="343"/>
      <c r="X1120" s="339"/>
      <c r="Y1120" s="319"/>
      <c r="Z1120" s="319"/>
      <c r="AA1120" s="319"/>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35"/>
      <c r="Q1121" s="271"/>
      <c r="R1121" s="319"/>
      <c r="S1121" s="337"/>
      <c r="T1121" s="335"/>
      <c r="U1121" s="339"/>
      <c r="V1121" s="341"/>
      <c r="W1121" s="343"/>
      <c r="X1121" s="339"/>
      <c r="Y1121" s="319"/>
      <c r="Z1121" s="319"/>
      <c r="AA1121" s="319"/>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21">
        <f>SUM(O1122:O1126)</f>
        <v>0</v>
      </c>
      <c r="Q1122" s="264"/>
      <c r="R1122" s="323">
        <f>SUMPRODUCT(Q1122:Q1126+0)</f>
        <v>0</v>
      </c>
      <c r="S1122" s="325" t="e">
        <f>R1122/P1122</f>
        <v>#DIV/0!</v>
      </c>
      <c r="T1122" s="321" t="e">
        <f>LOOKUP(S1122,{0.4,0.45,0.5,0.55,0.6,0.65,0.7,0.75,0.8,0.85,0.9,0.95,1},{0.1,0.175,0.25,0.325,0.4,0.475,0.55,0.625,0.7,0.775,0.85,0.925,1})</f>
        <v>#DIV/0!</v>
      </c>
      <c r="U1122" s="327"/>
      <c r="V1122" s="329"/>
      <c r="W1122" s="331"/>
      <c r="X1122" s="327"/>
      <c r="Y1122" s="323">
        <f>R1122-(V1122/10)-X1122</f>
        <v>0</v>
      </c>
      <c r="Z1122" s="323" t="e">
        <f>Y1122*T1122*AE1122</f>
        <v>#DIV/0!</v>
      </c>
      <c r="AA1122" s="323"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22"/>
      <c r="Q1123" s="266"/>
      <c r="R1123" s="324"/>
      <c r="S1123" s="326"/>
      <c r="T1123" s="322"/>
      <c r="U1123" s="328"/>
      <c r="V1123" s="330"/>
      <c r="W1123" s="332"/>
      <c r="X1123" s="328"/>
      <c r="Y1123" s="324"/>
      <c r="Z1123" s="324"/>
      <c r="AA1123" s="324"/>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22"/>
      <c r="Q1124" s="266"/>
      <c r="R1124" s="324"/>
      <c r="S1124" s="326"/>
      <c r="T1124" s="322"/>
      <c r="U1124" s="328"/>
      <c r="V1124" s="330"/>
      <c r="W1124" s="332"/>
      <c r="X1124" s="328"/>
      <c r="Y1124" s="324"/>
      <c r="Z1124" s="324"/>
      <c r="AA1124" s="324"/>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22"/>
      <c r="Q1125" s="266"/>
      <c r="R1125" s="324"/>
      <c r="S1125" s="326"/>
      <c r="T1125" s="322"/>
      <c r="U1125" s="328"/>
      <c r="V1125" s="330"/>
      <c r="W1125" s="332"/>
      <c r="X1125" s="328"/>
      <c r="Y1125" s="324"/>
      <c r="Z1125" s="324"/>
      <c r="AA1125" s="324"/>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22"/>
      <c r="Q1126" s="266"/>
      <c r="R1126" s="324"/>
      <c r="S1126" s="326"/>
      <c r="T1126" s="322"/>
      <c r="U1126" s="328"/>
      <c r="V1126" s="330"/>
      <c r="W1126" s="332"/>
      <c r="X1126" s="328"/>
      <c r="Y1126" s="324"/>
      <c r="Z1126" s="324"/>
      <c r="AA1126" s="324"/>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34">
        <f>SUM(O1127:O1131)</f>
        <v>0</v>
      </c>
      <c r="Q1127" s="269"/>
      <c r="R1127" s="318">
        <f>SUMPRODUCT(Q1127:Q1131+0)</f>
        <v>0</v>
      </c>
      <c r="S1127" s="336" t="e">
        <f>R1127/P1127</f>
        <v>#DIV/0!</v>
      </c>
      <c r="T1127" s="334" t="e">
        <f>LOOKUP(S1127,{0.4,0.45,0.5,0.55,0.6,0.65,0.7,0.75,0.8,0.85,0.9,0.95,1},{0.1,0.175,0.25,0.325,0.4,0.475,0.55,0.625,0.7,0.775,0.85,0.925,1})</f>
        <v>#DIV/0!</v>
      </c>
      <c r="U1127" s="338"/>
      <c r="V1127" s="340"/>
      <c r="W1127" s="342"/>
      <c r="X1127" s="338"/>
      <c r="Y1127" s="318">
        <f>R1127-(V1127/10)-X1127</f>
        <v>0</v>
      </c>
      <c r="Z1127" s="318" t="e">
        <f>Y1127*T1127*AE1127</f>
        <v>#DIV/0!</v>
      </c>
      <c r="AA1127" s="318"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35"/>
      <c r="Q1128" s="271"/>
      <c r="R1128" s="319"/>
      <c r="S1128" s="337"/>
      <c r="T1128" s="335"/>
      <c r="U1128" s="339"/>
      <c r="V1128" s="341"/>
      <c r="W1128" s="343"/>
      <c r="X1128" s="339"/>
      <c r="Y1128" s="319"/>
      <c r="Z1128" s="319"/>
      <c r="AA1128" s="319"/>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35"/>
      <c r="Q1129" s="271"/>
      <c r="R1129" s="319"/>
      <c r="S1129" s="337"/>
      <c r="T1129" s="335"/>
      <c r="U1129" s="339"/>
      <c r="V1129" s="341"/>
      <c r="W1129" s="343"/>
      <c r="X1129" s="339"/>
      <c r="Y1129" s="319"/>
      <c r="Z1129" s="319"/>
      <c r="AA1129" s="319"/>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35"/>
      <c r="Q1130" s="271"/>
      <c r="R1130" s="319"/>
      <c r="S1130" s="337"/>
      <c r="T1130" s="335"/>
      <c r="U1130" s="339"/>
      <c r="V1130" s="341"/>
      <c r="W1130" s="343"/>
      <c r="X1130" s="339"/>
      <c r="Y1130" s="319"/>
      <c r="Z1130" s="319"/>
      <c r="AA1130" s="319"/>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35"/>
      <c r="Q1131" s="271"/>
      <c r="R1131" s="319"/>
      <c r="S1131" s="337"/>
      <c r="T1131" s="335"/>
      <c r="U1131" s="339"/>
      <c r="V1131" s="341"/>
      <c r="W1131" s="343"/>
      <c r="X1131" s="339"/>
      <c r="Y1131" s="319"/>
      <c r="Z1131" s="319"/>
      <c r="AA1131" s="319"/>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21">
        <f>SUM(O1132:O1136)</f>
        <v>0</v>
      </c>
      <c r="Q1132" s="264"/>
      <c r="R1132" s="323">
        <f>SUMPRODUCT(Q1132:Q1136+0)</f>
        <v>0</v>
      </c>
      <c r="S1132" s="325" t="e">
        <f>R1132/P1132</f>
        <v>#DIV/0!</v>
      </c>
      <c r="T1132" s="321" t="e">
        <f>LOOKUP(S1132,{0.4,0.45,0.5,0.55,0.6,0.65,0.7,0.75,0.8,0.85,0.9,0.95,1},{0.1,0.175,0.25,0.325,0.4,0.475,0.55,0.625,0.7,0.775,0.85,0.925,1})</f>
        <v>#DIV/0!</v>
      </c>
      <c r="U1132" s="327"/>
      <c r="V1132" s="329"/>
      <c r="W1132" s="331"/>
      <c r="X1132" s="327"/>
      <c r="Y1132" s="323">
        <f>R1132-(V1132/10)-X1132</f>
        <v>0</v>
      </c>
      <c r="Z1132" s="323" t="e">
        <f>Y1132*T1132*AE1132</f>
        <v>#DIV/0!</v>
      </c>
      <c r="AA1132" s="323"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22"/>
      <c r="Q1133" s="266"/>
      <c r="R1133" s="324"/>
      <c r="S1133" s="326"/>
      <c r="T1133" s="322"/>
      <c r="U1133" s="328"/>
      <c r="V1133" s="330"/>
      <c r="W1133" s="332"/>
      <c r="X1133" s="328"/>
      <c r="Y1133" s="324"/>
      <c r="Z1133" s="324"/>
      <c r="AA1133" s="324"/>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22"/>
      <c r="Q1134" s="266"/>
      <c r="R1134" s="324"/>
      <c r="S1134" s="326"/>
      <c r="T1134" s="322"/>
      <c r="U1134" s="328"/>
      <c r="V1134" s="330"/>
      <c r="W1134" s="332"/>
      <c r="X1134" s="328"/>
      <c r="Y1134" s="324"/>
      <c r="Z1134" s="324"/>
      <c r="AA1134" s="324"/>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22"/>
      <c r="Q1135" s="266"/>
      <c r="R1135" s="324"/>
      <c r="S1135" s="326"/>
      <c r="T1135" s="322"/>
      <c r="U1135" s="328"/>
      <c r="V1135" s="330"/>
      <c r="W1135" s="332"/>
      <c r="X1135" s="328"/>
      <c r="Y1135" s="324"/>
      <c r="Z1135" s="324"/>
      <c r="AA1135" s="324"/>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22"/>
      <c r="Q1136" s="266"/>
      <c r="R1136" s="324"/>
      <c r="S1136" s="326"/>
      <c r="T1136" s="322"/>
      <c r="U1136" s="328"/>
      <c r="V1136" s="330"/>
      <c r="W1136" s="332"/>
      <c r="X1136" s="328"/>
      <c r="Y1136" s="324"/>
      <c r="Z1136" s="324"/>
      <c r="AA1136" s="324"/>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21">
        <f>SUM(O1138:O1142)</f>
        <v>0</v>
      </c>
      <c r="Q1138" s="264"/>
      <c r="R1138" s="323">
        <f>SUMPRODUCT(Q1138:Q1142+0)</f>
        <v>0</v>
      </c>
      <c r="S1138" s="325" t="e">
        <f>R1138/P1138</f>
        <v>#DIV/0!</v>
      </c>
      <c r="T1138" s="321" t="e">
        <f>LOOKUP(S1138,{0.4,0.45,0.5,0.55,0.6,0.65,0.7,0.75,0.8,0.85,0.9,0.95,1},{0.1,0.175,0.25,0.325,0.4,0.475,0.55,0.625,0.7,0.775,0.85,0.925,1})</f>
        <v>#DIV/0!</v>
      </c>
      <c r="U1138" s="327"/>
      <c r="V1138" s="329"/>
      <c r="W1138" s="331"/>
      <c r="X1138" s="327"/>
      <c r="Y1138" s="323">
        <f>R1138-(V1138/10)-X1138</f>
        <v>0</v>
      </c>
      <c r="Z1138" s="323" t="e">
        <f>Y1138*T1138*AE1138</f>
        <v>#DIV/0!</v>
      </c>
      <c r="AA1138" s="323"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22"/>
      <c r="Q1139" s="266"/>
      <c r="R1139" s="324"/>
      <c r="S1139" s="326"/>
      <c r="T1139" s="322"/>
      <c r="U1139" s="328"/>
      <c r="V1139" s="330"/>
      <c r="W1139" s="332"/>
      <c r="X1139" s="328"/>
      <c r="Y1139" s="324"/>
      <c r="Z1139" s="324"/>
      <c r="AA1139" s="324"/>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22"/>
      <c r="Q1140" s="266"/>
      <c r="R1140" s="324"/>
      <c r="S1140" s="326"/>
      <c r="T1140" s="322"/>
      <c r="U1140" s="328"/>
      <c r="V1140" s="330"/>
      <c r="W1140" s="332"/>
      <c r="X1140" s="328"/>
      <c r="Y1140" s="324"/>
      <c r="Z1140" s="324"/>
      <c r="AA1140" s="324"/>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22"/>
      <c r="Q1141" s="266"/>
      <c r="R1141" s="324"/>
      <c r="S1141" s="326"/>
      <c r="T1141" s="322"/>
      <c r="U1141" s="328"/>
      <c r="V1141" s="330"/>
      <c r="W1141" s="332"/>
      <c r="X1141" s="328"/>
      <c r="Y1141" s="324"/>
      <c r="Z1141" s="324"/>
      <c r="AA1141" s="324"/>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22"/>
      <c r="Q1142" s="266"/>
      <c r="R1142" s="324"/>
      <c r="S1142" s="326"/>
      <c r="T1142" s="322"/>
      <c r="U1142" s="328"/>
      <c r="V1142" s="330"/>
      <c r="W1142" s="332"/>
      <c r="X1142" s="328"/>
      <c r="Y1142" s="324"/>
      <c r="Z1142" s="324"/>
      <c r="AA1142" s="324"/>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34">
        <f>SUM(O1143:O1147)</f>
        <v>0</v>
      </c>
      <c r="Q1143" s="269"/>
      <c r="R1143" s="318">
        <f>SUMPRODUCT(Q1143:Q1147+0)</f>
        <v>0</v>
      </c>
      <c r="S1143" s="336" t="e">
        <f>R1143/P1143</f>
        <v>#DIV/0!</v>
      </c>
      <c r="T1143" s="334" t="e">
        <f>LOOKUP(S1143,{0.4,0.45,0.5,0.55,0.6,0.65,0.7,0.75,0.8,0.85,0.9,0.95,1},{0.1,0.175,0.25,0.325,0.4,0.475,0.55,0.625,0.7,0.775,0.85,0.925,1})</f>
        <v>#DIV/0!</v>
      </c>
      <c r="U1143" s="338"/>
      <c r="V1143" s="340"/>
      <c r="W1143" s="342"/>
      <c r="X1143" s="338"/>
      <c r="Y1143" s="318">
        <f>R1143-(V1143/10)-X1143</f>
        <v>0</v>
      </c>
      <c r="Z1143" s="318" t="e">
        <f>Y1143*T1143*AE1143</f>
        <v>#DIV/0!</v>
      </c>
      <c r="AA1143" s="318"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35"/>
      <c r="Q1144" s="271"/>
      <c r="R1144" s="319"/>
      <c r="S1144" s="337"/>
      <c r="T1144" s="335"/>
      <c r="U1144" s="339"/>
      <c r="V1144" s="341"/>
      <c r="W1144" s="343"/>
      <c r="X1144" s="339"/>
      <c r="Y1144" s="319"/>
      <c r="Z1144" s="319"/>
      <c r="AA1144" s="319"/>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35"/>
      <c r="Q1145" s="271"/>
      <c r="R1145" s="319"/>
      <c r="S1145" s="337"/>
      <c r="T1145" s="335"/>
      <c r="U1145" s="339"/>
      <c r="V1145" s="341"/>
      <c r="W1145" s="343"/>
      <c r="X1145" s="339"/>
      <c r="Y1145" s="319"/>
      <c r="Z1145" s="319"/>
      <c r="AA1145" s="319"/>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35"/>
      <c r="Q1146" s="271"/>
      <c r="R1146" s="319"/>
      <c r="S1146" s="337"/>
      <c r="T1146" s="335"/>
      <c r="U1146" s="339"/>
      <c r="V1146" s="341"/>
      <c r="W1146" s="343"/>
      <c r="X1146" s="339"/>
      <c r="Y1146" s="319"/>
      <c r="Z1146" s="319"/>
      <c r="AA1146" s="319"/>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35"/>
      <c r="Q1147" s="271"/>
      <c r="R1147" s="319"/>
      <c r="S1147" s="337"/>
      <c r="T1147" s="335"/>
      <c r="U1147" s="339"/>
      <c r="V1147" s="341"/>
      <c r="W1147" s="343"/>
      <c r="X1147" s="339"/>
      <c r="Y1147" s="319"/>
      <c r="Z1147" s="319"/>
      <c r="AA1147" s="319"/>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21">
        <f>SUM(O1148:O1152)</f>
        <v>0</v>
      </c>
      <c r="Q1148" s="264"/>
      <c r="R1148" s="323">
        <f>SUMPRODUCT(Q1148:Q1152+0)</f>
        <v>0</v>
      </c>
      <c r="S1148" s="325" t="e">
        <f>R1148/P1148</f>
        <v>#DIV/0!</v>
      </c>
      <c r="T1148" s="321" t="e">
        <f>LOOKUP(S1148,{0.4,0.45,0.5,0.55,0.6,0.65,0.7,0.75,0.8,0.85,0.9,0.95,1},{0.1,0.175,0.25,0.325,0.4,0.475,0.55,0.625,0.7,0.775,0.85,0.925,1})</f>
        <v>#DIV/0!</v>
      </c>
      <c r="U1148" s="327"/>
      <c r="V1148" s="329"/>
      <c r="W1148" s="331"/>
      <c r="X1148" s="327"/>
      <c r="Y1148" s="323">
        <f>R1148-(V1148/10)-X1148</f>
        <v>0</v>
      </c>
      <c r="Z1148" s="323" t="e">
        <f>Y1148*T1148*AE1148</f>
        <v>#DIV/0!</v>
      </c>
      <c r="AA1148" s="323"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22"/>
      <c r="Q1149" s="266"/>
      <c r="R1149" s="324"/>
      <c r="S1149" s="326"/>
      <c r="T1149" s="322"/>
      <c r="U1149" s="328"/>
      <c r="V1149" s="330"/>
      <c r="W1149" s="332"/>
      <c r="X1149" s="328"/>
      <c r="Y1149" s="324"/>
      <c r="Z1149" s="324"/>
      <c r="AA1149" s="324"/>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22"/>
      <c r="Q1150" s="266"/>
      <c r="R1150" s="324"/>
      <c r="S1150" s="326"/>
      <c r="T1150" s="322"/>
      <c r="U1150" s="328"/>
      <c r="V1150" s="330"/>
      <c r="W1150" s="332"/>
      <c r="X1150" s="328"/>
      <c r="Y1150" s="324"/>
      <c r="Z1150" s="324"/>
      <c r="AA1150" s="324"/>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22"/>
      <c r="Q1151" s="266"/>
      <c r="R1151" s="324"/>
      <c r="S1151" s="326"/>
      <c r="T1151" s="322"/>
      <c r="U1151" s="328"/>
      <c r="V1151" s="330"/>
      <c r="W1151" s="332"/>
      <c r="X1151" s="328"/>
      <c r="Y1151" s="324"/>
      <c r="Z1151" s="324"/>
      <c r="AA1151" s="324"/>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22"/>
      <c r="Q1152" s="266"/>
      <c r="R1152" s="324"/>
      <c r="S1152" s="326"/>
      <c r="T1152" s="322"/>
      <c r="U1152" s="328"/>
      <c r="V1152" s="330"/>
      <c r="W1152" s="332"/>
      <c r="X1152" s="328"/>
      <c r="Y1152" s="324"/>
      <c r="Z1152" s="324"/>
      <c r="AA1152" s="324"/>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34">
        <f>SUM(O1153:O1157)</f>
        <v>0</v>
      </c>
      <c r="Q1153" s="269"/>
      <c r="R1153" s="318">
        <f>SUMPRODUCT(Q1153:Q1157+0)</f>
        <v>0</v>
      </c>
      <c r="S1153" s="336" t="e">
        <f>R1153/P1153</f>
        <v>#DIV/0!</v>
      </c>
      <c r="T1153" s="334" t="e">
        <f>LOOKUP(S1153,{0.4,0.45,0.5,0.55,0.6,0.65,0.7,0.75,0.8,0.85,0.9,0.95,1},{0.1,0.175,0.25,0.325,0.4,0.475,0.55,0.625,0.7,0.775,0.85,0.925,1})</f>
        <v>#DIV/0!</v>
      </c>
      <c r="U1153" s="338"/>
      <c r="V1153" s="340"/>
      <c r="W1153" s="342"/>
      <c r="X1153" s="338"/>
      <c r="Y1153" s="318">
        <f>R1153-(V1153/10)-X1153</f>
        <v>0</v>
      </c>
      <c r="Z1153" s="318" t="e">
        <f>Y1153*T1153*AE1153</f>
        <v>#DIV/0!</v>
      </c>
      <c r="AA1153" s="318"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35"/>
      <c r="Q1154" s="271"/>
      <c r="R1154" s="319"/>
      <c r="S1154" s="337"/>
      <c r="T1154" s="335"/>
      <c r="U1154" s="339"/>
      <c r="V1154" s="341"/>
      <c r="W1154" s="343"/>
      <c r="X1154" s="339"/>
      <c r="Y1154" s="319"/>
      <c r="Z1154" s="319"/>
      <c r="AA1154" s="319"/>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35"/>
      <c r="Q1155" s="271"/>
      <c r="R1155" s="319"/>
      <c r="S1155" s="337"/>
      <c r="T1155" s="335"/>
      <c r="U1155" s="339"/>
      <c r="V1155" s="341"/>
      <c r="W1155" s="343"/>
      <c r="X1155" s="339"/>
      <c r="Y1155" s="319"/>
      <c r="Z1155" s="319"/>
      <c r="AA1155" s="319"/>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35"/>
      <c r="Q1156" s="271"/>
      <c r="R1156" s="319"/>
      <c r="S1156" s="337"/>
      <c r="T1156" s="335"/>
      <c r="U1156" s="339"/>
      <c r="V1156" s="341"/>
      <c r="W1156" s="343"/>
      <c r="X1156" s="339"/>
      <c r="Y1156" s="319"/>
      <c r="Z1156" s="319"/>
      <c r="AA1156" s="319"/>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35"/>
      <c r="Q1157" s="271"/>
      <c r="R1157" s="319"/>
      <c r="S1157" s="337"/>
      <c r="T1157" s="335"/>
      <c r="U1157" s="339"/>
      <c r="V1157" s="341"/>
      <c r="W1157" s="343"/>
      <c r="X1157" s="339"/>
      <c r="Y1157" s="319"/>
      <c r="Z1157" s="319"/>
      <c r="AA1157" s="319"/>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21">
        <f>SUM(O1158:O1162)</f>
        <v>0</v>
      </c>
      <c r="Q1158" s="264"/>
      <c r="R1158" s="323">
        <f>SUMPRODUCT(Q1158:Q1162+0)</f>
        <v>0</v>
      </c>
      <c r="S1158" s="325" t="e">
        <f>R1158/P1158</f>
        <v>#DIV/0!</v>
      </c>
      <c r="T1158" s="321" t="e">
        <f>LOOKUP(S1158,{0.4,0.45,0.5,0.55,0.6,0.65,0.7,0.75,0.8,0.85,0.9,0.95,1},{0.1,0.175,0.25,0.325,0.4,0.475,0.55,0.625,0.7,0.775,0.85,0.925,1})</f>
        <v>#DIV/0!</v>
      </c>
      <c r="U1158" s="327"/>
      <c r="V1158" s="329"/>
      <c r="W1158" s="331"/>
      <c r="X1158" s="327"/>
      <c r="Y1158" s="323">
        <f>R1158-(V1158/10)-X1158</f>
        <v>0</v>
      </c>
      <c r="Z1158" s="323" t="e">
        <f>Y1158*T1158*AE1158</f>
        <v>#DIV/0!</v>
      </c>
      <c r="AA1158" s="323"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22"/>
      <c r="Q1159" s="266"/>
      <c r="R1159" s="324"/>
      <c r="S1159" s="326"/>
      <c r="T1159" s="322"/>
      <c r="U1159" s="328"/>
      <c r="V1159" s="330"/>
      <c r="W1159" s="332"/>
      <c r="X1159" s="328"/>
      <c r="Y1159" s="324"/>
      <c r="Z1159" s="324"/>
      <c r="AA1159" s="324"/>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22"/>
      <c r="Q1160" s="266"/>
      <c r="R1160" s="324"/>
      <c r="S1160" s="326"/>
      <c r="T1160" s="322"/>
      <c r="U1160" s="328"/>
      <c r="V1160" s="330"/>
      <c r="W1160" s="332"/>
      <c r="X1160" s="328"/>
      <c r="Y1160" s="324"/>
      <c r="Z1160" s="324"/>
      <c r="AA1160" s="324"/>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22"/>
      <c r="Q1161" s="266"/>
      <c r="R1161" s="324"/>
      <c r="S1161" s="326"/>
      <c r="T1161" s="322"/>
      <c r="U1161" s="328"/>
      <c r="V1161" s="330"/>
      <c r="W1161" s="332"/>
      <c r="X1161" s="328"/>
      <c r="Y1161" s="324"/>
      <c r="Z1161" s="324"/>
      <c r="AA1161" s="324"/>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22"/>
      <c r="Q1162" s="266"/>
      <c r="R1162" s="324"/>
      <c r="S1162" s="326"/>
      <c r="T1162" s="322"/>
      <c r="U1162" s="328"/>
      <c r="V1162" s="330"/>
      <c r="W1162" s="332"/>
      <c r="X1162" s="328"/>
      <c r="Y1162" s="324"/>
      <c r="Z1162" s="324"/>
      <c r="AA1162" s="324"/>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21">
        <f>SUM(O1164:O1168)</f>
        <v>0</v>
      </c>
      <c r="Q1164" s="264"/>
      <c r="R1164" s="323">
        <f>SUMPRODUCT(Q1164:Q1168+0)</f>
        <v>0</v>
      </c>
      <c r="S1164" s="325" t="e">
        <f>R1164/P1164</f>
        <v>#DIV/0!</v>
      </c>
      <c r="T1164" s="321" t="e">
        <f>LOOKUP(S1164,{0.4,0.45,0.5,0.55,0.6,0.65,0.7,0.75,0.8,0.85,0.9,0.95,1},{0.1,0.175,0.25,0.325,0.4,0.475,0.55,0.625,0.7,0.775,0.85,0.925,1})</f>
        <v>#DIV/0!</v>
      </c>
      <c r="U1164" s="327"/>
      <c r="V1164" s="329"/>
      <c r="W1164" s="331"/>
      <c r="X1164" s="327"/>
      <c r="Y1164" s="323">
        <f>R1164-(V1164/10)-X1164</f>
        <v>0</v>
      </c>
      <c r="Z1164" s="323" t="e">
        <f>Y1164*T1164*AE1164</f>
        <v>#DIV/0!</v>
      </c>
      <c r="AA1164" s="323"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22"/>
      <c r="Q1165" s="266"/>
      <c r="R1165" s="324"/>
      <c r="S1165" s="326"/>
      <c r="T1165" s="322"/>
      <c r="U1165" s="328"/>
      <c r="V1165" s="330"/>
      <c r="W1165" s="332"/>
      <c r="X1165" s="328"/>
      <c r="Y1165" s="324"/>
      <c r="Z1165" s="324"/>
      <c r="AA1165" s="324"/>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22"/>
      <c r="Q1166" s="266"/>
      <c r="R1166" s="324"/>
      <c r="S1166" s="326"/>
      <c r="T1166" s="322"/>
      <c r="U1166" s="328"/>
      <c r="V1166" s="330"/>
      <c r="W1166" s="332"/>
      <c r="X1166" s="328"/>
      <c r="Y1166" s="324"/>
      <c r="Z1166" s="324"/>
      <c r="AA1166" s="324"/>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22"/>
      <c r="Q1167" s="266"/>
      <c r="R1167" s="324"/>
      <c r="S1167" s="326"/>
      <c r="T1167" s="322"/>
      <c r="U1167" s="328"/>
      <c r="V1167" s="330"/>
      <c r="W1167" s="332"/>
      <c r="X1167" s="328"/>
      <c r="Y1167" s="324"/>
      <c r="Z1167" s="324"/>
      <c r="AA1167" s="324"/>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22"/>
      <c r="Q1168" s="266"/>
      <c r="R1168" s="324"/>
      <c r="S1168" s="326"/>
      <c r="T1168" s="322"/>
      <c r="U1168" s="328"/>
      <c r="V1168" s="330"/>
      <c r="W1168" s="332"/>
      <c r="X1168" s="328"/>
      <c r="Y1168" s="324"/>
      <c r="Z1168" s="324"/>
      <c r="AA1168" s="324"/>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34">
        <f>SUM(O1169:O1173)</f>
        <v>0</v>
      </c>
      <c r="Q1169" s="269"/>
      <c r="R1169" s="318">
        <f>SUMPRODUCT(Q1169:Q1173+0)</f>
        <v>0</v>
      </c>
      <c r="S1169" s="336" t="e">
        <f>R1169/P1169</f>
        <v>#DIV/0!</v>
      </c>
      <c r="T1169" s="334" t="e">
        <f>LOOKUP(S1169,{0.4,0.45,0.5,0.55,0.6,0.65,0.7,0.75,0.8,0.85,0.9,0.95,1},{0.1,0.175,0.25,0.325,0.4,0.475,0.55,0.625,0.7,0.775,0.85,0.925,1})</f>
        <v>#DIV/0!</v>
      </c>
      <c r="U1169" s="338"/>
      <c r="V1169" s="340"/>
      <c r="W1169" s="342"/>
      <c r="X1169" s="338"/>
      <c r="Y1169" s="318">
        <f>R1169-(V1169/10)-X1169</f>
        <v>0</v>
      </c>
      <c r="Z1169" s="318" t="e">
        <f>Y1169*T1169*AE1169</f>
        <v>#DIV/0!</v>
      </c>
      <c r="AA1169" s="318"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35"/>
      <c r="Q1170" s="271"/>
      <c r="R1170" s="319"/>
      <c r="S1170" s="337"/>
      <c r="T1170" s="335"/>
      <c r="U1170" s="339"/>
      <c r="V1170" s="341"/>
      <c r="W1170" s="343"/>
      <c r="X1170" s="339"/>
      <c r="Y1170" s="319"/>
      <c r="Z1170" s="319"/>
      <c r="AA1170" s="319"/>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35"/>
      <c r="Q1171" s="271"/>
      <c r="R1171" s="319"/>
      <c r="S1171" s="337"/>
      <c r="T1171" s="335"/>
      <c r="U1171" s="339"/>
      <c r="V1171" s="341"/>
      <c r="W1171" s="343"/>
      <c r="X1171" s="339"/>
      <c r="Y1171" s="319"/>
      <c r="Z1171" s="319"/>
      <c r="AA1171" s="319"/>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35"/>
      <c r="Q1172" s="271"/>
      <c r="R1172" s="319"/>
      <c r="S1172" s="337"/>
      <c r="T1172" s="335"/>
      <c r="U1172" s="339"/>
      <c r="V1172" s="341"/>
      <c r="W1172" s="343"/>
      <c r="X1172" s="339"/>
      <c r="Y1172" s="319"/>
      <c r="Z1172" s="319"/>
      <c r="AA1172" s="319"/>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35"/>
      <c r="Q1173" s="271"/>
      <c r="R1173" s="319"/>
      <c r="S1173" s="337"/>
      <c r="T1173" s="335"/>
      <c r="U1173" s="339"/>
      <c r="V1173" s="341"/>
      <c r="W1173" s="343"/>
      <c r="X1173" s="339"/>
      <c r="Y1173" s="319"/>
      <c r="Z1173" s="319"/>
      <c r="AA1173" s="319"/>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21">
        <f>SUM(O1174:O1178)</f>
        <v>0</v>
      </c>
      <c r="Q1174" s="264"/>
      <c r="R1174" s="323">
        <f>SUMPRODUCT(Q1174:Q1178+0)</f>
        <v>0</v>
      </c>
      <c r="S1174" s="325" t="e">
        <f>R1174/P1174</f>
        <v>#DIV/0!</v>
      </c>
      <c r="T1174" s="321" t="e">
        <f>LOOKUP(S1174,{0.4,0.45,0.5,0.55,0.6,0.65,0.7,0.75,0.8,0.85,0.9,0.95,1},{0.1,0.175,0.25,0.325,0.4,0.475,0.55,0.625,0.7,0.775,0.85,0.925,1})</f>
        <v>#DIV/0!</v>
      </c>
      <c r="U1174" s="327"/>
      <c r="V1174" s="329"/>
      <c r="W1174" s="331"/>
      <c r="X1174" s="327"/>
      <c r="Y1174" s="323">
        <f>R1174-(V1174/10)-X1174</f>
        <v>0</v>
      </c>
      <c r="Z1174" s="323" t="e">
        <f>Y1174*T1174*AE1174</f>
        <v>#DIV/0!</v>
      </c>
      <c r="AA1174" s="323"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22"/>
      <c r="Q1175" s="266"/>
      <c r="R1175" s="324"/>
      <c r="S1175" s="326"/>
      <c r="T1175" s="322"/>
      <c r="U1175" s="328"/>
      <c r="V1175" s="330"/>
      <c r="W1175" s="332"/>
      <c r="X1175" s="328"/>
      <c r="Y1175" s="324"/>
      <c r="Z1175" s="324"/>
      <c r="AA1175" s="324"/>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22"/>
      <c r="Q1176" s="266"/>
      <c r="R1176" s="324"/>
      <c r="S1176" s="326"/>
      <c r="T1176" s="322"/>
      <c r="U1176" s="328"/>
      <c r="V1176" s="330"/>
      <c r="W1176" s="332"/>
      <c r="X1176" s="328"/>
      <c r="Y1176" s="324"/>
      <c r="Z1176" s="324"/>
      <c r="AA1176" s="324"/>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22"/>
      <c r="Q1177" s="266"/>
      <c r="R1177" s="324"/>
      <c r="S1177" s="326"/>
      <c r="T1177" s="322"/>
      <c r="U1177" s="328"/>
      <c r="V1177" s="330"/>
      <c r="W1177" s="332"/>
      <c r="X1177" s="328"/>
      <c r="Y1177" s="324"/>
      <c r="Z1177" s="324"/>
      <c r="AA1177" s="324"/>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22"/>
      <c r="Q1178" s="266"/>
      <c r="R1178" s="324"/>
      <c r="S1178" s="326"/>
      <c r="T1178" s="322"/>
      <c r="U1178" s="328"/>
      <c r="V1178" s="330"/>
      <c r="W1178" s="332"/>
      <c r="X1178" s="328"/>
      <c r="Y1178" s="324"/>
      <c r="Z1178" s="324"/>
      <c r="AA1178" s="324"/>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34">
        <f>SUM(O1179:O1183)</f>
        <v>0</v>
      </c>
      <c r="Q1179" s="269"/>
      <c r="R1179" s="318">
        <f>SUMPRODUCT(Q1179:Q1183+0)</f>
        <v>0</v>
      </c>
      <c r="S1179" s="336" t="e">
        <f>R1179/P1179</f>
        <v>#DIV/0!</v>
      </c>
      <c r="T1179" s="334" t="e">
        <f>LOOKUP(S1179,{0.4,0.45,0.5,0.55,0.6,0.65,0.7,0.75,0.8,0.85,0.9,0.95,1},{0.1,0.175,0.25,0.325,0.4,0.475,0.55,0.625,0.7,0.775,0.85,0.925,1})</f>
        <v>#DIV/0!</v>
      </c>
      <c r="U1179" s="338"/>
      <c r="V1179" s="340"/>
      <c r="W1179" s="342"/>
      <c r="X1179" s="338"/>
      <c r="Y1179" s="318">
        <f>R1179-(V1179/10)-X1179</f>
        <v>0</v>
      </c>
      <c r="Z1179" s="318" t="e">
        <f>Y1179*T1179*AE1179</f>
        <v>#DIV/0!</v>
      </c>
      <c r="AA1179" s="318"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35"/>
      <c r="Q1180" s="271"/>
      <c r="R1180" s="319"/>
      <c r="S1180" s="337"/>
      <c r="T1180" s="335"/>
      <c r="U1180" s="339"/>
      <c r="V1180" s="341"/>
      <c r="W1180" s="343"/>
      <c r="X1180" s="339"/>
      <c r="Y1180" s="319"/>
      <c r="Z1180" s="319"/>
      <c r="AA1180" s="319"/>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35"/>
      <c r="Q1181" s="271"/>
      <c r="R1181" s="319"/>
      <c r="S1181" s="337"/>
      <c r="T1181" s="335"/>
      <c r="U1181" s="339"/>
      <c r="V1181" s="341"/>
      <c r="W1181" s="343"/>
      <c r="X1181" s="339"/>
      <c r="Y1181" s="319"/>
      <c r="Z1181" s="319"/>
      <c r="AA1181" s="319"/>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35"/>
      <c r="Q1182" s="271"/>
      <c r="R1182" s="319"/>
      <c r="S1182" s="337"/>
      <c r="T1182" s="335"/>
      <c r="U1182" s="339"/>
      <c r="V1182" s="341"/>
      <c r="W1182" s="343"/>
      <c r="X1182" s="339"/>
      <c r="Y1182" s="319"/>
      <c r="Z1182" s="319"/>
      <c r="AA1182" s="319"/>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35"/>
      <c r="Q1183" s="271"/>
      <c r="R1183" s="319"/>
      <c r="S1183" s="337"/>
      <c r="T1183" s="335"/>
      <c r="U1183" s="339"/>
      <c r="V1183" s="341"/>
      <c r="W1183" s="343"/>
      <c r="X1183" s="339"/>
      <c r="Y1183" s="319"/>
      <c r="Z1183" s="319"/>
      <c r="AA1183" s="319"/>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21">
        <f>SUM(O1184:O1188)</f>
        <v>0</v>
      </c>
      <c r="Q1184" s="264"/>
      <c r="R1184" s="323">
        <f>SUMPRODUCT(Q1184:Q1188+0)</f>
        <v>0</v>
      </c>
      <c r="S1184" s="325" t="e">
        <f>R1184/P1184</f>
        <v>#DIV/0!</v>
      </c>
      <c r="T1184" s="321" t="e">
        <f>LOOKUP(S1184,{0.4,0.45,0.5,0.55,0.6,0.65,0.7,0.75,0.8,0.85,0.9,0.95,1},{0.1,0.175,0.25,0.325,0.4,0.475,0.55,0.625,0.7,0.775,0.85,0.925,1})</f>
        <v>#DIV/0!</v>
      </c>
      <c r="U1184" s="327"/>
      <c r="V1184" s="329"/>
      <c r="W1184" s="331"/>
      <c r="X1184" s="327"/>
      <c r="Y1184" s="323">
        <f>R1184-(V1184/10)-X1184</f>
        <v>0</v>
      </c>
      <c r="Z1184" s="323" t="e">
        <f>Y1184*T1184*AE1184</f>
        <v>#DIV/0!</v>
      </c>
      <c r="AA1184" s="323"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22"/>
      <c r="Q1185" s="266"/>
      <c r="R1185" s="324"/>
      <c r="S1185" s="326"/>
      <c r="T1185" s="322"/>
      <c r="U1185" s="328"/>
      <c r="V1185" s="330"/>
      <c r="W1185" s="332"/>
      <c r="X1185" s="328"/>
      <c r="Y1185" s="324"/>
      <c r="Z1185" s="324"/>
      <c r="AA1185" s="324"/>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22"/>
      <c r="Q1186" s="266"/>
      <c r="R1186" s="324"/>
      <c r="S1186" s="326"/>
      <c r="T1186" s="322"/>
      <c r="U1186" s="328"/>
      <c r="V1186" s="330"/>
      <c r="W1186" s="332"/>
      <c r="X1186" s="328"/>
      <c r="Y1186" s="324"/>
      <c r="Z1186" s="324"/>
      <c r="AA1186" s="324"/>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22"/>
      <c r="Q1187" s="266"/>
      <c r="R1187" s="324"/>
      <c r="S1187" s="326"/>
      <c r="T1187" s="322"/>
      <c r="U1187" s="328"/>
      <c r="V1187" s="330"/>
      <c r="W1187" s="332"/>
      <c r="X1187" s="328"/>
      <c r="Y1187" s="324"/>
      <c r="Z1187" s="324"/>
      <c r="AA1187" s="324"/>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22"/>
      <c r="Q1188" s="266"/>
      <c r="R1188" s="324"/>
      <c r="S1188" s="326"/>
      <c r="T1188" s="322"/>
      <c r="U1188" s="328"/>
      <c r="V1188" s="330"/>
      <c r="W1188" s="332"/>
      <c r="X1188" s="328"/>
      <c r="Y1188" s="324"/>
      <c r="Z1188" s="324"/>
      <c r="AA1188" s="324"/>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21">
        <f>SUM(O1190:O1194)</f>
        <v>0</v>
      </c>
      <c r="Q1190" s="264"/>
      <c r="R1190" s="323">
        <f>SUMPRODUCT(Q1190:Q1194+0)</f>
        <v>0</v>
      </c>
      <c r="S1190" s="325" t="e">
        <f>R1190/P1190</f>
        <v>#DIV/0!</v>
      </c>
      <c r="T1190" s="321" t="e">
        <f>LOOKUP(S1190,{0.4,0.45,0.5,0.55,0.6,0.65,0.7,0.75,0.8,0.85,0.9,0.95,1},{0.1,0.175,0.25,0.325,0.4,0.475,0.55,0.625,0.7,0.775,0.85,0.925,1})</f>
        <v>#DIV/0!</v>
      </c>
      <c r="U1190" s="327"/>
      <c r="V1190" s="329"/>
      <c r="W1190" s="331"/>
      <c r="X1190" s="327"/>
      <c r="Y1190" s="323">
        <f>R1190-(V1190/10)-X1190</f>
        <v>0</v>
      </c>
      <c r="Z1190" s="323" t="e">
        <f>Y1190*T1190*AE1190</f>
        <v>#DIV/0!</v>
      </c>
      <c r="AA1190" s="323"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22"/>
      <c r="Q1191" s="266"/>
      <c r="R1191" s="324"/>
      <c r="S1191" s="326"/>
      <c r="T1191" s="322"/>
      <c r="U1191" s="328"/>
      <c r="V1191" s="330"/>
      <c r="W1191" s="332"/>
      <c r="X1191" s="328"/>
      <c r="Y1191" s="324"/>
      <c r="Z1191" s="324"/>
      <c r="AA1191" s="324"/>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22"/>
      <c r="Q1192" s="266"/>
      <c r="R1192" s="324"/>
      <c r="S1192" s="326"/>
      <c r="T1192" s="322"/>
      <c r="U1192" s="328"/>
      <c r="V1192" s="330"/>
      <c r="W1192" s="332"/>
      <c r="X1192" s="328"/>
      <c r="Y1192" s="324"/>
      <c r="Z1192" s="324"/>
      <c r="AA1192" s="324"/>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22"/>
      <c r="Q1193" s="266"/>
      <c r="R1193" s="324"/>
      <c r="S1193" s="326"/>
      <c r="T1193" s="322"/>
      <c r="U1193" s="328"/>
      <c r="V1193" s="330"/>
      <c r="W1193" s="332"/>
      <c r="X1193" s="328"/>
      <c r="Y1193" s="324"/>
      <c r="Z1193" s="324"/>
      <c r="AA1193" s="324"/>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22"/>
      <c r="Q1194" s="266"/>
      <c r="R1194" s="324"/>
      <c r="S1194" s="326"/>
      <c r="T1194" s="322"/>
      <c r="U1194" s="328"/>
      <c r="V1194" s="330"/>
      <c r="W1194" s="332"/>
      <c r="X1194" s="328"/>
      <c r="Y1194" s="324"/>
      <c r="Z1194" s="324"/>
      <c r="AA1194" s="324"/>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34">
        <f>SUM(O1195:O1199)</f>
        <v>0</v>
      </c>
      <c r="Q1195" s="269"/>
      <c r="R1195" s="318">
        <f>SUMPRODUCT(Q1195:Q1199+0)</f>
        <v>0</v>
      </c>
      <c r="S1195" s="336" t="e">
        <f>R1195/P1195</f>
        <v>#DIV/0!</v>
      </c>
      <c r="T1195" s="334" t="e">
        <f>LOOKUP(S1195,{0.4,0.45,0.5,0.55,0.6,0.65,0.7,0.75,0.8,0.85,0.9,0.95,1},{0.1,0.175,0.25,0.325,0.4,0.475,0.55,0.625,0.7,0.775,0.85,0.925,1})</f>
        <v>#DIV/0!</v>
      </c>
      <c r="U1195" s="338"/>
      <c r="V1195" s="340"/>
      <c r="W1195" s="342"/>
      <c r="X1195" s="338"/>
      <c r="Y1195" s="318">
        <f>R1195-(V1195/10)-X1195</f>
        <v>0</v>
      </c>
      <c r="Z1195" s="318" t="e">
        <f>Y1195*T1195*AE1195</f>
        <v>#DIV/0!</v>
      </c>
      <c r="AA1195" s="318"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35"/>
      <c r="Q1196" s="271"/>
      <c r="R1196" s="319"/>
      <c r="S1196" s="337"/>
      <c r="T1196" s="335"/>
      <c r="U1196" s="339"/>
      <c r="V1196" s="341"/>
      <c r="W1196" s="343"/>
      <c r="X1196" s="339"/>
      <c r="Y1196" s="319"/>
      <c r="Z1196" s="319"/>
      <c r="AA1196" s="319"/>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35"/>
      <c r="Q1197" s="271"/>
      <c r="R1197" s="319"/>
      <c r="S1197" s="337"/>
      <c r="T1197" s="335"/>
      <c r="U1197" s="339"/>
      <c r="V1197" s="341"/>
      <c r="W1197" s="343"/>
      <c r="X1197" s="339"/>
      <c r="Y1197" s="319"/>
      <c r="Z1197" s="319"/>
      <c r="AA1197" s="319"/>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35"/>
      <c r="Q1198" s="271"/>
      <c r="R1198" s="319"/>
      <c r="S1198" s="337"/>
      <c r="T1198" s="335"/>
      <c r="U1198" s="339"/>
      <c r="V1198" s="341"/>
      <c r="W1198" s="343"/>
      <c r="X1198" s="339"/>
      <c r="Y1198" s="319"/>
      <c r="Z1198" s="319"/>
      <c r="AA1198" s="319"/>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35"/>
      <c r="Q1199" s="271"/>
      <c r="R1199" s="319"/>
      <c r="S1199" s="337"/>
      <c r="T1199" s="335"/>
      <c r="U1199" s="339"/>
      <c r="V1199" s="341"/>
      <c r="W1199" s="343"/>
      <c r="X1199" s="339"/>
      <c r="Y1199" s="319"/>
      <c r="Z1199" s="319"/>
      <c r="AA1199" s="319"/>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21">
        <f>SUM(O1200:O1204)</f>
        <v>0</v>
      </c>
      <c r="Q1200" s="264"/>
      <c r="R1200" s="323">
        <f>SUMPRODUCT(Q1200:Q1204+0)</f>
        <v>0</v>
      </c>
      <c r="S1200" s="325" t="e">
        <f>R1200/P1200</f>
        <v>#DIV/0!</v>
      </c>
      <c r="T1200" s="321" t="e">
        <f>LOOKUP(S1200,{0.4,0.45,0.5,0.55,0.6,0.65,0.7,0.75,0.8,0.85,0.9,0.95,1},{0.1,0.175,0.25,0.325,0.4,0.475,0.55,0.625,0.7,0.775,0.85,0.925,1})</f>
        <v>#DIV/0!</v>
      </c>
      <c r="U1200" s="327"/>
      <c r="V1200" s="329"/>
      <c r="W1200" s="331"/>
      <c r="X1200" s="327"/>
      <c r="Y1200" s="323">
        <f>R1200-(V1200/10)-X1200</f>
        <v>0</v>
      </c>
      <c r="Z1200" s="323" t="e">
        <f>Y1200*T1200*AE1200</f>
        <v>#DIV/0!</v>
      </c>
      <c r="AA1200" s="323"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22"/>
      <c r="Q1201" s="266"/>
      <c r="R1201" s="324"/>
      <c r="S1201" s="326"/>
      <c r="T1201" s="322"/>
      <c r="U1201" s="328"/>
      <c r="V1201" s="330"/>
      <c r="W1201" s="332"/>
      <c r="X1201" s="328"/>
      <c r="Y1201" s="324"/>
      <c r="Z1201" s="324"/>
      <c r="AA1201" s="324"/>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22"/>
      <c r="Q1202" s="266"/>
      <c r="R1202" s="324"/>
      <c r="S1202" s="326"/>
      <c r="T1202" s="322"/>
      <c r="U1202" s="328"/>
      <c r="V1202" s="330"/>
      <c r="W1202" s="332"/>
      <c r="X1202" s="328"/>
      <c r="Y1202" s="324"/>
      <c r="Z1202" s="324"/>
      <c r="AA1202" s="324"/>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22"/>
      <c r="Q1203" s="266"/>
      <c r="R1203" s="324"/>
      <c r="S1203" s="326"/>
      <c r="T1203" s="322"/>
      <c r="U1203" s="328"/>
      <c r="V1203" s="330"/>
      <c r="W1203" s="332"/>
      <c r="X1203" s="328"/>
      <c r="Y1203" s="324"/>
      <c r="Z1203" s="324"/>
      <c r="AA1203" s="324"/>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22"/>
      <c r="Q1204" s="266"/>
      <c r="R1204" s="324"/>
      <c r="S1204" s="326"/>
      <c r="T1204" s="322"/>
      <c r="U1204" s="328"/>
      <c r="V1204" s="330"/>
      <c r="W1204" s="332"/>
      <c r="X1204" s="328"/>
      <c r="Y1204" s="324"/>
      <c r="Z1204" s="324"/>
      <c r="AA1204" s="324"/>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34">
        <f>SUM(O1205:O1209)</f>
        <v>0</v>
      </c>
      <c r="Q1205" s="269"/>
      <c r="R1205" s="318">
        <f>SUMPRODUCT(Q1205:Q1209+0)</f>
        <v>0</v>
      </c>
      <c r="S1205" s="336" t="e">
        <f>R1205/P1205</f>
        <v>#DIV/0!</v>
      </c>
      <c r="T1205" s="334" t="e">
        <f>LOOKUP(S1205,{0.4,0.45,0.5,0.55,0.6,0.65,0.7,0.75,0.8,0.85,0.9,0.95,1},{0.1,0.175,0.25,0.325,0.4,0.475,0.55,0.625,0.7,0.775,0.85,0.925,1})</f>
        <v>#DIV/0!</v>
      </c>
      <c r="U1205" s="338"/>
      <c r="V1205" s="340"/>
      <c r="W1205" s="342"/>
      <c r="X1205" s="338"/>
      <c r="Y1205" s="318">
        <f>R1205-(V1205/10)-X1205</f>
        <v>0</v>
      </c>
      <c r="Z1205" s="318" t="e">
        <f>Y1205*T1205*AE1205</f>
        <v>#DIV/0!</v>
      </c>
      <c r="AA1205" s="318"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35"/>
      <c r="Q1206" s="271"/>
      <c r="R1206" s="319"/>
      <c r="S1206" s="337"/>
      <c r="T1206" s="335"/>
      <c r="U1206" s="339"/>
      <c r="V1206" s="341"/>
      <c r="W1206" s="343"/>
      <c r="X1206" s="339"/>
      <c r="Y1206" s="319"/>
      <c r="Z1206" s="319"/>
      <c r="AA1206" s="319"/>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35"/>
      <c r="Q1207" s="271"/>
      <c r="R1207" s="319"/>
      <c r="S1207" s="337"/>
      <c r="T1207" s="335"/>
      <c r="U1207" s="339"/>
      <c r="V1207" s="341"/>
      <c r="W1207" s="343"/>
      <c r="X1207" s="339"/>
      <c r="Y1207" s="319"/>
      <c r="Z1207" s="319"/>
      <c r="AA1207" s="319"/>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35"/>
      <c r="Q1208" s="271"/>
      <c r="R1208" s="319"/>
      <c r="S1208" s="337"/>
      <c r="T1208" s="335"/>
      <c r="U1208" s="339"/>
      <c r="V1208" s="341"/>
      <c r="W1208" s="343"/>
      <c r="X1208" s="339"/>
      <c r="Y1208" s="319"/>
      <c r="Z1208" s="319"/>
      <c r="AA1208" s="319"/>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35"/>
      <c r="Q1209" s="271"/>
      <c r="R1209" s="319"/>
      <c r="S1209" s="337"/>
      <c r="T1209" s="335"/>
      <c r="U1209" s="339"/>
      <c r="V1209" s="341"/>
      <c r="W1209" s="343"/>
      <c r="X1209" s="339"/>
      <c r="Y1209" s="319"/>
      <c r="Z1209" s="319"/>
      <c r="AA1209" s="319"/>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21">
        <f>SUM(O1210:O1214)</f>
        <v>0</v>
      </c>
      <c r="Q1210" s="264"/>
      <c r="R1210" s="323">
        <f>SUMPRODUCT(Q1210:Q1214+0)</f>
        <v>0</v>
      </c>
      <c r="S1210" s="325" t="e">
        <f>R1210/P1210</f>
        <v>#DIV/0!</v>
      </c>
      <c r="T1210" s="321" t="e">
        <f>LOOKUP(S1210,{0.4,0.45,0.5,0.55,0.6,0.65,0.7,0.75,0.8,0.85,0.9,0.95,1},{0.1,0.175,0.25,0.325,0.4,0.475,0.55,0.625,0.7,0.775,0.85,0.925,1})</f>
        <v>#DIV/0!</v>
      </c>
      <c r="U1210" s="327"/>
      <c r="V1210" s="329"/>
      <c r="W1210" s="331"/>
      <c r="X1210" s="327"/>
      <c r="Y1210" s="323">
        <f>R1210-(V1210/10)-X1210</f>
        <v>0</v>
      </c>
      <c r="Z1210" s="323" t="e">
        <f>Y1210*T1210*AE1210</f>
        <v>#DIV/0!</v>
      </c>
      <c r="AA1210" s="323"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22"/>
      <c r="Q1211" s="266"/>
      <c r="R1211" s="324"/>
      <c r="S1211" s="326"/>
      <c r="T1211" s="322"/>
      <c r="U1211" s="328"/>
      <c r="V1211" s="330"/>
      <c r="W1211" s="332"/>
      <c r="X1211" s="328"/>
      <c r="Y1211" s="324"/>
      <c r="Z1211" s="324"/>
      <c r="AA1211" s="324"/>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22"/>
      <c r="Q1212" s="266"/>
      <c r="R1212" s="324"/>
      <c r="S1212" s="326"/>
      <c r="T1212" s="322"/>
      <c r="U1212" s="328"/>
      <c r="V1212" s="330"/>
      <c r="W1212" s="332"/>
      <c r="X1212" s="328"/>
      <c r="Y1212" s="324"/>
      <c r="Z1212" s="324"/>
      <c r="AA1212" s="324"/>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22"/>
      <c r="Q1213" s="266"/>
      <c r="R1213" s="324"/>
      <c r="S1213" s="326"/>
      <c r="T1213" s="322"/>
      <c r="U1213" s="328"/>
      <c r="V1213" s="330"/>
      <c r="W1213" s="332"/>
      <c r="X1213" s="328"/>
      <c r="Y1213" s="324"/>
      <c r="Z1213" s="324"/>
      <c r="AA1213" s="324"/>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22"/>
      <c r="Q1214" s="266"/>
      <c r="R1214" s="324"/>
      <c r="S1214" s="326"/>
      <c r="T1214" s="322"/>
      <c r="U1214" s="328"/>
      <c r="V1214" s="330"/>
      <c r="W1214" s="332"/>
      <c r="X1214" s="328"/>
      <c r="Y1214" s="324"/>
      <c r="Z1214" s="324"/>
      <c r="AA1214" s="324"/>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21">
        <f>SUM(O1216:O1220)</f>
        <v>0</v>
      </c>
      <c r="Q1216" s="264"/>
      <c r="R1216" s="323">
        <f>SUMPRODUCT(Q1216:Q1220+0)</f>
        <v>0</v>
      </c>
      <c r="S1216" s="325" t="e">
        <f>R1216/P1216</f>
        <v>#DIV/0!</v>
      </c>
      <c r="T1216" s="321" t="e">
        <f>LOOKUP(S1216,{0.4,0.45,0.5,0.55,0.6,0.65,0.7,0.75,0.8,0.85,0.9,0.95,1},{0.1,0.175,0.25,0.325,0.4,0.475,0.55,0.625,0.7,0.775,0.85,0.925,1})</f>
        <v>#DIV/0!</v>
      </c>
      <c r="U1216" s="327"/>
      <c r="V1216" s="329"/>
      <c r="W1216" s="331"/>
      <c r="X1216" s="327"/>
      <c r="Y1216" s="323">
        <f>R1216-(V1216/10)-X1216</f>
        <v>0</v>
      </c>
      <c r="Z1216" s="323" t="e">
        <f>Y1216*T1216*AE1216</f>
        <v>#DIV/0!</v>
      </c>
      <c r="AA1216" s="323"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22"/>
      <c r="Q1217" s="266"/>
      <c r="R1217" s="324"/>
      <c r="S1217" s="326"/>
      <c r="T1217" s="322"/>
      <c r="U1217" s="328"/>
      <c r="V1217" s="330"/>
      <c r="W1217" s="332"/>
      <c r="X1217" s="328"/>
      <c r="Y1217" s="324"/>
      <c r="Z1217" s="324"/>
      <c r="AA1217" s="324"/>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22"/>
      <c r="Q1218" s="266"/>
      <c r="R1218" s="324"/>
      <c r="S1218" s="326"/>
      <c r="T1218" s="322"/>
      <c r="U1218" s="328"/>
      <c r="V1218" s="330"/>
      <c r="W1218" s="332"/>
      <c r="X1218" s="328"/>
      <c r="Y1218" s="324"/>
      <c r="Z1218" s="324"/>
      <c r="AA1218" s="324"/>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22"/>
      <c r="Q1219" s="266"/>
      <c r="R1219" s="324"/>
      <c r="S1219" s="326"/>
      <c r="T1219" s="322"/>
      <c r="U1219" s="328"/>
      <c r="V1219" s="330"/>
      <c r="W1219" s="332"/>
      <c r="X1219" s="328"/>
      <c r="Y1219" s="324"/>
      <c r="Z1219" s="324"/>
      <c r="AA1219" s="324"/>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22"/>
      <c r="Q1220" s="266"/>
      <c r="R1220" s="324"/>
      <c r="S1220" s="326"/>
      <c r="T1220" s="322"/>
      <c r="U1220" s="328"/>
      <c r="V1220" s="330"/>
      <c r="W1220" s="332"/>
      <c r="X1220" s="328"/>
      <c r="Y1220" s="324"/>
      <c r="Z1220" s="324"/>
      <c r="AA1220" s="324"/>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34">
        <f>SUM(O1221:O1225)</f>
        <v>0</v>
      </c>
      <c r="Q1221" s="269"/>
      <c r="R1221" s="318">
        <f>SUMPRODUCT(Q1221:Q1225+0)</f>
        <v>0</v>
      </c>
      <c r="S1221" s="336" t="e">
        <f>R1221/P1221</f>
        <v>#DIV/0!</v>
      </c>
      <c r="T1221" s="334" t="e">
        <f>LOOKUP(S1221,{0.4,0.45,0.5,0.55,0.6,0.65,0.7,0.75,0.8,0.85,0.9,0.95,1},{0.1,0.175,0.25,0.325,0.4,0.475,0.55,0.625,0.7,0.775,0.85,0.925,1})</f>
        <v>#DIV/0!</v>
      </c>
      <c r="U1221" s="338"/>
      <c r="V1221" s="340"/>
      <c r="W1221" s="342"/>
      <c r="X1221" s="338"/>
      <c r="Y1221" s="318">
        <f>R1221-(V1221/10)-X1221</f>
        <v>0</v>
      </c>
      <c r="Z1221" s="318" t="e">
        <f>Y1221*T1221*AE1221</f>
        <v>#DIV/0!</v>
      </c>
      <c r="AA1221" s="318"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35"/>
      <c r="Q1222" s="271"/>
      <c r="R1222" s="319"/>
      <c r="S1222" s="337"/>
      <c r="T1222" s="335"/>
      <c r="U1222" s="339"/>
      <c r="V1222" s="341"/>
      <c r="W1222" s="343"/>
      <c r="X1222" s="339"/>
      <c r="Y1222" s="319"/>
      <c r="Z1222" s="319"/>
      <c r="AA1222" s="319"/>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35"/>
      <c r="Q1223" s="271"/>
      <c r="R1223" s="319"/>
      <c r="S1223" s="337"/>
      <c r="T1223" s="335"/>
      <c r="U1223" s="339"/>
      <c r="V1223" s="341"/>
      <c r="W1223" s="343"/>
      <c r="X1223" s="339"/>
      <c r="Y1223" s="319"/>
      <c r="Z1223" s="319"/>
      <c r="AA1223" s="319"/>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35"/>
      <c r="Q1224" s="271"/>
      <c r="R1224" s="319"/>
      <c r="S1224" s="337"/>
      <c r="T1224" s="335"/>
      <c r="U1224" s="339"/>
      <c r="V1224" s="341"/>
      <c r="W1224" s="343"/>
      <c r="X1224" s="339"/>
      <c r="Y1224" s="319"/>
      <c r="Z1224" s="319"/>
      <c r="AA1224" s="319"/>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35"/>
      <c r="Q1225" s="271"/>
      <c r="R1225" s="319"/>
      <c r="S1225" s="337"/>
      <c r="T1225" s="335"/>
      <c r="U1225" s="339"/>
      <c r="V1225" s="341"/>
      <c r="W1225" s="343"/>
      <c r="X1225" s="339"/>
      <c r="Y1225" s="319"/>
      <c r="Z1225" s="319"/>
      <c r="AA1225" s="319"/>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21">
        <f>SUM(O1226:O1230)</f>
        <v>0</v>
      </c>
      <c r="Q1226" s="264"/>
      <c r="R1226" s="323">
        <f>SUMPRODUCT(Q1226:Q1230+0)</f>
        <v>0</v>
      </c>
      <c r="S1226" s="325" t="e">
        <f>R1226/P1226</f>
        <v>#DIV/0!</v>
      </c>
      <c r="T1226" s="321" t="e">
        <f>LOOKUP(S1226,{0.4,0.45,0.5,0.55,0.6,0.65,0.7,0.75,0.8,0.85,0.9,0.95,1},{0.1,0.175,0.25,0.325,0.4,0.475,0.55,0.625,0.7,0.775,0.85,0.925,1})</f>
        <v>#DIV/0!</v>
      </c>
      <c r="U1226" s="327"/>
      <c r="V1226" s="329"/>
      <c r="W1226" s="331"/>
      <c r="X1226" s="327"/>
      <c r="Y1226" s="323">
        <f>R1226-(V1226/10)-X1226</f>
        <v>0</v>
      </c>
      <c r="Z1226" s="323" t="e">
        <f>Y1226*T1226*AE1226</f>
        <v>#DIV/0!</v>
      </c>
      <c r="AA1226" s="323"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22"/>
      <c r="Q1227" s="266"/>
      <c r="R1227" s="324"/>
      <c r="S1227" s="326"/>
      <c r="T1227" s="322"/>
      <c r="U1227" s="328"/>
      <c r="V1227" s="330"/>
      <c r="W1227" s="332"/>
      <c r="X1227" s="328"/>
      <c r="Y1227" s="324"/>
      <c r="Z1227" s="324"/>
      <c r="AA1227" s="324"/>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22"/>
      <c r="Q1228" s="266"/>
      <c r="R1228" s="324"/>
      <c r="S1228" s="326"/>
      <c r="T1228" s="322"/>
      <c r="U1228" s="328"/>
      <c r="V1228" s="330"/>
      <c r="W1228" s="332"/>
      <c r="X1228" s="328"/>
      <c r="Y1228" s="324"/>
      <c r="Z1228" s="324"/>
      <c r="AA1228" s="324"/>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22"/>
      <c r="Q1229" s="266"/>
      <c r="R1229" s="324"/>
      <c r="S1229" s="326"/>
      <c r="T1229" s="322"/>
      <c r="U1229" s="328"/>
      <c r="V1229" s="330"/>
      <c r="W1229" s="332"/>
      <c r="X1229" s="328"/>
      <c r="Y1229" s="324"/>
      <c r="Z1229" s="324"/>
      <c r="AA1229" s="324"/>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22"/>
      <c r="Q1230" s="266"/>
      <c r="R1230" s="324"/>
      <c r="S1230" s="326"/>
      <c r="T1230" s="322"/>
      <c r="U1230" s="328"/>
      <c r="V1230" s="330"/>
      <c r="W1230" s="332"/>
      <c r="X1230" s="328"/>
      <c r="Y1230" s="324"/>
      <c r="Z1230" s="324"/>
      <c r="AA1230" s="324"/>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34">
        <f>SUM(O1231:O1235)</f>
        <v>0</v>
      </c>
      <c r="Q1231" s="269"/>
      <c r="R1231" s="318">
        <f>SUMPRODUCT(Q1231:Q1235+0)</f>
        <v>0</v>
      </c>
      <c r="S1231" s="336" t="e">
        <f>R1231/P1231</f>
        <v>#DIV/0!</v>
      </c>
      <c r="T1231" s="334" t="e">
        <f>LOOKUP(S1231,{0.4,0.45,0.5,0.55,0.6,0.65,0.7,0.75,0.8,0.85,0.9,0.95,1},{0.1,0.175,0.25,0.325,0.4,0.475,0.55,0.625,0.7,0.775,0.85,0.925,1})</f>
        <v>#DIV/0!</v>
      </c>
      <c r="U1231" s="338"/>
      <c r="V1231" s="340"/>
      <c r="W1231" s="342"/>
      <c r="X1231" s="338"/>
      <c r="Y1231" s="318">
        <f>R1231-(V1231/10)-X1231</f>
        <v>0</v>
      </c>
      <c r="Z1231" s="318" t="e">
        <f>Y1231*T1231*AE1231</f>
        <v>#DIV/0!</v>
      </c>
      <c r="AA1231" s="318"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35"/>
      <c r="Q1232" s="271"/>
      <c r="R1232" s="319"/>
      <c r="S1232" s="337"/>
      <c r="T1232" s="335"/>
      <c r="U1232" s="339"/>
      <c r="V1232" s="341"/>
      <c r="W1232" s="343"/>
      <c r="X1232" s="339"/>
      <c r="Y1232" s="319"/>
      <c r="Z1232" s="319"/>
      <c r="AA1232" s="319"/>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35"/>
      <c r="Q1233" s="271"/>
      <c r="R1233" s="319"/>
      <c r="S1233" s="337"/>
      <c r="T1233" s="335"/>
      <c r="U1233" s="339"/>
      <c r="V1233" s="341"/>
      <c r="W1233" s="343"/>
      <c r="X1233" s="339"/>
      <c r="Y1233" s="319"/>
      <c r="Z1233" s="319"/>
      <c r="AA1233" s="319"/>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35"/>
      <c r="Q1234" s="271"/>
      <c r="R1234" s="319"/>
      <c r="S1234" s="337"/>
      <c r="T1234" s="335"/>
      <c r="U1234" s="339"/>
      <c r="V1234" s="341"/>
      <c r="W1234" s="343"/>
      <c r="X1234" s="339"/>
      <c r="Y1234" s="319"/>
      <c r="Z1234" s="319"/>
      <c r="AA1234" s="319"/>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35"/>
      <c r="Q1235" s="271"/>
      <c r="R1235" s="319"/>
      <c r="S1235" s="337"/>
      <c r="T1235" s="335"/>
      <c r="U1235" s="339"/>
      <c r="V1235" s="341"/>
      <c r="W1235" s="343"/>
      <c r="X1235" s="339"/>
      <c r="Y1235" s="319"/>
      <c r="Z1235" s="319"/>
      <c r="AA1235" s="319"/>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21">
        <f>SUM(O1236:O1240)</f>
        <v>0</v>
      </c>
      <c r="Q1236" s="264"/>
      <c r="R1236" s="323">
        <f>SUMPRODUCT(Q1236:Q1240+0)</f>
        <v>0</v>
      </c>
      <c r="S1236" s="325" t="e">
        <f>R1236/P1236</f>
        <v>#DIV/0!</v>
      </c>
      <c r="T1236" s="321" t="e">
        <f>LOOKUP(S1236,{0.4,0.45,0.5,0.55,0.6,0.65,0.7,0.75,0.8,0.85,0.9,0.95,1},{0.1,0.175,0.25,0.325,0.4,0.475,0.55,0.625,0.7,0.775,0.85,0.925,1})</f>
        <v>#DIV/0!</v>
      </c>
      <c r="U1236" s="327"/>
      <c r="V1236" s="329"/>
      <c r="W1236" s="331"/>
      <c r="X1236" s="327"/>
      <c r="Y1236" s="323">
        <f>R1236-(V1236/10)-X1236</f>
        <v>0</v>
      </c>
      <c r="Z1236" s="323" t="e">
        <f>Y1236*T1236*AE1236</f>
        <v>#DIV/0!</v>
      </c>
      <c r="AA1236" s="323"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22"/>
      <c r="Q1237" s="266"/>
      <c r="R1237" s="324"/>
      <c r="S1237" s="326"/>
      <c r="T1237" s="322"/>
      <c r="U1237" s="328"/>
      <c r="V1237" s="330"/>
      <c r="W1237" s="332"/>
      <c r="X1237" s="328"/>
      <c r="Y1237" s="324"/>
      <c r="Z1237" s="324"/>
      <c r="AA1237" s="324"/>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22"/>
      <c r="Q1238" s="266"/>
      <c r="R1238" s="324"/>
      <c r="S1238" s="326"/>
      <c r="T1238" s="322"/>
      <c r="U1238" s="328"/>
      <c r="V1238" s="330"/>
      <c r="W1238" s="332"/>
      <c r="X1238" s="328"/>
      <c r="Y1238" s="324"/>
      <c r="Z1238" s="324"/>
      <c r="AA1238" s="324"/>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22"/>
      <c r="Q1239" s="266"/>
      <c r="R1239" s="324"/>
      <c r="S1239" s="326"/>
      <c r="T1239" s="322"/>
      <c r="U1239" s="328"/>
      <c r="V1239" s="330"/>
      <c r="W1239" s="332"/>
      <c r="X1239" s="328"/>
      <c r="Y1239" s="324"/>
      <c r="Z1239" s="324"/>
      <c r="AA1239" s="324"/>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22"/>
      <c r="Q1240" s="266"/>
      <c r="R1240" s="324"/>
      <c r="S1240" s="326"/>
      <c r="T1240" s="322"/>
      <c r="U1240" s="328"/>
      <c r="V1240" s="330"/>
      <c r="W1240" s="332"/>
      <c r="X1240" s="328"/>
      <c r="Y1240" s="324"/>
      <c r="Z1240" s="324"/>
      <c r="AA1240" s="324"/>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21">
        <f>SUM(O1242:O1246)</f>
        <v>0</v>
      </c>
      <c r="Q1242" s="264"/>
      <c r="R1242" s="323">
        <f>SUMPRODUCT(Q1242:Q1246+0)</f>
        <v>0</v>
      </c>
      <c r="S1242" s="325" t="e">
        <f>R1242/P1242</f>
        <v>#DIV/0!</v>
      </c>
      <c r="T1242" s="321" t="e">
        <f>LOOKUP(S1242,{0.4,0.45,0.5,0.55,0.6,0.65,0.7,0.75,0.8,0.85,0.9,0.95,1},{0.1,0.175,0.25,0.325,0.4,0.475,0.55,0.625,0.7,0.775,0.85,0.925,1})</f>
        <v>#DIV/0!</v>
      </c>
      <c r="U1242" s="327"/>
      <c r="V1242" s="329"/>
      <c r="W1242" s="331"/>
      <c r="X1242" s="327"/>
      <c r="Y1242" s="323">
        <f>R1242-(V1242/10)-X1242</f>
        <v>0</v>
      </c>
      <c r="Z1242" s="323" t="e">
        <f>Y1242*T1242*AE1242</f>
        <v>#DIV/0!</v>
      </c>
      <c r="AA1242" s="323"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22"/>
      <c r="Q1243" s="266"/>
      <c r="R1243" s="324"/>
      <c r="S1243" s="326"/>
      <c r="T1243" s="322"/>
      <c r="U1243" s="328"/>
      <c r="V1243" s="330"/>
      <c r="W1243" s="332"/>
      <c r="X1243" s="328"/>
      <c r="Y1243" s="324"/>
      <c r="Z1243" s="324"/>
      <c r="AA1243" s="324"/>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22"/>
      <c r="Q1244" s="266"/>
      <c r="R1244" s="324"/>
      <c r="S1244" s="326"/>
      <c r="T1244" s="322"/>
      <c r="U1244" s="328"/>
      <c r="V1244" s="330"/>
      <c r="W1244" s="332"/>
      <c r="X1244" s="328"/>
      <c r="Y1244" s="324"/>
      <c r="Z1244" s="324"/>
      <c r="AA1244" s="324"/>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22"/>
      <c r="Q1245" s="266"/>
      <c r="R1245" s="324"/>
      <c r="S1245" s="326"/>
      <c r="T1245" s="322"/>
      <c r="U1245" s="328"/>
      <c r="V1245" s="330"/>
      <c r="W1245" s="332"/>
      <c r="X1245" s="328"/>
      <c r="Y1245" s="324"/>
      <c r="Z1245" s="324"/>
      <c r="AA1245" s="324"/>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22"/>
      <c r="Q1246" s="266"/>
      <c r="R1246" s="324"/>
      <c r="S1246" s="326"/>
      <c r="T1246" s="322"/>
      <c r="U1246" s="328"/>
      <c r="V1246" s="330"/>
      <c r="W1246" s="332"/>
      <c r="X1246" s="328"/>
      <c r="Y1246" s="324"/>
      <c r="Z1246" s="324"/>
      <c r="AA1246" s="324"/>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34">
        <f>SUM(O1247:O1251)</f>
        <v>0</v>
      </c>
      <c r="Q1247" s="269"/>
      <c r="R1247" s="318">
        <f>SUMPRODUCT(Q1247:Q1251+0)</f>
        <v>0</v>
      </c>
      <c r="S1247" s="336" t="e">
        <f>R1247/P1247</f>
        <v>#DIV/0!</v>
      </c>
      <c r="T1247" s="334" t="e">
        <f>LOOKUP(S1247,{0.4,0.45,0.5,0.55,0.6,0.65,0.7,0.75,0.8,0.85,0.9,0.95,1},{0.1,0.175,0.25,0.325,0.4,0.475,0.55,0.625,0.7,0.775,0.85,0.925,1})</f>
        <v>#DIV/0!</v>
      </c>
      <c r="U1247" s="338"/>
      <c r="V1247" s="340"/>
      <c r="W1247" s="342"/>
      <c r="X1247" s="338"/>
      <c r="Y1247" s="318">
        <f>R1247-(V1247/10)-X1247</f>
        <v>0</v>
      </c>
      <c r="Z1247" s="318" t="e">
        <f>Y1247*T1247*AE1247</f>
        <v>#DIV/0!</v>
      </c>
      <c r="AA1247" s="318"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35"/>
      <c r="Q1248" s="271"/>
      <c r="R1248" s="319"/>
      <c r="S1248" s="337"/>
      <c r="T1248" s="335"/>
      <c r="U1248" s="339"/>
      <c r="V1248" s="341"/>
      <c r="W1248" s="343"/>
      <c r="X1248" s="339"/>
      <c r="Y1248" s="319"/>
      <c r="Z1248" s="319"/>
      <c r="AA1248" s="319"/>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35"/>
      <c r="Q1249" s="271"/>
      <c r="R1249" s="319"/>
      <c r="S1249" s="337"/>
      <c r="T1249" s="335"/>
      <c r="U1249" s="339"/>
      <c r="V1249" s="341"/>
      <c r="W1249" s="343"/>
      <c r="X1249" s="339"/>
      <c r="Y1249" s="319"/>
      <c r="Z1249" s="319"/>
      <c r="AA1249" s="319"/>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35"/>
      <c r="Q1250" s="271"/>
      <c r="R1250" s="319"/>
      <c r="S1250" s="337"/>
      <c r="T1250" s="335"/>
      <c r="U1250" s="339"/>
      <c r="V1250" s="341"/>
      <c r="W1250" s="343"/>
      <c r="X1250" s="339"/>
      <c r="Y1250" s="319"/>
      <c r="Z1250" s="319"/>
      <c r="AA1250" s="319"/>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35"/>
      <c r="Q1251" s="271"/>
      <c r="R1251" s="319"/>
      <c r="S1251" s="337"/>
      <c r="T1251" s="335"/>
      <c r="U1251" s="339"/>
      <c r="V1251" s="341"/>
      <c r="W1251" s="343"/>
      <c r="X1251" s="339"/>
      <c r="Y1251" s="319"/>
      <c r="Z1251" s="319"/>
      <c r="AA1251" s="319"/>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21">
        <f>SUM(O1252:O1256)</f>
        <v>0</v>
      </c>
      <c r="Q1252" s="264"/>
      <c r="R1252" s="323">
        <f>SUMPRODUCT(Q1252:Q1256+0)</f>
        <v>0</v>
      </c>
      <c r="S1252" s="325" t="e">
        <f>R1252/P1252</f>
        <v>#DIV/0!</v>
      </c>
      <c r="T1252" s="321" t="e">
        <f>LOOKUP(S1252,{0.4,0.45,0.5,0.55,0.6,0.65,0.7,0.75,0.8,0.85,0.9,0.95,1},{0.1,0.175,0.25,0.325,0.4,0.475,0.55,0.625,0.7,0.775,0.85,0.925,1})</f>
        <v>#DIV/0!</v>
      </c>
      <c r="U1252" s="327"/>
      <c r="V1252" s="329"/>
      <c r="W1252" s="331"/>
      <c r="X1252" s="327"/>
      <c r="Y1252" s="323">
        <f>R1252-(V1252/10)-X1252</f>
        <v>0</v>
      </c>
      <c r="Z1252" s="323" t="e">
        <f>Y1252*T1252*AE1252</f>
        <v>#DIV/0!</v>
      </c>
      <c r="AA1252" s="323"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22"/>
      <c r="Q1253" s="266"/>
      <c r="R1253" s="324"/>
      <c r="S1253" s="326"/>
      <c r="T1253" s="322"/>
      <c r="U1253" s="328"/>
      <c r="V1253" s="330"/>
      <c r="W1253" s="332"/>
      <c r="X1253" s="328"/>
      <c r="Y1253" s="324"/>
      <c r="Z1253" s="324"/>
      <c r="AA1253" s="324"/>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22"/>
      <c r="Q1254" s="266"/>
      <c r="R1254" s="324"/>
      <c r="S1254" s="326"/>
      <c r="T1254" s="322"/>
      <c r="U1254" s="328"/>
      <c r="V1254" s="330"/>
      <c r="W1254" s="332"/>
      <c r="X1254" s="328"/>
      <c r="Y1254" s="324"/>
      <c r="Z1254" s="324"/>
      <c r="AA1254" s="324"/>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22"/>
      <c r="Q1255" s="266"/>
      <c r="R1255" s="324"/>
      <c r="S1255" s="326"/>
      <c r="T1255" s="322"/>
      <c r="U1255" s="328"/>
      <c r="V1255" s="330"/>
      <c r="W1255" s="332"/>
      <c r="X1255" s="328"/>
      <c r="Y1255" s="324"/>
      <c r="Z1255" s="324"/>
      <c r="AA1255" s="324"/>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22"/>
      <c r="Q1256" s="266"/>
      <c r="R1256" s="324"/>
      <c r="S1256" s="326"/>
      <c r="T1256" s="322"/>
      <c r="U1256" s="328"/>
      <c r="V1256" s="330"/>
      <c r="W1256" s="332"/>
      <c r="X1256" s="328"/>
      <c r="Y1256" s="324"/>
      <c r="Z1256" s="324"/>
      <c r="AA1256" s="324"/>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34">
        <f>SUM(O1257:O1261)</f>
        <v>0</v>
      </c>
      <c r="Q1257" s="269"/>
      <c r="R1257" s="318">
        <f>SUMPRODUCT(Q1257:Q1261+0)</f>
        <v>0</v>
      </c>
      <c r="S1257" s="336" t="e">
        <f>R1257/P1257</f>
        <v>#DIV/0!</v>
      </c>
      <c r="T1257" s="334" t="e">
        <f>LOOKUP(S1257,{0.4,0.45,0.5,0.55,0.6,0.65,0.7,0.75,0.8,0.85,0.9,0.95,1},{0.1,0.175,0.25,0.325,0.4,0.475,0.55,0.625,0.7,0.775,0.85,0.925,1})</f>
        <v>#DIV/0!</v>
      </c>
      <c r="U1257" s="338"/>
      <c r="V1257" s="340"/>
      <c r="W1257" s="342"/>
      <c r="X1257" s="338"/>
      <c r="Y1257" s="318">
        <f>R1257-(V1257/10)-X1257</f>
        <v>0</v>
      </c>
      <c r="Z1257" s="318" t="e">
        <f>Y1257*T1257*AE1257</f>
        <v>#DIV/0!</v>
      </c>
      <c r="AA1257" s="318"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35"/>
      <c r="Q1258" s="271"/>
      <c r="R1258" s="319"/>
      <c r="S1258" s="337"/>
      <c r="T1258" s="335"/>
      <c r="U1258" s="339"/>
      <c r="V1258" s="341"/>
      <c r="W1258" s="343"/>
      <c r="X1258" s="339"/>
      <c r="Y1258" s="319"/>
      <c r="Z1258" s="319"/>
      <c r="AA1258" s="319"/>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35"/>
      <c r="Q1259" s="271"/>
      <c r="R1259" s="319"/>
      <c r="S1259" s="337"/>
      <c r="T1259" s="335"/>
      <c r="U1259" s="339"/>
      <c r="V1259" s="341"/>
      <c r="W1259" s="343"/>
      <c r="X1259" s="339"/>
      <c r="Y1259" s="319"/>
      <c r="Z1259" s="319"/>
      <c r="AA1259" s="319"/>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35"/>
      <c r="Q1260" s="271"/>
      <c r="R1260" s="319"/>
      <c r="S1260" s="337"/>
      <c r="T1260" s="335"/>
      <c r="U1260" s="339"/>
      <c r="V1260" s="341"/>
      <c r="W1260" s="343"/>
      <c r="X1260" s="339"/>
      <c r="Y1260" s="319"/>
      <c r="Z1260" s="319"/>
      <c r="AA1260" s="319"/>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35"/>
      <c r="Q1261" s="271"/>
      <c r="R1261" s="319"/>
      <c r="S1261" s="337"/>
      <c r="T1261" s="335"/>
      <c r="U1261" s="339"/>
      <c r="V1261" s="341"/>
      <c r="W1261" s="343"/>
      <c r="X1261" s="339"/>
      <c r="Y1261" s="319"/>
      <c r="Z1261" s="319"/>
      <c r="AA1261" s="319"/>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21">
        <f>SUM(O1262:O1266)</f>
        <v>0</v>
      </c>
      <c r="Q1262" s="264"/>
      <c r="R1262" s="323">
        <f>SUMPRODUCT(Q1262:Q1266+0)</f>
        <v>0</v>
      </c>
      <c r="S1262" s="325" t="e">
        <f>R1262/P1262</f>
        <v>#DIV/0!</v>
      </c>
      <c r="T1262" s="321" t="e">
        <f>LOOKUP(S1262,{0.4,0.45,0.5,0.55,0.6,0.65,0.7,0.75,0.8,0.85,0.9,0.95,1},{0.1,0.175,0.25,0.325,0.4,0.475,0.55,0.625,0.7,0.775,0.85,0.925,1})</f>
        <v>#DIV/0!</v>
      </c>
      <c r="U1262" s="327"/>
      <c r="V1262" s="329"/>
      <c r="W1262" s="331"/>
      <c r="X1262" s="327"/>
      <c r="Y1262" s="323">
        <f>R1262-(V1262/10)-X1262</f>
        <v>0</v>
      </c>
      <c r="Z1262" s="323" t="e">
        <f>Y1262*T1262*AE1262</f>
        <v>#DIV/0!</v>
      </c>
      <c r="AA1262" s="323"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22"/>
      <c r="Q1263" s="266"/>
      <c r="R1263" s="324"/>
      <c r="S1263" s="326"/>
      <c r="T1263" s="322"/>
      <c r="U1263" s="328"/>
      <c r="V1263" s="330"/>
      <c r="W1263" s="332"/>
      <c r="X1263" s="328"/>
      <c r="Y1263" s="324"/>
      <c r="Z1263" s="324"/>
      <c r="AA1263" s="324"/>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22"/>
      <c r="Q1264" s="266"/>
      <c r="R1264" s="324"/>
      <c r="S1264" s="326"/>
      <c r="T1264" s="322"/>
      <c r="U1264" s="328"/>
      <c r="V1264" s="330"/>
      <c r="W1264" s="332"/>
      <c r="X1264" s="328"/>
      <c r="Y1264" s="324"/>
      <c r="Z1264" s="324"/>
      <c r="AA1264" s="324"/>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22"/>
      <c r="Q1265" s="266"/>
      <c r="R1265" s="324"/>
      <c r="S1265" s="326"/>
      <c r="T1265" s="322"/>
      <c r="U1265" s="328"/>
      <c r="V1265" s="330"/>
      <c r="W1265" s="332"/>
      <c r="X1265" s="328"/>
      <c r="Y1265" s="324"/>
      <c r="Z1265" s="324"/>
      <c r="AA1265" s="324"/>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22"/>
      <c r="Q1266" s="266"/>
      <c r="R1266" s="324"/>
      <c r="S1266" s="326"/>
      <c r="T1266" s="322"/>
      <c r="U1266" s="328"/>
      <c r="V1266" s="330"/>
      <c r="W1266" s="332"/>
      <c r="X1266" s="328"/>
      <c r="Y1266" s="324"/>
      <c r="Z1266" s="324"/>
      <c r="AA1266" s="324"/>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21">
        <f>SUM(O1268:O1272)</f>
        <v>0</v>
      </c>
      <c r="Q1268" s="264"/>
      <c r="R1268" s="323">
        <f>SUMPRODUCT(Q1268:Q1272+0)</f>
        <v>0</v>
      </c>
      <c r="S1268" s="325" t="e">
        <f>R1268/P1268</f>
        <v>#DIV/0!</v>
      </c>
      <c r="T1268" s="321" t="e">
        <f>LOOKUP(S1268,{0.4,0.45,0.5,0.55,0.6,0.65,0.7,0.75,0.8,0.85,0.9,0.95,1},{0.1,0.175,0.25,0.325,0.4,0.475,0.55,0.625,0.7,0.775,0.85,0.925,1})</f>
        <v>#DIV/0!</v>
      </c>
      <c r="U1268" s="327"/>
      <c r="V1268" s="329"/>
      <c r="W1268" s="331"/>
      <c r="X1268" s="327"/>
      <c r="Y1268" s="323">
        <f>R1268-(V1268/10)-X1268</f>
        <v>0</v>
      </c>
      <c r="Z1268" s="323" t="e">
        <f>Y1268*T1268*AE1268</f>
        <v>#DIV/0!</v>
      </c>
      <c r="AA1268" s="323"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22"/>
      <c r="Q1269" s="266"/>
      <c r="R1269" s="324"/>
      <c r="S1269" s="326"/>
      <c r="T1269" s="322"/>
      <c r="U1269" s="328"/>
      <c r="V1269" s="330"/>
      <c r="W1269" s="332"/>
      <c r="X1269" s="328"/>
      <c r="Y1269" s="324"/>
      <c r="Z1269" s="324"/>
      <c r="AA1269" s="324"/>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22"/>
      <c r="Q1270" s="266"/>
      <c r="R1270" s="324"/>
      <c r="S1270" s="326"/>
      <c r="T1270" s="322"/>
      <c r="U1270" s="328"/>
      <c r="V1270" s="330"/>
      <c r="W1270" s="332"/>
      <c r="X1270" s="328"/>
      <c r="Y1270" s="324"/>
      <c r="Z1270" s="324"/>
      <c r="AA1270" s="324"/>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22"/>
      <c r="Q1271" s="266"/>
      <c r="R1271" s="324"/>
      <c r="S1271" s="326"/>
      <c r="T1271" s="322"/>
      <c r="U1271" s="328"/>
      <c r="V1271" s="330"/>
      <c r="W1271" s="332"/>
      <c r="X1271" s="328"/>
      <c r="Y1271" s="324"/>
      <c r="Z1271" s="324"/>
      <c r="AA1271" s="324"/>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22"/>
      <c r="Q1272" s="266"/>
      <c r="R1272" s="324"/>
      <c r="S1272" s="326"/>
      <c r="T1272" s="322"/>
      <c r="U1272" s="328"/>
      <c r="V1272" s="330"/>
      <c r="W1272" s="332"/>
      <c r="X1272" s="328"/>
      <c r="Y1272" s="324"/>
      <c r="Z1272" s="324"/>
      <c r="AA1272" s="324"/>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34">
        <f>SUM(O1273:O1277)</f>
        <v>0</v>
      </c>
      <c r="Q1273" s="269"/>
      <c r="R1273" s="318">
        <f>SUMPRODUCT(Q1273:Q1277+0)</f>
        <v>0</v>
      </c>
      <c r="S1273" s="336" t="e">
        <f>R1273/P1273</f>
        <v>#DIV/0!</v>
      </c>
      <c r="T1273" s="334" t="e">
        <f>LOOKUP(S1273,{0.4,0.45,0.5,0.55,0.6,0.65,0.7,0.75,0.8,0.85,0.9,0.95,1},{0.1,0.175,0.25,0.325,0.4,0.475,0.55,0.625,0.7,0.775,0.85,0.925,1})</f>
        <v>#DIV/0!</v>
      </c>
      <c r="U1273" s="338"/>
      <c r="V1273" s="340"/>
      <c r="W1273" s="342"/>
      <c r="X1273" s="338"/>
      <c r="Y1273" s="318">
        <f>R1273-(V1273/10)-X1273</f>
        <v>0</v>
      </c>
      <c r="Z1273" s="318" t="e">
        <f>Y1273*T1273*AE1273</f>
        <v>#DIV/0!</v>
      </c>
      <c r="AA1273" s="318"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35"/>
      <c r="Q1274" s="271"/>
      <c r="R1274" s="319"/>
      <c r="S1274" s="337"/>
      <c r="T1274" s="335"/>
      <c r="U1274" s="339"/>
      <c r="V1274" s="341"/>
      <c r="W1274" s="343"/>
      <c r="X1274" s="339"/>
      <c r="Y1274" s="319"/>
      <c r="Z1274" s="319"/>
      <c r="AA1274" s="319"/>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35"/>
      <c r="Q1275" s="271"/>
      <c r="R1275" s="319"/>
      <c r="S1275" s="337"/>
      <c r="T1275" s="335"/>
      <c r="U1275" s="339"/>
      <c r="V1275" s="341"/>
      <c r="W1275" s="343"/>
      <c r="X1275" s="339"/>
      <c r="Y1275" s="319"/>
      <c r="Z1275" s="319"/>
      <c r="AA1275" s="319"/>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35"/>
      <c r="Q1276" s="271"/>
      <c r="R1276" s="319"/>
      <c r="S1276" s="337"/>
      <c r="T1276" s="335"/>
      <c r="U1276" s="339"/>
      <c r="V1276" s="341"/>
      <c r="W1276" s="343"/>
      <c r="X1276" s="339"/>
      <c r="Y1276" s="319"/>
      <c r="Z1276" s="319"/>
      <c r="AA1276" s="319"/>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35"/>
      <c r="Q1277" s="271"/>
      <c r="R1277" s="319"/>
      <c r="S1277" s="337"/>
      <c r="T1277" s="335"/>
      <c r="U1277" s="339"/>
      <c r="V1277" s="341"/>
      <c r="W1277" s="343"/>
      <c r="X1277" s="339"/>
      <c r="Y1277" s="319"/>
      <c r="Z1277" s="319"/>
      <c r="AA1277" s="319"/>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21">
        <f>SUM(O1278:O1282)</f>
        <v>0</v>
      </c>
      <c r="Q1278" s="264"/>
      <c r="R1278" s="323">
        <f>SUMPRODUCT(Q1278:Q1282+0)</f>
        <v>0</v>
      </c>
      <c r="S1278" s="325" t="e">
        <f>R1278/P1278</f>
        <v>#DIV/0!</v>
      </c>
      <c r="T1278" s="321" t="e">
        <f>LOOKUP(S1278,{0.4,0.45,0.5,0.55,0.6,0.65,0.7,0.75,0.8,0.85,0.9,0.95,1},{0.1,0.175,0.25,0.325,0.4,0.475,0.55,0.625,0.7,0.775,0.85,0.925,1})</f>
        <v>#DIV/0!</v>
      </c>
      <c r="U1278" s="327"/>
      <c r="V1278" s="329"/>
      <c r="W1278" s="331"/>
      <c r="X1278" s="327"/>
      <c r="Y1278" s="323">
        <f>R1278-(V1278/10)-X1278</f>
        <v>0</v>
      </c>
      <c r="Z1278" s="323" t="e">
        <f>Y1278*T1278*AE1278</f>
        <v>#DIV/0!</v>
      </c>
      <c r="AA1278" s="323"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22"/>
      <c r="Q1279" s="266"/>
      <c r="R1279" s="324"/>
      <c r="S1279" s="326"/>
      <c r="T1279" s="322"/>
      <c r="U1279" s="328"/>
      <c r="V1279" s="330"/>
      <c r="W1279" s="332"/>
      <c r="X1279" s="328"/>
      <c r="Y1279" s="324"/>
      <c r="Z1279" s="324"/>
      <c r="AA1279" s="324"/>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22"/>
      <c r="Q1280" s="266"/>
      <c r="R1280" s="324"/>
      <c r="S1280" s="326"/>
      <c r="T1280" s="322"/>
      <c r="U1280" s="328"/>
      <c r="V1280" s="330"/>
      <c r="W1280" s="332"/>
      <c r="X1280" s="328"/>
      <c r="Y1280" s="324"/>
      <c r="Z1280" s="324"/>
      <c r="AA1280" s="324"/>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22"/>
      <c r="Q1281" s="266"/>
      <c r="R1281" s="324"/>
      <c r="S1281" s="326"/>
      <c r="T1281" s="322"/>
      <c r="U1281" s="328"/>
      <c r="V1281" s="330"/>
      <c r="W1281" s="332"/>
      <c r="X1281" s="328"/>
      <c r="Y1281" s="324"/>
      <c r="Z1281" s="324"/>
      <c r="AA1281" s="324"/>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22"/>
      <c r="Q1282" s="266"/>
      <c r="R1282" s="324"/>
      <c r="S1282" s="326"/>
      <c r="T1282" s="322"/>
      <c r="U1282" s="328"/>
      <c r="V1282" s="330"/>
      <c r="W1282" s="332"/>
      <c r="X1282" s="328"/>
      <c r="Y1282" s="324"/>
      <c r="Z1282" s="324"/>
      <c r="AA1282" s="324"/>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34">
        <f>SUM(O1283:O1287)</f>
        <v>0</v>
      </c>
      <c r="Q1283" s="269"/>
      <c r="R1283" s="318">
        <f>SUMPRODUCT(Q1283:Q1287+0)</f>
        <v>0</v>
      </c>
      <c r="S1283" s="336" t="e">
        <f>R1283/P1283</f>
        <v>#DIV/0!</v>
      </c>
      <c r="T1283" s="334" t="e">
        <f>LOOKUP(S1283,{0.4,0.45,0.5,0.55,0.6,0.65,0.7,0.75,0.8,0.85,0.9,0.95,1},{0.1,0.175,0.25,0.325,0.4,0.475,0.55,0.625,0.7,0.775,0.85,0.925,1})</f>
        <v>#DIV/0!</v>
      </c>
      <c r="U1283" s="338"/>
      <c r="V1283" s="340"/>
      <c r="W1283" s="342"/>
      <c r="X1283" s="338"/>
      <c r="Y1283" s="318">
        <f>R1283-(V1283/10)-X1283</f>
        <v>0</v>
      </c>
      <c r="Z1283" s="318" t="e">
        <f>Y1283*T1283*AE1283</f>
        <v>#DIV/0!</v>
      </c>
      <c r="AA1283" s="318"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35"/>
      <c r="Q1284" s="271"/>
      <c r="R1284" s="319"/>
      <c r="S1284" s="337"/>
      <c r="T1284" s="335"/>
      <c r="U1284" s="339"/>
      <c r="V1284" s="341"/>
      <c r="W1284" s="343"/>
      <c r="X1284" s="339"/>
      <c r="Y1284" s="319"/>
      <c r="Z1284" s="319"/>
      <c r="AA1284" s="319"/>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35"/>
      <c r="Q1285" s="271"/>
      <c r="R1285" s="319"/>
      <c r="S1285" s="337"/>
      <c r="T1285" s="335"/>
      <c r="U1285" s="339"/>
      <c r="V1285" s="341"/>
      <c r="W1285" s="343"/>
      <c r="X1285" s="339"/>
      <c r="Y1285" s="319"/>
      <c r="Z1285" s="319"/>
      <c r="AA1285" s="319"/>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35"/>
      <c r="Q1286" s="271"/>
      <c r="R1286" s="319"/>
      <c r="S1286" s="337"/>
      <c r="T1286" s="335"/>
      <c r="U1286" s="339"/>
      <c r="V1286" s="341"/>
      <c r="W1286" s="343"/>
      <c r="X1286" s="339"/>
      <c r="Y1286" s="319"/>
      <c r="Z1286" s="319"/>
      <c r="AA1286" s="319"/>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35"/>
      <c r="Q1287" s="271"/>
      <c r="R1287" s="319"/>
      <c r="S1287" s="337"/>
      <c r="T1287" s="335"/>
      <c r="U1287" s="339"/>
      <c r="V1287" s="341"/>
      <c r="W1287" s="343"/>
      <c r="X1287" s="339"/>
      <c r="Y1287" s="319"/>
      <c r="Z1287" s="319"/>
      <c r="AA1287" s="319"/>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21">
        <f>SUM(O1288:O1292)</f>
        <v>0</v>
      </c>
      <c r="Q1288" s="264"/>
      <c r="R1288" s="323">
        <f>SUMPRODUCT(Q1288:Q1292+0)</f>
        <v>0</v>
      </c>
      <c r="S1288" s="325" t="e">
        <f>R1288/P1288</f>
        <v>#DIV/0!</v>
      </c>
      <c r="T1288" s="321" t="e">
        <f>LOOKUP(S1288,{0.4,0.45,0.5,0.55,0.6,0.65,0.7,0.75,0.8,0.85,0.9,0.95,1},{0.1,0.175,0.25,0.325,0.4,0.475,0.55,0.625,0.7,0.775,0.85,0.925,1})</f>
        <v>#DIV/0!</v>
      </c>
      <c r="U1288" s="327"/>
      <c r="V1288" s="329"/>
      <c r="W1288" s="331"/>
      <c r="X1288" s="327"/>
      <c r="Y1288" s="323">
        <f>R1288-(V1288/10)-X1288</f>
        <v>0</v>
      </c>
      <c r="Z1288" s="323" t="e">
        <f>Y1288*T1288*AE1288</f>
        <v>#DIV/0!</v>
      </c>
      <c r="AA1288" s="323"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22"/>
      <c r="Q1289" s="266"/>
      <c r="R1289" s="324"/>
      <c r="S1289" s="326"/>
      <c r="T1289" s="322"/>
      <c r="U1289" s="328"/>
      <c r="V1289" s="330"/>
      <c r="W1289" s="332"/>
      <c r="X1289" s="328"/>
      <c r="Y1289" s="324"/>
      <c r="Z1289" s="324"/>
      <c r="AA1289" s="324"/>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22"/>
      <c r="Q1290" s="266"/>
      <c r="R1290" s="324"/>
      <c r="S1290" s="326"/>
      <c r="T1290" s="322"/>
      <c r="U1290" s="328"/>
      <c r="V1290" s="330"/>
      <c r="W1290" s="332"/>
      <c r="X1290" s="328"/>
      <c r="Y1290" s="324"/>
      <c r="Z1290" s="324"/>
      <c r="AA1290" s="324"/>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22"/>
      <c r="Q1291" s="266"/>
      <c r="R1291" s="324"/>
      <c r="S1291" s="326"/>
      <c r="T1291" s="322"/>
      <c r="U1291" s="328"/>
      <c r="V1291" s="330"/>
      <c r="W1291" s="332"/>
      <c r="X1291" s="328"/>
      <c r="Y1291" s="324"/>
      <c r="Z1291" s="324"/>
      <c r="AA1291" s="324"/>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22"/>
      <c r="Q1292" s="266"/>
      <c r="R1292" s="324"/>
      <c r="S1292" s="326"/>
      <c r="T1292" s="322"/>
      <c r="U1292" s="328"/>
      <c r="V1292" s="330"/>
      <c r="W1292" s="332"/>
      <c r="X1292" s="328"/>
      <c r="Y1292" s="324"/>
      <c r="Z1292" s="324"/>
      <c r="AA1292" s="324"/>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21">
        <f>SUM(O1294:O1298)</f>
        <v>0</v>
      </c>
      <c r="Q1294" s="264"/>
      <c r="R1294" s="323">
        <f>SUMPRODUCT(Q1294:Q1298+0)</f>
        <v>0</v>
      </c>
      <c r="S1294" s="325" t="e">
        <f>R1294/P1294</f>
        <v>#DIV/0!</v>
      </c>
      <c r="T1294" s="321" t="e">
        <f>LOOKUP(S1294,{0.4,0.45,0.5,0.55,0.6,0.65,0.7,0.75,0.8,0.85,0.9,0.95,1},{0.1,0.175,0.25,0.325,0.4,0.475,0.55,0.625,0.7,0.775,0.85,0.925,1})</f>
        <v>#DIV/0!</v>
      </c>
      <c r="U1294" s="327"/>
      <c r="V1294" s="329"/>
      <c r="W1294" s="331"/>
      <c r="X1294" s="327"/>
      <c r="Y1294" s="323">
        <f>R1294-(V1294/10)-X1294</f>
        <v>0</v>
      </c>
      <c r="Z1294" s="323" t="e">
        <f>Y1294*T1294*AE1294</f>
        <v>#DIV/0!</v>
      </c>
      <c r="AA1294" s="323"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22"/>
      <c r="Q1295" s="266"/>
      <c r="R1295" s="324"/>
      <c r="S1295" s="326"/>
      <c r="T1295" s="322"/>
      <c r="U1295" s="328"/>
      <c r="V1295" s="330"/>
      <c r="W1295" s="332"/>
      <c r="X1295" s="328"/>
      <c r="Y1295" s="324"/>
      <c r="Z1295" s="324"/>
      <c r="AA1295" s="324"/>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22"/>
      <c r="Q1296" s="266"/>
      <c r="R1296" s="324"/>
      <c r="S1296" s="326"/>
      <c r="T1296" s="322"/>
      <c r="U1296" s="328"/>
      <c r="V1296" s="330"/>
      <c r="W1296" s="332"/>
      <c r="X1296" s="328"/>
      <c r="Y1296" s="324"/>
      <c r="Z1296" s="324"/>
      <c r="AA1296" s="324"/>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22"/>
      <c r="Q1297" s="266"/>
      <c r="R1297" s="324"/>
      <c r="S1297" s="326"/>
      <c r="T1297" s="322"/>
      <c r="U1297" s="328"/>
      <c r="V1297" s="330"/>
      <c r="W1297" s="332"/>
      <c r="X1297" s="328"/>
      <c r="Y1297" s="324"/>
      <c r="Z1297" s="324"/>
      <c r="AA1297" s="324"/>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22"/>
      <c r="Q1298" s="266"/>
      <c r="R1298" s="324"/>
      <c r="S1298" s="326"/>
      <c r="T1298" s="322"/>
      <c r="U1298" s="328"/>
      <c r="V1298" s="330"/>
      <c r="W1298" s="332"/>
      <c r="X1298" s="328"/>
      <c r="Y1298" s="324"/>
      <c r="Z1298" s="324"/>
      <c r="AA1298" s="324"/>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34">
        <f>SUM(O1299:O1303)</f>
        <v>0</v>
      </c>
      <c r="Q1299" s="269"/>
      <c r="R1299" s="318">
        <f>SUMPRODUCT(Q1299:Q1303+0)</f>
        <v>0</v>
      </c>
      <c r="S1299" s="336" t="e">
        <f>R1299/P1299</f>
        <v>#DIV/0!</v>
      </c>
      <c r="T1299" s="334" t="e">
        <f>LOOKUP(S1299,{0.4,0.45,0.5,0.55,0.6,0.65,0.7,0.75,0.8,0.85,0.9,0.95,1},{0.1,0.175,0.25,0.325,0.4,0.475,0.55,0.625,0.7,0.775,0.85,0.925,1})</f>
        <v>#DIV/0!</v>
      </c>
      <c r="U1299" s="338"/>
      <c r="V1299" s="340"/>
      <c r="W1299" s="342"/>
      <c r="X1299" s="338"/>
      <c r="Y1299" s="318">
        <f>R1299-(V1299/10)-X1299</f>
        <v>0</v>
      </c>
      <c r="Z1299" s="318" t="e">
        <f>Y1299*T1299*AE1299</f>
        <v>#DIV/0!</v>
      </c>
      <c r="AA1299" s="318"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35"/>
      <c r="Q1300" s="271"/>
      <c r="R1300" s="319"/>
      <c r="S1300" s="337"/>
      <c r="T1300" s="335"/>
      <c r="U1300" s="339"/>
      <c r="V1300" s="341"/>
      <c r="W1300" s="343"/>
      <c r="X1300" s="339"/>
      <c r="Y1300" s="319"/>
      <c r="Z1300" s="319"/>
      <c r="AA1300" s="319"/>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35"/>
      <c r="Q1301" s="271"/>
      <c r="R1301" s="319"/>
      <c r="S1301" s="337"/>
      <c r="T1301" s="335"/>
      <c r="U1301" s="339"/>
      <c r="V1301" s="341"/>
      <c r="W1301" s="343"/>
      <c r="X1301" s="339"/>
      <c r="Y1301" s="319"/>
      <c r="Z1301" s="319"/>
      <c r="AA1301" s="319"/>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35"/>
      <c r="Q1302" s="271"/>
      <c r="R1302" s="319"/>
      <c r="S1302" s="337"/>
      <c r="T1302" s="335"/>
      <c r="U1302" s="339"/>
      <c r="V1302" s="341"/>
      <c r="W1302" s="343"/>
      <c r="X1302" s="339"/>
      <c r="Y1302" s="319"/>
      <c r="Z1302" s="319"/>
      <c r="AA1302" s="319"/>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35"/>
      <c r="Q1303" s="271"/>
      <c r="R1303" s="319"/>
      <c r="S1303" s="337"/>
      <c r="T1303" s="335"/>
      <c r="U1303" s="339"/>
      <c r="V1303" s="341"/>
      <c r="W1303" s="343"/>
      <c r="X1303" s="339"/>
      <c r="Y1303" s="319"/>
      <c r="Z1303" s="319"/>
      <c r="AA1303" s="319"/>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21">
        <f>SUM(O1304:O1308)</f>
        <v>0</v>
      </c>
      <c r="Q1304" s="264"/>
      <c r="R1304" s="323">
        <f>SUMPRODUCT(Q1304:Q1308+0)</f>
        <v>0</v>
      </c>
      <c r="S1304" s="325" t="e">
        <f>R1304/P1304</f>
        <v>#DIV/0!</v>
      </c>
      <c r="T1304" s="321" t="e">
        <f>LOOKUP(S1304,{0.4,0.45,0.5,0.55,0.6,0.65,0.7,0.75,0.8,0.85,0.9,0.95,1},{0.1,0.175,0.25,0.325,0.4,0.475,0.55,0.625,0.7,0.775,0.85,0.925,1})</f>
        <v>#DIV/0!</v>
      </c>
      <c r="U1304" s="327"/>
      <c r="V1304" s="329"/>
      <c r="W1304" s="331"/>
      <c r="X1304" s="327"/>
      <c r="Y1304" s="323">
        <f>R1304-(V1304/10)-X1304</f>
        <v>0</v>
      </c>
      <c r="Z1304" s="323" t="e">
        <f>Y1304*T1304*AE1304</f>
        <v>#DIV/0!</v>
      </c>
      <c r="AA1304" s="323"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22"/>
      <c r="Q1305" s="266"/>
      <c r="R1305" s="324"/>
      <c r="S1305" s="326"/>
      <c r="T1305" s="322"/>
      <c r="U1305" s="328"/>
      <c r="V1305" s="330"/>
      <c r="W1305" s="332"/>
      <c r="X1305" s="328"/>
      <c r="Y1305" s="324"/>
      <c r="Z1305" s="324"/>
      <c r="AA1305" s="324"/>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22"/>
      <c r="Q1306" s="266"/>
      <c r="R1306" s="324"/>
      <c r="S1306" s="326"/>
      <c r="T1306" s="322"/>
      <c r="U1306" s="328"/>
      <c r="V1306" s="330"/>
      <c r="W1306" s="332"/>
      <c r="X1306" s="328"/>
      <c r="Y1306" s="324"/>
      <c r="Z1306" s="324"/>
      <c r="AA1306" s="324"/>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22"/>
      <c r="Q1307" s="266"/>
      <c r="R1307" s="324"/>
      <c r="S1307" s="326"/>
      <c r="T1307" s="322"/>
      <c r="U1307" s="328"/>
      <c r="V1307" s="330"/>
      <c r="W1307" s="332"/>
      <c r="X1307" s="328"/>
      <c r="Y1307" s="324"/>
      <c r="Z1307" s="324"/>
      <c r="AA1307" s="324"/>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22"/>
      <c r="Q1308" s="266"/>
      <c r="R1308" s="324"/>
      <c r="S1308" s="326"/>
      <c r="T1308" s="322"/>
      <c r="U1308" s="328"/>
      <c r="V1308" s="330"/>
      <c r="W1308" s="332"/>
      <c r="X1308" s="328"/>
      <c r="Y1308" s="324"/>
      <c r="Z1308" s="324"/>
      <c r="AA1308" s="324"/>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34">
        <f>SUM(O1309:O1313)</f>
        <v>0</v>
      </c>
      <c r="Q1309" s="269"/>
      <c r="R1309" s="318">
        <f>SUMPRODUCT(Q1309:Q1313+0)</f>
        <v>0</v>
      </c>
      <c r="S1309" s="336" t="e">
        <f>R1309/P1309</f>
        <v>#DIV/0!</v>
      </c>
      <c r="T1309" s="334" t="e">
        <f>LOOKUP(S1309,{0.4,0.45,0.5,0.55,0.6,0.65,0.7,0.75,0.8,0.85,0.9,0.95,1},{0.1,0.175,0.25,0.325,0.4,0.475,0.55,0.625,0.7,0.775,0.85,0.925,1})</f>
        <v>#DIV/0!</v>
      </c>
      <c r="U1309" s="338"/>
      <c r="V1309" s="340"/>
      <c r="W1309" s="342"/>
      <c r="X1309" s="338"/>
      <c r="Y1309" s="318">
        <f>R1309-(V1309/10)-X1309</f>
        <v>0</v>
      </c>
      <c r="Z1309" s="318" t="e">
        <f>Y1309*T1309*AE1309</f>
        <v>#DIV/0!</v>
      </c>
      <c r="AA1309" s="318"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35"/>
      <c r="Q1310" s="271"/>
      <c r="R1310" s="319"/>
      <c r="S1310" s="337"/>
      <c r="T1310" s="335"/>
      <c r="U1310" s="339"/>
      <c r="V1310" s="341"/>
      <c r="W1310" s="343"/>
      <c r="X1310" s="339"/>
      <c r="Y1310" s="319"/>
      <c r="Z1310" s="319"/>
      <c r="AA1310" s="319"/>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35"/>
      <c r="Q1311" s="271"/>
      <c r="R1311" s="319"/>
      <c r="S1311" s="337"/>
      <c r="T1311" s="335"/>
      <c r="U1311" s="339"/>
      <c r="V1311" s="341"/>
      <c r="W1311" s="343"/>
      <c r="X1311" s="339"/>
      <c r="Y1311" s="319"/>
      <c r="Z1311" s="319"/>
      <c r="AA1311" s="319"/>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35"/>
      <c r="Q1312" s="271"/>
      <c r="R1312" s="319"/>
      <c r="S1312" s="337"/>
      <c r="T1312" s="335"/>
      <c r="U1312" s="339"/>
      <c r="V1312" s="341"/>
      <c r="W1312" s="343"/>
      <c r="X1312" s="339"/>
      <c r="Y1312" s="319"/>
      <c r="Z1312" s="319"/>
      <c r="AA1312" s="319"/>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35"/>
      <c r="Q1313" s="271"/>
      <c r="R1313" s="319"/>
      <c r="S1313" s="337"/>
      <c r="T1313" s="335"/>
      <c r="U1313" s="339"/>
      <c r="V1313" s="341"/>
      <c r="W1313" s="343"/>
      <c r="X1313" s="339"/>
      <c r="Y1313" s="319"/>
      <c r="Z1313" s="319"/>
      <c r="AA1313" s="319"/>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21">
        <f>SUM(O1314:O1318)</f>
        <v>0</v>
      </c>
      <c r="Q1314" s="264"/>
      <c r="R1314" s="323">
        <f>SUMPRODUCT(Q1314:Q1318+0)</f>
        <v>0</v>
      </c>
      <c r="S1314" s="325" t="e">
        <f>R1314/P1314</f>
        <v>#DIV/0!</v>
      </c>
      <c r="T1314" s="321" t="e">
        <f>LOOKUP(S1314,{0.4,0.45,0.5,0.55,0.6,0.65,0.7,0.75,0.8,0.85,0.9,0.95,1},{0.1,0.175,0.25,0.325,0.4,0.475,0.55,0.625,0.7,0.775,0.85,0.925,1})</f>
        <v>#DIV/0!</v>
      </c>
      <c r="U1314" s="327"/>
      <c r="V1314" s="329"/>
      <c r="W1314" s="331"/>
      <c r="X1314" s="327"/>
      <c r="Y1314" s="323">
        <f>R1314-(V1314/10)-X1314</f>
        <v>0</v>
      </c>
      <c r="Z1314" s="323" t="e">
        <f>Y1314*T1314*AE1314</f>
        <v>#DIV/0!</v>
      </c>
      <c r="AA1314" s="323"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22"/>
      <c r="Q1315" s="266"/>
      <c r="R1315" s="324"/>
      <c r="S1315" s="326"/>
      <c r="T1315" s="322"/>
      <c r="U1315" s="328"/>
      <c r="V1315" s="330"/>
      <c r="W1315" s="332"/>
      <c r="X1315" s="328"/>
      <c r="Y1315" s="324"/>
      <c r="Z1315" s="324"/>
      <c r="AA1315" s="324"/>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22"/>
      <c r="Q1316" s="266"/>
      <c r="R1316" s="324"/>
      <c r="S1316" s="326"/>
      <c r="T1316" s="322"/>
      <c r="U1316" s="328"/>
      <c r="V1316" s="330"/>
      <c r="W1316" s="332"/>
      <c r="X1316" s="328"/>
      <c r="Y1316" s="324"/>
      <c r="Z1316" s="324"/>
      <c r="AA1316" s="324"/>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22"/>
      <c r="Q1317" s="266"/>
      <c r="R1317" s="324"/>
      <c r="S1317" s="326"/>
      <c r="T1317" s="322"/>
      <c r="U1317" s="328"/>
      <c r="V1317" s="330"/>
      <c r="W1317" s="332"/>
      <c r="X1317" s="328"/>
      <c r="Y1317" s="324"/>
      <c r="Z1317" s="324"/>
      <c r="AA1317" s="324"/>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22"/>
      <c r="Q1318" s="266"/>
      <c r="R1318" s="324"/>
      <c r="S1318" s="326"/>
      <c r="T1318" s="322"/>
      <c r="U1318" s="328"/>
      <c r="V1318" s="330"/>
      <c r="W1318" s="332"/>
      <c r="X1318" s="328"/>
      <c r="Y1318" s="324"/>
      <c r="Z1318" s="324"/>
      <c r="AA1318" s="324"/>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21">
        <f>SUM(O1320:O1324)</f>
        <v>0</v>
      </c>
      <c r="Q1320" s="264"/>
      <c r="R1320" s="323">
        <f>SUMPRODUCT(Q1320:Q1324+0)</f>
        <v>0</v>
      </c>
      <c r="S1320" s="325" t="e">
        <f>R1320/P1320</f>
        <v>#DIV/0!</v>
      </c>
      <c r="T1320" s="321" t="e">
        <f>LOOKUP(S1320,{0.4,0.45,0.5,0.55,0.6,0.65,0.7,0.75,0.8,0.85,0.9,0.95,1},{0.1,0.175,0.25,0.325,0.4,0.475,0.55,0.625,0.7,0.775,0.85,0.925,1})</f>
        <v>#DIV/0!</v>
      </c>
      <c r="U1320" s="327"/>
      <c r="V1320" s="329"/>
      <c r="W1320" s="331"/>
      <c r="X1320" s="327"/>
      <c r="Y1320" s="323">
        <f>R1320-(V1320/10)-X1320</f>
        <v>0</v>
      </c>
      <c r="Z1320" s="323" t="e">
        <f>Y1320*T1320*AE1320</f>
        <v>#DIV/0!</v>
      </c>
      <c r="AA1320" s="323"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22"/>
      <c r="Q1321" s="266"/>
      <c r="R1321" s="324"/>
      <c r="S1321" s="326"/>
      <c r="T1321" s="322"/>
      <c r="U1321" s="328"/>
      <c r="V1321" s="330"/>
      <c r="W1321" s="332"/>
      <c r="X1321" s="328"/>
      <c r="Y1321" s="324"/>
      <c r="Z1321" s="324"/>
      <c r="AA1321" s="324"/>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22"/>
      <c r="Q1322" s="266"/>
      <c r="R1322" s="324"/>
      <c r="S1322" s="326"/>
      <c r="T1322" s="322"/>
      <c r="U1322" s="328"/>
      <c r="V1322" s="330"/>
      <c r="W1322" s="332"/>
      <c r="X1322" s="328"/>
      <c r="Y1322" s="324"/>
      <c r="Z1322" s="324"/>
      <c r="AA1322" s="324"/>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22"/>
      <c r="Q1323" s="266"/>
      <c r="R1323" s="324"/>
      <c r="S1323" s="326"/>
      <c r="T1323" s="322"/>
      <c r="U1323" s="328"/>
      <c r="V1323" s="330"/>
      <c r="W1323" s="332"/>
      <c r="X1323" s="328"/>
      <c r="Y1323" s="324"/>
      <c r="Z1323" s="324"/>
      <c r="AA1323" s="324"/>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22"/>
      <c r="Q1324" s="266"/>
      <c r="R1324" s="324"/>
      <c r="S1324" s="326"/>
      <c r="T1324" s="322"/>
      <c r="U1324" s="328"/>
      <c r="V1324" s="330"/>
      <c r="W1324" s="332"/>
      <c r="X1324" s="328"/>
      <c r="Y1324" s="324"/>
      <c r="Z1324" s="324"/>
      <c r="AA1324" s="324"/>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34">
        <f>SUM(O1325:O1329)</f>
        <v>0</v>
      </c>
      <c r="Q1325" s="269"/>
      <c r="R1325" s="318">
        <f>SUMPRODUCT(Q1325:Q1329+0)</f>
        <v>0</v>
      </c>
      <c r="S1325" s="336" t="e">
        <f>R1325/P1325</f>
        <v>#DIV/0!</v>
      </c>
      <c r="T1325" s="334" t="e">
        <f>LOOKUP(S1325,{0.4,0.45,0.5,0.55,0.6,0.65,0.7,0.75,0.8,0.85,0.9,0.95,1},{0.1,0.175,0.25,0.325,0.4,0.475,0.55,0.625,0.7,0.775,0.85,0.925,1})</f>
        <v>#DIV/0!</v>
      </c>
      <c r="U1325" s="338"/>
      <c r="V1325" s="340"/>
      <c r="W1325" s="342"/>
      <c r="X1325" s="338"/>
      <c r="Y1325" s="318">
        <f>R1325-(V1325/10)-X1325</f>
        <v>0</v>
      </c>
      <c r="Z1325" s="318" t="e">
        <f>Y1325*T1325*AE1325</f>
        <v>#DIV/0!</v>
      </c>
      <c r="AA1325" s="318"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35"/>
      <c r="Q1326" s="271"/>
      <c r="R1326" s="319"/>
      <c r="S1326" s="337"/>
      <c r="T1326" s="335"/>
      <c r="U1326" s="339"/>
      <c r="V1326" s="341"/>
      <c r="W1326" s="343"/>
      <c r="X1326" s="339"/>
      <c r="Y1326" s="319"/>
      <c r="Z1326" s="319"/>
      <c r="AA1326" s="319"/>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35"/>
      <c r="Q1327" s="271"/>
      <c r="R1327" s="319"/>
      <c r="S1327" s="337"/>
      <c r="T1327" s="335"/>
      <c r="U1327" s="339"/>
      <c r="V1327" s="341"/>
      <c r="W1327" s="343"/>
      <c r="X1327" s="339"/>
      <c r="Y1327" s="319"/>
      <c r="Z1327" s="319"/>
      <c r="AA1327" s="319"/>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35"/>
      <c r="Q1328" s="271"/>
      <c r="R1328" s="319"/>
      <c r="S1328" s="337"/>
      <c r="T1328" s="335"/>
      <c r="U1328" s="339"/>
      <c r="V1328" s="341"/>
      <c r="W1328" s="343"/>
      <c r="X1328" s="339"/>
      <c r="Y1328" s="319"/>
      <c r="Z1328" s="319"/>
      <c r="AA1328" s="319"/>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35"/>
      <c r="Q1329" s="271"/>
      <c r="R1329" s="319"/>
      <c r="S1329" s="337"/>
      <c r="T1329" s="335"/>
      <c r="U1329" s="339"/>
      <c r="V1329" s="341"/>
      <c r="W1329" s="343"/>
      <c r="X1329" s="339"/>
      <c r="Y1329" s="319"/>
      <c r="Z1329" s="319"/>
      <c r="AA1329" s="319"/>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21">
        <f>SUM(O1330:O1334)</f>
        <v>0</v>
      </c>
      <c r="Q1330" s="264"/>
      <c r="R1330" s="323">
        <f>SUMPRODUCT(Q1330:Q1334+0)</f>
        <v>0</v>
      </c>
      <c r="S1330" s="325" t="e">
        <f>R1330/P1330</f>
        <v>#DIV/0!</v>
      </c>
      <c r="T1330" s="321" t="e">
        <f>LOOKUP(S1330,{0.4,0.45,0.5,0.55,0.6,0.65,0.7,0.75,0.8,0.85,0.9,0.95,1},{0.1,0.175,0.25,0.325,0.4,0.475,0.55,0.625,0.7,0.775,0.85,0.925,1})</f>
        <v>#DIV/0!</v>
      </c>
      <c r="U1330" s="327"/>
      <c r="V1330" s="329"/>
      <c r="W1330" s="331"/>
      <c r="X1330" s="327"/>
      <c r="Y1330" s="323">
        <f>R1330-(V1330/10)-X1330</f>
        <v>0</v>
      </c>
      <c r="Z1330" s="323" t="e">
        <f>Y1330*T1330*AE1330</f>
        <v>#DIV/0!</v>
      </c>
      <c r="AA1330" s="323"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22"/>
      <c r="Q1331" s="266"/>
      <c r="R1331" s="324"/>
      <c r="S1331" s="326"/>
      <c r="T1331" s="322"/>
      <c r="U1331" s="328"/>
      <c r="V1331" s="330"/>
      <c r="W1331" s="332"/>
      <c r="X1331" s="328"/>
      <c r="Y1331" s="324"/>
      <c r="Z1331" s="324"/>
      <c r="AA1331" s="324"/>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22"/>
      <c r="Q1332" s="266"/>
      <c r="R1332" s="324"/>
      <c r="S1332" s="326"/>
      <c r="T1332" s="322"/>
      <c r="U1332" s="328"/>
      <c r="V1332" s="330"/>
      <c r="W1332" s="332"/>
      <c r="X1332" s="328"/>
      <c r="Y1332" s="324"/>
      <c r="Z1332" s="324"/>
      <c r="AA1332" s="324"/>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22"/>
      <c r="Q1333" s="266"/>
      <c r="R1333" s="324"/>
      <c r="S1333" s="326"/>
      <c r="T1333" s="322"/>
      <c r="U1333" s="328"/>
      <c r="V1333" s="330"/>
      <c r="W1333" s="332"/>
      <c r="X1333" s="328"/>
      <c r="Y1333" s="324"/>
      <c r="Z1333" s="324"/>
      <c r="AA1333" s="324"/>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22"/>
      <c r="Q1334" s="266"/>
      <c r="R1334" s="324"/>
      <c r="S1334" s="326"/>
      <c r="T1334" s="322"/>
      <c r="U1334" s="328"/>
      <c r="V1334" s="330"/>
      <c r="W1334" s="332"/>
      <c r="X1334" s="328"/>
      <c r="Y1334" s="324"/>
      <c r="Z1334" s="324"/>
      <c r="AA1334" s="324"/>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34">
        <f>SUM(O1335:O1339)</f>
        <v>0</v>
      </c>
      <c r="Q1335" s="269"/>
      <c r="R1335" s="318">
        <f>SUMPRODUCT(Q1335:Q1339+0)</f>
        <v>0</v>
      </c>
      <c r="S1335" s="336" t="e">
        <f>R1335/P1335</f>
        <v>#DIV/0!</v>
      </c>
      <c r="T1335" s="334" t="e">
        <f>LOOKUP(S1335,{0.4,0.45,0.5,0.55,0.6,0.65,0.7,0.75,0.8,0.85,0.9,0.95,1},{0.1,0.175,0.25,0.325,0.4,0.475,0.55,0.625,0.7,0.775,0.85,0.925,1})</f>
        <v>#DIV/0!</v>
      </c>
      <c r="U1335" s="338"/>
      <c r="V1335" s="340"/>
      <c r="W1335" s="342"/>
      <c r="X1335" s="338"/>
      <c r="Y1335" s="318">
        <f>R1335-(V1335/10)-X1335</f>
        <v>0</v>
      </c>
      <c r="Z1335" s="318" t="e">
        <f>Y1335*T1335*AE1335</f>
        <v>#DIV/0!</v>
      </c>
      <c r="AA1335" s="318"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35"/>
      <c r="Q1336" s="271"/>
      <c r="R1336" s="319"/>
      <c r="S1336" s="337"/>
      <c r="T1336" s="335"/>
      <c r="U1336" s="339"/>
      <c r="V1336" s="341"/>
      <c r="W1336" s="343"/>
      <c r="X1336" s="339"/>
      <c r="Y1336" s="319"/>
      <c r="Z1336" s="319"/>
      <c r="AA1336" s="319"/>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35"/>
      <c r="Q1337" s="271"/>
      <c r="R1337" s="319"/>
      <c r="S1337" s="337"/>
      <c r="T1337" s="335"/>
      <c r="U1337" s="339"/>
      <c r="V1337" s="341"/>
      <c r="W1337" s="343"/>
      <c r="X1337" s="339"/>
      <c r="Y1337" s="319"/>
      <c r="Z1337" s="319"/>
      <c r="AA1337" s="319"/>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35"/>
      <c r="Q1338" s="271"/>
      <c r="R1338" s="319"/>
      <c r="S1338" s="337"/>
      <c r="T1338" s="335"/>
      <c r="U1338" s="339"/>
      <c r="V1338" s="341"/>
      <c r="W1338" s="343"/>
      <c r="X1338" s="339"/>
      <c r="Y1338" s="319"/>
      <c r="Z1338" s="319"/>
      <c r="AA1338" s="319"/>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35"/>
      <c r="Q1339" s="271"/>
      <c r="R1339" s="319"/>
      <c r="S1339" s="337"/>
      <c r="T1339" s="335"/>
      <c r="U1339" s="339"/>
      <c r="V1339" s="341"/>
      <c r="W1339" s="343"/>
      <c r="X1339" s="339"/>
      <c r="Y1339" s="319"/>
      <c r="Z1339" s="319"/>
      <c r="AA1339" s="319"/>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21">
        <f>SUM(O1340:O1344)</f>
        <v>0</v>
      </c>
      <c r="Q1340" s="264"/>
      <c r="R1340" s="323">
        <f>SUMPRODUCT(Q1340:Q1344+0)</f>
        <v>0</v>
      </c>
      <c r="S1340" s="325" t="e">
        <f>R1340/P1340</f>
        <v>#DIV/0!</v>
      </c>
      <c r="T1340" s="321" t="e">
        <f>LOOKUP(S1340,{0.4,0.45,0.5,0.55,0.6,0.65,0.7,0.75,0.8,0.85,0.9,0.95,1},{0.1,0.175,0.25,0.325,0.4,0.475,0.55,0.625,0.7,0.775,0.85,0.925,1})</f>
        <v>#DIV/0!</v>
      </c>
      <c r="U1340" s="327"/>
      <c r="V1340" s="329"/>
      <c r="W1340" s="331"/>
      <c r="X1340" s="327"/>
      <c r="Y1340" s="323">
        <f>R1340-(V1340/10)-X1340</f>
        <v>0</v>
      </c>
      <c r="Z1340" s="323" t="e">
        <f>Y1340*T1340*AE1340</f>
        <v>#DIV/0!</v>
      </c>
      <c r="AA1340" s="323"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22"/>
      <c r="Q1341" s="266"/>
      <c r="R1341" s="324"/>
      <c r="S1341" s="326"/>
      <c r="T1341" s="322"/>
      <c r="U1341" s="328"/>
      <c r="V1341" s="330"/>
      <c r="W1341" s="332"/>
      <c r="X1341" s="328"/>
      <c r="Y1341" s="324"/>
      <c r="Z1341" s="324"/>
      <c r="AA1341" s="324"/>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22"/>
      <c r="Q1342" s="266"/>
      <c r="R1342" s="324"/>
      <c r="S1342" s="326"/>
      <c r="T1342" s="322"/>
      <c r="U1342" s="328"/>
      <c r="V1342" s="330"/>
      <c r="W1342" s="332"/>
      <c r="X1342" s="328"/>
      <c r="Y1342" s="324"/>
      <c r="Z1342" s="324"/>
      <c r="AA1342" s="324"/>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22"/>
      <c r="Q1343" s="266"/>
      <c r="R1343" s="324"/>
      <c r="S1343" s="326"/>
      <c r="T1343" s="322"/>
      <c r="U1343" s="328"/>
      <c r="V1343" s="330"/>
      <c r="W1343" s="332"/>
      <c r="X1343" s="328"/>
      <c r="Y1343" s="324"/>
      <c r="Z1343" s="324"/>
      <c r="AA1343" s="324"/>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22"/>
      <c r="Q1344" s="266"/>
      <c r="R1344" s="324"/>
      <c r="S1344" s="326"/>
      <c r="T1344" s="322"/>
      <c r="U1344" s="328"/>
      <c r="V1344" s="330"/>
      <c r="W1344" s="332"/>
      <c r="X1344" s="328"/>
      <c r="Y1344" s="324"/>
      <c r="Z1344" s="324"/>
      <c r="AA1344" s="324"/>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21">
        <f>SUM(O1346:O1350)</f>
        <v>0</v>
      </c>
      <c r="Q1346" s="264"/>
      <c r="R1346" s="323">
        <f>SUMPRODUCT(Q1346:Q1350+0)</f>
        <v>0</v>
      </c>
      <c r="S1346" s="325" t="e">
        <f>R1346/P1346</f>
        <v>#DIV/0!</v>
      </c>
      <c r="T1346" s="321" t="e">
        <f>LOOKUP(S1346,{0.4,0.45,0.5,0.55,0.6,0.65,0.7,0.75,0.8,0.85,0.9,0.95,1},{0.1,0.175,0.25,0.325,0.4,0.475,0.55,0.625,0.7,0.775,0.85,0.925,1})</f>
        <v>#DIV/0!</v>
      </c>
      <c r="U1346" s="327"/>
      <c r="V1346" s="329"/>
      <c r="W1346" s="331"/>
      <c r="X1346" s="327"/>
      <c r="Y1346" s="323">
        <f>R1346-(V1346/10)-X1346</f>
        <v>0</v>
      </c>
      <c r="Z1346" s="323" t="e">
        <f>Y1346*T1346*AE1346</f>
        <v>#DIV/0!</v>
      </c>
      <c r="AA1346" s="323"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22"/>
      <c r="Q1347" s="266"/>
      <c r="R1347" s="324"/>
      <c r="S1347" s="326"/>
      <c r="T1347" s="322"/>
      <c r="U1347" s="328"/>
      <c r="V1347" s="330"/>
      <c r="W1347" s="332"/>
      <c r="X1347" s="328"/>
      <c r="Y1347" s="324"/>
      <c r="Z1347" s="324"/>
      <c r="AA1347" s="324"/>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22"/>
      <c r="Q1348" s="266"/>
      <c r="R1348" s="324"/>
      <c r="S1348" s="326"/>
      <c r="T1348" s="322"/>
      <c r="U1348" s="328"/>
      <c r="V1348" s="330"/>
      <c r="W1348" s="332"/>
      <c r="X1348" s="328"/>
      <c r="Y1348" s="324"/>
      <c r="Z1348" s="324"/>
      <c r="AA1348" s="324"/>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22"/>
      <c r="Q1349" s="266"/>
      <c r="R1349" s="324"/>
      <c r="S1349" s="326"/>
      <c r="T1349" s="322"/>
      <c r="U1349" s="328"/>
      <c r="V1349" s="330"/>
      <c r="W1349" s="332"/>
      <c r="X1349" s="328"/>
      <c r="Y1349" s="324"/>
      <c r="Z1349" s="324"/>
      <c r="AA1349" s="324"/>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22"/>
      <c r="Q1350" s="266"/>
      <c r="R1350" s="324"/>
      <c r="S1350" s="326"/>
      <c r="T1350" s="322"/>
      <c r="U1350" s="328"/>
      <c r="V1350" s="330"/>
      <c r="W1350" s="332"/>
      <c r="X1350" s="328"/>
      <c r="Y1350" s="324"/>
      <c r="Z1350" s="324"/>
      <c r="AA1350" s="324"/>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34">
        <f>SUM(O1351:O1355)</f>
        <v>0</v>
      </c>
      <c r="Q1351" s="269"/>
      <c r="R1351" s="318">
        <f>SUMPRODUCT(Q1351:Q1355+0)</f>
        <v>0</v>
      </c>
      <c r="S1351" s="336" t="e">
        <f>R1351/P1351</f>
        <v>#DIV/0!</v>
      </c>
      <c r="T1351" s="334" t="e">
        <f>LOOKUP(S1351,{0.4,0.45,0.5,0.55,0.6,0.65,0.7,0.75,0.8,0.85,0.9,0.95,1},{0.1,0.175,0.25,0.325,0.4,0.475,0.55,0.625,0.7,0.775,0.85,0.925,1})</f>
        <v>#DIV/0!</v>
      </c>
      <c r="U1351" s="338"/>
      <c r="V1351" s="340"/>
      <c r="W1351" s="342"/>
      <c r="X1351" s="338"/>
      <c r="Y1351" s="318">
        <f>R1351-(V1351/10)-X1351</f>
        <v>0</v>
      </c>
      <c r="Z1351" s="318" t="e">
        <f>Y1351*T1351*AE1351</f>
        <v>#DIV/0!</v>
      </c>
      <c r="AA1351" s="318"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35"/>
      <c r="Q1352" s="271"/>
      <c r="R1352" s="319"/>
      <c r="S1352" s="337"/>
      <c r="T1352" s="335"/>
      <c r="U1352" s="339"/>
      <c r="V1352" s="341"/>
      <c r="W1352" s="343"/>
      <c r="X1352" s="339"/>
      <c r="Y1352" s="319"/>
      <c r="Z1352" s="319"/>
      <c r="AA1352" s="319"/>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35"/>
      <c r="Q1353" s="271"/>
      <c r="R1353" s="319"/>
      <c r="S1353" s="337"/>
      <c r="T1353" s="335"/>
      <c r="U1353" s="339"/>
      <c r="V1353" s="341"/>
      <c r="W1353" s="343"/>
      <c r="X1353" s="339"/>
      <c r="Y1353" s="319"/>
      <c r="Z1353" s="319"/>
      <c r="AA1353" s="319"/>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35"/>
      <c r="Q1354" s="271"/>
      <c r="R1354" s="319"/>
      <c r="S1354" s="337"/>
      <c r="T1354" s="335"/>
      <c r="U1354" s="339"/>
      <c r="V1354" s="341"/>
      <c r="W1354" s="343"/>
      <c r="X1354" s="339"/>
      <c r="Y1354" s="319"/>
      <c r="Z1354" s="319"/>
      <c r="AA1354" s="319"/>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35"/>
      <c r="Q1355" s="271"/>
      <c r="R1355" s="319"/>
      <c r="S1355" s="337"/>
      <c r="T1355" s="335"/>
      <c r="U1355" s="339"/>
      <c r="V1355" s="341"/>
      <c r="W1355" s="343"/>
      <c r="X1355" s="339"/>
      <c r="Y1355" s="319"/>
      <c r="Z1355" s="319"/>
      <c r="AA1355" s="319"/>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21">
        <f>SUM(O1356:O1360)</f>
        <v>0</v>
      </c>
      <c r="Q1356" s="264"/>
      <c r="R1356" s="323">
        <f>SUMPRODUCT(Q1356:Q1360+0)</f>
        <v>0</v>
      </c>
      <c r="S1356" s="325" t="e">
        <f>R1356/P1356</f>
        <v>#DIV/0!</v>
      </c>
      <c r="T1356" s="321" t="e">
        <f>LOOKUP(S1356,{0.4,0.45,0.5,0.55,0.6,0.65,0.7,0.75,0.8,0.85,0.9,0.95,1},{0.1,0.175,0.25,0.325,0.4,0.475,0.55,0.625,0.7,0.775,0.85,0.925,1})</f>
        <v>#DIV/0!</v>
      </c>
      <c r="U1356" s="327"/>
      <c r="V1356" s="329"/>
      <c r="W1356" s="331"/>
      <c r="X1356" s="327"/>
      <c r="Y1356" s="323">
        <f>R1356-(V1356/10)-X1356</f>
        <v>0</v>
      </c>
      <c r="Z1356" s="323" t="e">
        <f>Y1356*T1356*AE1356</f>
        <v>#DIV/0!</v>
      </c>
      <c r="AA1356" s="323"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22"/>
      <c r="Q1357" s="266"/>
      <c r="R1357" s="324"/>
      <c r="S1357" s="326"/>
      <c r="T1357" s="322"/>
      <c r="U1357" s="328"/>
      <c r="V1357" s="330"/>
      <c r="W1357" s="332"/>
      <c r="X1357" s="328"/>
      <c r="Y1357" s="324"/>
      <c r="Z1357" s="324"/>
      <c r="AA1357" s="324"/>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22"/>
      <c r="Q1358" s="266"/>
      <c r="R1358" s="324"/>
      <c r="S1358" s="326"/>
      <c r="T1358" s="322"/>
      <c r="U1358" s="328"/>
      <c r="V1358" s="330"/>
      <c r="W1358" s="332"/>
      <c r="X1358" s="328"/>
      <c r="Y1358" s="324"/>
      <c r="Z1358" s="324"/>
      <c r="AA1358" s="324"/>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22"/>
      <c r="Q1359" s="266"/>
      <c r="R1359" s="324"/>
      <c r="S1359" s="326"/>
      <c r="T1359" s="322"/>
      <c r="U1359" s="328"/>
      <c r="V1359" s="330"/>
      <c r="W1359" s="332"/>
      <c r="X1359" s="328"/>
      <c r="Y1359" s="324"/>
      <c r="Z1359" s="324"/>
      <c r="AA1359" s="324"/>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22"/>
      <c r="Q1360" s="266"/>
      <c r="R1360" s="324"/>
      <c r="S1360" s="326"/>
      <c r="T1360" s="322"/>
      <c r="U1360" s="328"/>
      <c r="V1360" s="330"/>
      <c r="W1360" s="332"/>
      <c r="X1360" s="328"/>
      <c r="Y1360" s="324"/>
      <c r="Z1360" s="324"/>
      <c r="AA1360" s="324"/>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34">
        <f>SUM(O1361:O1365)</f>
        <v>0</v>
      </c>
      <c r="Q1361" s="269"/>
      <c r="R1361" s="318">
        <f>SUMPRODUCT(Q1361:Q1365+0)</f>
        <v>0</v>
      </c>
      <c r="S1361" s="336" t="e">
        <f>R1361/P1361</f>
        <v>#DIV/0!</v>
      </c>
      <c r="T1361" s="334" t="e">
        <f>LOOKUP(S1361,{0.4,0.45,0.5,0.55,0.6,0.65,0.7,0.75,0.8,0.85,0.9,0.95,1},{0.1,0.175,0.25,0.325,0.4,0.475,0.55,0.625,0.7,0.775,0.85,0.925,1})</f>
        <v>#DIV/0!</v>
      </c>
      <c r="U1361" s="338"/>
      <c r="V1361" s="340"/>
      <c r="W1361" s="342"/>
      <c r="X1361" s="338"/>
      <c r="Y1361" s="318">
        <f>R1361-(V1361/10)-X1361</f>
        <v>0</v>
      </c>
      <c r="Z1361" s="318" t="e">
        <f>Y1361*T1361*AE1361</f>
        <v>#DIV/0!</v>
      </c>
      <c r="AA1361" s="318"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35"/>
      <c r="Q1362" s="271"/>
      <c r="R1362" s="319"/>
      <c r="S1362" s="337"/>
      <c r="T1362" s="335"/>
      <c r="U1362" s="339"/>
      <c r="V1362" s="341"/>
      <c r="W1362" s="343"/>
      <c r="X1362" s="339"/>
      <c r="Y1362" s="319"/>
      <c r="Z1362" s="319"/>
      <c r="AA1362" s="319"/>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35"/>
      <c r="Q1363" s="271"/>
      <c r="R1363" s="319"/>
      <c r="S1363" s="337"/>
      <c r="T1363" s="335"/>
      <c r="U1363" s="339"/>
      <c r="V1363" s="341"/>
      <c r="W1363" s="343"/>
      <c r="X1363" s="339"/>
      <c r="Y1363" s="319"/>
      <c r="Z1363" s="319"/>
      <c r="AA1363" s="319"/>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35"/>
      <c r="Q1364" s="271"/>
      <c r="R1364" s="319"/>
      <c r="S1364" s="337"/>
      <c r="T1364" s="335"/>
      <c r="U1364" s="339"/>
      <c r="V1364" s="341"/>
      <c r="W1364" s="343"/>
      <c r="X1364" s="339"/>
      <c r="Y1364" s="319"/>
      <c r="Z1364" s="319"/>
      <c r="AA1364" s="319"/>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35"/>
      <c r="Q1365" s="271"/>
      <c r="R1365" s="319"/>
      <c r="S1365" s="337"/>
      <c r="T1365" s="335"/>
      <c r="U1365" s="339"/>
      <c r="V1365" s="341"/>
      <c r="W1365" s="343"/>
      <c r="X1365" s="339"/>
      <c r="Y1365" s="319"/>
      <c r="Z1365" s="319"/>
      <c r="AA1365" s="319"/>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21">
        <f>SUM(O1366:O1370)</f>
        <v>0</v>
      </c>
      <c r="Q1366" s="264"/>
      <c r="R1366" s="323">
        <f>SUMPRODUCT(Q1366:Q1370+0)</f>
        <v>0</v>
      </c>
      <c r="S1366" s="325" t="e">
        <f>R1366/P1366</f>
        <v>#DIV/0!</v>
      </c>
      <c r="T1366" s="321" t="e">
        <f>LOOKUP(S1366,{0.4,0.45,0.5,0.55,0.6,0.65,0.7,0.75,0.8,0.85,0.9,0.95,1},{0.1,0.175,0.25,0.325,0.4,0.475,0.55,0.625,0.7,0.775,0.85,0.925,1})</f>
        <v>#DIV/0!</v>
      </c>
      <c r="U1366" s="327"/>
      <c r="V1366" s="329"/>
      <c r="W1366" s="331"/>
      <c r="X1366" s="327"/>
      <c r="Y1366" s="323">
        <f>R1366-(V1366/10)-X1366</f>
        <v>0</v>
      </c>
      <c r="Z1366" s="323" t="e">
        <f>Y1366*T1366*AE1366</f>
        <v>#DIV/0!</v>
      </c>
      <c r="AA1366" s="323"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22"/>
      <c r="Q1367" s="266"/>
      <c r="R1367" s="324"/>
      <c r="S1367" s="326"/>
      <c r="T1367" s="322"/>
      <c r="U1367" s="328"/>
      <c r="V1367" s="330"/>
      <c r="W1367" s="332"/>
      <c r="X1367" s="328"/>
      <c r="Y1367" s="324"/>
      <c r="Z1367" s="324"/>
      <c r="AA1367" s="324"/>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22"/>
      <c r="Q1368" s="266"/>
      <c r="R1368" s="324"/>
      <c r="S1368" s="326"/>
      <c r="T1368" s="322"/>
      <c r="U1368" s="328"/>
      <c r="V1368" s="330"/>
      <c r="W1368" s="332"/>
      <c r="X1368" s="328"/>
      <c r="Y1368" s="324"/>
      <c r="Z1368" s="324"/>
      <c r="AA1368" s="324"/>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22"/>
      <c r="Q1369" s="266"/>
      <c r="R1369" s="324"/>
      <c r="S1369" s="326"/>
      <c r="T1369" s="322"/>
      <c r="U1369" s="328"/>
      <c r="V1369" s="330"/>
      <c r="W1369" s="332"/>
      <c r="X1369" s="328"/>
      <c r="Y1369" s="324"/>
      <c r="Z1369" s="324"/>
      <c r="AA1369" s="324"/>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22"/>
      <c r="Q1370" s="266"/>
      <c r="R1370" s="324"/>
      <c r="S1370" s="326"/>
      <c r="T1370" s="322"/>
      <c r="U1370" s="328"/>
      <c r="V1370" s="330"/>
      <c r="W1370" s="332"/>
      <c r="X1370" s="328"/>
      <c r="Y1370" s="324"/>
      <c r="Z1370" s="324"/>
      <c r="AA1370" s="324"/>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21">
        <f>SUM(O1372:O1376)</f>
        <v>0</v>
      </c>
      <c r="Q1372" s="264"/>
      <c r="R1372" s="323">
        <f>SUMPRODUCT(Q1372:Q1376+0)</f>
        <v>0</v>
      </c>
      <c r="S1372" s="325" t="e">
        <f>R1372/P1372</f>
        <v>#DIV/0!</v>
      </c>
      <c r="T1372" s="321" t="e">
        <f>LOOKUP(S1372,{0.4,0.45,0.5,0.55,0.6,0.65,0.7,0.75,0.8,0.85,0.9,0.95,1},{0.1,0.175,0.25,0.325,0.4,0.475,0.55,0.625,0.7,0.775,0.85,0.925,1})</f>
        <v>#DIV/0!</v>
      </c>
      <c r="U1372" s="327"/>
      <c r="V1372" s="329"/>
      <c r="W1372" s="331"/>
      <c r="X1372" s="327"/>
      <c r="Y1372" s="323">
        <f>R1372-(V1372/10)-X1372</f>
        <v>0</v>
      </c>
      <c r="Z1372" s="323" t="e">
        <f>Y1372*T1372*AE1372</f>
        <v>#DIV/0!</v>
      </c>
      <c r="AA1372" s="323"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22"/>
      <c r="Q1373" s="266"/>
      <c r="R1373" s="324"/>
      <c r="S1373" s="326"/>
      <c r="T1373" s="322"/>
      <c r="U1373" s="328"/>
      <c r="V1373" s="330"/>
      <c r="W1373" s="332"/>
      <c r="X1373" s="328"/>
      <c r="Y1373" s="324"/>
      <c r="Z1373" s="324"/>
      <c r="AA1373" s="324"/>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22"/>
      <c r="Q1374" s="266"/>
      <c r="R1374" s="324"/>
      <c r="S1374" s="326"/>
      <c r="T1374" s="322"/>
      <c r="U1374" s="328"/>
      <c r="V1374" s="330"/>
      <c r="W1374" s="332"/>
      <c r="X1374" s="328"/>
      <c r="Y1374" s="324"/>
      <c r="Z1374" s="324"/>
      <c r="AA1374" s="324"/>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22"/>
      <c r="Q1375" s="266"/>
      <c r="R1375" s="324"/>
      <c r="S1375" s="326"/>
      <c r="T1375" s="322"/>
      <c r="U1375" s="328"/>
      <c r="V1375" s="330"/>
      <c r="W1375" s="332"/>
      <c r="X1375" s="328"/>
      <c r="Y1375" s="324"/>
      <c r="Z1375" s="324"/>
      <c r="AA1375" s="324"/>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22"/>
      <c r="Q1376" s="266"/>
      <c r="R1376" s="324"/>
      <c r="S1376" s="326"/>
      <c r="T1376" s="322"/>
      <c r="U1376" s="328"/>
      <c r="V1376" s="330"/>
      <c r="W1376" s="332"/>
      <c r="X1376" s="328"/>
      <c r="Y1376" s="324"/>
      <c r="Z1376" s="324"/>
      <c r="AA1376" s="324"/>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34">
        <f>SUM(O1377:O1381)</f>
        <v>0</v>
      </c>
      <c r="Q1377" s="269"/>
      <c r="R1377" s="318">
        <f>SUMPRODUCT(Q1377:Q1381+0)</f>
        <v>0</v>
      </c>
      <c r="S1377" s="336" t="e">
        <f>R1377/P1377</f>
        <v>#DIV/0!</v>
      </c>
      <c r="T1377" s="334" t="e">
        <f>LOOKUP(S1377,{0.4,0.45,0.5,0.55,0.6,0.65,0.7,0.75,0.8,0.85,0.9,0.95,1},{0.1,0.175,0.25,0.325,0.4,0.475,0.55,0.625,0.7,0.775,0.85,0.925,1})</f>
        <v>#DIV/0!</v>
      </c>
      <c r="U1377" s="338"/>
      <c r="V1377" s="340"/>
      <c r="W1377" s="342"/>
      <c r="X1377" s="338"/>
      <c r="Y1377" s="318">
        <f>R1377-(V1377/10)-X1377</f>
        <v>0</v>
      </c>
      <c r="Z1377" s="318" t="e">
        <f>Y1377*T1377*AE1377</f>
        <v>#DIV/0!</v>
      </c>
      <c r="AA1377" s="318"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35"/>
      <c r="Q1378" s="271"/>
      <c r="R1378" s="319"/>
      <c r="S1378" s="337"/>
      <c r="T1378" s="335"/>
      <c r="U1378" s="339"/>
      <c r="V1378" s="341"/>
      <c r="W1378" s="343"/>
      <c r="X1378" s="339"/>
      <c r="Y1378" s="319"/>
      <c r="Z1378" s="319"/>
      <c r="AA1378" s="319"/>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35"/>
      <c r="Q1379" s="271"/>
      <c r="R1379" s="319"/>
      <c r="S1379" s="337"/>
      <c r="T1379" s="335"/>
      <c r="U1379" s="339"/>
      <c r="V1379" s="341"/>
      <c r="W1379" s="343"/>
      <c r="X1379" s="339"/>
      <c r="Y1379" s="319"/>
      <c r="Z1379" s="319"/>
      <c r="AA1379" s="319"/>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35"/>
      <c r="Q1380" s="271"/>
      <c r="R1380" s="319"/>
      <c r="S1380" s="337"/>
      <c r="T1380" s="335"/>
      <c r="U1380" s="339"/>
      <c r="V1380" s="341"/>
      <c r="W1380" s="343"/>
      <c r="X1380" s="339"/>
      <c r="Y1380" s="319"/>
      <c r="Z1380" s="319"/>
      <c r="AA1380" s="319"/>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35"/>
      <c r="Q1381" s="271"/>
      <c r="R1381" s="319"/>
      <c r="S1381" s="337"/>
      <c r="T1381" s="335"/>
      <c r="U1381" s="339"/>
      <c r="V1381" s="341"/>
      <c r="W1381" s="343"/>
      <c r="X1381" s="339"/>
      <c r="Y1381" s="319"/>
      <c r="Z1381" s="319"/>
      <c r="AA1381" s="319"/>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21">
        <f>SUM(O1382:O1386)</f>
        <v>0</v>
      </c>
      <c r="Q1382" s="264"/>
      <c r="R1382" s="323">
        <f>SUMPRODUCT(Q1382:Q1386+0)</f>
        <v>0</v>
      </c>
      <c r="S1382" s="325" t="e">
        <f>R1382/P1382</f>
        <v>#DIV/0!</v>
      </c>
      <c r="T1382" s="321" t="e">
        <f>LOOKUP(S1382,{0.4,0.45,0.5,0.55,0.6,0.65,0.7,0.75,0.8,0.85,0.9,0.95,1},{0.1,0.175,0.25,0.325,0.4,0.475,0.55,0.625,0.7,0.775,0.85,0.925,1})</f>
        <v>#DIV/0!</v>
      </c>
      <c r="U1382" s="327"/>
      <c r="V1382" s="329"/>
      <c r="W1382" s="331"/>
      <c r="X1382" s="327"/>
      <c r="Y1382" s="323">
        <f>R1382-(V1382/10)-X1382</f>
        <v>0</v>
      </c>
      <c r="Z1382" s="323" t="e">
        <f>Y1382*T1382*AE1382</f>
        <v>#DIV/0!</v>
      </c>
      <c r="AA1382" s="323"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22"/>
      <c r="Q1383" s="266"/>
      <c r="R1383" s="324"/>
      <c r="S1383" s="326"/>
      <c r="T1383" s="322"/>
      <c r="U1383" s="328"/>
      <c r="V1383" s="330"/>
      <c r="W1383" s="332"/>
      <c r="X1383" s="328"/>
      <c r="Y1383" s="324"/>
      <c r="Z1383" s="324"/>
      <c r="AA1383" s="324"/>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22"/>
      <c r="Q1384" s="266"/>
      <c r="R1384" s="324"/>
      <c r="S1384" s="326"/>
      <c r="T1384" s="322"/>
      <c r="U1384" s="328"/>
      <c r="V1384" s="330"/>
      <c r="W1384" s="332"/>
      <c r="X1384" s="328"/>
      <c r="Y1384" s="324"/>
      <c r="Z1384" s="324"/>
      <c r="AA1384" s="324"/>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22"/>
      <c r="Q1385" s="266"/>
      <c r="R1385" s="324"/>
      <c r="S1385" s="326"/>
      <c r="T1385" s="322"/>
      <c r="U1385" s="328"/>
      <c r="V1385" s="330"/>
      <c r="W1385" s="332"/>
      <c r="X1385" s="328"/>
      <c r="Y1385" s="324"/>
      <c r="Z1385" s="324"/>
      <c r="AA1385" s="324"/>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22"/>
      <c r="Q1386" s="266"/>
      <c r="R1386" s="324"/>
      <c r="S1386" s="326"/>
      <c r="T1386" s="322"/>
      <c r="U1386" s="328"/>
      <c r="V1386" s="330"/>
      <c r="W1386" s="332"/>
      <c r="X1386" s="328"/>
      <c r="Y1386" s="324"/>
      <c r="Z1386" s="324"/>
      <c r="AA1386" s="324"/>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34">
        <f>SUM(O1387:O1391)</f>
        <v>0</v>
      </c>
      <c r="Q1387" s="269"/>
      <c r="R1387" s="318">
        <f>SUMPRODUCT(Q1387:Q1391+0)</f>
        <v>0</v>
      </c>
      <c r="S1387" s="336" t="e">
        <f>R1387/P1387</f>
        <v>#DIV/0!</v>
      </c>
      <c r="T1387" s="334" t="e">
        <f>LOOKUP(S1387,{0.4,0.45,0.5,0.55,0.6,0.65,0.7,0.75,0.8,0.85,0.9,0.95,1},{0.1,0.175,0.25,0.325,0.4,0.475,0.55,0.625,0.7,0.775,0.85,0.925,1})</f>
        <v>#DIV/0!</v>
      </c>
      <c r="U1387" s="338"/>
      <c r="V1387" s="340"/>
      <c r="W1387" s="342"/>
      <c r="X1387" s="338"/>
      <c r="Y1387" s="318">
        <f>R1387-(V1387/10)-X1387</f>
        <v>0</v>
      </c>
      <c r="Z1387" s="318" t="e">
        <f>Y1387*T1387*AE1387</f>
        <v>#DIV/0!</v>
      </c>
      <c r="AA1387" s="318"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35"/>
      <c r="Q1388" s="271"/>
      <c r="R1388" s="319"/>
      <c r="S1388" s="337"/>
      <c r="T1388" s="335"/>
      <c r="U1388" s="339"/>
      <c r="V1388" s="341"/>
      <c r="W1388" s="343"/>
      <c r="X1388" s="339"/>
      <c r="Y1388" s="319"/>
      <c r="Z1388" s="319"/>
      <c r="AA1388" s="319"/>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35"/>
      <c r="Q1389" s="271"/>
      <c r="R1389" s="319"/>
      <c r="S1389" s="337"/>
      <c r="T1389" s="335"/>
      <c r="U1389" s="339"/>
      <c r="V1389" s="341"/>
      <c r="W1389" s="343"/>
      <c r="X1389" s="339"/>
      <c r="Y1389" s="319"/>
      <c r="Z1389" s="319"/>
      <c r="AA1389" s="319"/>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35"/>
      <c r="Q1390" s="271"/>
      <c r="R1390" s="319"/>
      <c r="S1390" s="337"/>
      <c r="T1390" s="335"/>
      <c r="U1390" s="339"/>
      <c r="V1390" s="341"/>
      <c r="W1390" s="343"/>
      <c r="X1390" s="339"/>
      <c r="Y1390" s="319"/>
      <c r="Z1390" s="319"/>
      <c r="AA1390" s="319"/>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35"/>
      <c r="Q1391" s="271"/>
      <c r="R1391" s="319"/>
      <c r="S1391" s="337"/>
      <c r="T1391" s="335"/>
      <c r="U1391" s="339"/>
      <c r="V1391" s="341"/>
      <c r="W1391" s="343"/>
      <c r="X1391" s="339"/>
      <c r="Y1391" s="319"/>
      <c r="Z1391" s="319"/>
      <c r="AA1391" s="319"/>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21">
        <f>SUM(O1392:O1396)</f>
        <v>0</v>
      </c>
      <c r="Q1392" s="264"/>
      <c r="R1392" s="323">
        <f>SUMPRODUCT(Q1392:Q1396+0)</f>
        <v>0</v>
      </c>
      <c r="S1392" s="325" t="e">
        <f>R1392/P1392</f>
        <v>#DIV/0!</v>
      </c>
      <c r="T1392" s="321" t="e">
        <f>LOOKUP(S1392,{0.4,0.45,0.5,0.55,0.6,0.65,0.7,0.75,0.8,0.85,0.9,0.95,1},{0.1,0.175,0.25,0.325,0.4,0.475,0.55,0.625,0.7,0.775,0.85,0.925,1})</f>
        <v>#DIV/0!</v>
      </c>
      <c r="U1392" s="327"/>
      <c r="V1392" s="329"/>
      <c r="W1392" s="331"/>
      <c r="X1392" s="327"/>
      <c r="Y1392" s="323">
        <f>R1392-(V1392/10)-X1392</f>
        <v>0</v>
      </c>
      <c r="Z1392" s="323" t="e">
        <f>Y1392*T1392*AE1392</f>
        <v>#DIV/0!</v>
      </c>
      <c r="AA1392" s="323"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22"/>
      <c r="Q1393" s="266"/>
      <c r="R1393" s="324"/>
      <c r="S1393" s="326"/>
      <c r="T1393" s="322"/>
      <c r="U1393" s="328"/>
      <c r="V1393" s="330"/>
      <c r="W1393" s="332"/>
      <c r="X1393" s="328"/>
      <c r="Y1393" s="324"/>
      <c r="Z1393" s="324"/>
      <c r="AA1393" s="324"/>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22"/>
      <c r="Q1394" s="266"/>
      <c r="R1394" s="324"/>
      <c r="S1394" s="326"/>
      <c r="T1394" s="322"/>
      <c r="U1394" s="328"/>
      <c r="V1394" s="330"/>
      <c r="W1394" s="332"/>
      <c r="X1394" s="328"/>
      <c r="Y1394" s="324"/>
      <c r="Z1394" s="324"/>
      <c r="AA1394" s="324"/>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22"/>
      <c r="Q1395" s="266"/>
      <c r="R1395" s="324"/>
      <c r="S1395" s="326"/>
      <c r="T1395" s="322"/>
      <c r="U1395" s="328"/>
      <c r="V1395" s="330"/>
      <c r="W1395" s="332"/>
      <c r="X1395" s="328"/>
      <c r="Y1395" s="324"/>
      <c r="Z1395" s="324"/>
      <c r="AA1395" s="324"/>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22"/>
      <c r="Q1396" s="266"/>
      <c r="R1396" s="324"/>
      <c r="S1396" s="326"/>
      <c r="T1396" s="322"/>
      <c r="U1396" s="328"/>
      <c r="V1396" s="330"/>
      <c r="W1396" s="332"/>
      <c r="X1396" s="328"/>
      <c r="Y1396" s="324"/>
      <c r="Z1396" s="324"/>
      <c r="AA1396" s="324"/>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21">
        <f>SUM(O1398:O1402)</f>
        <v>0</v>
      </c>
      <c r="Q1398" s="264"/>
      <c r="R1398" s="323">
        <f>SUMPRODUCT(Q1398:Q1402+0)</f>
        <v>0</v>
      </c>
      <c r="S1398" s="325" t="e">
        <f>R1398/P1398</f>
        <v>#DIV/0!</v>
      </c>
      <c r="T1398" s="321" t="e">
        <f>LOOKUP(S1398,{0.4,0.45,0.5,0.55,0.6,0.65,0.7,0.75,0.8,0.85,0.9,0.95,1},{0.1,0.175,0.25,0.325,0.4,0.475,0.55,0.625,0.7,0.775,0.85,0.925,1})</f>
        <v>#DIV/0!</v>
      </c>
      <c r="U1398" s="327"/>
      <c r="V1398" s="329"/>
      <c r="W1398" s="331"/>
      <c r="X1398" s="327"/>
      <c r="Y1398" s="323">
        <f>R1398-(V1398/10)-X1398</f>
        <v>0</v>
      </c>
      <c r="Z1398" s="323" t="e">
        <f>Y1398*T1398*AE1398</f>
        <v>#DIV/0!</v>
      </c>
      <c r="AA1398" s="323"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22"/>
      <c r="Q1399" s="266"/>
      <c r="R1399" s="324"/>
      <c r="S1399" s="326"/>
      <c r="T1399" s="322"/>
      <c r="U1399" s="328"/>
      <c r="V1399" s="330"/>
      <c r="W1399" s="332"/>
      <c r="X1399" s="328"/>
      <c r="Y1399" s="324"/>
      <c r="Z1399" s="324"/>
      <c r="AA1399" s="324"/>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22"/>
      <c r="Q1400" s="266"/>
      <c r="R1400" s="324"/>
      <c r="S1400" s="326"/>
      <c r="T1400" s="322"/>
      <c r="U1400" s="328"/>
      <c r="V1400" s="330"/>
      <c r="W1400" s="332"/>
      <c r="X1400" s="328"/>
      <c r="Y1400" s="324"/>
      <c r="Z1400" s="324"/>
      <c r="AA1400" s="324"/>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22"/>
      <c r="Q1401" s="266"/>
      <c r="R1401" s="324"/>
      <c r="S1401" s="326"/>
      <c r="T1401" s="322"/>
      <c r="U1401" s="328"/>
      <c r="V1401" s="330"/>
      <c r="W1401" s="332"/>
      <c r="X1401" s="328"/>
      <c r="Y1401" s="324"/>
      <c r="Z1401" s="324"/>
      <c r="AA1401" s="324"/>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22"/>
      <c r="Q1402" s="266"/>
      <c r="R1402" s="324"/>
      <c r="S1402" s="326"/>
      <c r="T1402" s="322"/>
      <c r="U1402" s="328"/>
      <c r="V1402" s="330"/>
      <c r="W1402" s="332"/>
      <c r="X1402" s="328"/>
      <c r="Y1402" s="324"/>
      <c r="Z1402" s="324"/>
      <c r="AA1402" s="324"/>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34">
        <f>SUM(O1403:O1407)</f>
        <v>0</v>
      </c>
      <c r="Q1403" s="269"/>
      <c r="R1403" s="318">
        <f>SUMPRODUCT(Q1403:Q1407+0)</f>
        <v>0</v>
      </c>
      <c r="S1403" s="336" t="e">
        <f>R1403/P1403</f>
        <v>#DIV/0!</v>
      </c>
      <c r="T1403" s="334" t="e">
        <f>LOOKUP(S1403,{0.4,0.45,0.5,0.55,0.6,0.65,0.7,0.75,0.8,0.85,0.9,0.95,1},{0.1,0.175,0.25,0.325,0.4,0.475,0.55,0.625,0.7,0.775,0.85,0.925,1})</f>
        <v>#DIV/0!</v>
      </c>
      <c r="U1403" s="338"/>
      <c r="V1403" s="340"/>
      <c r="W1403" s="342"/>
      <c r="X1403" s="338"/>
      <c r="Y1403" s="318">
        <f>R1403-(V1403/10)-X1403</f>
        <v>0</v>
      </c>
      <c r="Z1403" s="318" t="e">
        <f>Y1403*T1403*AE1403</f>
        <v>#DIV/0!</v>
      </c>
      <c r="AA1403" s="318"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35"/>
      <c r="Q1404" s="271"/>
      <c r="R1404" s="319"/>
      <c r="S1404" s="337"/>
      <c r="T1404" s="335"/>
      <c r="U1404" s="339"/>
      <c r="V1404" s="341"/>
      <c r="W1404" s="343"/>
      <c r="X1404" s="339"/>
      <c r="Y1404" s="319"/>
      <c r="Z1404" s="319"/>
      <c r="AA1404" s="319"/>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35"/>
      <c r="Q1405" s="271"/>
      <c r="R1405" s="319"/>
      <c r="S1405" s="337"/>
      <c r="T1405" s="335"/>
      <c r="U1405" s="339"/>
      <c r="V1405" s="341"/>
      <c r="W1405" s="343"/>
      <c r="X1405" s="339"/>
      <c r="Y1405" s="319"/>
      <c r="Z1405" s="319"/>
      <c r="AA1405" s="319"/>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35"/>
      <c r="Q1406" s="271"/>
      <c r="R1406" s="319"/>
      <c r="S1406" s="337"/>
      <c r="T1406" s="335"/>
      <c r="U1406" s="339"/>
      <c r="V1406" s="341"/>
      <c r="W1406" s="343"/>
      <c r="X1406" s="339"/>
      <c r="Y1406" s="319"/>
      <c r="Z1406" s="319"/>
      <c r="AA1406" s="319"/>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35"/>
      <c r="Q1407" s="271"/>
      <c r="R1407" s="319"/>
      <c r="S1407" s="337"/>
      <c r="T1407" s="335"/>
      <c r="U1407" s="339"/>
      <c r="V1407" s="341"/>
      <c r="W1407" s="343"/>
      <c r="X1407" s="339"/>
      <c r="Y1407" s="319"/>
      <c r="Z1407" s="319"/>
      <c r="AA1407" s="319"/>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21">
        <f>SUM(O1408:O1412)</f>
        <v>0</v>
      </c>
      <c r="Q1408" s="264"/>
      <c r="R1408" s="323">
        <f>SUMPRODUCT(Q1408:Q1412+0)</f>
        <v>0</v>
      </c>
      <c r="S1408" s="325" t="e">
        <f>R1408/P1408</f>
        <v>#DIV/0!</v>
      </c>
      <c r="T1408" s="321" t="e">
        <f>LOOKUP(S1408,{0.4,0.45,0.5,0.55,0.6,0.65,0.7,0.75,0.8,0.85,0.9,0.95,1},{0.1,0.175,0.25,0.325,0.4,0.475,0.55,0.625,0.7,0.775,0.85,0.925,1})</f>
        <v>#DIV/0!</v>
      </c>
      <c r="U1408" s="327"/>
      <c r="V1408" s="329"/>
      <c r="W1408" s="331"/>
      <c r="X1408" s="327"/>
      <c r="Y1408" s="323">
        <f>R1408-(V1408/10)-X1408</f>
        <v>0</v>
      </c>
      <c r="Z1408" s="323" t="e">
        <f>Y1408*T1408*AE1408</f>
        <v>#DIV/0!</v>
      </c>
      <c r="AA1408" s="323"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22"/>
      <c r="Q1409" s="266"/>
      <c r="R1409" s="324"/>
      <c r="S1409" s="326"/>
      <c r="T1409" s="322"/>
      <c r="U1409" s="328"/>
      <c r="V1409" s="330"/>
      <c r="W1409" s="332"/>
      <c r="X1409" s="328"/>
      <c r="Y1409" s="324"/>
      <c r="Z1409" s="324"/>
      <c r="AA1409" s="324"/>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22"/>
      <c r="Q1410" s="266"/>
      <c r="R1410" s="324"/>
      <c r="S1410" s="326"/>
      <c r="T1410" s="322"/>
      <c r="U1410" s="328"/>
      <c r="V1410" s="330"/>
      <c r="W1410" s="332"/>
      <c r="X1410" s="328"/>
      <c r="Y1410" s="324"/>
      <c r="Z1410" s="324"/>
      <c r="AA1410" s="324"/>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22"/>
      <c r="Q1411" s="266"/>
      <c r="R1411" s="324"/>
      <c r="S1411" s="326"/>
      <c r="T1411" s="322"/>
      <c r="U1411" s="328"/>
      <c r="V1411" s="330"/>
      <c r="W1411" s="332"/>
      <c r="X1411" s="328"/>
      <c r="Y1411" s="324"/>
      <c r="Z1411" s="324"/>
      <c r="AA1411" s="324"/>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22"/>
      <c r="Q1412" s="266"/>
      <c r="R1412" s="324"/>
      <c r="S1412" s="326"/>
      <c r="T1412" s="322"/>
      <c r="U1412" s="328"/>
      <c r="V1412" s="330"/>
      <c r="W1412" s="332"/>
      <c r="X1412" s="328"/>
      <c r="Y1412" s="324"/>
      <c r="Z1412" s="324"/>
      <c r="AA1412" s="324"/>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34">
        <f>SUM(O1413:O1417)</f>
        <v>0</v>
      </c>
      <c r="Q1413" s="269"/>
      <c r="R1413" s="318">
        <f>SUMPRODUCT(Q1413:Q1417+0)</f>
        <v>0</v>
      </c>
      <c r="S1413" s="336" t="e">
        <f>R1413/P1413</f>
        <v>#DIV/0!</v>
      </c>
      <c r="T1413" s="334" t="e">
        <f>LOOKUP(S1413,{0.4,0.45,0.5,0.55,0.6,0.65,0.7,0.75,0.8,0.85,0.9,0.95,1},{0.1,0.175,0.25,0.325,0.4,0.475,0.55,0.625,0.7,0.775,0.85,0.925,1})</f>
        <v>#DIV/0!</v>
      </c>
      <c r="U1413" s="338"/>
      <c r="V1413" s="340"/>
      <c r="W1413" s="342"/>
      <c r="X1413" s="338"/>
      <c r="Y1413" s="318">
        <f>R1413-(V1413/10)-X1413</f>
        <v>0</v>
      </c>
      <c r="Z1413" s="318" t="e">
        <f>Y1413*T1413*AE1413</f>
        <v>#DIV/0!</v>
      </c>
      <c r="AA1413" s="318"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35"/>
      <c r="Q1414" s="271"/>
      <c r="R1414" s="319"/>
      <c r="S1414" s="337"/>
      <c r="T1414" s="335"/>
      <c r="U1414" s="339"/>
      <c r="V1414" s="341"/>
      <c r="W1414" s="343"/>
      <c r="X1414" s="339"/>
      <c r="Y1414" s="319"/>
      <c r="Z1414" s="319"/>
      <c r="AA1414" s="319"/>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35"/>
      <c r="Q1415" s="271"/>
      <c r="R1415" s="319"/>
      <c r="S1415" s="337"/>
      <c r="T1415" s="335"/>
      <c r="U1415" s="339"/>
      <c r="V1415" s="341"/>
      <c r="W1415" s="343"/>
      <c r="X1415" s="339"/>
      <c r="Y1415" s="319"/>
      <c r="Z1415" s="319"/>
      <c r="AA1415" s="319"/>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35"/>
      <c r="Q1416" s="271"/>
      <c r="R1416" s="319"/>
      <c r="S1416" s="337"/>
      <c r="T1416" s="335"/>
      <c r="U1416" s="339"/>
      <c r="V1416" s="341"/>
      <c r="W1416" s="343"/>
      <c r="X1416" s="339"/>
      <c r="Y1416" s="319"/>
      <c r="Z1416" s="319"/>
      <c r="AA1416" s="319"/>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35"/>
      <c r="Q1417" s="271"/>
      <c r="R1417" s="319"/>
      <c r="S1417" s="337"/>
      <c r="T1417" s="335"/>
      <c r="U1417" s="339"/>
      <c r="V1417" s="341"/>
      <c r="W1417" s="343"/>
      <c r="X1417" s="339"/>
      <c r="Y1417" s="319"/>
      <c r="Z1417" s="319"/>
      <c r="AA1417" s="319"/>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21">
        <f>SUM(O1418:O1422)</f>
        <v>0</v>
      </c>
      <c r="Q1418" s="264"/>
      <c r="R1418" s="323">
        <f>SUMPRODUCT(Q1418:Q1422+0)</f>
        <v>0</v>
      </c>
      <c r="S1418" s="325" t="e">
        <f>R1418/P1418</f>
        <v>#DIV/0!</v>
      </c>
      <c r="T1418" s="321" t="e">
        <f>LOOKUP(S1418,{0.4,0.45,0.5,0.55,0.6,0.65,0.7,0.75,0.8,0.85,0.9,0.95,1},{0.1,0.175,0.25,0.325,0.4,0.475,0.55,0.625,0.7,0.775,0.85,0.925,1})</f>
        <v>#DIV/0!</v>
      </c>
      <c r="U1418" s="327"/>
      <c r="V1418" s="329"/>
      <c r="W1418" s="331"/>
      <c r="X1418" s="327"/>
      <c r="Y1418" s="323">
        <f>R1418-(V1418/10)-X1418</f>
        <v>0</v>
      </c>
      <c r="Z1418" s="323" t="e">
        <f>Y1418*T1418*AE1418</f>
        <v>#DIV/0!</v>
      </c>
      <c r="AA1418" s="323"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22"/>
      <c r="Q1419" s="266"/>
      <c r="R1419" s="324"/>
      <c r="S1419" s="326"/>
      <c r="T1419" s="322"/>
      <c r="U1419" s="328"/>
      <c r="V1419" s="330"/>
      <c r="W1419" s="332"/>
      <c r="X1419" s="328"/>
      <c r="Y1419" s="324"/>
      <c r="Z1419" s="324"/>
      <c r="AA1419" s="324"/>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22"/>
      <c r="Q1420" s="266"/>
      <c r="R1420" s="324"/>
      <c r="S1420" s="326"/>
      <c r="T1420" s="322"/>
      <c r="U1420" s="328"/>
      <c r="V1420" s="330"/>
      <c r="W1420" s="332"/>
      <c r="X1420" s="328"/>
      <c r="Y1420" s="324"/>
      <c r="Z1420" s="324"/>
      <c r="AA1420" s="324"/>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22"/>
      <c r="Q1421" s="266"/>
      <c r="R1421" s="324"/>
      <c r="S1421" s="326"/>
      <c r="T1421" s="322"/>
      <c r="U1421" s="328"/>
      <c r="V1421" s="330"/>
      <c r="W1421" s="332"/>
      <c r="X1421" s="328"/>
      <c r="Y1421" s="324"/>
      <c r="Z1421" s="324"/>
      <c r="AA1421" s="324"/>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22"/>
      <c r="Q1422" s="266"/>
      <c r="R1422" s="324"/>
      <c r="S1422" s="326"/>
      <c r="T1422" s="322"/>
      <c r="U1422" s="328"/>
      <c r="V1422" s="330"/>
      <c r="W1422" s="332"/>
      <c r="X1422" s="328"/>
      <c r="Y1422" s="324"/>
      <c r="Z1422" s="324"/>
      <c r="AA1422" s="324"/>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21">
        <f>SUM(O1424:O1428)</f>
        <v>0</v>
      </c>
      <c r="Q1424" s="264"/>
      <c r="R1424" s="323">
        <f>SUMPRODUCT(Q1424:Q1428+0)</f>
        <v>0</v>
      </c>
      <c r="S1424" s="325" t="e">
        <f>R1424/P1424</f>
        <v>#DIV/0!</v>
      </c>
      <c r="T1424" s="321" t="e">
        <f>LOOKUP(S1424,{0.4,0.45,0.5,0.55,0.6,0.65,0.7,0.75,0.8,0.85,0.9,0.95,1},{0.1,0.175,0.25,0.325,0.4,0.475,0.55,0.625,0.7,0.775,0.85,0.925,1})</f>
        <v>#DIV/0!</v>
      </c>
      <c r="U1424" s="327"/>
      <c r="V1424" s="329"/>
      <c r="W1424" s="331"/>
      <c r="X1424" s="327"/>
      <c r="Y1424" s="323">
        <f>R1424-(V1424/10)-X1424</f>
        <v>0</v>
      </c>
      <c r="Z1424" s="323" t="e">
        <f>Y1424*T1424*AE1424</f>
        <v>#DIV/0!</v>
      </c>
      <c r="AA1424" s="323"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22"/>
      <c r="Q1425" s="266"/>
      <c r="R1425" s="324"/>
      <c r="S1425" s="326"/>
      <c r="T1425" s="322"/>
      <c r="U1425" s="328"/>
      <c r="V1425" s="330"/>
      <c r="W1425" s="332"/>
      <c r="X1425" s="328"/>
      <c r="Y1425" s="324"/>
      <c r="Z1425" s="324"/>
      <c r="AA1425" s="324"/>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22"/>
      <c r="Q1426" s="266"/>
      <c r="R1426" s="324"/>
      <c r="S1426" s="326"/>
      <c r="T1426" s="322"/>
      <c r="U1426" s="328"/>
      <c r="V1426" s="330"/>
      <c r="W1426" s="332"/>
      <c r="X1426" s="328"/>
      <c r="Y1426" s="324"/>
      <c r="Z1426" s="324"/>
      <c r="AA1426" s="324"/>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22"/>
      <c r="Q1427" s="266"/>
      <c r="R1427" s="324"/>
      <c r="S1427" s="326"/>
      <c r="T1427" s="322"/>
      <c r="U1427" s="328"/>
      <c r="V1427" s="330"/>
      <c r="W1427" s="332"/>
      <c r="X1427" s="328"/>
      <c r="Y1427" s="324"/>
      <c r="Z1427" s="324"/>
      <c r="AA1427" s="324"/>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22"/>
      <c r="Q1428" s="266"/>
      <c r="R1428" s="324"/>
      <c r="S1428" s="326"/>
      <c r="T1428" s="322"/>
      <c r="U1428" s="328"/>
      <c r="V1428" s="330"/>
      <c r="W1428" s="332"/>
      <c r="X1428" s="328"/>
      <c r="Y1428" s="324"/>
      <c r="Z1428" s="324"/>
      <c r="AA1428" s="324"/>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34">
        <f>SUM(O1429:O1433)</f>
        <v>0</v>
      </c>
      <c r="Q1429" s="269"/>
      <c r="R1429" s="318">
        <f>SUMPRODUCT(Q1429:Q1433+0)</f>
        <v>0</v>
      </c>
      <c r="S1429" s="336" t="e">
        <f>R1429/P1429</f>
        <v>#DIV/0!</v>
      </c>
      <c r="T1429" s="334" t="e">
        <f>LOOKUP(S1429,{0.4,0.45,0.5,0.55,0.6,0.65,0.7,0.75,0.8,0.85,0.9,0.95,1},{0.1,0.175,0.25,0.325,0.4,0.475,0.55,0.625,0.7,0.775,0.85,0.925,1})</f>
        <v>#DIV/0!</v>
      </c>
      <c r="U1429" s="338"/>
      <c r="V1429" s="340"/>
      <c r="W1429" s="342"/>
      <c r="X1429" s="338"/>
      <c r="Y1429" s="318">
        <f>R1429-(V1429/10)-X1429</f>
        <v>0</v>
      </c>
      <c r="Z1429" s="318" t="e">
        <f>Y1429*T1429*AE1429</f>
        <v>#DIV/0!</v>
      </c>
      <c r="AA1429" s="318"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35"/>
      <c r="Q1430" s="271"/>
      <c r="R1430" s="319"/>
      <c r="S1430" s="337"/>
      <c r="T1430" s="335"/>
      <c r="U1430" s="339"/>
      <c r="V1430" s="341"/>
      <c r="W1430" s="343"/>
      <c r="X1430" s="339"/>
      <c r="Y1430" s="319"/>
      <c r="Z1430" s="319"/>
      <c r="AA1430" s="319"/>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35"/>
      <c r="Q1431" s="271"/>
      <c r="R1431" s="319"/>
      <c r="S1431" s="337"/>
      <c r="T1431" s="335"/>
      <c r="U1431" s="339"/>
      <c r="V1431" s="341"/>
      <c r="W1431" s="343"/>
      <c r="X1431" s="339"/>
      <c r="Y1431" s="319"/>
      <c r="Z1431" s="319"/>
      <c r="AA1431" s="319"/>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35"/>
      <c r="Q1432" s="271"/>
      <c r="R1432" s="319"/>
      <c r="S1432" s="337"/>
      <c r="T1432" s="335"/>
      <c r="U1432" s="339"/>
      <c r="V1432" s="341"/>
      <c r="W1432" s="343"/>
      <c r="X1432" s="339"/>
      <c r="Y1432" s="319"/>
      <c r="Z1432" s="319"/>
      <c r="AA1432" s="319"/>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35"/>
      <c r="Q1433" s="271"/>
      <c r="R1433" s="319"/>
      <c r="S1433" s="337"/>
      <c r="T1433" s="335"/>
      <c r="U1433" s="339"/>
      <c r="V1433" s="341"/>
      <c r="W1433" s="343"/>
      <c r="X1433" s="339"/>
      <c r="Y1433" s="319"/>
      <c r="Z1433" s="319"/>
      <c r="AA1433" s="319"/>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21">
        <f>SUM(O1434:O1438)</f>
        <v>0</v>
      </c>
      <c r="Q1434" s="264"/>
      <c r="R1434" s="323">
        <f>SUMPRODUCT(Q1434:Q1438+0)</f>
        <v>0</v>
      </c>
      <c r="S1434" s="325" t="e">
        <f>R1434/P1434</f>
        <v>#DIV/0!</v>
      </c>
      <c r="T1434" s="321" t="e">
        <f>LOOKUP(S1434,{0.4,0.45,0.5,0.55,0.6,0.65,0.7,0.75,0.8,0.85,0.9,0.95,1},{0.1,0.175,0.25,0.325,0.4,0.475,0.55,0.625,0.7,0.775,0.85,0.925,1})</f>
        <v>#DIV/0!</v>
      </c>
      <c r="U1434" s="327"/>
      <c r="V1434" s="329"/>
      <c r="W1434" s="331"/>
      <c r="X1434" s="327"/>
      <c r="Y1434" s="323">
        <f>R1434-(V1434/10)-X1434</f>
        <v>0</v>
      </c>
      <c r="Z1434" s="323" t="e">
        <f>Y1434*T1434*AE1434</f>
        <v>#DIV/0!</v>
      </c>
      <c r="AA1434" s="323"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22"/>
      <c r="Q1435" s="266"/>
      <c r="R1435" s="324"/>
      <c r="S1435" s="326"/>
      <c r="T1435" s="322"/>
      <c r="U1435" s="328"/>
      <c r="V1435" s="330"/>
      <c r="W1435" s="332"/>
      <c r="X1435" s="328"/>
      <c r="Y1435" s="324"/>
      <c r="Z1435" s="324"/>
      <c r="AA1435" s="324"/>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22"/>
      <c r="Q1436" s="266"/>
      <c r="R1436" s="324"/>
      <c r="S1436" s="326"/>
      <c r="T1436" s="322"/>
      <c r="U1436" s="328"/>
      <c r="V1436" s="330"/>
      <c r="W1436" s="332"/>
      <c r="X1436" s="328"/>
      <c r="Y1436" s="324"/>
      <c r="Z1436" s="324"/>
      <c r="AA1436" s="324"/>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22"/>
      <c r="Q1437" s="266"/>
      <c r="R1437" s="324"/>
      <c r="S1437" s="326"/>
      <c r="T1437" s="322"/>
      <c r="U1437" s="328"/>
      <c r="V1437" s="330"/>
      <c r="W1437" s="332"/>
      <c r="X1437" s="328"/>
      <c r="Y1437" s="324"/>
      <c r="Z1437" s="324"/>
      <c r="AA1437" s="324"/>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22"/>
      <c r="Q1438" s="266"/>
      <c r="R1438" s="324"/>
      <c r="S1438" s="326"/>
      <c r="T1438" s="322"/>
      <c r="U1438" s="328"/>
      <c r="V1438" s="330"/>
      <c r="W1438" s="332"/>
      <c r="X1438" s="328"/>
      <c r="Y1438" s="324"/>
      <c r="Z1438" s="324"/>
      <c r="AA1438" s="324"/>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34">
        <f>SUM(O1439:O1443)</f>
        <v>0</v>
      </c>
      <c r="Q1439" s="269"/>
      <c r="R1439" s="318">
        <f>SUMPRODUCT(Q1439:Q1443+0)</f>
        <v>0</v>
      </c>
      <c r="S1439" s="336" t="e">
        <f>R1439/P1439</f>
        <v>#DIV/0!</v>
      </c>
      <c r="T1439" s="334" t="e">
        <f>LOOKUP(S1439,{0.4,0.45,0.5,0.55,0.6,0.65,0.7,0.75,0.8,0.85,0.9,0.95,1},{0.1,0.175,0.25,0.325,0.4,0.475,0.55,0.625,0.7,0.775,0.85,0.925,1})</f>
        <v>#DIV/0!</v>
      </c>
      <c r="U1439" s="338"/>
      <c r="V1439" s="340"/>
      <c r="W1439" s="342"/>
      <c r="X1439" s="338"/>
      <c r="Y1439" s="318">
        <f>R1439-(V1439/10)-X1439</f>
        <v>0</v>
      </c>
      <c r="Z1439" s="318" t="e">
        <f>Y1439*T1439*AE1439</f>
        <v>#DIV/0!</v>
      </c>
      <c r="AA1439" s="318"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35"/>
      <c r="Q1440" s="271"/>
      <c r="R1440" s="319"/>
      <c r="S1440" s="337"/>
      <c r="T1440" s="335"/>
      <c r="U1440" s="339"/>
      <c r="V1440" s="341"/>
      <c r="W1440" s="343"/>
      <c r="X1440" s="339"/>
      <c r="Y1440" s="319"/>
      <c r="Z1440" s="319"/>
      <c r="AA1440" s="319"/>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35"/>
      <c r="Q1441" s="271"/>
      <c r="R1441" s="319"/>
      <c r="S1441" s="337"/>
      <c r="T1441" s="335"/>
      <c r="U1441" s="339"/>
      <c r="V1441" s="341"/>
      <c r="W1441" s="343"/>
      <c r="X1441" s="339"/>
      <c r="Y1441" s="319"/>
      <c r="Z1441" s="319"/>
      <c r="AA1441" s="319"/>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35"/>
      <c r="Q1442" s="271"/>
      <c r="R1442" s="319"/>
      <c r="S1442" s="337"/>
      <c r="T1442" s="335"/>
      <c r="U1442" s="339"/>
      <c r="V1442" s="341"/>
      <c r="W1442" s="343"/>
      <c r="X1442" s="339"/>
      <c r="Y1442" s="319"/>
      <c r="Z1442" s="319"/>
      <c r="AA1442" s="319"/>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35"/>
      <c r="Q1443" s="271"/>
      <c r="R1443" s="319"/>
      <c r="S1443" s="337"/>
      <c r="T1443" s="335"/>
      <c r="U1443" s="339"/>
      <c r="V1443" s="341"/>
      <c r="W1443" s="343"/>
      <c r="X1443" s="339"/>
      <c r="Y1443" s="319"/>
      <c r="Z1443" s="319"/>
      <c r="AA1443" s="319"/>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21">
        <f>SUM(O1444:O1448)</f>
        <v>0</v>
      </c>
      <c r="Q1444" s="264"/>
      <c r="R1444" s="323">
        <f>SUMPRODUCT(Q1444:Q1448+0)</f>
        <v>0</v>
      </c>
      <c r="S1444" s="325" t="e">
        <f>R1444/P1444</f>
        <v>#DIV/0!</v>
      </c>
      <c r="T1444" s="321" t="e">
        <f>LOOKUP(S1444,{0.4,0.45,0.5,0.55,0.6,0.65,0.7,0.75,0.8,0.85,0.9,0.95,1},{0.1,0.175,0.25,0.325,0.4,0.475,0.55,0.625,0.7,0.775,0.85,0.925,1})</f>
        <v>#DIV/0!</v>
      </c>
      <c r="U1444" s="327"/>
      <c r="V1444" s="329"/>
      <c r="W1444" s="331"/>
      <c r="X1444" s="327"/>
      <c r="Y1444" s="323">
        <f>R1444-(V1444/10)-X1444</f>
        <v>0</v>
      </c>
      <c r="Z1444" s="323" t="e">
        <f>Y1444*T1444*AE1444</f>
        <v>#DIV/0!</v>
      </c>
      <c r="AA1444" s="323"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22"/>
      <c r="Q1445" s="266"/>
      <c r="R1445" s="324"/>
      <c r="S1445" s="326"/>
      <c r="T1445" s="322"/>
      <c r="U1445" s="328"/>
      <c r="V1445" s="330"/>
      <c r="W1445" s="332"/>
      <c r="X1445" s="328"/>
      <c r="Y1445" s="324"/>
      <c r="Z1445" s="324"/>
      <c r="AA1445" s="324"/>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22"/>
      <c r="Q1446" s="266"/>
      <c r="R1446" s="324"/>
      <c r="S1446" s="326"/>
      <c r="T1446" s="322"/>
      <c r="U1446" s="328"/>
      <c r="V1446" s="330"/>
      <c r="W1446" s="332"/>
      <c r="X1446" s="328"/>
      <c r="Y1446" s="324"/>
      <c r="Z1446" s="324"/>
      <c r="AA1446" s="324"/>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22"/>
      <c r="Q1447" s="266"/>
      <c r="R1447" s="324"/>
      <c r="S1447" s="326"/>
      <c r="T1447" s="322"/>
      <c r="U1447" s="328"/>
      <c r="V1447" s="330"/>
      <c r="W1447" s="332"/>
      <c r="X1447" s="328"/>
      <c r="Y1447" s="324"/>
      <c r="Z1447" s="324"/>
      <c r="AA1447" s="324"/>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22"/>
      <c r="Q1448" s="266"/>
      <c r="R1448" s="324"/>
      <c r="S1448" s="326"/>
      <c r="T1448" s="322"/>
      <c r="U1448" s="328"/>
      <c r="V1448" s="330"/>
      <c r="W1448" s="332"/>
      <c r="X1448" s="328"/>
      <c r="Y1448" s="324"/>
      <c r="Z1448" s="324"/>
      <c r="AA1448" s="324"/>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21">
        <f>SUM(O1450:O1454)</f>
        <v>0</v>
      </c>
      <c r="Q1450" s="264"/>
      <c r="R1450" s="323">
        <f>SUMPRODUCT(Q1450:Q1454+0)</f>
        <v>0</v>
      </c>
      <c r="S1450" s="325" t="e">
        <f>R1450/P1450</f>
        <v>#DIV/0!</v>
      </c>
      <c r="T1450" s="321" t="e">
        <f>LOOKUP(S1450,{0.4,0.45,0.5,0.55,0.6,0.65,0.7,0.75,0.8,0.85,0.9,0.95,1},{0.1,0.175,0.25,0.325,0.4,0.475,0.55,0.625,0.7,0.775,0.85,0.925,1})</f>
        <v>#DIV/0!</v>
      </c>
      <c r="U1450" s="327"/>
      <c r="V1450" s="329"/>
      <c r="W1450" s="331"/>
      <c r="X1450" s="327"/>
      <c r="Y1450" s="323">
        <f>R1450-(V1450/10)-X1450</f>
        <v>0</v>
      </c>
      <c r="Z1450" s="323" t="e">
        <f>Y1450*T1450*AE1450</f>
        <v>#DIV/0!</v>
      </c>
      <c r="AA1450" s="323"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22"/>
      <c r="Q1451" s="266"/>
      <c r="R1451" s="324"/>
      <c r="S1451" s="326"/>
      <c r="T1451" s="322"/>
      <c r="U1451" s="328"/>
      <c r="V1451" s="330"/>
      <c r="W1451" s="332"/>
      <c r="X1451" s="328"/>
      <c r="Y1451" s="324"/>
      <c r="Z1451" s="324"/>
      <c r="AA1451" s="324"/>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22"/>
      <c r="Q1452" s="266"/>
      <c r="R1452" s="324"/>
      <c r="S1452" s="326"/>
      <c r="T1452" s="322"/>
      <c r="U1452" s="328"/>
      <c r="V1452" s="330"/>
      <c r="W1452" s="332"/>
      <c r="X1452" s="328"/>
      <c r="Y1452" s="324"/>
      <c r="Z1452" s="324"/>
      <c r="AA1452" s="324"/>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22"/>
      <c r="Q1453" s="266"/>
      <c r="R1453" s="324"/>
      <c r="S1453" s="326"/>
      <c r="T1453" s="322"/>
      <c r="U1453" s="328"/>
      <c r="V1453" s="330"/>
      <c r="W1453" s="332"/>
      <c r="X1453" s="328"/>
      <c r="Y1453" s="324"/>
      <c r="Z1453" s="324"/>
      <c r="AA1453" s="324"/>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22"/>
      <c r="Q1454" s="266"/>
      <c r="R1454" s="324"/>
      <c r="S1454" s="326"/>
      <c r="T1454" s="322"/>
      <c r="U1454" s="328"/>
      <c r="V1454" s="330"/>
      <c r="W1454" s="332"/>
      <c r="X1454" s="328"/>
      <c r="Y1454" s="324"/>
      <c r="Z1454" s="324"/>
      <c r="AA1454" s="324"/>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34">
        <f>SUM(O1455:O1459)</f>
        <v>0</v>
      </c>
      <c r="Q1455" s="269"/>
      <c r="R1455" s="318">
        <f>SUMPRODUCT(Q1455:Q1459+0)</f>
        <v>0</v>
      </c>
      <c r="S1455" s="336" t="e">
        <f>R1455/P1455</f>
        <v>#DIV/0!</v>
      </c>
      <c r="T1455" s="334" t="e">
        <f>LOOKUP(S1455,{0.4,0.45,0.5,0.55,0.6,0.65,0.7,0.75,0.8,0.85,0.9,0.95,1},{0.1,0.175,0.25,0.325,0.4,0.475,0.55,0.625,0.7,0.775,0.85,0.925,1})</f>
        <v>#DIV/0!</v>
      </c>
      <c r="U1455" s="338"/>
      <c r="V1455" s="340"/>
      <c r="W1455" s="342"/>
      <c r="X1455" s="338"/>
      <c r="Y1455" s="318">
        <f>R1455-(V1455/10)-X1455</f>
        <v>0</v>
      </c>
      <c r="Z1455" s="318" t="e">
        <f>Y1455*T1455*AE1455</f>
        <v>#DIV/0!</v>
      </c>
      <c r="AA1455" s="318"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35"/>
      <c r="Q1456" s="271"/>
      <c r="R1456" s="319"/>
      <c r="S1456" s="337"/>
      <c r="T1456" s="335"/>
      <c r="U1456" s="339"/>
      <c r="V1456" s="341"/>
      <c r="W1456" s="343"/>
      <c r="X1456" s="339"/>
      <c r="Y1456" s="319"/>
      <c r="Z1456" s="319"/>
      <c r="AA1456" s="319"/>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35"/>
      <c r="Q1457" s="271"/>
      <c r="R1457" s="319"/>
      <c r="S1457" s="337"/>
      <c r="T1457" s="335"/>
      <c r="U1457" s="339"/>
      <c r="V1457" s="341"/>
      <c r="W1457" s="343"/>
      <c r="X1457" s="339"/>
      <c r="Y1457" s="319"/>
      <c r="Z1457" s="319"/>
      <c r="AA1457" s="319"/>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35"/>
      <c r="Q1458" s="271"/>
      <c r="R1458" s="319"/>
      <c r="S1458" s="337"/>
      <c r="T1458" s="335"/>
      <c r="U1458" s="339"/>
      <c r="V1458" s="341"/>
      <c r="W1458" s="343"/>
      <c r="X1458" s="339"/>
      <c r="Y1458" s="319"/>
      <c r="Z1458" s="319"/>
      <c r="AA1458" s="319"/>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35"/>
      <c r="Q1459" s="271"/>
      <c r="R1459" s="319"/>
      <c r="S1459" s="337"/>
      <c r="T1459" s="335"/>
      <c r="U1459" s="339"/>
      <c r="V1459" s="341"/>
      <c r="W1459" s="343"/>
      <c r="X1459" s="339"/>
      <c r="Y1459" s="319"/>
      <c r="Z1459" s="319"/>
      <c r="AA1459" s="319"/>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21">
        <f>SUM(O1460:O1464)</f>
        <v>0</v>
      </c>
      <c r="Q1460" s="264"/>
      <c r="R1460" s="323">
        <f>SUMPRODUCT(Q1460:Q1464+0)</f>
        <v>0</v>
      </c>
      <c r="S1460" s="325" t="e">
        <f>R1460/P1460</f>
        <v>#DIV/0!</v>
      </c>
      <c r="T1460" s="321" t="e">
        <f>LOOKUP(S1460,{0.4,0.45,0.5,0.55,0.6,0.65,0.7,0.75,0.8,0.85,0.9,0.95,1},{0.1,0.175,0.25,0.325,0.4,0.475,0.55,0.625,0.7,0.775,0.85,0.925,1})</f>
        <v>#DIV/0!</v>
      </c>
      <c r="U1460" s="327"/>
      <c r="V1460" s="329"/>
      <c r="W1460" s="331"/>
      <c r="X1460" s="327"/>
      <c r="Y1460" s="323">
        <f>R1460-(V1460/10)-X1460</f>
        <v>0</v>
      </c>
      <c r="Z1460" s="323" t="e">
        <f>Y1460*T1460*AE1460</f>
        <v>#DIV/0!</v>
      </c>
      <c r="AA1460" s="323"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22"/>
      <c r="Q1461" s="266"/>
      <c r="R1461" s="324"/>
      <c r="S1461" s="326"/>
      <c r="T1461" s="322"/>
      <c r="U1461" s="328"/>
      <c r="V1461" s="330"/>
      <c r="W1461" s="332"/>
      <c r="X1461" s="328"/>
      <c r="Y1461" s="324"/>
      <c r="Z1461" s="324"/>
      <c r="AA1461" s="324"/>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22"/>
      <c r="Q1462" s="266"/>
      <c r="R1462" s="324"/>
      <c r="S1462" s="326"/>
      <c r="T1462" s="322"/>
      <c r="U1462" s="328"/>
      <c r="V1462" s="330"/>
      <c r="W1462" s="332"/>
      <c r="X1462" s="328"/>
      <c r="Y1462" s="324"/>
      <c r="Z1462" s="324"/>
      <c r="AA1462" s="324"/>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22"/>
      <c r="Q1463" s="266"/>
      <c r="R1463" s="324"/>
      <c r="S1463" s="326"/>
      <c r="T1463" s="322"/>
      <c r="U1463" s="328"/>
      <c r="V1463" s="330"/>
      <c r="W1463" s="332"/>
      <c r="X1463" s="328"/>
      <c r="Y1463" s="324"/>
      <c r="Z1463" s="324"/>
      <c r="AA1463" s="324"/>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22"/>
      <c r="Q1464" s="266"/>
      <c r="R1464" s="324"/>
      <c r="S1464" s="326"/>
      <c r="T1464" s="322"/>
      <c r="U1464" s="328"/>
      <c r="V1464" s="330"/>
      <c r="W1464" s="332"/>
      <c r="X1464" s="328"/>
      <c r="Y1464" s="324"/>
      <c r="Z1464" s="324"/>
      <c r="AA1464" s="324"/>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34">
        <f>SUM(O1465:O1469)</f>
        <v>0</v>
      </c>
      <c r="Q1465" s="269"/>
      <c r="R1465" s="318">
        <f>SUMPRODUCT(Q1465:Q1469+0)</f>
        <v>0</v>
      </c>
      <c r="S1465" s="336" t="e">
        <f>R1465/P1465</f>
        <v>#DIV/0!</v>
      </c>
      <c r="T1465" s="334" t="e">
        <f>LOOKUP(S1465,{0.4,0.45,0.5,0.55,0.6,0.65,0.7,0.75,0.8,0.85,0.9,0.95,1},{0.1,0.175,0.25,0.325,0.4,0.475,0.55,0.625,0.7,0.775,0.85,0.925,1})</f>
        <v>#DIV/0!</v>
      </c>
      <c r="U1465" s="338"/>
      <c r="V1465" s="340"/>
      <c r="W1465" s="342"/>
      <c r="X1465" s="338"/>
      <c r="Y1465" s="318">
        <f>R1465-(V1465/10)-X1465</f>
        <v>0</v>
      </c>
      <c r="Z1465" s="318" t="e">
        <f>Y1465*T1465*AE1465</f>
        <v>#DIV/0!</v>
      </c>
      <c r="AA1465" s="318"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35"/>
      <c r="Q1466" s="271"/>
      <c r="R1466" s="319"/>
      <c r="S1466" s="337"/>
      <c r="T1466" s="335"/>
      <c r="U1466" s="339"/>
      <c r="V1466" s="341"/>
      <c r="W1466" s="343"/>
      <c r="X1466" s="339"/>
      <c r="Y1466" s="319"/>
      <c r="Z1466" s="319"/>
      <c r="AA1466" s="319"/>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35"/>
      <c r="Q1467" s="271"/>
      <c r="R1467" s="319"/>
      <c r="S1467" s="337"/>
      <c r="T1467" s="335"/>
      <c r="U1467" s="339"/>
      <c r="V1467" s="341"/>
      <c r="W1467" s="343"/>
      <c r="X1467" s="339"/>
      <c r="Y1467" s="319"/>
      <c r="Z1467" s="319"/>
      <c r="AA1467" s="319"/>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35"/>
      <c r="Q1468" s="271"/>
      <c r="R1468" s="319"/>
      <c r="S1468" s="337"/>
      <c r="T1468" s="335"/>
      <c r="U1468" s="339"/>
      <c r="V1468" s="341"/>
      <c r="W1468" s="343"/>
      <c r="X1468" s="339"/>
      <c r="Y1468" s="319"/>
      <c r="Z1468" s="319"/>
      <c r="AA1468" s="319"/>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35"/>
      <c r="Q1469" s="271"/>
      <c r="R1469" s="319"/>
      <c r="S1469" s="337"/>
      <c r="T1469" s="335"/>
      <c r="U1469" s="339"/>
      <c r="V1469" s="341"/>
      <c r="W1469" s="343"/>
      <c r="X1469" s="339"/>
      <c r="Y1469" s="319"/>
      <c r="Z1469" s="319"/>
      <c r="AA1469" s="319"/>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21">
        <f>SUM(O1470:O1474)</f>
        <v>0</v>
      </c>
      <c r="Q1470" s="264"/>
      <c r="R1470" s="323">
        <f>SUMPRODUCT(Q1470:Q1474+0)</f>
        <v>0</v>
      </c>
      <c r="S1470" s="325" t="e">
        <f>R1470/P1470</f>
        <v>#DIV/0!</v>
      </c>
      <c r="T1470" s="321" t="e">
        <f>LOOKUP(S1470,{0.4,0.45,0.5,0.55,0.6,0.65,0.7,0.75,0.8,0.85,0.9,0.95,1},{0.1,0.175,0.25,0.325,0.4,0.475,0.55,0.625,0.7,0.775,0.85,0.925,1})</f>
        <v>#DIV/0!</v>
      </c>
      <c r="U1470" s="327"/>
      <c r="V1470" s="329"/>
      <c r="W1470" s="331"/>
      <c r="X1470" s="327"/>
      <c r="Y1470" s="323">
        <f>R1470-(V1470/10)-X1470</f>
        <v>0</v>
      </c>
      <c r="Z1470" s="323" t="e">
        <f>Y1470*T1470*AE1470</f>
        <v>#DIV/0!</v>
      </c>
      <c r="AA1470" s="323"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22"/>
      <c r="Q1471" s="266"/>
      <c r="R1471" s="324"/>
      <c r="S1471" s="326"/>
      <c r="T1471" s="322"/>
      <c r="U1471" s="328"/>
      <c r="V1471" s="330"/>
      <c r="W1471" s="332"/>
      <c r="X1471" s="328"/>
      <c r="Y1471" s="324"/>
      <c r="Z1471" s="324"/>
      <c r="AA1471" s="324"/>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22"/>
      <c r="Q1472" s="266"/>
      <c r="R1472" s="324"/>
      <c r="S1472" s="326"/>
      <c r="T1472" s="322"/>
      <c r="U1472" s="328"/>
      <c r="V1472" s="330"/>
      <c r="W1472" s="332"/>
      <c r="X1472" s="328"/>
      <c r="Y1472" s="324"/>
      <c r="Z1472" s="324"/>
      <c r="AA1472" s="324"/>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22"/>
      <c r="Q1473" s="266"/>
      <c r="R1473" s="324"/>
      <c r="S1473" s="326"/>
      <c r="T1473" s="322"/>
      <c r="U1473" s="328"/>
      <c r="V1473" s="330"/>
      <c r="W1473" s="332"/>
      <c r="X1473" s="328"/>
      <c r="Y1473" s="324"/>
      <c r="Z1473" s="324"/>
      <c r="AA1473" s="324"/>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22"/>
      <c r="Q1474" s="266"/>
      <c r="R1474" s="324"/>
      <c r="S1474" s="326"/>
      <c r="T1474" s="322"/>
      <c r="U1474" s="328"/>
      <c r="V1474" s="330"/>
      <c r="W1474" s="332"/>
      <c r="X1474" s="328"/>
      <c r="Y1474" s="324"/>
      <c r="Z1474" s="324"/>
      <c r="AA1474" s="324"/>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21">
        <f>SUM(O1476:O1480)</f>
        <v>0</v>
      </c>
      <c r="Q1476" s="264"/>
      <c r="R1476" s="323">
        <f>SUMPRODUCT(Q1476:Q1480+0)</f>
        <v>0</v>
      </c>
      <c r="S1476" s="325" t="e">
        <f>R1476/P1476</f>
        <v>#DIV/0!</v>
      </c>
      <c r="T1476" s="321" t="e">
        <f>LOOKUP(S1476,{0.4,0.45,0.5,0.55,0.6,0.65,0.7,0.75,0.8,0.85,0.9,0.95,1},{0.1,0.175,0.25,0.325,0.4,0.475,0.55,0.625,0.7,0.775,0.85,0.925,1})</f>
        <v>#DIV/0!</v>
      </c>
      <c r="U1476" s="327"/>
      <c r="V1476" s="329"/>
      <c r="W1476" s="331"/>
      <c r="X1476" s="327"/>
      <c r="Y1476" s="323">
        <f>R1476-(V1476/10)-X1476</f>
        <v>0</v>
      </c>
      <c r="Z1476" s="323" t="e">
        <f>Y1476*T1476*AE1476</f>
        <v>#DIV/0!</v>
      </c>
      <c r="AA1476" s="323"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22"/>
      <c r="Q1477" s="266"/>
      <c r="R1477" s="324"/>
      <c r="S1477" s="326"/>
      <c r="T1477" s="322"/>
      <c r="U1477" s="328"/>
      <c r="V1477" s="330"/>
      <c r="W1477" s="332"/>
      <c r="X1477" s="328"/>
      <c r="Y1477" s="324"/>
      <c r="Z1477" s="324"/>
      <c r="AA1477" s="324"/>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22"/>
      <c r="Q1478" s="266"/>
      <c r="R1478" s="324"/>
      <c r="S1478" s="326"/>
      <c r="T1478" s="322"/>
      <c r="U1478" s="328"/>
      <c r="V1478" s="330"/>
      <c r="W1478" s="332"/>
      <c r="X1478" s="328"/>
      <c r="Y1478" s="324"/>
      <c r="Z1478" s="324"/>
      <c r="AA1478" s="324"/>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22"/>
      <c r="Q1479" s="266"/>
      <c r="R1479" s="324"/>
      <c r="S1479" s="326"/>
      <c r="T1479" s="322"/>
      <c r="U1479" s="328"/>
      <c r="V1479" s="330"/>
      <c r="W1479" s="332"/>
      <c r="X1479" s="328"/>
      <c r="Y1479" s="324"/>
      <c r="Z1479" s="324"/>
      <c r="AA1479" s="324"/>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22"/>
      <c r="Q1480" s="266"/>
      <c r="R1480" s="324"/>
      <c r="S1480" s="326"/>
      <c r="T1480" s="322"/>
      <c r="U1480" s="328"/>
      <c r="V1480" s="330"/>
      <c r="W1480" s="332"/>
      <c r="X1480" s="328"/>
      <c r="Y1480" s="324"/>
      <c r="Z1480" s="324"/>
      <c r="AA1480" s="324"/>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34">
        <f>SUM(O1481:O1485)</f>
        <v>0</v>
      </c>
      <c r="Q1481" s="269"/>
      <c r="R1481" s="318">
        <f>SUMPRODUCT(Q1481:Q1485+0)</f>
        <v>0</v>
      </c>
      <c r="S1481" s="336" t="e">
        <f>R1481/P1481</f>
        <v>#DIV/0!</v>
      </c>
      <c r="T1481" s="334" t="e">
        <f>LOOKUP(S1481,{0.4,0.45,0.5,0.55,0.6,0.65,0.7,0.75,0.8,0.85,0.9,0.95,1},{0.1,0.175,0.25,0.325,0.4,0.475,0.55,0.625,0.7,0.775,0.85,0.925,1})</f>
        <v>#DIV/0!</v>
      </c>
      <c r="U1481" s="338"/>
      <c r="V1481" s="340"/>
      <c r="W1481" s="342"/>
      <c r="X1481" s="338"/>
      <c r="Y1481" s="318">
        <f>R1481-(V1481/10)-X1481</f>
        <v>0</v>
      </c>
      <c r="Z1481" s="318" t="e">
        <f>Y1481*T1481*AE1481</f>
        <v>#DIV/0!</v>
      </c>
      <c r="AA1481" s="318"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35"/>
      <c r="Q1482" s="271"/>
      <c r="R1482" s="319"/>
      <c r="S1482" s="337"/>
      <c r="T1482" s="335"/>
      <c r="U1482" s="339"/>
      <c r="V1482" s="341"/>
      <c r="W1482" s="343"/>
      <c r="X1482" s="339"/>
      <c r="Y1482" s="319"/>
      <c r="Z1482" s="319"/>
      <c r="AA1482" s="319"/>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35"/>
      <c r="Q1483" s="271"/>
      <c r="R1483" s="319"/>
      <c r="S1483" s="337"/>
      <c r="T1483" s="335"/>
      <c r="U1483" s="339"/>
      <c r="V1483" s="341"/>
      <c r="W1483" s="343"/>
      <c r="X1483" s="339"/>
      <c r="Y1483" s="319"/>
      <c r="Z1483" s="319"/>
      <c r="AA1483" s="319"/>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35"/>
      <c r="Q1484" s="271"/>
      <c r="R1484" s="319"/>
      <c r="S1484" s="337"/>
      <c r="T1484" s="335"/>
      <c r="U1484" s="339"/>
      <c r="V1484" s="341"/>
      <c r="W1484" s="343"/>
      <c r="X1484" s="339"/>
      <c r="Y1484" s="319"/>
      <c r="Z1484" s="319"/>
      <c r="AA1484" s="319"/>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35"/>
      <c r="Q1485" s="271"/>
      <c r="R1485" s="319"/>
      <c r="S1485" s="337"/>
      <c r="T1485" s="335"/>
      <c r="U1485" s="339"/>
      <c r="V1485" s="341"/>
      <c r="W1485" s="343"/>
      <c r="X1485" s="339"/>
      <c r="Y1485" s="319"/>
      <c r="Z1485" s="319"/>
      <c r="AA1485" s="319"/>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21">
        <f>SUM(O1486:O1490)</f>
        <v>0</v>
      </c>
      <c r="Q1486" s="264"/>
      <c r="R1486" s="323">
        <f>SUMPRODUCT(Q1486:Q1490+0)</f>
        <v>0</v>
      </c>
      <c r="S1486" s="325" t="e">
        <f>R1486/P1486</f>
        <v>#DIV/0!</v>
      </c>
      <c r="T1486" s="321" t="e">
        <f>LOOKUP(S1486,{0.4,0.45,0.5,0.55,0.6,0.65,0.7,0.75,0.8,0.85,0.9,0.95,1},{0.1,0.175,0.25,0.325,0.4,0.475,0.55,0.625,0.7,0.775,0.85,0.925,1})</f>
        <v>#DIV/0!</v>
      </c>
      <c r="U1486" s="327"/>
      <c r="V1486" s="329"/>
      <c r="W1486" s="331"/>
      <c r="X1486" s="327"/>
      <c r="Y1486" s="323">
        <f>R1486-(V1486/10)-X1486</f>
        <v>0</v>
      </c>
      <c r="Z1486" s="323" t="e">
        <f>Y1486*T1486*AE1486</f>
        <v>#DIV/0!</v>
      </c>
      <c r="AA1486" s="323"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22"/>
      <c r="Q1487" s="266"/>
      <c r="R1487" s="324"/>
      <c r="S1487" s="326"/>
      <c r="T1487" s="322"/>
      <c r="U1487" s="328"/>
      <c r="V1487" s="330"/>
      <c r="W1487" s="332"/>
      <c r="X1487" s="328"/>
      <c r="Y1487" s="324"/>
      <c r="Z1487" s="324"/>
      <c r="AA1487" s="324"/>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22"/>
      <c r="Q1488" s="266"/>
      <c r="R1488" s="324"/>
      <c r="S1488" s="326"/>
      <c r="T1488" s="322"/>
      <c r="U1488" s="328"/>
      <c r="V1488" s="330"/>
      <c r="W1488" s="332"/>
      <c r="X1488" s="328"/>
      <c r="Y1488" s="324"/>
      <c r="Z1488" s="324"/>
      <c r="AA1488" s="324"/>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22"/>
      <c r="Q1489" s="266"/>
      <c r="R1489" s="324"/>
      <c r="S1489" s="326"/>
      <c r="T1489" s="322"/>
      <c r="U1489" s="328"/>
      <c r="V1489" s="330"/>
      <c r="W1489" s="332"/>
      <c r="X1489" s="328"/>
      <c r="Y1489" s="324"/>
      <c r="Z1489" s="324"/>
      <c r="AA1489" s="324"/>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22"/>
      <c r="Q1490" s="266"/>
      <c r="R1490" s="324"/>
      <c r="S1490" s="326"/>
      <c r="T1490" s="322"/>
      <c r="U1490" s="328"/>
      <c r="V1490" s="330"/>
      <c r="W1490" s="332"/>
      <c r="X1490" s="328"/>
      <c r="Y1490" s="324"/>
      <c r="Z1490" s="324"/>
      <c r="AA1490" s="324"/>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34">
        <f>SUM(O1491:O1495)</f>
        <v>0</v>
      </c>
      <c r="Q1491" s="269"/>
      <c r="R1491" s="318">
        <f>SUMPRODUCT(Q1491:Q1495+0)</f>
        <v>0</v>
      </c>
      <c r="S1491" s="336" t="e">
        <f>R1491/P1491</f>
        <v>#DIV/0!</v>
      </c>
      <c r="T1491" s="334" t="e">
        <f>LOOKUP(S1491,{0.4,0.45,0.5,0.55,0.6,0.65,0.7,0.75,0.8,0.85,0.9,0.95,1},{0.1,0.175,0.25,0.325,0.4,0.475,0.55,0.625,0.7,0.775,0.85,0.925,1})</f>
        <v>#DIV/0!</v>
      </c>
      <c r="U1491" s="338"/>
      <c r="V1491" s="340"/>
      <c r="W1491" s="342"/>
      <c r="X1491" s="338"/>
      <c r="Y1491" s="318">
        <f>R1491-(V1491/10)-X1491</f>
        <v>0</v>
      </c>
      <c r="Z1491" s="318" t="e">
        <f>Y1491*T1491*AE1491</f>
        <v>#DIV/0!</v>
      </c>
      <c r="AA1491" s="318"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35"/>
      <c r="Q1492" s="271"/>
      <c r="R1492" s="319"/>
      <c r="S1492" s="337"/>
      <c r="T1492" s="335"/>
      <c r="U1492" s="339"/>
      <c r="V1492" s="341"/>
      <c r="W1492" s="343"/>
      <c r="X1492" s="339"/>
      <c r="Y1492" s="319"/>
      <c r="Z1492" s="319"/>
      <c r="AA1492" s="319"/>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35"/>
      <c r="Q1493" s="271"/>
      <c r="R1493" s="319"/>
      <c r="S1493" s="337"/>
      <c r="T1493" s="335"/>
      <c r="U1493" s="339"/>
      <c r="V1493" s="341"/>
      <c r="W1493" s="343"/>
      <c r="X1493" s="339"/>
      <c r="Y1493" s="319"/>
      <c r="Z1493" s="319"/>
      <c r="AA1493" s="319"/>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35"/>
      <c r="Q1494" s="271"/>
      <c r="R1494" s="319"/>
      <c r="S1494" s="337"/>
      <c r="T1494" s="335"/>
      <c r="U1494" s="339"/>
      <c r="V1494" s="341"/>
      <c r="W1494" s="343"/>
      <c r="X1494" s="339"/>
      <c r="Y1494" s="319"/>
      <c r="Z1494" s="319"/>
      <c r="AA1494" s="319"/>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35"/>
      <c r="Q1495" s="271"/>
      <c r="R1495" s="319"/>
      <c r="S1495" s="337"/>
      <c r="T1495" s="335"/>
      <c r="U1495" s="339"/>
      <c r="V1495" s="341"/>
      <c r="W1495" s="343"/>
      <c r="X1495" s="339"/>
      <c r="Y1495" s="319"/>
      <c r="Z1495" s="319"/>
      <c r="AA1495" s="319"/>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21">
        <f>SUM(O1496:O1500)</f>
        <v>0</v>
      </c>
      <c r="Q1496" s="264"/>
      <c r="R1496" s="323">
        <f>SUMPRODUCT(Q1496:Q1500+0)</f>
        <v>0</v>
      </c>
      <c r="S1496" s="325" t="e">
        <f>R1496/P1496</f>
        <v>#DIV/0!</v>
      </c>
      <c r="T1496" s="321" t="e">
        <f>LOOKUP(S1496,{0.4,0.45,0.5,0.55,0.6,0.65,0.7,0.75,0.8,0.85,0.9,0.95,1},{0.1,0.175,0.25,0.325,0.4,0.475,0.55,0.625,0.7,0.775,0.85,0.925,1})</f>
        <v>#DIV/0!</v>
      </c>
      <c r="U1496" s="327"/>
      <c r="V1496" s="329"/>
      <c r="W1496" s="331"/>
      <c r="X1496" s="327"/>
      <c r="Y1496" s="323">
        <f>R1496-(V1496/10)-X1496</f>
        <v>0</v>
      </c>
      <c r="Z1496" s="323" t="e">
        <f>Y1496*T1496*AE1496</f>
        <v>#DIV/0!</v>
      </c>
      <c r="AA1496" s="323"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22"/>
      <c r="Q1497" s="266"/>
      <c r="R1497" s="324"/>
      <c r="S1497" s="326"/>
      <c r="T1497" s="322"/>
      <c r="U1497" s="328"/>
      <c r="V1497" s="330"/>
      <c r="W1497" s="332"/>
      <c r="X1497" s="328"/>
      <c r="Y1497" s="324"/>
      <c r="Z1497" s="324"/>
      <c r="AA1497" s="324"/>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22"/>
      <c r="Q1498" s="266"/>
      <c r="R1498" s="324"/>
      <c r="S1498" s="326"/>
      <c r="T1498" s="322"/>
      <c r="U1498" s="328"/>
      <c r="V1498" s="330"/>
      <c r="W1498" s="332"/>
      <c r="X1498" s="328"/>
      <c r="Y1498" s="324"/>
      <c r="Z1498" s="324"/>
      <c r="AA1498" s="324"/>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22"/>
      <c r="Q1499" s="266"/>
      <c r="R1499" s="324"/>
      <c r="S1499" s="326"/>
      <c r="T1499" s="322"/>
      <c r="U1499" s="328"/>
      <c r="V1499" s="330"/>
      <c r="W1499" s="332"/>
      <c r="X1499" s="328"/>
      <c r="Y1499" s="324"/>
      <c r="Z1499" s="324"/>
      <c r="AA1499" s="324"/>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22"/>
      <c r="Q1500" s="266"/>
      <c r="R1500" s="324"/>
      <c r="S1500" s="326"/>
      <c r="T1500" s="322"/>
      <c r="U1500" s="328"/>
      <c r="V1500" s="330"/>
      <c r="W1500" s="332"/>
      <c r="X1500" s="328"/>
      <c r="Y1500" s="324"/>
      <c r="Z1500" s="324"/>
      <c r="AA1500" s="324"/>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21">
        <f>SUM(O1502:O1506)</f>
        <v>0</v>
      </c>
      <c r="Q1502" s="264"/>
      <c r="R1502" s="323">
        <f>SUMPRODUCT(Q1502:Q1506+0)</f>
        <v>0</v>
      </c>
      <c r="S1502" s="325" t="e">
        <f>R1502/P1502</f>
        <v>#DIV/0!</v>
      </c>
      <c r="T1502" s="321" t="e">
        <f>LOOKUP(S1502,{0.4,0.45,0.5,0.55,0.6,0.65,0.7,0.75,0.8,0.85,0.9,0.95,1},{0.1,0.175,0.25,0.325,0.4,0.475,0.55,0.625,0.7,0.775,0.85,0.925,1})</f>
        <v>#DIV/0!</v>
      </c>
      <c r="U1502" s="327"/>
      <c r="V1502" s="329"/>
      <c r="W1502" s="331"/>
      <c r="X1502" s="327"/>
      <c r="Y1502" s="323">
        <f>R1502-(V1502/10)-X1502</f>
        <v>0</v>
      </c>
      <c r="Z1502" s="323" t="e">
        <f>Y1502*T1502*AE1502</f>
        <v>#DIV/0!</v>
      </c>
      <c r="AA1502" s="323"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22"/>
      <c r="Q1503" s="266"/>
      <c r="R1503" s="324"/>
      <c r="S1503" s="326"/>
      <c r="T1503" s="322"/>
      <c r="U1503" s="328"/>
      <c r="V1503" s="330"/>
      <c r="W1503" s="332"/>
      <c r="X1503" s="328"/>
      <c r="Y1503" s="324"/>
      <c r="Z1503" s="324"/>
      <c r="AA1503" s="324"/>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22"/>
      <c r="Q1504" s="266"/>
      <c r="R1504" s="324"/>
      <c r="S1504" s="326"/>
      <c r="T1504" s="322"/>
      <c r="U1504" s="328"/>
      <c r="V1504" s="330"/>
      <c r="W1504" s="332"/>
      <c r="X1504" s="328"/>
      <c r="Y1504" s="324"/>
      <c r="Z1504" s="324"/>
      <c r="AA1504" s="324"/>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22"/>
      <c r="Q1505" s="266"/>
      <c r="R1505" s="324"/>
      <c r="S1505" s="326"/>
      <c r="T1505" s="322"/>
      <c r="U1505" s="328"/>
      <c r="V1505" s="330"/>
      <c r="W1505" s="332"/>
      <c r="X1505" s="328"/>
      <c r="Y1505" s="324"/>
      <c r="Z1505" s="324"/>
      <c r="AA1505" s="324"/>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22"/>
      <c r="Q1506" s="266"/>
      <c r="R1506" s="324"/>
      <c r="S1506" s="326"/>
      <c r="T1506" s="322"/>
      <c r="U1506" s="328"/>
      <c r="V1506" s="330"/>
      <c r="W1506" s="332"/>
      <c r="X1506" s="328"/>
      <c r="Y1506" s="324"/>
      <c r="Z1506" s="324"/>
      <c r="AA1506" s="324"/>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34">
        <f>SUM(O1507:O1511)</f>
        <v>0</v>
      </c>
      <c r="Q1507" s="269"/>
      <c r="R1507" s="318">
        <f>SUMPRODUCT(Q1507:Q1511+0)</f>
        <v>0</v>
      </c>
      <c r="S1507" s="336" t="e">
        <f>R1507/P1507</f>
        <v>#DIV/0!</v>
      </c>
      <c r="T1507" s="334" t="e">
        <f>LOOKUP(S1507,{0.4,0.45,0.5,0.55,0.6,0.65,0.7,0.75,0.8,0.85,0.9,0.95,1},{0.1,0.175,0.25,0.325,0.4,0.475,0.55,0.625,0.7,0.775,0.85,0.925,1})</f>
        <v>#DIV/0!</v>
      </c>
      <c r="U1507" s="338"/>
      <c r="V1507" s="340"/>
      <c r="W1507" s="342"/>
      <c r="X1507" s="338"/>
      <c r="Y1507" s="318">
        <f>R1507-(V1507/10)-X1507</f>
        <v>0</v>
      </c>
      <c r="Z1507" s="318" t="e">
        <f>Y1507*T1507*AE1507</f>
        <v>#DIV/0!</v>
      </c>
      <c r="AA1507" s="318"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35"/>
      <c r="Q1508" s="271"/>
      <c r="R1508" s="319"/>
      <c r="S1508" s="337"/>
      <c r="T1508" s="335"/>
      <c r="U1508" s="339"/>
      <c r="V1508" s="341"/>
      <c r="W1508" s="343"/>
      <c r="X1508" s="339"/>
      <c r="Y1508" s="319"/>
      <c r="Z1508" s="319"/>
      <c r="AA1508" s="319"/>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35"/>
      <c r="Q1509" s="271"/>
      <c r="R1509" s="319"/>
      <c r="S1509" s="337"/>
      <c r="T1509" s="335"/>
      <c r="U1509" s="339"/>
      <c r="V1509" s="341"/>
      <c r="W1509" s="343"/>
      <c r="X1509" s="339"/>
      <c r="Y1509" s="319"/>
      <c r="Z1509" s="319"/>
      <c r="AA1509" s="319"/>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35"/>
      <c r="Q1510" s="271"/>
      <c r="R1510" s="319"/>
      <c r="S1510" s="337"/>
      <c r="T1510" s="335"/>
      <c r="U1510" s="339"/>
      <c r="V1510" s="341"/>
      <c r="W1510" s="343"/>
      <c r="X1510" s="339"/>
      <c r="Y1510" s="319"/>
      <c r="Z1510" s="319"/>
      <c r="AA1510" s="319"/>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35"/>
      <c r="Q1511" s="271"/>
      <c r="R1511" s="319"/>
      <c r="S1511" s="337"/>
      <c r="T1511" s="335"/>
      <c r="U1511" s="339"/>
      <c r="V1511" s="341"/>
      <c r="W1511" s="343"/>
      <c r="X1511" s="339"/>
      <c r="Y1511" s="319"/>
      <c r="Z1511" s="319"/>
      <c r="AA1511" s="319"/>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21">
        <f>SUM(O1512:O1516)</f>
        <v>0</v>
      </c>
      <c r="Q1512" s="264"/>
      <c r="R1512" s="323">
        <f>SUMPRODUCT(Q1512:Q1516+0)</f>
        <v>0</v>
      </c>
      <c r="S1512" s="325" t="e">
        <f>R1512/P1512</f>
        <v>#DIV/0!</v>
      </c>
      <c r="T1512" s="321" t="e">
        <f>LOOKUP(S1512,{0.4,0.45,0.5,0.55,0.6,0.65,0.7,0.75,0.8,0.85,0.9,0.95,1},{0.1,0.175,0.25,0.325,0.4,0.475,0.55,0.625,0.7,0.775,0.85,0.925,1})</f>
        <v>#DIV/0!</v>
      </c>
      <c r="U1512" s="327"/>
      <c r="V1512" s="329"/>
      <c r="W1512" s="331"/>
      <c r="X1512" s="327"/>
      <c r="Y1512" s="323">
        <f>R1512-(V1512/10)-X1512</f>
        <v>0</v>
      </c>
      <c r="Z1512" s="323" t="e">
        <f>Y1512*T1512*AE1512</f>
        <v>#DIV/0!</v>
      </c>
      <c r="AA1512" s="323"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22"/>
      <c r="Q1513" s="266"/>
      <c r="R1513" s="324"/>
      <c r="S1513" s="326"/>
      <c r="T1513" s="322"/>
      <c r="U1513" s="328"/>
      <c r="V1513" s="330"/>
      <c r="W1513" s="332"/>
      <c r="X1513" s="328"/>
      <c r="Y1513" s="324"/>
      <c r="Z1513" s="324"/>
      <c r="AA1513" s="324"/>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22"/>
      <c r="Q1514" s="266"/>
      <c r="R1514" s="324"/>
      <c r="S1514" s="326"/>
      <c r="T1514" s="322"/>
      <c r="U1514" s="328"/>
      <c r="V1514" s="330"/>
      <c r="W1514" s="332"/>
      <c r="X1514" s="328"/>
      <c r="Y1514" s="324"/>
      <c r="Z1514" s="324"/>
      <c r="AA1514" s="324"/>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22"/>
      <c r="Q1515" s="266"/>
      <c r="R1515" s="324"/>
      <c r="S1515" s="326"/>
      <c r="T1515" s="322"/>
      <c r="U1515" s="328"/>
      <c r="V1515" s="330"/>
      <c r="W1515" s="332"/>
      <c r="X1515" s="328"/>
      <c r="Y1515" s="324"/>
      <c r="Z1515" s="324"/>
      <c r="AA1515" s="324"/>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22"/>
      <c r="Q1516" s="266"/>
      <c r="R1516" s="324"/>
      <c r="S1516" s="326"/>
      <c r="T1516" s="322"/>
      <c r="U1516" s="328"/>
      <c r="V1516" s="330"/>
      <c r="W1516" s="332"/>
      <c r="X1516" s="328"/>
      <c r="Y1516" s="324"/>
      <c r="Z1516" s="324"/>
      <c r="AA1516" s="324"/>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34">
        <f>SUM(O1517:O1521)</f>
        <v>0</v>
      </c>
      <c r="Q1517" s="269"/>
      <c r="R1517" s="318">
        <f>SUMPRODUCT(Q1517:Q1521+0)</f>
        <v>0</v>
      </c>
      <c r="S1517" s="336" t="e">
        <f>R1517/P1517</f>
        <v>#DIV/0!</v>
      </c>
      <c r="T1517" s="334" t="e">
        <f>LOOKUP(S1517,{0.4,0.45,0.5,0.55,0.6,0.65,0.7,0.75,0.8,0.85,0.9,0.95,1},{0.1,0.175,0.25,0.325,0.4,0.475,0.55,0.625,0.7,0.775,0.85,0.925,1})</f>
        <v>#DIV/0!</v>
      </c>
      <c r="U1517" s="338"/>
      <c r="V1517" s="340"/>
      <c r="W1517" s="342"/>
      <c r="X1517" s="338"/>
      <c r="Y1517" s="318">
        <f>R1517-(V1517/10)-X1517</f>
        <v>0</v>
      </c>
      <c r="Z1517" s="318" t="e">
        <f>Y1517*T1517*AE1517</f>
        <v>#DIV/0!</v>
      </c>
      <c r="AA1517" s="318"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35"/>
      <c r="Q1518" s="271"/>
      <c r="R1518" s="319"/>
      <c r="S1518" s="337"/>
      <c r="T1518" s="335"/>
      <c r="U1518" s="339"/>
      <c r="V1518" s="341"/>
      <c r="W1518" s="343"/>
      <c r="X1518" s="339"/>
      <c r="Y1518" s="319"/>
      <c r="Z1518" s="319"/>
      <c r="AA1518" s="319"/>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35"/>
      <c r="Q1519" s="271"/>
      <c r="R1519" s="319"/>
      <c r="S1519" s="337"/>
      <c r="T1519" s="335"/>
      <c r="U1519" s="339"/>
      <c r="V1519" s="341"/>
      <c r="W1519" s="343"/>
      <c r="X1519" s="339"/>
      <c r="Y1519" s="319"/>
      <c r="Z1519" s="319"/>
      <c r="AA1519" s="319"/>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35"/>
      <c r="Q1520" s="271"/>
      <c r="R1520" s="319"/>
      <c r="S1520" s="337"/>
      <c r="T1520" s="335"/>
      <c r="U1520" s="339"/>
      <c r="V1520" s="341"/>
      <c r="W1520" s="343"/>
      <c r="X1520" s="339"/>
      <c r="Y1520" s="319"/>
      <c r="Z1520" s="319"/>
      <c r="AA1520" s="319"/>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35"/>
      <c r="Q1521" s="271"/>
      <c r="R1521" s="319"/>
      <c r="S1521" s="337"/>
      <c r="T1521" s="335"/>
      <c r="U1521" s="339"/>
      <c r="V1521" s="341"/>
      <c r="W1521" s="343"/>
      <c r="X1521" s="339"/>
      <c r="Y1521" s="319"/>
      <c r="Z1521" s="319"/>
      <c r="AA1521" s="319"/>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21">
        <f>SUM(O1522:O1526)</f>
        <v>0</v>
      </c>
      <c r="Q1522" s="264"/>
      <c r="R1522" s="323">
        <f>SUMPRODUCT(Q1522:Q1526+0)</f>
        <v>0</v>
      </c>
      <c r="S1522" s="325" t="e">
        <f>R1522/P1522</f>
        <v>#DIV/0!</v>
      </c>
      <c r="T1522" s="321" t="e">
        <f>LOOKUP(S1522,{0.4,0.45,0.5,0.55,0.6,0.65,0.7,0.75,0.8,0.85,0.9,0.95,1},{0.1,0.175,0.25,0.325,0.4,0.475,0.55,0.625,0.7,0.775,0.85,0.925,1})</f>
        <v>#DIV/0!</v>
      </c>
      <c r="U1522" s="327"/>
      <c r="V1522" s="329"/>
      <c r="W1522" s="331"/>
      <c r="X1522" s="327"/>
      <c r="Y1522" s="323">
        <f>R1522-(V1522/10)-X1522</f>
        <v>0</v>
      </c>
      <c r="Z1522" s="323" t="e">
        <f>Y1522*T1522*AE1522</f>
        <v>#DIV/0!</v>
      </c>
      <c r="AA1522" s="323"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22"/>
      <c r="Q1523" s="266"/>
      <c r="R1523" s="324"/>
      <c r="S1523" s="326"/>
      <c r="T1523" s="322"/>
      <c r="U1523" s="328"/>
      <c r="V1523" s="330"/>
      <c r="W1523" s="332"/>
      <c r="X1523" s="328"/>
      <c r="Y1523" s="324"/>
      <c r="Z1523" s="324"/>
      <c r="AA1523" s="324"/>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22"/>
      <c r="Q1524" s="266"/>
      <c r="R1524" s="324"/>
      <c r="S1524" s="326"/>
      <c r="T1524" s="322"/>
      <c r="U1524" s="328"/>
      <c r="V1524" s="330"/>
      <c r="W1524" s="332"/>
      <c r="X1524" s="328"/>
      <c r="Y1524" s="324"/>
      <c r="Z1524" s="324"/>
      <c r="AA1524" s="324"/>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22"/>
      <c r="Q1525" s="266"/>
      <c r="R1525" s="324"/>
      <c r="S1525" s="326"/>
      <c r="T1525" s="322"/>
      <c r="U1525" s="328"/>
      <c r="V1525" s="330"/>
      <c r="W1525" s="332"/>
      <c r="X1525" s="328"/>
      <c r="Y1525" s="324"/>
      <c r="Z1525" s="324"/>
      <c r="AA1525" s="324"/>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22"/>
      <c r="Q1526" s="266"/>
      <c r="R1526" s="324"/>
      <c r="S1526" s="326"/>
      <c r="T1526" s="322"/>
      <c r="U1526" s="328"/>
      <c r="V1526" s="330"/>
      <c r="W1526" s="332"/>
      <c r="X1526" s="328"/>
      <c r="Y1526" s="324"/>
      <c r="Z1526" s="324"/>
      <c r="AA1526" s="324"/>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21">
        <f>SUM(O1528:O1532)</f>
        <v>0</v>
      </c>
      <c r="Q1528" s="264"/>
      <c r="R1528" s="323">
        <f>SUMPRODUCT(Q1528:Q1532+0)</f>
        <v>0</v>
      </c>
      <c r="S1528" s="325" t="e">
        <f>R1528/P1528</f>
        <v>#DIV/0!</v>
      </c>
      <c r="T1528" s="321" t="e">
        <f>LOOKUP(S1528,{0.4,0.45,0.5,0.55,0.6,0.65,0.7,0.75,0.8,0.85,0.9,0.95,1},{0.1,0.175,0.25,0.325,0.4,0.475,0.55,0.625,0.7,0.775,0.85,0.925,1})</f>
        <v>#DIV/0!</v>
      </c>
      <c r="U1528" s="327"/>
      <c r="V1528" s="329"/>
      <c r="W1528" s="331"/>
      <c r="X1528" s="327"/>
      <c r="Y1528" s="323">
        <f>R1528-(V1528/10)-X1528</f>
        <v>0</v>
      </c>
      <c r="Z1528" s="323" t="e">
        <f>Y1528*T1528*AE1528</f>
        <v>#DIV/0!</v>
      </c>
      <c r="AA1528" s="323"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22"/>
      <c r="Q1529" s="266"/>
      <c r="R1529" s="324"/>
      <c r="S1529" s="326"/>
      <c r="T1529" s="322"/>
      <c r="U1529" s="328"/>
      <c r="V1529" s="330"/>
      <c r="W1529" s="332"/>
      <c r="X1529" s="328"/>
      <c r="Y1529" s="324"/>
      <c r="Z1529" s="324"/>
      <c r="AA1529" s="324"/>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22"/>
      <c r="Q1530" s="266"/>
      <c r="R1530" s="324"/>
      <c r="S1530" s="326"/>
      <c r="T1530" s="322"/>
      <c r="U1530" s="328"/>
      <c r="V1530" s="330"/>
      <c r="W1530" s="332"/>
      <c r="X1530" s="328"/>
      <c r="Y1530" s="324"/>
      <c r="Z1530" s="324"/>
      <c r="AA1530" s="324"/>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22"/>
      <c r="Q1531" s="266"/>
      <c r="R1531" s="324"/>
      <c r="S1531" s="326"/>
      <c r="T1531" s="322"/>
      <c r="U1531" s="328"/>
      <c r="V1531" s="330"/>
      <c r="W1531" s="332"/>
      <c r="X1531" s="328"/>
      <c r="Y1531" s="324"/>
      <c r="Z1531" s="324"/>
      <c r="AA1531" s="324"/>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22"/>
      <c r="Q1532" s="266"/>
      <c r="R1532" s="324"/>
      <c r="S1532" s="326"/>
      <c r="T1532" s="322"/>
      <c r="U1532" s="328"/>
      <c r="V1532" s="330"/>
      <c r="W1532" s="332"/>
      <c r="X1532" s="328"/>
      <c r="Y1532" s="324"/>
      <c r="Z1532" s="324"/>
      <c r="AA1532" s="324"/>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34">
        <f>SUM(O1533:O1537)</f>
        <v>0</v>
      </c>
      <c r="Q1533" s="269"/>
      <c r="R1533" s="318">
        <f>SUMPRODUCT(Q1533:Q1537+0)</f>
        <v>0</v>
      </c>
      <c r="S1533" s="336" t="e">
        <f>R1533/P1533</f>
        <v>#DIV/0!</v>
      </c>
      <c r="T1533" s="334" t="e">
        <f>LOOKUP(S1533,{0.4,0.45,0.5,0.55,0.6,0.65,0.7,0.75,0.8,0.85,0.9,0.95,1},{0.1,0.175,0.25,0.325,0.4,0.475,0.55,0.625,0.7,0.775,0.85,0.925,1})</f>
        <v>#DIV/0!</v>
      </c>
      <c r="U1533" s="338"/>
      <c r="V1533" s="340"/>
      <c r="W1533" s="342"/>
      <c r="X1533" s="338"/>
      <c r="Y1533" s="318">
        <f>R1533-(V1533/10)-X1533</f>
        <v>0</v>
      </c>
      <c r="Z1533" s="318" t="e">
        <f>Y1533*T1533*AE1533</f>
        <v>#DIV/0!</v>
      </c>
      <c r="AA1533" s="318"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35"/>
      <c r="Q1534" s="271"/>
      <c r="R1534" s="319"/>
      <c r="S1534" s="337"/>
      <c r="T1534" s="335"/>
      <c r="U1534" s="339"/>
      <c r="V1534" s="341"/>
      <c r="W1534" s="343"/>
      <c r="X1534" s="339"/>
      <c r="Y1534" s="319"/>
      <c r="Z1534" s="319"/>
      <c r="AA1534" s="319"/>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35"/>
      <c r="Q1535" s="271"/>
      <c r="R1535" s="319"/>
      <c r="S1535" s="337"/>
      <c r="T1535" s="335"/>
      <c r="U1535" s="339"/>
      <c r="V1535" s="341"/>
      <c r="W1535" s="343"/>
      <c r="X1535" s="339"/>
      <c r="Y1535" s="319"/>
      <c r="Z1535" s="319"/>
      <c r="AA1535" s="319"/>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35"/>
      <c r="Q1536" s="271"/>
      <c r="R1536" s="319"/>
      <c r="S1536" s="337"/>
      <c r="T1536" s="335"/>
      <c r="U1536" s="339"/>
      <c r="V1536" s="341"/>
      <c r="W1536" s="343"/>
      <c r="X1536" s="339"/>
      <c r="Y1536" s="319"/>
      <c r="Z1536" s="319"/>
      <c r="AA1536" s="319"/>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35"/>
      <c r="Q1537" s="271"/>
      <c r="R1537" s="319"/>
      <c r="S1537" s="337"/>
      <c r="T1537" s="335"/>
      <c r="U1537" s="339"/>
      <c r="V1537" s="341"/>
      <c r="W1537" s="343"/>
      <c r="X1537" s="339"/>
      <c r="Y1537" s="319"/>
      <c r="Z1537" s="319"/>
      <c r="AA1537" s="319"/>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21">
        <f>SUM(O1538:O1542)</f>
        <v>0</v>
      </c>
      <c r="Q1538" s="264"/>
      <c r="R1538" s="323">
        <f>SUMPRODUCT(Q1538:Q1542+0)</f>
        <v>0</v>
      </c>
      <c r="S1538" s="325" t="e">
        <f>R1538/P1538</f>
        <v>#DIV/0!</v>
      </c>
      <c r="T1538" s="321" t="e">
        <f>LOOKUP(S1538,{0.4,0.45,0.5,0.55,0.6,0.65,0.7,0.75,0.8,0.85,0.9,0.95,1},{0.1,0.175,0.25,0.325,0.4,0.475,0.55,0.625,0.7,0.775,0.85,0.925,1})</f>
        <v>#DIV/0!</v>
      </c>
      <c r="U1538" s="327"/>
      <c r="V1538" s="329"/>
      <c r="W1538" s="331"/>
      <c r="X1538" s="327"/>
      <c r="Y1538" s="323">
        <f>R1538-(V1538/10)-X1538</f>
        <v>0</v>
      </c>
      <c r="Z1538" s="323" t="e">
        <f>Y1538*T1538*AE1538</f>
        <v>#DIV/0!</v>
      </c>
      <c r="AA1538" s="323"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22"/>
      <c r="Q1539" s="266"/>
      <c r="R1539" s="324"/>
      <c r="S1539" s="326"/>
      <c r="T1539" s="322"/>
      <c r="U1539" s="328"/>
      <c r="V1539" s="330"/>
      <c r="W1539" s="332"/>
      <c r="X1539" s="328"/>
      <c r="Y1539" s="324"/>
      <c r="Z1539" s="324"/>
      <c r="AA1539" s="324"/>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22"/>
      <c r="Q1540" s="266"/>
      <c r="R1540" s="324"/>
      <c r="S1540" s="326"/>
      <c r="T1540" s="322"/>
      <c r="U1540" s="328"/>
      <c r="V1540" s="330"/>
      <c r="W1540" s="332"/>
      <c r="X1540" s="328"/>
      <c r="Y1540" s="324"/>
      <c r="Z1540" s="324"/>
      <c r="AA1540" s="324"/>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22"/>
      <c r="Q1541" s="266"/>
      <c r="R1541" s="324"/>
      <c r="S1541" s="326"/>
      <c r="T1541" s="322"/>
      <c r="U1541" s="328"/>
      <c r="V1541" s="330"/>
      <c r="W1541" s="332"/>
      <c r="X1541" s="328"/>
      <c r="Y1541" s="324"/>
      <c r="Z1541" s="324"/>
      <c r="AA1541" s="324"/>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22"/>
      <c r="Q1542" s="266"/>
      <c r="R1542" s="324"/>
      <c r="S1542" s="326"/>
      <c r="T1542" s="322"/>
      <c r="U1542" s="328"/>
      <c r="V1542" s="330"/>
      <c r="W1542" s="332"/>
      <c r="X1542" s="328"/>
      <c r="Y1542" s="324"/>
      <c r="Z1542" s="324"/>
      <c r="AA1542" s="324"/>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34">
        <f>SUM(O1543:O1547)</f>
        <v>0</v>
      </c>
      <c r="Q1543" s="269"/>
      <c r="R1543" s="318">
        <f>SUMPRODUCT(Q1543:Q1547+0)</f>
        <v>0</v>
      </c>
      <c r="S1543" s="336" t="e">
        <f>R1543/P1543</f>
        <v>#DIV/0!</v>
      </c>
      <c r="T1543" s="334" t="e">
        <f>LOOKUP(S1543,{0.4,0.45,0.5,0.55,0.6,0.65,0.7,0.75,0.8,0.85,0.9,0.95,1},{0.1,0.175,0.25,0.325,0.4,0.475,0.55,0.625,0.7,0.775,0.85,0.925,1})</f>
        <v>#DIV/0!</v>
      </c>
      <c r="U1543" s="338"/>
      <c r="V1543" s="340"/>
      <c r="W1543" s="342"/>
      <c r="X1543" s="338"/>
      <c r="Y1543" s="318">
        <f>R1543-(V1543/10)-X1543</f>
        <v>0</v>
      </c>
      <c r="Z1543" s="318" t="e">
        <f>Y1543*T1543*AE1543</f>
        <v>#DIV/0!</v>
      </c>
      <c r="AA1543" s="318"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35"/>
      <c r="Q1544" s="271"/>
      <c r="R1544" s="319"/>
      <c r="S1544" s="337"/>
      <c r="T1544" s="335"/>
      <c r="U1544" s="339"/>
      <c r="V1544" s="341"/>
      <c r="W1544" s="343"/>
      <c r="X1544" s="339"/>
      <c r="Y1544" s="319"/>
      <c r="Z1544" s="319"/>
      <c r="AA1544" s="319"/>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35"/>
      <c r="Q1545" s="271"/>
      <c r="R1545" s="319"/>
      <c r="S1545" s="337"/>
      <c r="T1545" s="335"/>
      <c r="U1545" s="339"/>
      <c r="V1545" s="341"/>
      <c r="W1545" s="343"/>
      <c r="X1545" s="339"/>
      <c r="Y1545" s="319"/>
      <c r="Z1545" s="319"/>
      <c r="AA1545" s="319"/>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35"/>
      <c r="Q1546" s="271"/>
      <c r="R1546" s="319"/>
      <c r="S1546" s="337"/>
      <c r="T1546" s="335"/>
      <c r="U1546" s="339"/>
      <c r="V1546" s="341"/>
      <c r="W1546" s="343"/>
      <c r="X1546" s="339"/>
      <c r="Y1546" s="319"/>
      <c r="Z1546" s="319"/>
      <c r="AA1546" s="319"/>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35"/>
      <c r="Q1547" s="271"/>
      <c r="R1547" s="319"/>
      <c r="S1547" s="337"/>
      <c r="T1547" s="335"/>
      <c r="U1547" s="339"/>
      <c r="V1547" s="341"/>
      <c r="W1547" s="343"/>
      <c r="X1547" s="339"/>
      <c r="Y1547" s="319"/>
      <c r="Z1547" s="319"/>
      <c r="AA1547" s="319"/>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21">
        <f>SUM(O1548:O1552)</f>
        <v>0</v>
      </c>
      <c r="Q1548" s="264"/>
      <c r="R1548" s="323">
        <f>SUMPRODUCT(Q1548:Q1552+0)</f>
        <v>0</v>
      </c>
      <c r="S1548" s="325" t="e">
        <f>R1548/P1548</f>
        <v>#DIV/0!</v>
      </c>
      <c r="T1548" s="321" t="e">
        <f>LOOKUP(S1548,{0.4,0.45,0.5,0.55,0.6,0.65,0.7,0.75,0.8,0.85,0.9,0.95,1},{0.1,0.175,0.25,0.325,0.4,0.475,0.55,0.625,0.7,0.775,0.85,0.925,1})</f>
        <v>#DIV/0!</v>
      </c>
      <c r="U1548" s="327"/>
      <c r="V1548" s="329"/>
      <c r="W1548" s="331"/>
      <c r="X1548" s="327"/>
      <c r="Y1548" s="323">
        <f>R1548-(V1548/10)-X1548</f>
        <v>0</v>
      </c>
      <c r="Z1548" s="323" t="e">
        <f>Y1548*T1548*AE1548</f>
        <v>#DIV/0!</v>
      </c>
      <c r="AA1548" s="323"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22"/>
      <c r="Q1549" s="266"/>
      <c r="R1549" s="324"/>
      <c r="S1549" s="326"/>
      <c r="T1549" s="322"/>
      <c r="U1549" s="328"/>
      <c r="V1549" s="330"/>
      <c r="W1549" s="332"/>
      <c r="X1549" s="328"/>
      <c r="Y1549" s="324"/>
      <c r="Z1549" s="324"/>
      <c r="AA1549" s="324"/>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22"/>
      <c r="Q1550" s="266"/>
      <c r="R1550" s="324"/>
      <c r="S1550" s="326"/>
      <c r="T1550" s="322"/>
      <c r="U1550" s="328"/>
      <c r="V1550" s="330"/>
      <c r="W1550" s="332"/>
      <c r="X1550" s="328"/>
      <c r="Y1550" s="324"/>
      <c r="Z1550" s="324"/>
      <c r="AA1550" s="324"/>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22"/>
      <c r="Q1551" s="266"/>
      <c r="R1551" s="324"/>
      <c r="S1551" s="326"/>
      <c r="T1551" s="322"/>
      <c r="U1551" s="328"/>
      <c r="V1551" s="330"/>
      <c r="W1551" s="332"/>
      <c r="X1551" s="328"/>
      <c r="Y1551" s="324"/>
      <c r="Z1551" s="324"/>
      <c r="AA1551" s="324"/>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22"/>
      <c r="Q1552" s="266"/>
      <c r="R1552" s="324"/>
      <c r="S1552" s="326"/>
      <c r="T1552" s="322"/>
      <c r="U1552" s="328"/>
      <c r="V1552" s="330"/>
      <c r="W1552" s="332"/>
      <c r="X1552" s="328"/>
      <c r="Y1552" s="324"/>
      <c r="Z1552" s="324"/>
      <c r="AA1552" s="324"/>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21">
        <f>SUM(O1554:O1558)</f>
        <v>0</v>
      </c>
      <c r="Q1554" s="264"/>
      <c r="R1554" s="323">
        <f>SUMPRODUCT(Q1554:Q1558+0)</f>
        <v>0</v>
      </c>
      <c r="S1554" s="325" t="e">
        <f>R1554/P1554</f>
        <v>#DIV/0!</v>
      </c>
      <c r="T1554" s="321" t="e">
        <f>LOOKUP(S1554,{0.4,0.45,0.5,0.55,0.6,0.65,0.7,0.75,0.8,0.85,0.9,0.95,1},{0.1,0.175,0.25,0.325,0.4,0.475,0.55,0.625,0.7,0.775,0.85,0.925,1})</f>
        <v>#DIV/0!</v>
      </c>
      <c r="U1554" s="327"/>
      <c r="V1554" s="329"/>
      <c r="W1554" s="331"/>
      <c r="X1554" s="327"/>
      <c r="Y1554" s="323">
        <f>R1554-(V1554/10)-X1554</f>
        <v>0</v>
      </c>
      <c r="Z1554" s="323" t="e">
        <f>Y1554*T1554*AE1554</f>
        <v>#DIV/0!</v>
      </c>
      <c r="AA1554" s="323"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22"/>
      <c r="Q1555" s="266"/>
      <c r="R1555" s="324"/>
      <c r="S1555" s="326"/>
      <c r="T1555" s="322"/>
      <c r="U1555" s="328"/>
      <c r="V1555" s="330"/>
      <c r="W1555" s="332"/>
      <c r="X1555" s="328"/>
      <c r="Y1555" s="324"/>
      <c r="Z1555" s="324"/>
      <c r="AA1555" s="324"/>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22"/>
      <c r="Q1556" s="266"/>
      <c r="R1556" s="324"/>
      <c r="S1556" s="326"/>
      <c r="T1556" s="322"/>
      <c r="U1556" s="328"/>
      <c r="V1556" s="330"/>
      <c r="W1556" s="332"/>
      <c r="X1556" s="328"/>
      <c r="Y1556" s="324"/>
      <c r="Z1556" s="324"/>
      <c r="AA1556" s="324"/>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22"/>
      <c r="Q1557" s="266"/>
      <c r="R1557" s="324"/>
      <c r="S1557" s="326"/>
      <c r="T1557" s="322"/>
      <c r="U1557" s="328"/>
      <c r="V1557" s="330"/>
      <c r="W1557" s="332"/>
      <c r="X1557" s="328"/>
      <c r="Y1557" s="324"/>
      <c r="Z1557" s="324"/>
      <c r="AA1557" s="324"/>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22"/>
      <c r="Q1558" s="266"/>
      <c r="R1558" s="324"/>
      <c r="S1558" s="326"/>
      <c r="T1558" s="322"/>
      <c r="U1558" s="328"/>
      <c r="V1558" s="330"/>
      <c r="W1558" s="332"/>
      <c r="X1558" s="328"/>
      <c r="Y1558" s="324"/>
      <c r="Z1558" s="324"/>
      <c r="AA1558" s="324"/>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34">
        <f>SUM(O1559:O1563)</f>
        <v>0</v>
      </c>
      <c r="Q1559" s="269"/>
      <c r="R1559" s="318">
        <f>SUMPRODUCT(Q1559:Q1563+0)</f>
        <v>0</v>
      </c>
      <c r="S1559" s="336" t="e">
        <f>R1559/P1559</f>
        <v>#DIV/0!</v>
      </c>
      <c r="T1559" s="334" t="e">
        <f>LOOKUP(S1559,{0.4,0.45,0.5,0.55,0.6,0.65,0.7,0.75,0.8,0.85,0.9,0.95,1},{0.1,0.175,0.25,0.325,0.4,0.475,0.55,0.625,0.7,0.775,0.85,0.925,1})</f>
        <v>#DIV/0!</v>
      </c>
      <c r="U1559" s="338"/>
      <c r="V1559" s="340"/>
      <c r="W1559" s="342"/>
      <c r="X1559" s="338"/>
      <c r="Y1559" s="318">
        <f>R1559-(V1559/10)-X1559</f>
        <v>0</v>
      </c>
      <c r="Z1559" s="318" t="e">
        <f>Y1559*T1559*AE1559</f>
        <v>#DIV/0!</v>
      </c>
      <c r="AA1559" s="318"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35"/>
      <c r="Q1560" s="271"/>
      <c r="R1560" s="319"/>
      <c r="S1560" s="337"/>
      <c r="T1560" s="335"/>
      <c r="U1560" s="339"/>
      <c r="V1560" s="341"/>
      <c r="W1560" s="343"/>
      <c r="X1560" s="339"/>
      <c r="Y1560" s="319"/>
      <c r="Z1560" s="319"/>
      <c r="AA1560" s="319"/>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35"/>
      <c r="Q1561" s="271"/>
      <c r="R1561" s="319"/>
      <c r="S1561" s="337"/>
      <c r="T1561" s="335"/>
      <c r="U1561" s="339"/>
      <c r="V1561" s="341"/>
      <c r="W1561" s="343"/>
      <c r="X1561" s="339"/>
      <c r="Y1561" s="319"/>
      <c r="Z1561" s="319"/>
      <c r="AA1561" s="319"/>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35"/>
      <c r="Q1562" s="271"/>
      <c r="R1562" s="319"/>
      <c r="S1562" s="337"/>
      <c r="T1562" s="335"/>
      <c r="U1562" s="339"/>
      <c r="V1562" s="341"/>
      <c r="W1562" s="343"/>
      <c r="X1562" s="339"/>
      <c r="Y1562" s="319"/>
      <c r="Z1562" s="319"/>
      <c r="AA1562" s="319"/>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35"/>
      <c r="Q1563" s="271"/>
      <c r="R1563" s="319"/>
      <c r="S1563" s="337"/>
      <c r="T1563" s="335"/>
      <c r="U1563" s="339"/>
      <c r="V1563" s="341"/>
      <c r="W1563" s="343"/>
      <c r="X1563" s="339"/>
      <c r="Y1563" s="319"/>
      <c r="Z1563" s="319"/>
      <c r="AA1563" s="319"/>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21">
        <f>SUM(O1564:O1568)</f>
        <v>0</v>
      </c>
      <c r="Q1564" s="264"/>
      <c r="R1564" s="323">
        <f>SUMPRODUCT(Q1564:Q1568+0)</f>
        <v>0</v>
      </c>
      <c r="S1564" s="325" t="e">
        <f>R1564/P1564</f>
        <v>#DIV/0!</v>
      </c>
      <c r="T1564" s="321" t="e">
        <f>LOOKUP(S1564,{0.4,0.45,0.5,0.55,0.6,0.65,0.7,0.75,0.8,0.85,0.9,0.95,1},{0.1,0.175,0.25,0.325,0.4,0.475,0.55,0.625,0.7,0.775,0.85,0.925,1})</f>
        <v>#DIV/0!</v>
      </c>
      <c r="U1564" s="327"/>
      <c r="V1564" s="329"/>
      <c r="W1564" s="331"/>
      <c r="X1564" s="327"/>
      <c r="Y1564" s="323">
        <f>R1564-(V1564/10)-X1564</f>
        <v>0</v>
      </c>
      <c r="Z1564" s="323" t="e">
        <f>Y1564*T1564*AE1564</f>
        <v>#DIV/0!</v>
      </c>
      <c r="AA1564" s="323"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22"/>
      <c r="Q1565" s="266"/>
      <c r="R1565" s="324"/>
      <c r="S1565" s="326"/>
      <c r="T1565" s="322"/>
      <c r="U1565" s="328"/>
      <c r="V1565" s="330"/>
      <c r="W1565" s="332"/>
      <c r="X1565" s="328"/>
      <c r="Y1565" s="324"/>
      <c r="Z1565" s="324"/>
      <c r="AA1565" s="324"/>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22"/>
      <c r="Q1566" s="266"/>
      <c r="R1566" s="324"/>
      <c r="S1566" s="326"/>
      <c r="T1566" s="322"/>
      <c r="U1566" s="328"/>
      <c r="V1566" s="330"/>
      <c r="W1566" s="332"/>
      <c r="X1566" s="328"/>
      <c r="Y1566" s="324"/>
      <c r="Z1566" s="324"/>
      <c r="AA1566" s="324"/>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22"/>
      <c r="Q1567" s="266"/>
      <c r="R1567" s="324"/>
      <c r="S1567" s="326"/>
      <c r="T1567" s="322"/>
      <c r="U1567" s="328"/>
      <c r="V1567" s="330"/>
      <c r="W1567" s="332"/>
      <c r="X1567" s="328"/>
      <c r="Y1567" s="324"/>
      <c r="Z1567" s="324"/>
      <c r="AA1567" s="324"/>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22"/>
      <c r="Q1568" s="266"/>
      <c r="R1568" s="324"/>
      <c r="S1568" s="326"/>
      <c r="T1568" s="322"/>
      <c r="U1568" s="328"/>
      <c r="V1568" s="330"/>
      <c r="W1568" s="332"/>
      <c r="X1568" s="328"/>
      <c r="Y1568" s="324"/>
      <c r="Z1568" s="324"/>
      <c r="AA1568" s="324"/>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34">
        <f>SUM(O1569:O1573)</f>
        <v>0</v>
      </c>
      <c r="Q1569" s="269"/>
      <c r="R1569" s="318">
        <f>SUMPRODUCT(Q1569:Q1573+0)</f>
        <v>0</v>
      </c>
      <c r="S1569" s="336" t="e">
        <f>R1569/P1569</f>
        <v>#DIV/0!</v>
      </c>
      <c r="T1569" s="334" t="e">
        <f>LOOKUP(S1569,{0.4,0.45,0.5,0.55,0.6,0.65,0.7,0.75,0.8,0.85,0.9,0.95,1},{0.1,0.175,0.25,0.325,0.4,0.475,0.55,0.625,0.7,0.775,0.85,0.925,1})</f>
        <v>#DIV/0!</v>
      </c>
      <c r="U1569" s="338"/>
      <c r="V1569" s="340"/>
      <c r="W1569" s="342"/>
      <c r="X1569" s="338"/>
      <c r="Y1569" s="318">
        <f>R1569-(V1569/10)-X1569</f>
        <v>0</v>
      </c>
      <c r="Z1569" s="318" t="e">
        <f>Y1569*T1569*AE1569</f>
        <v>#DIV/0!</v>
      </c>
      <c r="AA1569" s="318"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35"/>
      <c r="Q1570" s="271"/>
      <c r="R1570" s="319"/>
      <c r="S1570" s="337"/>
      <c r="T1570" s="335"/>
      <c r="U1570" s="339"/>
      <c r="V1570" s="341"/>
      <c r="W1570" s="343"/>
      <c r="X1570" s="339"/>
      <c r="Y1570" s="319"/>
      <c r="Z1570" s="319"/>
      <c r="AA1570" s="319"/>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35"/>
      <c r="Q1571" s="271"/>
      <c r="R1571" s="319"/>
      <c r="S1571" s="337"/>
      <c r="T1571" s="335"/>
      <c r="U1571" s="339"/>
      <c r="V1571" s="341"/>
      <c r="W1571" s="343"/>
      <c r="X1571" s="339"/>
      <c r="Y1571" s="319"/>
      <c r="Z1571" s="319"/>
      <c r="AA1571" s="319"/>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35"/>
      <c r="Q1572" s="271"/>
      <c r="R1572" s="319"/>
      <c r="S1572" s="337"/>
      <c r="T1572" s="335"/>
      <c r="U1572" s="339"/>
      <c r="V1572" s="341"/>
      <c r="W1572" s="343"/>
      <c r="X1572" s="339"/>
      <c r="Y1572" s="319"/>
      <c r="Z1572" s="319"/>
      <c r="AA1572" s="319"/>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35"/>
      <c r="Q1573" s="271"/>
      <c r="R1573" s="319"/>
      <c r="S1573" s="337"/>
      <c r="T1573" s="335"/>
      <c r="U1573" s="339"/>
      <c r="V1573" s="341"/>
      <c r="W1573" s="343"/>
      <c r="X1573" s="339"/>
      <c r="Y1573" s="319"/>
      <c r="Z1573" s="319"/>
      <c r="AA1573" s="319"/>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21">
        <f>SUM(O1574:O1578)</f>
        <v>0</v>
      </c>
      <c r="Q1574" s="264"/>
      <c r="R1574" s="323">
        <f>SUMPRODUCT(Q1574:Q1578+0)</f>
        <v>0</v>
      </c>
      <c r="S1574" s="325" t="e">
        <f>R1574/P1574</f>
        <v>#DIV/0!</v>
      </c>
      <c r="T1574" s="321" t="e">
        <f>LOOKUP(S1574,{0.4,0.45,0.5,0.55,0.6,0.65,0.7,0.75,0.8,0.85,0.9,0.95,1},{0.1,0.175,0.25,0.325,0.4,0.475,0.55,0.625,0.7,0.775,0.85,0.925,1})</f>
        <v>#DIV/0!</v>
      </c>
      <c r="U1574" s="327"/>
      <c r="V1574" s="329"/>
      <c r="W1574" s="331"/>
      <c r="X1574" s="327"/>
      <c r="Y1574" s="323">
        <f>R1574-(V1574/10)-X1574</f>
        <v>0</v>
      </c>
      <c r="Z1574" s="323" t="e">
        <f>Y1574*T1574*AE1574</f>
        <v>#DIV/0!</v>
      </c>
      <c r="AA1574" s="323"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22"/>
      <c r="Q1575" s="266"/>
      <c r="R1575" s="324"/>
      <c r="S1575" s="326"/>
      <c r="T1575" s="322"/>
      <c r="U1575" s="328"/>
      <c r="V1575" s="330"/>
      <c r="W1575" s="332"/>
      <c r="X1575" s="328"/>
      <c r="Y1575" s="324"/>
      <c r="Z1575" s="324"/>
      <c r="AA1575" s="324"/>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22"/>
      <c r="Q1576" s="266"/>
      <c r="R1576" s="324"/>
      <c r="S1576" s="326"/>
      <c r="T1576" s="322"/>
      <c r="U1576" s="328"/>
      <c r="V1576" s="330"/>
      <c r="W1576" s="332"/>
      <c r="X1576" s="328"/>
      <c r="Y1576" s="324"/>
      <c r="Z1576" s="324"/>
      <c r="AA1576" s="324"/>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22"/>
      <c r="Q1577" s="266"/>
      <c r="R1577" s="324"/>
      <c r="S1577" s="326"/>
      <c r="T1577" s="322"/>
      <c r="U1577" s="328"/>
      <c r="V1577" s="330"/>
      <c r="W1577" s="332"/>
      <c r="X1577" s="328"/>
      <c r="Y1577" s="324"/>
      <c r="Z1577" s="324"/>
      <c r="AA1577" s="324"/>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22"/>
      <c r="Q1578" s="266"/>
      <c r="R1578" s="324"/>
      <c r="S1578" s="326"/>
      <c r="T1578" s="322"/>
      <c r="U1578" s="328"/>
      <c r="V1578" s="330"/>
      <c r="W1578" s="332"/>
      <c r="X1578" s="328"/>
      <c r="Y1578" s="324"/>
      <c r="Z1578" s="324"/>
      <c r="AA1578" s="324"/>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21">
        <f>SUM(O1580:O1584)</f>
        <v>0</v>
      </c>
      <c r="Q1580" s="264"/>
      <c r="R1580" s="323">
        <f>SUMPRODUCT(Q1580:Q1584+0)</f>
        <v>0</v>
      </c>
      <c r="S1580" s="325" t="e">
        <f>R1580/P1580</f>
        <v>#DIV/0!</v>
      </c>
      <c r="T1580" s="321" t="e">
        <f>LOOKUP(S1580,{0.4,0.45,0.5,0.55,0.6,0.65,0.7,0.75,0.8,0.85,0.9,0.95,1},{0.1,0.175,0.25,0.325,0.4,0.475,0.55,0.625,0.7,0.775,0.85,0.925,1})</f>
        <v>#DIV/0!</v>
      </c>
      <c r="U1580" s="327"/>
      <c r="V1580" s="329"/>
      <c r="W1580" s="331"/>
      <c r="X1580" s="327"/>
      <c r="Y1580" s="323">
        <f>R1580-(V1580/10)-X1580</f>
        <v>0</v>
      </c>
      <c r="Z1580" s="323" t="e">
        <f>Y1580*T1580*AE1580</f>
        <v>#DIV/0!</v>
      </c>
      <c r="AA1580" s="323"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22"/>
      <c r="Q1581" s="266"/>
      <c r="R1581" s="324"/>
      <c r="S1581" s="326"/>
      <c r="T1581" s="322"/>
      <c r="U1581" s="328"/>
      <c r="V1581" s="330"/>
      <c r="W1581" s="332"/>
      <c r="X1581" s="328"/>
      <c r="Y1581" s="324"/>
      <c r="Z1581" s="324"/>
      <c r="AA1581" s="324"/>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22"/>
      <c r="Q1582" s="266"/>
      <c r="R1582" s="324"/>
      <c r="S1582" s="326"/>
      <c r="T1582" s="322"/>
      <c r="U1582" s="328"/>
      <c r="V1582" s="330"/>
      <c r="W1582" s="332"/>
      <c r="X1582" s="328"/>
      <c r="Y1582" s="324"/>
      <c r="Z1582" s="324"/>
      <c r="AA1582" s="324"/>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22"/>
      <c r="Q1583" s="266"/>
      <c r="R1583" s="324"/>
      <c r="S1583" s="326"/>
      <c r="T1583" s="322"/>
      <c r="U1583" s="328"/>
      <c r="V1583" s="330"/>
      <c r="W1583" s="332"/>
      <c r="X1583" s="328"/>
      <c r="Y1583" s="324"/>
      <c r="Z1583" s="324"/>
      <c r="AA1583" s="324"/>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22"/>
      <c r="Q1584" s="266"/>
      <c r="R1584" s="324"/>
      <c r="S1584" s="326"/>
      <c r="T1584" s="322"/>
      <c r="U1584" s="328"/>
      <c r="V1584" s="330"/>
      <c r="W1584" s="332"/>
      <c r="X1584" s="328"/>
      <c r="Y1584" s="324"/>
      <c r="Z1584" s="324"/>
      <c r="AA1584" s="324"/>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34">
        <f>SUM(O1585:O1589)</f>
        <v>0</v>
      </c>
      <c r="Q1585" s="269"/>
      <c r="R1585" s="318">
        <f>SUMPRODUCT(Q1585:Q1589+0)</f>
        <v>0</v>
      </c>
      <c r="S1585" s="336" t="e">
        <f>R1585/P1585</f>
        <v>#DIV/0!</v>
      </c>
      <c r="T1585" s="334" t="e">
        <f>LOOKUP(S1585,{0.4,0.45,0.5,0.55,0.6,0.65,0.7,0.75,0.8,0.85,0.9,0.95,1},{0.1,0.175,0.25,0.325,0.4,0.475,0.55,0.625,0.7,0.775,0.85,0.925,1})</f>
        <v>#DIV/0!</v>
      </c>
      <c r="U1585" s="338"/>
      <c r="V1585" s="340"/>
      <c r="W1585" s="342"/>
      <c r="X1585" s="338"/>
      <c r="Y1585" s="318">
        <f>R1585-(V1585/10)-X1585</f>
        <v>0</v>
      </c>
      <c r="Z1585" s="318" t="e">
        <f>Y1585*T1585*AE1585</f>
        <v>#DIV/0!</v>
      </c>
      <c r="AA1585" s="318"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35"/>
      <c r="Q1586" s="271"/>
      <c r="R1586" s="319"/>
      <c r="S1586" s="337"/>
      <c r="T1586" s="335"/>
      <c r="U1586" s="339"/>
      <c r="V1586" s="341"/>
      <c r="W1586" s="343"/>
      <c r="X1586" s="339"/>
      <c r="Y1586" s="319"/>
      <c r="Z1586" s="319"/>
      <c r="AA1586" s="319"/>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35"/>
      <c r="Q1587" s="271"/>
      <c r="R1587" s="319"/>
      <c r="S1587" s="337"/>
      <c r="T1587" s="335"/>
      <c r="U1587" s="339"/>
      <c r="V1587" s="341"/>
      <c r="W1587" s="343"/>
      <c r="X1587" s="339"/>
      <c r="Y1587" s="319"/>
      <c r="Z1587" s="319"/>
      <c r="AA1587" s="319"/>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35"/>
      <c r="Q1588" s="271"/>
      <c r="R1588" s="319"/>
      <c r="S1588" s="337"/>
      <c r="T1588" s="335"/>
      <c r="U1588" s="339"/>
      <c r="V1588" s="341"/>
      <c r="W1588" s="343"/>
      <c r="X1588" s="339"/>
      <c r="Y1588" s="319"/>
      <c r="Z1588" s="319"/>
      <c r="AA1588" s="319"/>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35"/>
      <c r="Q1589" s="271"/>
      <c r="R1589" s="319"/>
      <c r="S1589" s="337"/>
      <c r="T1589" s="335"/>
      <c r="U1589" s="339"/>
      <c r="V1589" s="341"/>
      <c r="W1589" s="343"/>
      <c r="X1589" s="339"/>
      <c r="Y1589" s="319"/>
      <c r="Z1589" s="319"/>
      <c r="AA1589" s="319"/>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21">
        <f>SUM(O1590:O1594)</f>
        <v>0</v>
      </c>
      <c r="Q1590" s="264"/>
      <c r="R1590" s="323">
        <f>SUMPRODUCT(Q1590:Q1594+0)</f>
        <v>0</v>
      </c>
      <c r="S1590" s="325" t="e">
        <f>R1590/P1590</f>
        <v>#DIV/0!</v>
      </c>
      <c r="T1590" s="321" t="e">
        <f>LOOKUP(S1590,{0.4,0.45,0.5,0.55,0.6,0.65,0.7,0.75,0.8,0.85,0.9,0.95,1},{0.1,0.175,0.25,0.325,0.4,0.475,0.55,0.625,0.7,0.775,0.85,0.925,1})</f>
        <v>#DIV/0!</v>
      </c>
      <c r="U1590" s="327"/>
      <c r="V1590" s="329"/>
      <c r="W1590" s="331"/>
      <c r="X1590" s="327"/>
      <c r="Y1590" s="323">
        <f>R1590-(V1590/10)-X1590</f>
        <v>0</v>
      </c>
      <c r="Z1590" s="323" t="e">
        <f>Y1590*T1590*AE1590</f>
        <v>#DIV/0!</v>
      </c>
      <c r="AA1590" s="323"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22"/>
      <c r="Q1591" s="266"/>
      <c r="R1591" s="324"/>
      <c r="S1591" s="326"/>
      <c r="T1591" s="322"/>
      <c r="U1591" s="328"/>
      <c r="V1591" s="330"/>
      <c r="W1591" s="332"/>
      <c r="X1591" s="328"/>
      <c r="Y1591" s="324"/>
      <c r="Z1591" s="324"/>
      <c r="AA1591" s="324"/>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22"/>
      <c r="Q1592" s="266"/>
      <c r="R1592" s="324"/>
      <c r="S1592" s="326"/>
      <c r="T1592" s="322"/>
      <c r="U1592" s="328"/>
      <c r="V1592" s="330"/>
      <c r="W1592" s="332"/>
      <c r="X1592" s="328"/>
      <c r="Y1592" s="324"/>
      <c r="Z1592" s="324"/>
      <c r="AA1592" s="324"/>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22"/>
      <c r="Q1593" s="266"/>
      <c r="R1593" s="324"/>
      <c r="S1593" s="326"/>
      <c r="T1593" s="322"/>
      <c r="U1593" s="328"/>
      <c r="V1593" s="330"/>
      <c r="W1593" s="332"/>
      <c r="X1593" s="328"/>
      <c r="Y1593" s="324"/>
      <c r="Z1593" s="324"/>
      <c r="AA1593" s="324"/>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22"/>
      <c r="Q1594" s="266"/>
      <c r="R1594" s="324"/>
      <c r="S1594" s="326"/>
      <c r="T1594" s="322"/>
      <c r="U1594" s="328"/>
      <c r="V1594" s="330"/>
      <c r="W1594" s="332"/>
      <c r="X1594" s="328"/>
      <c r="Y1594" s="324"/>
      <c r="Z1594" s="324"/>
      <c r="AA1594" s="324"/>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34">
        <f>SUM(O1595:O1599)</f>
        <v>0</v>
      </c>
      <c r="Q1595" s="269"/>
      <c r="R1595" s="318">
        <f>SUMPRODUCT(Q1595:Q1599+0)</f>
        <v>0</v>
      </c>
      <c r="S1595" s="336" t="e">
        <f>R1595/P1595</f>
        <v>#DIV/0!</v>
      </c>
      <c r="T1595" s="334" t="e">
        <f>LOOKUP(S1595,{0.4,0.45,0.5,0.55,0.6,0.65,0.7,0.75,0.8,0.85,0.9,0.95,1},{0.1,0.175,0.25,0.325,0.4,0.475,0.55,0.625,0.7,0.775,0.85,0.925,1})</f>
        <v>#DIV/0!</v>
      </c>
      <c r="U1595" s="338"/>
      <c r="V1595" s="340"/>
      <c r="W1595" s="342"/>
      <c r="X1595" s="338"/>
      <c r="Y1595" s="318">
        <f>R1595-(V1595/10)-X1595</f>
        <v>0</v>
      </c>
      <c r="Z1595" s="318" t="e">
        <f>Y1595*T1595*AE1595</f>
        <v>#DIV/0!</v>
      </c>
      <c r="AA1595" s="318"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35"/>
      <c r="Q1596" s="271"/>
      <c r="R1596" s="319"/>
      <c r="S1596" s="337"/>
      <c r="T1596" s="335"/>
      <c r="U1596" s="339"/>
      <c r="V1596" s="341"/>
      <c r="W1596" s="343"/>
      <c r="X1596" s="339"/>
      <c r="Y1596" s="319"/>
      <c r="Z1596" s="319"/>
      <c r="AA1596" s="319"/>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35"/>
      <c r="Q1597" s="271"/>
      <c r="R1597" s="319"/>
      <c r="S1597" s="337"/>
      <c r="T1597" s="335"/>
      <c r="U1597" s="339"/>
      <c r="V1597" s="341"/>
      <c r="W1597" s="343"/>
      <c r="X1597" s="339"/>
      <c r="Y1597" s="319"/>
      <c r="Z1597" s="319"/>
      <c r="AA1597" s="319"/>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35"/>
      <c r="Q1598" s="271"/>
      <c r="R1598" s="319"/>
      <c r="S1598" s="337"/>
      <c r="T1598" s="335"/>
      <c r="U1598" s="339"/>
      <c r="V1598" s="341"/>
      <c r="W1598" s="343"/>
      <c r="X1598" s="339"/>
      <c r="Y1598" s="319"/>
      <c r="Z1598" s="319"/>
      <c r="AA1598" s="319"/>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35"/>
      <c r="Q1599" s="271"/>
      <c r="R1599" s="319"/>
      <c r="S1599" s="337"/>
      <c r="T1599" s="335"/>
      <c r="U1599" s="339"/>
      <c r="V1599" s="341"/>
      <c r="W1599" s="343"/>
      <c r="X1599" s="339"/>
      <c r="Y1599" s="319"/>
      <c r="Z1599" s="319"/>
      <c r="AA1599" s="319"/>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21">
        <f>SUM(O1600:O1604)</f>
        <v>0</v>
      </c>
      <c r="Q1600" s="264"/>
      <c r="R1600" s="323">
        <f>SUMPRODUCT(Q1600:Q1604+0)</f>
        <v>0</v>
      </c>
      <c r="S1600" s="325" t="e">
        <f>R1600/P1600</f>
        <v>#DIV/0!</v>
      </c>
      <c r="T1600" s="321" t="e">
        <f>LOOKUP(S1600,{0.4,0.45,0.5,0.55,0.6,0.65,0.7,0.75,0.8,0.85,0.9,0.95,1},{0.1,0.175,0.25,0.325,0.4,0.475,0.55,0.625,0.7,0.775,0.85,0.925,1})</f>
        <v>#DIV/0!</v>
      </c>
      <c r="U1600" s="327"/>
      <c r="V1600" s="329"/>
      <c r="W1600" s="331"/>
      <c r="X1600" s="327"/>
      <c r="Y1600" s="323">
        <f>R1600-(V1600/10)-X1600</f>
        <v>0</v>
      </c>
      <c r="Z1600" s="323" t="e">
        <f>Y1600*T1600*AE1600</f>
        <v>#DIV/0!</v>
      </c>
      <c r="AA1600" s="323"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22"/>
      <c r="Q1601" s="266"/>
      <c r="R1601" s="324"/>
      <c r="S1601" s="326"/>
      <c r="T1601" s="322"/>
      <c r="U1601" s="328"/>
      <c r="V1601" s="330"/>
      <c r="W1601" s="332"/>
      <c r="X1601" s="328"/>
      <c r="Y1601" s="324"/>
      <c r="Z1601" s="324"/>
      <c r="AA1601" s="324"/>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22"/>
      <c r="Q1602" s="266"/>
      <c r="R1602" s="324"/>
      <c r="S1602" s="326"/>
      <c r="T1602" s="322"/>
      <c r="U1602" s="328"/>
      <c r="V1602" s="330"/>
      <c r="W1602" s="332"/>
      <c r="X1602" s="328"/>
      <c r="Y1602" s="324"/>
      <c r="Z1602" s="324"/>
      <c r="AA1602" s="324"/>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22"/>
      <c r="Q1603" s="266"/>
      <c r="R1603" s="324"/>
      <c r="S1603" s="326"/>
      <c r="T1603" s="322"/>
      <c r="U1603" s="328"/>
      <c r="V1603" s="330"/>
      <c r="W1603" s="332"/>
      <c r="X1603" s="328"/>
      <c r="Y1603" s="324"/>
      <c r="Z1603" s="324"/>
      <c r="AA1603" s="324"/>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22"/>
      <c r="Q1604" s="266"/>
      <c r="R1604" s="324"/>
      <c r="S1604" s="326"/>
      <c r="T1604" s="322"/>
      <c r="U1604" s="328"/>
      <c r="V1604" s="330"/>
      <c r="W1604" s="332"/>
      <c r="X1604" s="328"/>
      <c r="Y1604" s="324"/>
      <c r="Z1604" s="324"/>
      <c r="AA1604" s="324"/>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21">
        <f>SUM(O1606:O1610)</f>
        <v>0</v>
      </c>
      <c r="Q1606" s="264"/>
      <c r="R1606" s="323">
        <f>SUMPRODUCT(Q1606:Q1610+0)</f>
        <v>0</v>
      </c>
      <c r="S1606" s="325" t="e">
        <f>R1606/P1606</f>
        <v>#DIV/0!</v>
      </c>
      <c r="T1606" s="321" t="e">
        <f>LOOKUP(S1606,{0.4,0.45,0.5,0.55,0.6,0.65,0.7,0.75,0.8,0.85,0.9,0.95,1},{0.1,0.175,0.25,0.325,0.4,0.475,0.55,0.625,0.7,0.775,0.85,0.925,1})</f>
        <v>#DIV/0!</v>
      </c>
      <c r="U1606" s="327"/>
      <c r="V1606" s="329"/>
      <c r="W1606" s="331"/>
      <c r="X1606" s="327"/>
      <c r="Y1606" s="323">
        <f>R1606-(V1606/10)-X1606</f>
        <v>0</v>
      </c>
      <c r="Z1606" s="323" t="e">
        <f>Y1606*T1606*AE1606</f>
        <v>#DIV/0!</v>
      </c>
      <c r="AA1606" s="323"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22"/>
      <c r="Q1607" s="266"/>
      <c r="R1607" s="324"/>
      <c r="S1607" s="326"/>
      <c r="T1607" s="322"/>
      <c r="U1607" s="328"/>
      <c r="V1607" s="330"/>
      <c r="W1607" s="332"/>
      <c r="X1607" s="328"/>
      <c r="Y1607" s="324"/>
      <c r="Z1607" s="324"/>
      <c r="AA1607" s="324"/>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22"/>
      <c r="Q1608" s="266"/>
      <c r="R1608" s="324"/>
      <c r="S1608" s="326"/>
      <c r="T1608" s="322"/>
      <c r="U1608" s="328"/>
      <c r="V1608" s="330"/>
      <c r="W1608" s="332"/>
      <c r="X1608" s="328"/>
      <c r="Y1608" s="324"/>
      <c r="Z1608" s="324"/>
      <c r="AA1608" s="324"/>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22"/>
      <c r="Q1609" s="266"/>
      <c r="R1609" s="324"/>
      <c r="S1609" s="326"/>
      <c r="T1609" s="322"/>
      <c r="U1609" s="328"/>
      <c r="V1609" s="330"/>
      <c r="W1609" s="332"/>
      <c r="X1609" s="328"/>
      <c r="Y1609" s="324"/>
      <c r="Z1609" s="324"/>
      <c r="AA1609" s="324"/>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22"/>
      <c r="Q1610" s="266"/>
      <c r="R1610" s="324"/>
      <c r="S1610" s="326"/>
      <c r="T1610" s="322"/>
      <c r="U1610" s="328"/>
      <c r="V1610" s="330"/>
      <c r="W1610" s="332"/>
      <c r="X1610" s="328"/>
      <c r="Y1610" s="324"/>
      <c r="Z1610" s="324"/>
      <c r="AA1610" s="324"/>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34">
        <f>SUM(O1611:O1615)</f>
        <v>0</v>
      </c>
      <c r="Q1611" s="269"/>
      <c r="R1611" s="318">
        <f>SUMPRODUCT(Q1611:Q1615+0)</f>
        <v>0</v>
      </c>
      <c r="S1611" s="336" t="e">
        <f>R1611/P1611</f>
        <v>#DIV/0!</v>
      </c>
      <c r="T1611" s="334" t="e">
        <f>LOOKUP(S1611,{0.4,0.45,0.5,0.55,0.6,0.65,0.7,0.75,0.8,0.85,0.9,0.95,1},{0.1,0.175,0.25,0.325,0.4,0.475,0.55,0.625,0.7,0.775,0.85,0.925,1})</f>
        <v>#DIV/0!</v>
      </c>
      <c r="U1611" s="338"/>
      <c r="V1611" s="340"/>
      <c r="W1611" s="342"/>
      <c r="X1611" s="338"/>
      <c r="Y1611" s="318">
        <f>R1611-(V1611/10)-X1611</f>
        <v>0</v>
      </c>
      <c r="Z1611" s="318" t="e">
        <f>Y1611*T1611*AE1611</f>
        <v>#DIV/0!</v>
      </c>
      <c r="AA1611" s="318"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35"/>
      <c r="Q1612" s="271"/>
      <c r="R1612" s="319"/>
      <c r="S1612" s="337"/>
      <c r="T1612" s="335"/>
      <c r="U1612" s="339"/>
      <c r="V1612" s="341"/>
      <c r="W1612" s="343"/>
      <c r="X1612" s="339"/>
      <c r="Y1612" s="319"/>
      <c r="Z1612" s="319"/>
      <c r="AA1612" s="319"/>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35"/>
      <c r="Q1613" s="271"/>
      <c r="R1613" s="319"/>
      <c r="S1613" s="337"/>
      <c r="T1613" s="335"/>
      <c r="U1613" s="339"/>
      <c r="V1613" s="341"/>
      <c r="W1613" s="343"/>
      <c r="X1613" s="339"/>
      <c r="Y1613" s="319"/>
      <c r="Z1613" s="319"/>
      <c r="AA1613" s="319"/>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35"/>
      <c r="Q1614" s="271"/>
      <c r="R1614" s="319"/>
      <c r="S1614" s="337"/>
      <c r="T1614" s="335"/>
      <c r="U1614" s="339"/>
      <c r="V1614" s="341"/>
      <c r="W1614" s="343"/>
      <c r="X1614" s="339"/>
      <c r="Y1614" s="319"/>
      <c r="Z1614" s="319"/>
      <c r="AA1614" s="319"/>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35"/>
      <c r="Q1615" s="271"/>
      <c r="R1615" s="319"/>
      <c r="S1615" s="337"/>
      <c r="T1615" s="335"/>
      <c r="U1615" s="339"/>
      <c r="V1615" s="341"/>
      <c r="W1615" s="343"/>
      <c r="X1615" s="339"/>
      <c r="Y1615" s="319"/>
      <c r="Z1615" s="319"/>
      <c r="AA1615" s="319"/>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21">
        <f>SUM(O1616:O1620)</f>
        <v>0</v>
      </c>
      <c r="Q1616" s="264"/>
      <c r="R1616" s="323">
        <f>SUMPRODUCT(Q1616:Q1620+0)</f>
        <v>0</v>
      </c>
      <c r="S1616" s="325" t="e">
        <f>R1616/P1616</f>
        <v>#DIV/0!</v>
      </c>
      <c r="T1616" s="321" t="e">
        <f>LOOKUP(S1616,{0.4,0.45,0.5,0.55,0.6,0.65,0.7,0.75,0.8,0.85,0.9,0.95,1},{0.1,0.175,0.25,0.325,0.4,0.475,0.55,0.625,0.7,0.775,0.85,0.925,1})</f>
        <v>#DIV/0!</v>
      </c>
      <c r="U1616" s="327"/>
      <c r="V1616" s="329"/>
      <c r="W1616" s="331"/>
      <c r="X1616" s="327"/>
      <c r="Y1616" s="323">
        <f>R1616-(V1616/10)-X1616</f>
        <v>0</v>
      </c>
      <c r="Z1616" s="323" t="e">
        <f>Y1616*T1616*AE1616</f>
        <v>#DIV/0!</v>
      </c>
      <c r="AA1616" s="323"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22"/>
      <c r="Q1617" s="266"/>
      <c r="R1617" s="324"/>
      <c r="S1617" s="326"/>
      <c r="T1617" s="322"/>
      <c r="U1617" s="328"/>
      <c r="V1617" s="330"/>
      <c r="W1617" s="332"/>
      <c r="X1617" s="328"/>
      <c r="Y1617" s="324"/>
      <c r="Z1617" s="324"/>
      <c r="AA1617" s="324"/>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22"/>
      <c r="Q1618" s="266"/>
      <c r="R1618" s="324"/>
      <c r="S1618" s="326"/>
      <c r="T1618" s="322"/>
      <c r="U1618" s="328"/>
      <c r="V1618" s="330"/>
      <c r="W1618" s="332"/>
      <c r="X1618" s="328"/>
      <c r="Y1618" s="324"/>
      <c r="Z1618" s="324"/>
      <c r="AA1618" s="324"/>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22"/>
      <c r="Q1619" s="266"/>
      <c r="R1619" s="324"/>
      <c r="S1619" s="326"/>
      <c r="T1619" s="322"/>
      <c r="U1619" s="328"/>
      <c r="V1619" s="330"/>
      <c r="W1619" s="332"/>
      <c r="X1619" s="328"/>
      <c r="Y1619" s="324"/>
      <c r="Z1619" s="324"/>
      <c r="AA1619" s="324"/>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22"/>
      <c r="Q1620" s="266"/>
      <c r="R1620" s="324"/>
      <c r="S1620" s="326"/>
      <c r="T1620" s="322"/>
      <c r="U1620" s="328"/>
      <c r="V1620" s="330"/>
      <c r="W1620" s="332"/>
      <c r="X1620" s="328"/>
      <c r="Y1620" s="324"/>
      <c r="Z1620" s="324"/>
      <c r="AA1620" s="324"/>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34">
        <f>SUM(O1621:O1625)</f>
        <v>0</v>
      </c>
      <c r="Q1621" s="269"/>
      <c r="R1621" s="318">
        <f>SUMPRODUCT(Q1621:Q1625+0)</f>
        <v>0</v>
      </c>
      <c r="S1621" s="336" t="e">
        <f>R1621/P1621</f>
        <v>#DIV/0!</v>
      </c>
      <c r="T1621" s="334" t="e">
        <f>LOOKUP(S1621,{0.4,0.45,0.5,0.55,0.6,0.65,0.7,0.75,0.8,0.85,0.9,0.95,1},{0.1,0.175,0.25,0.325,0.4,0.475,0.55,0.625,0.7,0.775,0.85,0.925,1})</f>
        <v>#DIV/0!</v>
      </c>
      <c r="U1621" s="338"/>
      <c r="V1621" s="340"/>
      <c r="W1621" s="342"/>
      <c r="X1621" s="338"/>
      <c r="Y1621" s="318">
        <f>R1621-(V1621/10)-X1621</f>
        <v>0</v>
      </c>
      <c r="Z1621" s="318" t="e">
        <f>Y1621*T1621*AE1621</f>
        <v>#DIV/0!</v>
      </c>
      <c r="AA1621" s="318"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35"/>
      <c r="Q1622" s="271"/>
      <c r="R1622" s="319"/>
      <c r="S1622" s="337"/>
      <c r="T1622" s="335"/>
      <c r="U1622" s="339"/>
      <c r="V1622" s="341"/>
      <c r="W1622" s="343"/>
      <c r="X1622" s="339"/>
      <c r="Y1622" s="319"/>
      <c r="Z1622" s="319"/>
      <c r="AA1622" s="319"/>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35"/>
      <c r="Q1623" s="271"/>
      <c r="R1623" s="319"/>
      <c r="S1623" s="337"/>
      <c r="T1623" s="335"/>
      <c r="U1623" s="339"/>
      <c r="V1623" s="341"/>
      <c r="W1623" s="343"/>
      <c r="X1623" s="339"/>
      <c r="Y1623" s="319"/>
      <c r="Z1623" s="319"/>
      <c r="AA1623" s="319"/>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35"/>
      <c r="Q1624" s="271"/>
      <c r="R1624" s="319"/>
      <c r="S1624" s="337"/>
      <c r="T1624" s="335"/>
      <c r="U1624" s="339"/>
      <c r="V1624" s="341"/>
      <c r="W1624" s="343"/>
      <c r="X1624" s="339"/>
      <c r="Y1624" s="319"/>
      <c r="Z1624" s="319"/>
      <c r="AA1624" s="319"/>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35"/>
      <c r="Q1625" s="271"/>
      <c r="R1625" s="319"/>
      <c r="S1625" s="337"/>
      <c r="T1625" s="335"/>
      <c r="U1625" s="339"/>
      <c r="V1625" s="341"/>
      <c r="W1625" s="343"/>
      <c r="X1625" s="339"/>
      <c r="Y1625" s="319"/>
      <c r="Z1625" s="319"/>
      <c r="AA1625" s="319"/>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21">
        <f>SUM(O1626:O1630)</f>
        <v>0</v>
      </c>
      <c r="Q1626" s="264"/>
      <c r="R1626" s="323">
        <f>SUMPRODUCT(Q1626:Q1630+0)</f>
        <v>0</v>
      </c>
      <c r="S1626" s="325" t="e">
        <f>R1626/P1626</f>
        <v>#DIV/0!</v>
      </c>
      <c r="T1626" s="321" t="e">
        <f>LOOKUP(S1626,{0.4,0.45,0.5,0.55,0.6,0.65,0.7,0.75,0.8,0.85,0.9,0.95,1},{0.1,0.175,0.25,0.325,0.4,0.475,0.55,0.625,0.7,0.775,0.85,0.925,1})</f>
        <v>#DIV/0!</v>
      </c>
      <c r="U1626" s="327"/>
      <c r="V1626" s="329"/>
      <c r="W1626" s="331"/>
      <c r="X1626" s="327"/>
      <c r="Y1626" s="323">
        <f>R1626-(V1626/10)-X1626</f>
        <v>0</v>
      </c>
      <c r="Z1626" s="323" t="e">
        <f>Y1626*T1626*AE1626</f>
        <v>#DIV/0!</v>
      </c>
      <c r="AA1626" s="323"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22"/>
      <c r="Q1627" s="266"/>
      <c r="R1627" s="324"/>
      <c r="S1627" s="326"/>
      <c r="T1627" s="322"/>
      <c r="U1627" s="328"/>
      <c r="V1627" s="330"/>
      <c r="W1627" s="332"/>
      <c r="X1627" s="328"/>
      <c r="Y1627" s="324"/>
      <c r="Z1627" s="324"/>
      <c r="AA1627" s="324"/>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22"/>
      <c r="Q1628" s="266"/>
      <c r="R1628" s="324"/>
      <c r="S1628" s="326"/>
      <c r="T1628" s="322"/>
      <c r="U1628" s="328"/>
      <c r="V1628" s="330"/>
      <c r="W1628" s="332"/>
      <c r="X1628" s="328"/>
      <c r="Y1628" s="324"/>
      <c r="Z1628" s="324"/>
      <c r="AA1628" s="324"/>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22"/>
      <c r="Q1629" s="266"/>
      <c r="R1629" s="324"/>
      <c r="S1629" s="326"/>
      <c r="T1629" s="322"/>
      <c r="U1629" s="328"/>
      <c r="V1629" s="330"/>
      <c r="W1629" s="332"/>
      <c r="X1629" s="328"/>
      <c r="Y1629" s="324"/>
      <c r="Z1629" s="324"/>
      <c r="AA1629" s="324"/>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22"/>
      <c r="Q1630" s="266"/>
      <c r="R1630" s="324"/>
      <c r="S1630" s="326"/>
      <c r="T1630" s="322"/>
      <c r="U1630" s="328"/>
      <c r="V1630" s="330"/>
      <c r="W1630" s="332"/>
      <c r="X1630" s="328"/>
      <c r="Y1630" s="324"/>
      <c r="Z1630" s="324"/>
      <c r="AA1630" s="324"/>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21">
        <f>SUM(O1632:O1636)</f>
        <v>0</v>
      </c>
      <c r="Q1632" s="264"/>
      <c r="R1632" s="323">
        <f>SUMPRODUCT(Q1632:Q1636+0)</f>
        <v>0</v>
      </c>
      <c r="S1632" s="325" t="e">
        <f>R1632/P1632</f>
        <v>#DIV/0!</v>
      </c>
      <c r="T1632" s="321" t="e">
        <f>LOOKUP(S1632,{0.4,0.45,0.5,0.55,0.6,0.65,0.7,0.75,0.8,0.85,0.9,0.95,1},{0.1,0.175,0.25,0.325,0.4,0.475,0.55,0.625,0.7,0.775,0.85,0.925,1})</f>
        <v>#DIV/0!</v>
      </c>
      <c r="U1632" s="327"/>
      <c r="V1632" s="329"/>
      <c r="W1632" s="331"/>
      <c r="X1632" s="327"/>
      <c r="Y1632" s="323">
        <f>R1632-(V1632/10)-X1632</f>
        <v>0</v>
      </c>
      <c r="Z1632" s="323" t="e">
        <f>Y1632*T1632*AE1632</f>
        <v>#DIV/0!</v>
      </c>
      <c r="AA1632" s="323"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22"/>
      <c r="Q1633" s="266"/>
      <c r="R1633" s="324"/>
      <c r="S1633" s="326"/>
      <c r="T1633" s="322"/>
      <c r="U1633" s="328"/>
      <c r="V1633" s="330"/>
      <c r="W1633" s="332"/>
      <c r="X1633" s="328"/>
      <c r="Y1633" s="324"/>
      <c r="Z1633" s="324"/>
      <c r="AA1633" s="324"/>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22"/>
      <c r="Q1634" s="266"/>
      <c r="R1634" s="324"/>
      <c r="S1634" s="326"/>
      <c r="T1634" s="322"/>
      <c r="U1634" s="328"/>
      <c r="V1634" s="330"/>
      <c r="W1634" s="332"/>
      <c r="X1634" s="328"/>
      <c r="Y1634" s="324"/>
      <c r="Z1634" s="324"/>
      <c r="AA1634" s="324"/>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22"/>
      <c r="Q1635" s="266"/>
      <c r="R1635" s="324"/>
      <c r="S1635" s="326"/>
      <c r="T1635" s="322"/>
      <c r="U1635" s="328"/>
      <c r="V1635" s="330"/>
      <c r="W1635" s="332"/>
      <c r="X1635" s="328"/>
      <c r="Y1635" s="324"/>
      <c r="Z1635" s="324"/>
      <c r="AA1635" s="324"/>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22"/>
      <c r="Q1636" s="266"/>
      <c r="R1636" s="324"/>
      <c r="S1636" s="326"/>
      <c r="T1636" s="322"/>
      <c r="U1636" s="328"/>
      <c r="V1636" s="330"/>
      <c r="W1636" s="332"/>
      <c r="X1636" s="328"/>
      <c r="Y1636" s="324"/>
      <c r="Z1636" s="324"/>
      <c r="AA1636" s="324"/>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34">
        <f>SUM(O1637:O1641)</f>
        <v>0</v>
      </c>
      <c r="Q1637" s="269"/>
      <c r="R1637" s="318">
        <f>SUMPRODUCT(Q1637:Q1641+0)</f>
        <v>0</v>
      </c>
      <c r="S1637" s="336" t="e">
        <f>R1637/P1637</f>
        <v>#DIV/0!</v>
      </c>
      <c r="T1637" s="334" t="e">
        <f>LOOKUP(S1637,{0.4,0.45,0.5,0.55,0.6,0.65,0.7,0.75,0.8,0.85,0.9,0.95,1},{0.1,0.175,0.25,0.325,0.4,0.475,0.55,0.625,0.7,0.775,0.85,0.925,1})</f>
        <v>#DIV/0!</v>
      </c>
      <c r="U1637" s="338"/>
      <c r="V1637" s="340"/>
      <c r="W1637" s="342"/>
      <c r="X1637" s="338"/>
      <c r="Y1637" s="318">
        <f>R1637-(V1637/10)-X1637</f>
        <v>0</v>
      </c>
      <c r="Z1637" s="318" t="e">
        <f>Y1637*T1637*AE1637</f>
        <v>#DIV/0!</v>
      </c>
      <c r="AA1637" s="318"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35"/>
      <c r="Q1638" s="271"/>
      <c r="R1638" s="319"/>
      <c r="S1638" s="337"/>
      <c r="T1638" s="335"/>
      <c r="U1638" s="339"/>
      <c r="V1638" s="341"/>
      <c r="W1638" s="343"/>
      <c r="X1638" s="339"/>
      <c r="Y1638" s="319"/>
      <c r="Z1638" s="319"/>
      <c r="AA1638" s="319"/>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35"/>
      <c r="Q1639" s="271"/>
      <c r="R1639" s="319"/>
      <c r="S1639" s="337"/>
      <c r="T1639" s="335"/>
      <c r="U1639" s="339"/>
      <c r="V1639" s="341"/>
      <c r="W1639" s="343"/>
      <c r="X1639" s="339"/>
      <c r="Y1639" s="319"/>
      <c r="Z1639" s="319"/>
      <c r="AA1639" s="319"/>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35"/>
      <c r="Q1640" s="271"/>
      <c r="R1640" s="319"/>
      <c r="S1640" s="337"/>
      <c r="T1640" s="335"/>
      <c r="U1640" s="339"/>
      <c r="V1640" s="341"/>
      <c r="W1640" s="343"/>
      <c r="X1640" s="339"/>
      <c r="Y1640" s="319"/>
      <c r="Z1640" s="319"/>
      <c r="AA1640" s="319"/>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35"/>
      <c r="Q1641" s="271"/>
      <c r="R1641" s="319"/>
      <c r="S1641" s="337"/>
      <c r="T1641" s="335"/>
      <c r="U1641" s="339"/>
      <c r="V1641" s="341"/>
      <c r="W1641" s="343"/>
      <c r="X1641" s="339"/>
      <c r="Y1641" s="319"/>
      <c r="Z1641" s="319"/>
      <c r="AA1641" s="319"/>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21">
        <f>SUM(O1642:O1646)</f>
        <v>0</v>
      </c>
      <c r="Q1642" s="264"/>
      <c r="R1642" s="323">
        <f>SUMPRODUCT(Q1642:Q1646+0)</f>
        <v>0</v>
      </c>
      <c r="S1642" s="325" t="e">
        <f>R1642/P1642</f>
        <v>#DIV/0!</v>
      </c>
      <c r="T1642" s="321" t="e">
        <f>LOOKUP(S1642,{0.4,0.45,0.5,0.55,0.6,0.65,0.7,0.75,0.8,0.85,0.9,0.95,1},{0.1,0.175,0.25,0.325,0.4,0.475,0.55,0.625,0.7,0.775,0.85,0.925,1})</f>
        <v>#DIV/0!</v>
      </c>
      <c r="U1642" s="327"/>
      <c r="V1642" s="329"/>
      <c r="W1642" s="331"/>
      <c r="X1642" s="327"/>
      <c r="Y1642" s="323">
        <f>R1642-(V1642/10)-X1642</f>
        <v>0</v>
      </c>
      <c r="Z1642" s="323" t="e">
        <f>Y1642*T1642*AE1642</f>
        <v>#DIV/0!</v>
      </c>
      <c r="AA1642" s="323"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22"/>
      <c r="Q1643" s="266"/>
      <c r="R1643" s="324"/>
      <c r="S1643" s="326"/>
      <c r="T1643" s="322"/>
      <c r="U1643" s="328"/>
      <c r="V1643" s="330"/>
      <c r="W1643" s="332"/>
      <c r="X1643" s="328"/>
      <c r="Y1643" s="324"/>
      <c r="Z1643" s="324"/>
      <c r="AA1643" s="324"/>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22"/>
      <c r="Q1644" s="266"/>
      <c r="R1644" s="324"/>
      <c r="S1644" s="326"/>
      <c r="T1644" s="322"/>
      <c r="U1644" s="328"/>
      <c r="V1644" s="330"/>
      <c r="W1644" s="332"/>
      <c r="X1644" s="328"/>
      <c r="Y1644" s="324"/>
      <c r="Z1644" s="324"/>
      <c r="AA1644" s="324"/>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22"/>
      <c r="Q1645" s="266"/>
      <c r="R1645" s="324"/>
      <c r="S1645" s="326"/>
      <c r="T1645" s="322"/>
      <c r="U1645" s="328"/>
      <c r="V1645" s="330"/>
      <c r="W1645" s="332"/>
      <c r="X1645" s="328"/>
      <c r="Y1645" s="324"/>
      <c r="Z1645" s="324"/>
      <c r="AA1645" s="324"/>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22"/>
      <c r="Q1646" s="266"/>
      <c r="R1646" s="324"/>
      <c r="S1646" s="326"/>
      <c r="T1646" s="322"/>
      <c r="U1646" s="328"/>
      <c r="V1646" s="330"/>
      <c r="W1646" s="332"/>
      <c r="X1646" s="328"/>
      <c r="Y1646" s="324"/>
      <c r="Z1646" s="324"/>
      <c r="AA1646" s="324"/>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34">
        <f>SUM(O1647:O1651)</f>
        <v>0</v>
      </c>
      <c r="Q1647" s="269"/>
      <c r="R1647" s="318">
        <f>SUMPRODUCT(Q1647:Q1651+0)</f>
        <v>0</v>
      </c>
      <c r="S1647" s="336" t="e">
        <f>R1647/P1647</f>
        <v>#DIV/0!</v>
      </c>
      <c r="T1647" s="334" t="e">
        <f>LOOKUP(S1647,{0.4,0.45,0.5,0.55,0.6,0.65,0.7,0.75,0.8,0.85,0.9,0.95,1},{0.1,0.175,0.25,0.325,0.4,0.475,0.55,0.625,0.7,0.775,0.85,0.925,1})</f>
        <v>#DIV/0!</v>
      </c>
      <c r="U1647" s="338"/>
      <c r="V1647" s="340"/>
      <c r="W1647" s="342"/>
      <c r="X1647" s="338"/>
      <c r="Y1647" s="318">
        <f>R1647-(V1647/10)-X1647</f>
        <v>0</v>
      </c>
      <c r="Z1647" s="318" t="e">
        <f>Y1647*T1647*AE1647</f>
        <v>#DIV/0!</v>
      </c>
      <c r="AA1647" s="318"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35"/>
      <c r="Q1648" s="271"/>
      <c r="R1648" s="319"/>
      <c r="S1648" s="337"/>
      <c r="T1648" s="335"/>
      <c r="U1648" s="339"/>
      <c r="V1648" s="341"/>
      <c r="W1648" s="343"/>
      <c r="X1648" s="339"/>
      <c r="Y1648" s="319"/>
      <c r="Z1648" s="319"/>
      <c r="AA1648" s="319"/>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35"/>
      <c r="Q1649" s="271"/>
      <c r="R1649" s="319"/>
      <c r="S1649" s="337"/>
      <c r="T1649" s="335"/>
      <c r="U1649" s="339"/>
      <c r="V1649" s="341"/>
      <c r="W1649" s="343"/>
      <c r="X1649" s="339"/>
      <c r="Y1649" s="319"/>
      <c r="Z1649" s="319"/>
      <c r="AA1649" s="319"/>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35"/>
      <c r="Q1650" s="271"/>
      <c r="R1650" s="319"/>
      <c r="S1650" s="337"/>
      <c r="T1650" s="335"/>
      <c r="U1650" s="339"/>
      <c r="V1650" s="341"/>
      <c r="W1650" s="343"/>
      <c r="X1650" s="339"/>
      <c r="Y1650" s="319"/>
      <c r="Z1650" s="319"/>
      <c r="AA1650" s="319"/>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35"/>
      <c r="Q1651" s="271"/>
      <c r="R1651" s="319"/>
      <c r="S1651" s="337"/>
      <c r="T1651" s="335"/>
      <c r="U1651" s="339"/>
      <c r="V1651" s="341"/>
      <c r="W1651" s="343"/>
      <c r="X1651" s="339"/>
      <c r="Y1651" s="319"/>
      <c r="Z1651" s="319"/>
      <c r="AA1651" s="319"/>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21">
        <f>SUM(O1652:O1656)</f>
        <v>0</v>
      </c>
      <c r="Q1652" s="264"/>
      <c r="R1652" s="323">
        <f>SUMPRODUCT(Q1652:Q1656+0)</f>
        <v>0</v>
      </c>
      <c r="S1652" s="325" t="e">
        <f>R1652/P1652</f>
        <v>#DIV/0!</v>
      </c>
      <c r="T1652" s="321" t="e">
        <f>LOOKUP(S1652,{0.4,0.45,0.5,0.55,0.6,0.65,0.7,0.75,0.8,0.85,0.9,0.95,1},{0.1,0.175,0.25,0.325,0.4,0.475,0.55,0.625,0.7,0.775,0.85,0.925,1})</f>
        <v>#DIV/0!</v>
      </c>
      <c r="U1652" s="327"/>
      <c r="V1652" s="329"/>
      <c r="W1652" s="331"/>
      <c r="X1652" s="327"/>
      <c r="Y1652" s="323">
        <f>R1652-(V1652/10)-X1652</f>
        <v>0</v>
      </c>
      <c r="Z1652" s="323" t="e">
        <f>Y1652*T1652*AE1652</f>
        <v>#DIV/0!</v>
      </c>
      <c r="AA1652" s="323"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22"/>
      <c r="Q1653" s="266"/>
      <c r="R1653" s="324"/>
      <c r="S1653" s="326"/>
      <c r="T1653" s="322"/>
      <c r="U1653" s="328"/>
      <c r="V1653" s="330"/>
      <c r="W1653" s="332"/>
      <c r="X1653" s="328"/>
      <c r="Y1653" s="324"/>
      <c r="Z1653" s="324"/>
      <c r="AA1653" s="324"/>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22"/>
      <c r="Q1654" s="266"/>
      <c r="R1654" s="324"/>
      <c r="S1654" s="326"/>
      <c r="T1654" s="322"/>
      <c r="U1654" s="328"/>
      <c r="V1654" s="330"/>
      <c r="W1654" s="332"/>
      <c r="X1654" s="328"/>
      <c r="Y1654" s="324"/>
      <c r="Z1654" s="324"/>
      <c r="AA1654" s="324"/>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22"/>
      <c r="Q1655" s="266"/>
      <c r="R1655" s="324"/>
      <c r="S1655" s="326"/>
      <c r="T1655" s="322"/>
      <c r="U1655" s="328"/>
      <c r="V1655" s="330"/>
      <c r="W1655" s="332"/>
      <c r="X1655" s="328"/>
      <c r="Y1655" s="324"/>
      <c r="Z1655" s="324"/>
      <c r="AA1655" s="324"/>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22"/>
      <c r="Q1656" s="266"/>
      <c r="R1656" s="324"/>
      <c r="S1656" s="326"/>
      <c r="T1656" s="322"/>
      <c r="U1656" s="328"/>
      <c r="V1656" s="330"/>
      <c r="W1656" s="332"/>
      <c r="X1656" s="328"/>
      <c r="Y1656" s="324"/>
      <c r="Z1656" s="324"/>
      <c r="AA1656" s="324"/>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21">
        <f>SUM(O1658:O1662)</f>
        <v>0</v>
      </c>
      <c r="Q1658" s="264"/>
      <c r="R1658" s="323">
        <f>SUMPRODUCT(Q1658:Q1662+0)</f>
        <v>0</v>
      </c>
      <c r="S1658" s="325" t="e">
        <f>R1658/P1658</f>
        <v>#DIV/0!</v>
      </c>
      <c r="T1658" s="321" t="e">
        <f>LOOKUP(S1658,{0.4,0.45,0.5,0.55,0.6,0.65,0.7,0.75,0.8,0.85,0.9,0.95,1},{0.1,0.175,0.25,0.325,0.4,0.475,0.55,0.625,0.7,0.775,0.85,0.925,1})</f>
        <v>#DIV/0!</v>
      </c>
      <c r="U1658" s="327"/>
      <c r="V1658" s="329"/>
      <c r="W1658" s="331"/>
      <c r="X1658" s="327"/>
      <c r="Y1658" s="323">
        <f>R1658-(V1658/10)-X1658</f>
        <v>0</v>
      </c>
      <c r="Z1658" s="323" t="e">
        <f>Y1658*T1658*AE1658</f>
        <v>#DIV/0!</v>
      </c>
      <c r="AA1658" s="323"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22"/>
      <c r="Q1659" s="266"/>
      <c r="R1659" s="324"/>
      <c r="S1659" s="326"/>
      <c r="T1659" s="322"/>
      <c r="U1659" s="328"/>
      <c r="V1659" s="330"/>
      <c r="W1659" s="332"/>
      <c r="X1659" s="328"/>
      <c r="Y1659" s="324"/>
      <c r="Z1659" s="324"/>
      <c r="AA1659" s="324"/>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22"/>
      <c r="Q1660" s="266"/>
      <c r="R1660" s="324"/>
      <c r="S1660" s="326"/>
      <c r="T1660" s="322"/>
      <c r="U1660" s="328"/>
      <c r="V1660" s="330"/>
      <c r="W1660" s="332"/>
      <c r="X1660" s="328"/>
      <c r="Y1660" s="324"/>
      <c r="Z1660" s="324"/>
      <c r="AA1660" s="324"/>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22"/>
      <c r="Q1661" s="266"/>
      <c r="R1661" s="324"/>
      <c r="S1661" s="326"/>
      <c r="T1661" s="322"/>
      <c r="U1661" s="328"/>
      <c r="V1661" s="330"/>
      <c r="W1661" s="332"/>
      <c r="X1661" s="328"/>
      <c r="Y1661" s="324"/>
      <c r="Z1661" s="324"/>
      <c r="AA1661" s="324"/>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22"/>
      <c r="Q1662" s="266"/>
      <c r="R1662" s="324"/>
      <c r="S1662" s="326"/>
      <c r="T1662" s="322"/>
      <c r="U1662" s="328"/>
      <c r="V1662" s="330"/>
      <c r="W1662" s="332"/>
      <c r="X1662" s="328"/>
      <c r="Y1662" s="324"/>
      <c r="Z1662" s="324"/>
      <c r="AA1662" s="324"/>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34">
        <f>SUM(O1663:O1667)</f>
        <v>0</v>
      </c>
      <c r="Q1663" s="269"/>
      <c r="R1663" s="318">
        <f>SUMPRODUCT(Q1663:Q1667+0)</f>
        <v>0</v>
      </c>
      <c r="S1663" s="336" t="e">
        <f>R1663/P1663</f>
        <v>#DIV/0!</v>
      </c>
      <c r="T1663" s="334" t="e">
        <f>LOOKUP(S1663,{0.4,0.45,0.5,0.55,0.6,0.65,0.7,0.75,0.8,0.85,0.9,0.95,1},{0.1,0.175,0.25,0.325,0.4,0.475,0.55,0.625,0.7,0.775,0.85,0.925,1})</f>
        <v>#DIV/0!</v>
      </c>
      <c r="U1663" s="338"/>
      <c r="V1663" s="340"/>
      <c r="W1663" s="342"/>
      <c r="X1663" s="338"/>
      <c r="Y1663" s="318">
        <f>R1663-(V1663/10)-X1663</f>
        <v>0</v>
      </c>
      <c r="Z1663" s="318" t="e">
        <f>Y1663*T1663*AE1663</f>
        <v>#DIV/0!</v>
      </c>
      <c r="AA1663" s="318"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35"/>
      <c r="Q1664" s="271"/>
      <c r="R1664" s="319"/>
      <c r="S1664" s="337"/>
      <c r="T1664" s="335"/>
      <c r="U1664" s="339"/>
      <c r="V1664" s="341"/>
      <c r="W1664" s="343"/>
      <c r="X1664" s="339"/>
      <c r="Y1664" s="319"/>
      <c r="Z1664" s="319"/>
      <c r="AA1664" s="319"/>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35"/>
      <c r="Q1665" s="271"/>
      <c r="R1665" s="319"/>
      <c r="S1665" s="337"/>
      <c r="T1665" s="335"/>
      <c r="U1665" s="339"/>
      <c r="V1665" s="341"/>
      <c r="W1665" s="343"/>
      <c r="X1665" s="339"/>
      <c r="Y1665" s="319"/>
      <c r="Z1665" s="319"/>
      <c r="AA1665" s="319"/>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35"/>
      <c r="Q1666" s="271"/>
      <c r="R1666" s="319"/>
      <c r="S1666" s="337"/>
      <c r="T1666" s="335"/>
      <c r="U1666" s="339"/>
      <c r="V1666" s="341"/>
      <c r="W1666" s="343"/>
      <c r="X1666" s="339"/>
      <c r="Y1666" s="319"/>
      <c r="Z1666" s="319"/>
      <c r="AA1666" s="319"/>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35"/>
      <c r="Q1667" s="271"/>
      <c r="R1667" s="319"/>
      <c r="S1667" s="337"/>
      <c r="T1667" s="335"/>
      <c r="U1667" s="339"/>
      <c r="V1667" s="341"/>
      <c r="W1667" s="343"/>
      <c r="X1667" s="339"/>
      <c r="Y1667" s="319"/>
      <c r="Z1667" s="319"/>
      <c r="AA1667" s="319"/>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21">
        <f>SUM(O1668:O1672)</f>
        <v>0</v>
      </c>
      <c r="Q1668" s="264"/>
      <c r="R1668" s="323">
        <f>SUMPRODUCT(Q1668:Q1672+0)</f>
        <v>0</v>
      </c>
      <c r="S1668" s="325" t="e">
        <f>R1668/P1668</f>
        <v>#DIV/0!</v>
      </c>
      <c r="T1668" s="321" t="e">
        <f>LOOKUP(S1668,{0.4,0.45,0.5,0.55,0.6,0.65,0.7,0.75,0.8,0.85,0.9,0.95,1},{0.1,0.175,0.25,0.325,0.4,0.475,0.55,0.625,0.7,0.775,0.85,0.925,1})</f>
        <v>#DIV/0!</v>
      </c>
      <c r="U1668" s="327"/>
      <c r="V1668" s="329"/>
      <c r="W1668" s="331"/>
      <c r="X1668" s="327"/>
      <c r="Y1668" s="323">
        <f>R1668-(V1668/10)-X1668</f>
        <v>0</v>
      </c>
      <c r="Z1668" s="323" t="e">
        <f>Y1668*T1668*AE1668</f>
        <v>#DIV/0!</v>
      </c>
      <c r="AA1668" s="323"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22"/>
      <c r="Q1669" s="266"/>
      <c r="R1669" s="324"/>
      <c r="S1669" s="326"/>
      <c r="T1669" s="322"/>
      <c r="U1669" s="328"/>
      <c r="V1669" s="330"/>
      <c r="W1669" s="332"/>
      <c r="X1669" s="328"/>
      <c r="Y1669" s="324"/>
      <c r="Z1669" s="324"/>
      <c r="AA1669" s="324"/>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22"/>
      <c r="Q1670" s="266"/>
      <c r="R1670" s="324"/>
      <c r="S1670" s="326"/>
      <c r="T1670" s="322"/>
      <c r="U1670" s="328"/>
      <c r="V1670" s="330"/>
      <c r="W1670" s="332"/>
      <c r="X1670" s="328"/>
      <c r="Y1670" s="324"/>
      <c r="Z1670" s="324"/>
      <c r="AA1670" s="324"/>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22"/>
      <c r="Q1671" s="266"/>
      <c r="R1671" s="324"/>
      <c r="S1671" s="326"/>
      <c r="T1671" s="322"/>
      <c r="U1671" s="328"/>
      <c r="V1671" s="330"/>
      <c r="W1671" s="332"/>
      <c r="X1671" s="328"/>
      <c r="Y1671" s="324"/>
      <c r="Z1671" s="324"/>
      <c r="AA1671" s="324"/>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22"/>
      <c r="Q1672" s="266"/>
      <c r="R1672" s="324"/>
      <c r="S1672" s="326"/>
      <c r="T1672" s="322"/>
      <c r="U1672" s="328"/>
      <c r="V1672" s="330"/>
      <c r="W1672" s="332"/>
      <c r="X1672" s="328"/>
      <c r="Y1672" s="324"/>
      <c r="Z1672" s="324"/>
      <c r="AA1672" s="324"/>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34">
        <f>SUM(O1673:O1677)</f>
        <v>0</v>
      </c>
      <c r="Q1673" s="269"/>
      <c r="R1673" s="318">
        <f>SUMPRODUCT(Q1673:Q1677+0)</f>
        <v>0</v>
      </c>
      <c r="S1673" s="336" t="e">
        <f>R1673/P1673</f>
        <v>#DIV/0!</v>
      </c>
      <c r="T1673" s="334" t="e">
        <f>LOOKUP(S1673,{0.4,0.45,0.5,0.55,0.6,0.65,0.7,0.75,0.8,0.85,0.9,0.95,1},{0.1,0.175,0.25,0.325,0.4,0.475,0.55,0.625,0.7,0.775,0.85,0.925,1})</f>
        <v>#DIV/0!</v>
      </c>
      <c r="U1673" s="338"/>
      <c r="V1673" s="340"/>
      <c r="W1673" s="342"/>
      <c r="X1673" s="338"/>
      <c r="Y1673" s="318">
        <f>R1673-(V1673/10)-X1673</f>
        <v>0</v>
      </c>
      <c r="Z1673" s="318" t="e">
        <f>Y1673*T1673*AE1673</f>
        <v>#DIV/0!</v>
      </c>
      <c r="AA1673" s="318"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35"/>
      <c r="Q1674" s="271"/>
      <c r="R1674" s="319"/>
      <c r="S1674" s="337"/>
      <c r="T1674" s="335"/>
      <c r="U1674" s="339"/>
      <c r="V1674" s="341"/>
      <c r="W1674" s="343"/>
      <c r="X1674" s="339"/>
      <c r="Y1674" s="319"/>
      <c r="Z1674" s="319"/>
      <c r="AA1674" s="319"/>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35"/>
      <c r="Q1675" s="271"/>
      <c r="R1675" s="319"/>
      <c r="S1675" s="337"/>
      <c r="T1675" s="335"/>
      <c r="U1675" s="339"/>
      <c r="V1675" s="341"/>
      <c r="W1675" s="343"/>
      <c r="X1675" s="339"/>
      <c r="Y1675" s="319"/>
      <c r="Z1675" s="319"/>
      <c r="AA1675" s="319"/>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35"/>
      <c r="Q1676" s="271"/>
      <c r="R1676" s="319"/>
      <c r="S1676" s="337"/>
      <c r="T1676" s="335"/>
      <c r="U1676" s="339"/>
      <c r="V1676" s="341"/>
      <c r="W1676" s="343"/>
      <c r="X1676" s="339"/>
      <c r="Y1676" s="319"/>
      <c r="Z1676" s="319"/>
      <c r="AA1676" s="319"/>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35"/>
      <c r="Q1677" s="271"/>
      <c r="R1677" s="319"/>
      <c r="S1677" s="337"/>
      <c r="T1677" s="335"/>
      <c r="U1677" s="339"/>
      <c r="V1677" s="341"/>
      <c r="W1677" s="343"/>
      <c r="X1677" s="339"/>
      <c r="Y1677" s="319"/>
      <c r="Z1677" s="319"/>
      <c r="AA1677" s="319"/>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21">
        <f>SUM(O1678:O1682)</f>
        <v>0</v>
      </c>
      <c r="Q1678" s="264"/>
      <c r="R1678" s="323">
        <f>SUMPRODUCT(Q1678:Q1682+0)</f>
        <v>0</v>
      </c>
      <c r="S1678" s="325" t="e">
        <f>R1678/P1678</f>
        <v>#DIV/0!</v>
      </c>
      <c r="T1678" s="321" t="e">
        <f>LOOKUP(S1678,{0.4,0.45,0.5,0.55,0.6,0.65,0.7,0.75,0.8,0.85,0.9,0.95,1},{0.1,0.175,0.25,0.325,0.4,0.475,0.55,0.625,0.7,0.775,0.85,0.925,1})</f>
        <v>#DIV/0!</v>
      </c>
      <c r="U1678" s="327"/>
      <c r="V1678" s="329"/>
      <c r="W1678" s="331"/>
      <c r="X1678" s="327"/>
      <c r="Y1678" s="323">
        <f>R1678-(V1678/10)-X1678</f>
        <v>0</v>
      </c>
      <c r="Z1678" s="323" t="e">
        <f>Y1678*T1678*AE1678</f>
        <v>#DIV/0!</v>
      </c>
      <c r="AA1678" s="323"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22"/>
      <c r="Q1679" s="266"/>
      <c r="R1679" s="324"/>
      <c r="S1679" s="326"/>
      <c r="T1679" s="322"/>
      <c r="U1679" s="328"/>
      <c r="V1679" s="330"/>
      <c r="W1679" s="332"/>
      <c r="X1679" s="328"/>
      <c r="Y1679" s="324"/>
      <c r="Z1679" s="324"/>
      <c r="AA1679" s="324"/>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22"/>
      <c r="Q1680" s="266"/>
      <c r="R1680" s="324"/>
      <c r="S1680" s="326"/>
      <c r="T1680" s="322"/>
      <c r="U1680" s="328"/>
      <c r="V1680" s="330"/>
      <c r="W1680" s="332"/>
      <c r="X1680" s="328"/>
      <c r="Y1680" s="324"/>
      <c r="Z1680" s="324"/>
      <c r="AA1680" s="324"/>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22"/>
      <c r="Q1681" s="266"/>
      <c r="R1681" s="324"/>
      <c r="S1681" s="326"/>
      <c r="T1681" s="322"/>
      <c r="U1681" s="328"/>
      <c r="V1681" s="330"/>
      <c r="W1681" s="332"/>
      <c r="X1681" s="328"/>
      <c r="Y1681" s="324"/>
      <c r="Z1681" s="324"/>
      <c r="AA1681" s="324"/>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22"/>
      <c r="Q1682" s="266"/>
      <c r="R1682" s="324"/>
      <c r="S1682" s="326"/>
      <c r="T1682" s="322"/>
      <c r="U1682" s="328"/>
      <c r="V1682" s="330"/>
      <c r="W1682" s="332"/>
      <c r="X1682" s="328"/>
      <c r="Y1682" s="324"/>
      <c r="Z1682" s="324"/>
      <c r="AA1682" s="324"/>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21">
        <f>SUM(O1684:O1688)</f>
        <v>0</v>
      </c>
      <c r="Q1684" s="264"/>
      <c r="R1684" s="323">
        <f>SUMPRODUCT(Q1684:Q1688+0)</f>
        <v>0</v>
      </c>
      <c r="S1684" s="325" t="e">
        <f>R1684/P1684</f>
        <v>#DIV/0!</v>
      </c>
      <c r="T1684" s="321" t="e">
        <f>LOOKUP(S1684,{0.4,0.45,0.5,0.55,0.6,0.65,0.7,0.75,0.8,0.85,0.9,0.95,1},{0.1,0.175,0.25,0.325,0.4,0.475,0.55,0.625,0.7,0.775,0.85,0.925,1})</f>
        <v>#DIV/0!</v>
      </c>
      <c r="U1684" s="327"/>
      <c r="V1684" s="329"/>
      <c r="W1684" s="331"/>
      <c r="X1684" s="327"/>
      <c r="Y1684" s="323">
        <f>R1684-(V1684/10)-X1684</f>
        <v>0</v>
      </c>
      <c r="Z1684" s="323" t="e">
        <f>Y1684*T1684*AE1684</f>
        <v>#DIV/0!</v>
      </c>
      <c r="AA1684" s="323"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22"/>
      <c r="Q1685" s="266"/>
      <c r="R1685" s="324"/>
      <c r="S1685" s="326"/>
      <c r="T1685" s="322"/>
      <c r="U1685" s="328"/>
      <c r="V1685" s="330"/>
      <c r="W1685" s="332"/>
      <c r="X1685" s="328"/>
      <c r="Y1685" s="324"/>
      <c r="Z1685" s="324"/>
      <c r="AA1685" s="324"/>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22"/>
      <c r="Q1686" s="266"/>
      <c r="R1686" s="324"/>
      <c r="S1686" s="326"/>
      <c r="T1686" s="322"/>
      <c r="U1686" s="328"/>
      <c r="V1686" s="330"/>
      <c r="W1686" s="332"/>
      <c r="X1686" s="328"/>
      <c r="Y1686" s="324"/>
      <c r="Z1686" s="324"/>
      <c r="AA1686" s="324"/>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22"/>
      <c r="Q1687" s="266"/>
      <c r="R1687" s="324"/>
      <c r="S1687" s="326"/>
      <c r="T1687" s="322"/>
      <c r="U1687" s="328"/>
      <c r="V1687" s="330"/>
      <c r="W1687" s="332"/>
      <c r="X1687" s="328"/>
      <c r="Y1687" s="324"/>
      <c r="Z1687" s="324"/>
      <c r="AA1687" s="324"/>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22"/>
      <c r="Q1688" s="266"/>
      <c r="R1688" s="324"/>
      <c r="S1688" s="326"/>
      <c r="T1688" s="322"/>
      <c r="U1688" s="328"/>
      <c r="V1688" s="330"/>
      <c r="W1688" s="332"/>
      <c r="X1688" s="328"/>
      <c r="Y1688" s="324"/>
      <c r="Z1688" s="324"/>
      <c r="AA1688" s="324"/>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34">
        <f>SUM(O1689:O1693)</f>
        <v>0</v>
      </c>
      <c r="Q1689" s="269"/>
      <c r="R1689" s="318">
        <f>SUMPRODUCT(Q1689:Q1693+0)</f>
        <v>0</v>
      </c>
      <c r="S1689" s="336" t="e">
        <f>R1689/P1689</f>
        <v>#DIV/0!</v>
      </c>
      <c r="T1689" s="334" t="e">
        <f>LOOKUP(S1689,{0.4,0.45,0.5,0.55,0.6,0.65,0.7,0.75,0.8,0.85,0.9,0.95,1},{0.1,0.175,0.25,0.325,0.4,0.475,0.55,0.625,0.7,0.775,0.85,0.925,1})</f>
        <v>#DIV/0!</v>
      </c>
      <c r="U1689" s="338"/>
      <c r="V1689" s="340"/>
      <c r="W1689" s="342"/>
      <c r="X1689" s="338"/>
      <c r="Y1689" s="318">
        <f>R1689-(V1689/10)-X1689</f>
        <v>0</v>
      </c>
      <c r="Z1689" s="318" t="e">
        <f>Y1689*T1689*AE1689</f>
        <v>#DIV/0!</v>
      </c>
      <c r="AA1689" s="318"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35"/>
      <c r="Q1690" s="271"/>
      <c r="R1690" s="319"/>
      <c r="S1690" s="337"/>
      <c r="T1690" s="335"/>
      <c r="U1690" s="339"/>
      <c r="V1690" s="341"/>
      <c r="W1690" s="343"/>
      <c r="X1690" s="339"/>
      <c r="Y1690" s="319"/>
      <c r="Z1690" s="319"/>
      <c r="AA1690" s="319"/>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35"/>
      <c r="Q1691" s="271"/>
      <c r="R1691" s="319"/>
      <c r="S1691" s="337"/>
      <c r="T1691" s="335"/>
      <c r="U1691" s="339"/>
      <c r="V1691" s="341"/>
      <c r="W1691" s="343"/>
      <c r="X1691" s="339"/>
      <c r="Y1691" s="319"/>
      <c r="Z1691" s="319"/>
      <c r="AA1691" s="319"/>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35"/>
      <c r="Q1692" s="271"/>
      <c r="R1692" s="319"/>
      <c r="S1692" s="337"/>
      <c r="T1692" s="335"/>
      <c r="U1692" s="339"/>
      <c r="V1692" s="341"/>
      <c r="W1692" s="343"/>
      <c r="X1692" s="339"/>
      <c r="Y1692" s="319"/>
      <c r="Z1692" s="319"/>
      <c r="AA1692" s="319"/>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35"/>
      <c r="Q1693" s="271"/>
      <c r="R1693" s="319"/>
      <c r="S1693" s="337"/>
      <c r="T1693" s="335"/>
      <c r="U1693" s="339"/>
      <c r="V1693" s="341"/>
      <c r="W1693" s="343"/>
      <c r="X1693" s="339"/>
      <c r="Y1693" s="319"/>
      <c r="Z1693" s="319"/>
      <c r="AA1693" s="319"/>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21">
        <f>SUM(O1694:O1698)</f>
        <v>0</v>
      </c>
      <c r="Q1694" s="264"/>
      <c r="R1694" s="323">
        <f>SUMPRODUCT(Q1694:Q1698+0)</f>
        <v>0</v>
      </c>
      <c r="S1694" s="325" t="e">
        <f>R1694/P1694</f>
        <v>#DIV/0!</v>
      </c>
      <c r="T1694" s="321" t="e">
        <f>LOOKUP(S1694,{0.4,0.45,0.5,0.55,0.6,0.65,0.7,0.75,0.8,0.85,0.9,0.95,1},{0.1,0.175,0.25,0.325,0.4,0.475,0.55,0.625,0.7,0.775,0.85,0.925,1})</f>
        <v>#DIV/0!</v>
      </c>
      <c r="U1694" s="327"/>
      <c r="V1694" s="329"/>
      <c r="W1694" s="331"/>
      <c r="X1694" s="327"/>
      <c r="Y1694" s="323">
        <f>R1694-(V1694/10)-X1694</f>
        <v>0</v>
      </c>
      <c r="Z1694" s="323" t="e">
        <f>Y1694*T1694*AE1694</f>
        <v>#DIV/0!</v>
      </c>
      <c r="AA1694" s="323"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22"/>
      <c r="Q1695" s="266"/>
      <c r="R1695" s="324"/>
      <c r="S1695" s="326"/>
      <c r="T1695" s="322"/>
      <c r="U1695" s="328"/>
      <c r="V1695" s="330"/>
      <c r="W1695" s="332"/>
      <c r="X1695" s="328"/>
      <c r="Y1695" s="324"/>
      <c r="Z1695" s="324"/>
      <c r="AA1695" s="324"/>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22"/>
      <c r="Q1696" s="266"/>
      <c r="R1696" s="324"/>
      <c r="S1696" s="326"/>
      <c r="T1696" s="322"/>
      <c r="U1696" s="328"/>
      <c r="V1696" s="330"/>
      <c r="W1696" s="332"/>
      <c r="X1696" s="328"/>
      <c r="Y1696" s="324"/>
      <c r="Z1696" s="324"/>
      <c r="AA1696" s="324"/>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22"/>
      <c r="Q1697" s="266"/>
      <c r="R1697" s="324"/>
      <c r="S1697" s="326"/>
      <c r="T1697" s="322"/>
      <c r="U1697" s="328"/>
      <c r="V1697" s="330"/>
      <c r="W1697" s="332"/>
      <c r="X1697" s="328"/>
      <c r="Y1697" s="324"/>
      <c r="Z1697" s="324"/>
      <c r="AA1697" s="324"/>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22"/>
      <c r="Q1698" s="266"/>
      <c r="R1698" s="324"/>
      <c r="S1698" s="326"/>
      <c r="T1698" s="322"/>
      <c r="U1698" s="328"/>
      <c r="V1698" s="330"/>
      <c r="W1698" s="332"/>
      <c r="X1698" s="328"/>
      <c r="Y1698" s="324"/>
      <c r="Z1698" s="324"/>
      <c r="AA1698" s="324"/>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34">
        <f>SUM(O1699:O1703)</f>
        <v>0</v>
      </c>
      <c r="Q1699" s="269"/>
      <c r="R1699" s="318">
        <f>SUMPRODUCT(Q1699:Q1703+0)</f>
        <v>0</v>
      </c>
      <c r="S1699" s="336" t="e">
        <f>R1699/P1699</f>
        <v>#DIV/0!</v>
      </c>
      <c r="T1699" s="334" t="e">
        <f>LOOKUP(S1699,{0.4,0.45,0.5,0.55,0.6,0.65,0.7,0.75,0.8,0.85,0.9,0.95,1},{0.1,0.175,0.25,0.325,0.4,0.475,0.55,0.625,0.7,0.775,0.85,0.925,1})</f>
        <v>#DIV/0!</v>
      </c>
      <c r="U1699" s="338"/>
      <c r="V1699" s="340"/>
      <c r="W1699" s="342"/>
      <c r="X1699" s="338"/>
      <c r="Y1699" s="318">
        <f>R1699-(V1699/10)-X1699</f>
        <v>0</v>
      </c>
      <c r="Z1699" s="318" t="e">
        <f>Y1699*T1699*AE1699</f>
        <v>#DIV/0!</v>
      </c>
      <c r="AA1699" s="318"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35"/>
      <c r="Q1700" s="271"/>
      <c r="R1700" s="319"/>
      <c r="S1700" s="337"/>
      <c r="T1700" s="335"/>
      <c r="U1700" s="339"/>
      <c r="V1700" s="341"/>
      <c r="W1700" s="343"/>
      <c r="X1700" s="339"/>
      <c r="Y1700" s="319"/>
      <c r="Z1700" s="319"/>
      <c r="AA1700" s="319"/>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35"/>
      <c r="Q1701" s="271"/>
      <c r="R1701" s="319"/>
      <c r="S1701" s="337"/>
      <c r="T1701" s="335"/>
      <c r="U1701" s="339"/>
      <c r="V1701" s="341"/>
      <c r="W1701" s="343"/>
      <c r="X1701" s="339"/>
      <c r="Y1701" s="319"/>
      <c r="Z1701" s="319"/>
      <c r="AA1701" s="319"/>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35"/>
      <c r="Q1702" s="271"/>
      <c r="R1702" s="319"/>
      <c r="S1702" s="337"/>
      <c r="T1702" s="335"/>
      <c r="U1702" s="339"/>
      <c r="V1702" s="341"/>
      <c r="W1702" s="343"/>
      <c r="X1702" s="339"/>
      <c r="Y1702" s="319"/>
      <c r="Z1702" s="319"/>
      <c r="AA1702" s="319"/>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35"/>
      <c r="Q1703" s="271"/>
      <c r="R1703" s="319"/>
      <c r="S1703" s="337"/>
      <c r="T1703" s="335"/>
      <c r="U1703" s="339"/>
      <c r="V1703" s="341"/>
      <c r="W1703" s="343"/>
      <c r="X1703" s="339"/>
      <c r="Y1703" s="319"/>
      <c r="Z1703" s="319"/>
      <c r="AA1703" s="319"/>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21">
        <f>SUM(O1704:O1708)</f>
        <v>0</v>
      </c>
      <c r="Q1704" s="264"/>
      <c r="R1704" s="323">
        <f>SUMPRODUCT(Q1704:Q1708+0)</f>
        <v>0</v>
      </c>
      <c r="S1704" s="325" t="e">
        <f>R1704/P1704</f>
        <v>#DIV/0!</v>
      </c>
      <c r="T1704" s="321" t="e">
        <f>LOOKUP(S1704,{0.4,0.45,0.5,0.55,0.6,0.65,0.7,0.75,0.8,0.85,0.9,0.95,1},{0.1,0.175,0.25,0.325,0.4,0.475,0.55,0.625,0.7,0.775,0.85,0.925,1})</f>
        <v>#DIV/0!</v>
      </c>
      <c r="U1704" s="327"/>
      <c r="V1704" s="329"/>
      <c r="W1704" s="331"/>
      <c r="X1704" s="327"/>
      <c r="Y1704" s="323">
        <f>R1704-(V1704/10)-X1704</f>
        <v>0</v>
      </c>
      <c r="Z1704" s="323" t="e">
        <f>Y1704*T1704*AE1704</f>
        <v>#DIV/0!</v>
      </c>
      <c r="AA1704" s="323"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22"/>
      <c r="Q1705" s="266"/>
      <c r="R1705" s="324"/>
      <c r="S1705" s="326"/>
      <c r="T1705" s="322"/>
      <c r="U1705" s="328"/>
      <c r="V1705" s="330"/>
      <c r="W1705" s="332"/>
      <c r="X1705" s="328"/>
      <c r="Y1705" s="324"/>
      <c r="Z1705" s="324"/>
      <c r="AA1705" s="324"/>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22"/>
      <c r="Q1706" s="266"/>
      <c r="R1706" s="324"/>
      <c r="S1706" s="326"/>
      <c r="T1706" s="322"/>
      <c r="U1706" s="328"/>
      <c r="V1706" s="330"/>
      <c r="W1706" s="332"/>
      <c r="X1706" s="328"/>
      <c r="Y1706" s="324"/>
      <c r="Z1706" s="324"/>
      <c r="AA1706" s="324"/>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22"/>
      <c r="Q1707" s="266"/>
      <c r="R1707" s="324"/>
      <c r="S1707" s="326"/>
      <c r="T1707" s="322"/>
      <c r="U1707" s="328"/>
      <c r="V1707" s="330"/>
      <c r="W1707" s="332"/>
      <c r="X1707" s="328"/>
      <c r="Y1707" s="324"/>
      <c r="Z1707" s="324"/>
      <c r="AA1707" s="324"/>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22"/>
      <c r="Q1708" s="266"/>
      <c r="R1708" s="324"/>
      <c r="S1708" s="326"/>
      <c r="T1708" s="322"/>
      <c r="U1708" s="328"/>
      <c r="V1708" s="330"/>
      <c r="W1708" s="332"/>
      <c r="X1708" s="328"/>
      <c r="Y1708" s="324"/>
      <c r="Z1708" s="324"/>
      <c r="AA1708" s="324"/>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21">
        <f>SUM(O1710:O1714)</f>
        <v>0</v>
      </c>
      <c r="Q1710" s="264"/>
      <c r="R1710" s="323">
        <f>SUMPRODUCT(Q1710:Q1714+0)</f>
        <v>0</v>
      </c>
      <c r="S1710" s="325" t="e">
        <f>R1710/P1710</f>
        <v>#DIV/0!</v>
      </c>
      <c r="T1710" s="321" t="e">
        <f>LOOKUP(S1710,{0.4,0.45,0.5,0.55,0.6,0.65,0.7,0.75,0.8,0.85,0.9,0.95,1},{0.1,0.175,0.25,0.325,0.4,0.475,0.55,0.625,0.7,0.775,0.85,0.925,1})</f>
        <v>#DIV/0!</v>
      </c>
      <c r="U1710" s="327"/>
      <c r="V1710" s="329"/>
      <c r="W1710" s="331"/>
      <c r="X1710" s="327"/>
      <c r="Y1710" s="323">
        <f>R1710-(V1710/10)-X1710</f>
        <v>0</v>
      </c>
      <c r="Z1710" s="323" t="e">
        <f>Y1710*T1710*AE1710</f>
        <v>#DIV/0!</v>
      </c>
      <c r="AA1710" s="323"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22"/>
      <c r="Q1711" s="266"/>
      <c r="R1711" s="324"/>
      <c r="S1711" s="326"/>
      <c r="T1711" s="322"/>
      <c r="U1711" s="328"/>
      <c r="V1711" s="330"/>
      <c r="W1711" s="332"/>
      <c r="X1711" s="328"/>
      <c r="Y1711" s="324"/>
      <c r="Z1711" s="324"/>
      <c r="AA1711" s="324"/>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22"/>
      <c r="Q1712" s="266"/>
      <c r="R1712" s="324"/>
      <c r="S1712" s="326"/>
      <c r="T1712" s="322"/>
      <c r="U1712" s="328"/>
      <c r="V1712" s="330"/>
      <c r="W1712" s="332"/>
      <c r="X1712" s="328"/>
      <c r="Y1712" s="324"/>
      <c r="Z1712" s="324"/>
      <c r="AA1712" s="324"/>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22"/>
      <c r="Q1713" s="266"/>
      <c r="R1713" s="324"/>
      <c r="S1713" s="326"/>
      <c r="T1713" s="322"/>
      <c r="U1713" s="328"/>
      <c r="V1713" s="330"/>
      <c r="W1713" s="332"/>
      <c r="X1713" s="328"/>
      <c r="Y1713" s="324"/>
      <c r="Z1713" s="324"/>
      <c r="AA1713" s="324"/>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22"/>
      <c r="Q1714" s="266"/>
      <c r="R1714" s="324"/>
      <c r="S1714" s="326"/>
      <c r="T1714" s="322"/>
      <c r="U1714" s="328"/>
      <c r="V1714" s="330"/>
      <c r="W1714" s="332"/>
      <c r="X1714" s="328"/>
      <c r="Y1714" s="324"/>
      <c r="Z1714" s="324"/>
      <c r="AA1714" s="324"/>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34">
        <f>SUM(O1715:O1719)</f>
        <v>0</v>
      </c>
      <c r="Q1715" s="269"/>
      <c r="R1715" s="318">
        <f>SUMPRODUCT(Q1715:Q1719+0)</f>
        <v>0</v>
      </c>
      <c r="S1715" s="336" t="e">
        <f>R1715/P1715</f>
        <v>#DIV/0!</v>
      </c>
      <c r="T1715" s="334" t="e">
        <f>LOOKUP(S1715,{0.4,0.45,0.5,0.55,0.6,0.65,0.7,0.75,0.8,0.85,0.9,0.95,1},{0.1,0.175,0.25,0.325,0.4,0.475,0.55,0.625,0.7,0.775,0.85,0.925,1})</f>
        <v>#DIV/0!</v>
      </c>
      <c r="U1715" s="338"/>
      <c r="V1715" s="340"/>
      <c r="W1715" s="342"/>
      <c r="X1715" s="338"/>
      <c r="Y1715" s="318">
        <f>R1715-(V1715/10)-X1715</f>
        <v>0</v>
      </c>
      <c r="Z1715" s="318" t="e">
        <f>Y1715*T1715*AE1715</f>
        <v>#DIV/0!</v>
      </c>
      <c r="AA1715" s="318"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35"/>
      <c r="Q1716" s="271"/>
      <c r="R1716" s="319"/>
      <c r="S1716" s="337"/>
      <c r="T1716" s="335"/>
      <c r="U1716" s="339"/>
      <c r="V1716" s="341"/>
      <c r="W1716" s="343"/>
      <c r="X1716" s="339"/>
      <c r="Y1716" s="319"/>
      <c r="Z1716" s="319"/>
      <c r="AA1716" s="319"/>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35"/>
      <c r="Q1717" s="271"/>
      <c r="R1717" s="319"/>
      <c r="S1717" s="337"/>
      <c r="T1717" s="335"/>
      <c r="U1717" s="339"/>
      <c r="V1717" s="341"/>
      <c r="W1717" s="343"/>
      <c r="X1717" s="339"/>
      <c r="Y1717" s="319"/>
      <c r="Z1717" s="319"/>
      <c r="AA1717" s="319"/>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35"/>
      <c r="Q1718" s="271"/>
      <c r="R1718" s="319"/>
      <c r="S1718" s="337"/>
      <c r="T1718" s="335"/>
      <c r="U1718" s="339"/>
      <c r="V1718" s="341"/>
      <c r="W1718" s="343"/>
      <c r="X1718" s="339"/>
      <c r="Y1718" s="319"/>
      <c r="Z1718" s="319"/>
      <c r="AA1718" s="319"/>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35"/>
      <c r="Q1719" s="271"/>
      <c r="R1719" s="319"/>
      <c r="S1719" s="337"/>
      <c r="T1719" s="335"/>
      <c r="U1719" s="339"/>
      <c r="V1719" s="341"/>
      <c r="W1719" s="343"/>
      <c r="X1719" s="339"/>
      <c r="Y1719" s="319"/>
      <c r="Z1719" s="319"/>
      <c r="AA1719" s="319"/>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21">
        <f>SUM(O1720:O1724)</f>
        <v>0</v>
      </c>
      <c r="Q1720" s="264"/>
      <c r="R1720" s="323">
        <f>SUMPRODUCT(Q1720:Q1724+0)</f>
        <v>0</v>
      </c>
      <c r="S1720" s="325" t="e">
        <f>R1720/P1720</f>
        <v>#DIV/0!</v>
      </c>
      <c r="T1720" s="321" t="e">
        <f>LOOKUP(S1720,{0.4,0.45,0.5,0.55,0.6,0.65,0.7,0.75,0.8,0.85,0.9,0.95,1},{0.1,0.175,0.25,0.325,0.4,0.475,0.55,0.625,0.7,0.775,0.85,0.925,1})</f>
        <v>#DIV/0!</v>
      </c>
      <c r="U1720" s="327"/>
      <c r="V1720" s="329"/>
      <c r="W1720" s="331"/>
      <c r="X1720" s="327"/>
      <c r="Y1720" s="323">
        <f>R1720-(V1720/10)-X1720</f>
        <v>0</v>
      </c>
      <c r="Z1720" s="323" t="e">
        <f>Y1720*T1720*AE1720</f>
        <v>#DIV/0!</v>
      </c>
      <c r="AA1720" s="323"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22"/>
      <c r="Q1721" s="266"/>
      <c r="R1721" s="324"/>
      <c r="S1721" s="326"/>
      <c r="T1721" s="322"/>
      <c r="U1721" s="328"/>
      <c r="V1721" s="330"/>
      <c r="W1721" s="332"/>
      <c r="X1721" s="328"/>
      <c r="Y1721" s="324"/>
      <c r="Z1721" s="324"/>
      <c r="AA1721" s="324"/>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22"/>
      <c r="Q1722" s="266"/>
      <c r="R1722" s="324"/>
      <c r="S1722" s="326"/>
      <c r="T1722" s="322"/>
      <c r="U1722" s="328"/>
      <c r="V1722" s="330"/>
      <c r="W1722" s="332"/>
      <c r="X1722" s="328"/>
      <c r="Y1722" s="324"/>
      <c r="Z1722" s="324"/>
      <c r="AA1722" s="324"/>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22"/>
      <c r="Q1723" s="266"/>
      <c r="R1723" s="324"/>
      <c r="S1723" s="326"/>
      <c r="T1723" s="322"/>
      <c r="U1723" s="328"/>
      <c r="V1723" s="330"/>
      <c r="W1723" s="332"/>
      <c r="X1723" s="328"/>
      <c r="Y1723" s="324"/>
      <c r="Z1723" s="324"/>
      <c r="AA1723" s="324"/>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22"/>
      <c r="Q1724" s="266"/>
      <c r="R1724" s="324"/>
      <c r="S1724" s="326"/>
      <c r="T1724" s="322"/>
      <c r="U1724" s="328"/>
      <c r="V1724" s="330"/>
      <c r="W1724" s="332"/>
      <c r="X1724" s="328"/>
      <c r="Y1724" s="324"/>
      <c r="Z1724" s="324"/>
      <c r="AA1724" s="324"/>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34">
        <f>SUM(O1725:O1729)</f>
        <v>0</v>
      </c>
      <c r="Q1725" s="269"/>
      <c r="R1725" s="318">
        <f>SUMPRODUCT(Q1725:Q1729+0)</f>
        <v>0</v>
      </c>
      <c r="S1725" s="336" t="e">
        <f>R1725/P1725</f>
        <v>#DIV/0!</v>
      </c>
      <c r="T1725" s="334" t="e">
        <f>LOOKUP(S1725,{0.4,0.45,0.5,0.55,0.6,0.65,0.7,0.75,0.8,0.85,0.9,0.95,1},{0.1,0.175,0.25,0.325,0.4,0.475,0.55,0.625,0.7,0.775,0.85,0.925,1})</f>
        <v>#DIV/0!</v>
      </c>
      <c r="U1725" s="338"/>
      <c r="V1725" s="340"/>
      <c r="W1725" s="342"/>
      <c r="X1725" s="338"/>
      <c r="Y1725" s="318">
        <f>R1725-(V1725/10)-X1725</f>
        <v>0</v>
      </c>
      <c r="Z1725" s="318" t="e">
        <f>Y1725*T1725*AE1725</f>
        <v>#DIV/0!</v>
      </c>
      <c r="AA1725" s="318"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35"/>
      <c r="Q1726" s="271"/>
      <c r="R1726" s="319"/>
      <c r="S1726" s="337"/>
      <c r="T1726" s="335"/>
      <c r="U1726" s="339"/>
      <c r="V1726" s="341"/>
      <c r="W1726" s="343"/>
      <c r="X1726" s="339"/>
      <c r="Y1726" s="319"/>
      <c r="Z1726" s="319"/>
      <c r="AA1726" s="319"/>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35"/>
      <c r="Q1727" s="271"/>
      <c r="R1727" s="319"/>
      <c r="S1727" s="337"/>
      <c r="T1727" s="335"/>
      <c r="U1727" s="339"/>
      <c r="V1727" s="341"/>
      <c r="W1727" s="343"/>
      <c r="X1727" s="339"/>
      <c r="Y1727" s="319"/>
      <c r="Z1727" s="319"/>
      <c r="AA1727" s="319"/>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35"/>
      <c r="Q1728" s="271"/>
      <c r="R1728" s="319"/>
      <c r="S1728" s="337"/>
      <c r="T1728" s="335"/>
      <c r="U1728" s="339"/>
      <c r="V1728" s="341"/>
      <c r="W1728" s="343"/>
      <c r="X1728" s="339"/>
      <c r="Y1728" s="319"/>
      <c r="Z1728" s="319"/>
      <c r="AA1728" s="319"/>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35"/>
      <c r="Q1729" s="271"/>
      <c r="R1729" s="319"/>
      <c r="S1729" s="337"/>
      <c r="T1729" s="335"/>
      <c r="U1729" s="339"/>
      <c r="V1729" s="341"/>
      <c r="W1729" s="343"/>
      <c r="X1729" s="339"/>
      <c r="Y1729" s="319"/>
      <c r="Z1729" s="319"/>
      <c r="AA1729" s="319"/>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21">
        <f>SUM(O1730:O1734)</f>
        <v>0</v>
      </c>
      <c r="Q1730" s="264"/>
      <c r="R1730" s="323">
        <f>SUMPRODUCT(Q1730:Q1734+0)</f>
        <v>0</v>
      </c>
      <c r="S1730" s="325" t="e">
        <f>R1730/P1730</f>
        <v>#DIV/0!</v>
      </c>
      <c r="T1730" s="321" t="e">
        <f>LOOKUP(S1730,{0.4,0.45,0.5,0.55,0.6,0.65,0.7,0.75,0.8,0.85,0.9,0.95,1},{0.1,0.175,0.25,0.325,0.4,0.475,0.55,0.625,0.7,0.775,0.85,0.925,1})</f>
        <v>#DIV/0!</v>
      </c>
      <c r="U1730" s="327"/>
      <c r="V1730" s="329"/>
      <c r="W1730" s="331"/>
      <c r="X1730" s="327"/>
      <c r="Y1730" s="323">
        <f>R1730-(V1730/10)-X1730</f>
        <v>0</v>
      </c>
      <c r="Z1730" s="323" t="e">
        <f>Y1730*T1730*AE1730</f>
        <v>#DIV/0!</v>
      </c>
      <c r="AA1730" s="323"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22"/>
      <c r="Q1731" s="266"/>
      <c r="R1731" s="324"/>
      <c r="S1731" s="326"/>
      <c r="T1731" s="322"/>
      <c r="U1731" s="328"/>
      <c r="V1731" s="330"/>
      <c r="W1731" s="332"/>
      <c r="X1731" s="328"/>
      <c r="Y1731" s="324"/>
      <c r="Z1731" s="324"/>
      <c r="AA1731" s="324"/>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22"/>
      <c r="Q1732" s="266"/>
      <c r="R1732" s="324"/>
      <c r="S1732" s="326"/>
      <c r="T1732" s="322"/>
      <c r="U1732" s="328"/>
      <c r="V1732" s="330"/>
      <c r="W1732" s="332"/>
      <c r="X1732" s="328"/>
      <c r="Y1732" s="324"/>
      <c r="Z1732" s="324"/>
      <c r="AA1732" s="324"/>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22"/>
      <c r="Q1733" s="266"/>
      <c r="R1733" s="324"/>
      <c r="S1733" s="326"/>
      <c r="T1733" s="322"/>
      <c r="U1733" s="328"/>
      <c r="V1733" s="330"/>
      <c r="W1733" s="332"/>
      <c r="X1733" s="328"/>
      <c r="Y1733" s="324"/>
      <c r="Z1733" s="324"/>
      <c r="AA1733" s="324"/>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22"/>
      <c r="Q1734" s="266"/>
      <c r="R1734" s="324"/>
      <c r="S1734" s="326"/>
      <c r="T1734" s="322"/>
      <c r="U1734" s="328"/>
      <c r="V1734" s="330"/>
      <c r="W1734" s="332"/>
      <c r="X1734" s="328"/>
      <c r="Y1734" s="324"/>
      <c r="Z1734" s="324"/>
      <c r="AA1734" s="324"/>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21">
        <f>SUM(O1736:O1740)</f>
        <v>0</v>
      </c>
      <c r="Q1736" s="264"/>
      <c r="R1736" s="323">
        <f>SUMPRODUCT(Q1736:Q1740+0)</f>
        <v>0</v>
      </c>
      <c r="S1736" s="325" t="e">
        <f>R1736/P1736</f>
        <v>#DIV/0!</v>
      </c>
      <c r="T1736" s="321" t="e">
        <f>LOOKUP(S1736,{0.4,0.45,0.5,0.55,0.6,0.65,0.7,0.75,0.8,0.85,0.9,0.95,1},{0.1,0.175,0.25,0.325,0.4,0.475,0.55,0.625,0.7,0.775,0.85,0.925,1})</f>
        <v>#DIV/0!</v>
      </c>
      <c r="U1736" s="327"/>
      <c r="V1736" s="329"/>
      <c r="W1736" s="331"/>
      <c r="X1736" s="327"/>
      <c r="Y1736" s="323">
        <f>R1736-(V1736/10)-X1736</f>
        <v>0</v>
      </c>
      <c r="Z1736" s="323" t="e">
        <f>Y1736*T1736*AE1736</f>
        <v>#DIV/0!</v>
      </c>
      <c r="AA1736" s="323"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22"/>
      <c r="Q1737" s="266"/>
      <c r="R1737" s="324"/>
      <c r="S1737" s="326"/>
      <c r="T1737" s="322"/>
      <c r="U1737" s="328"/>
      <c r="V1737" s="330"/>
      <c r="W1737" s="332"/>
      <c r="X1737" s="328"/>
      <c r="Y1737" s="324"/>
      <c r="Z1737" s="324"/>
      <c r="AA1737" s="324"/>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22"/>
      <c r="Q1738" s="266"/>
      <c r="R1738" s="324"/>
      <c r="S1738" s="326"/>
      <c r="T1738" s="322"/>
      <c r="U1738" s="328"/>
      <c r="V1738" s="330"/>
      <c r="W1738" s="332"/>
      <c r="X1738" s="328"/>
      <c r="Y1738" s="324"/>
      <c r="Z1738" s="324"/>
      <c r="AA1738" s="324"/>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22"/>
      <c r="Q1739" s="266"/>
      <c r="R1739" s="324"/>
      <c r="S1739" s="326"/>
      <c r="T1739" s="322"/>
      <c r="U1739" s="328"/>
      <c r="V1739" s="330"/>
      <c r="W1739" s="332"/>
      <c r="X1739" s="328"/>
      <c r="Y1739" s="324"/>
      <c r="Z1739" s="324"/>
      <c r="AA1739" s="324"/>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22"/>
      <c r="Q1740" s="266"/>
      <c r="R1740" s="324"/>
      <c r="S1740" s="326"/>
      <c r="T1740" s="322"/>
      <c r="U1740" s="328"/>
      <c r="V1740" s="330"/>
      <c r="W1740" s="332"/>
      <c r="X1740" s="328"/>
      <c r="Y1740" s="324"/>
      <c r="Z1740" s="324"/>
      <c r="AA1740" s="324"/>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34">
        <f>SUM(O1741:O1745)</f>
        <v>0</v>
      </c>
      <c r="Q1741" s="269"/>
      <c r="R1741" s="318">
        <f>SUMPRODUCT(Q1741:Q1745+0)</f>
        <v>0</v>
      </c>
      <c r="S1741" s="336" t="e">
        <f>R1741/P1741</f>
        <v>#DIV/0!</v>
      </c>
      <c r="T1741" s="334" t="e">
        <f>LOOKUP(S1741,{0.4,0.45,0.5,0.55,0.6,0.65,0.7,0.75,0.8,0.85,0.9,0.95,1},{0.1,0.175,0.25,0.325,0.4,0.475,0.55,0.625,0.7,0.775,0.85,0.925,1})</f>
        <v>#DIV/0!</v>
      </c>
      <c r="U1741" s="338"/>
      <c r="V1741" s="340"/>
      <c r="W1741" s="342"/>
      <c r="X1741" s="338"/>
      <c r="Y1741" s="318">
        <f>R1741-(V1741/10)-X1741</f>
        <v>0</v>
      </c>
      <c r="Z1741" s="318" t="e">
        <f>Y1741*T1741*AE1741</f>
        <v>#DIV/0!</v>
      </c>
      <c r="AA1741" s="318"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35"/>
      <c r="Q1742" s="271"/>
      <c r="R1742" s="319"/>
      <c r="S1742" s="337"/>
      <c r="T1742" s="335"/>
      <c r="U1742" s="339"/>
      <c r="V1742" s="341"/>
      <c r="W1742" s="343"/>
      <c r="X1742" s="339"/>
      <c r="Y1742" s="319"/>
      <c r="Z1742" s="319"/>
      <c r="AA1742" s="319"/>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35"/>
      <c r="Q1743" s="271"/>
      <c r="R1743" s="319"/>
      <c r="S1743" s="337"/>
      <c r="T1743" s="335"/>
      <c r="U1743" s="339"/>
      <c r="V1743" s="341"/>
      <c r="W1743" s="343"/>
      <c r="X1743" s="339"/>
      <c r="Y1743" s="319"/>
      <c r="Z1743" s="319"/>
      <c r="AA1743" s="319"/>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35"/>
      <c r="Q1744" s="271"/>
      <c r="R1744" s="319"/>
      <c r="S1744" s="337"/>
      <c r="T1744" s="335"/>
      <c r="U1744" s="339"/>
      <c r="V1744" s="341"/>
      <c r="W1744" s="343"/>
      <c r="X1744" s="339"/>
      <c r="Y1744" s="319"/>
      <c r="Z1744" s="319"/>
      <c r="AA1744" s="319"/>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35"/>
      <c r="Q1745" s="271"/>
      <c r="R1745" s="319"/>
      <c r="S1745" s="337"/>
      <c r="T1745" s="335"/>
      <c r="U1745" s="339"/>
      <c r="V1745" s="341"/>
      <c r="W1745" s="343"/>
      <c r="X1745" s="339"/>
      <c r="Y1745" s="319"/>
      <c r="Z1745" s="319"/>
      <c r="AA1745" s="319"/>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21">
        <f>SUM(O1746:O1750)</f>
        <v>0</v>
      </c>
      <c r="Q1746" s="264"/>
      <c r="R1746" s="323">
        <f>SUMPRODUCT(Q1746:Q1750+0)</f>
        <v>0</v>
      </c>
      <c r="S1746" s="325" t="e">
        <f>R1746/P1746</f>
        <v>#DIV/0!</v>
      </c>
      <c r="T1746" s="321" t="e">
        <f>LOOKUP(S1746,{0.4,0.45,0.5,0.55,0.6,0.65,0.7,0.75,0.8,0.85,0.9,0.95,1},{0.1,0.175,0.25,0.325,0.4,0.475,0.55,0.625,0.7,0.775,0.85,0.925,1})</f>
        <v>#DIV/0!</v>
      </c>
      <c r="U1746" s="327"/>
      <c r="V1746" s="329"/>
      <c r="W1746" s="331"/>
      <c r="X1746" s="327"/>
      <c r="Y1746" s="323">
        <f>R1746-(V1746/10)-X1746</f>
        <v>0</v>
      </c>
      <c r="Z1746" s="323" t="e">
        <f>Y1746*T1746*AE1746</f>
        <v>#DIV/0!</v>
      </c>
      <c r="AA1746" s="323"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22"/>
      <c r="Q1747" s="266"/>
      <c r="R1747" s="324"/>
      <c r="S1747" s="326"/>
      <c r="T1747" s="322"/>
      <c r="U1747" s="328"/>
      <c r="V1747" s="330"/>
      <c r="W1747" s="332"/>
      <c r="X1747" s="328"/>
      <c r="Y1747" s="324"/>
      <c r="Z1747" s="324"/>
      <c r="AA1747" s="324"/>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22"/>
      <c r="Q1748" s="266"/>
      <c r="R1748" s="324"/>
      <c r="S1748" s="326"/>
      <c r="T1748" s="322"/>
      <c r="U1748" s="328"/>
      <c r="V1748" s="330"/>
      <c r="W1748" s="332"/>
      <c r="X1748" s="328"/>
      <c r="Y1748" s="324"/>
      <c r="Z1748" s="324"/>
      <c r="AA1748" s="324"/>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22"/>
      <c r="Q1749" s="266"/>
      <c r="R1749" s="324"/>
      <c r="S1749" s="326"/>
      <c r="T1749" s="322"/>
      <c r="U1749" s="328"/>
      <c r="V1749" s="330"/>
      <c r="W1749" s="332"/>
      <c r="X1749" s="328"/>
      <c r="Y1749" s="324"/>
      <c r="Z1749" s="324"/>
      <c r="AA1749" s="324"/>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22"/>
      <c r="Q1750" s="266"/>
      <c r="R1750" s="324"/>
      <c r="S1750" s="326"/>
      <c r="T1750" s="322"/>
      <c r="U1750" s="328"/>
      <c r="V1750" s="330"/>
      <c r="W1750" s="332"/>
      <c r="X1750" s="328"/>
      <c r="Y1750" s="324"/>
      <c r="Z1750" s="324"/>
      <c r="AA1750" s="324"/>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34">
        <f>SUM(O1751:O1755)</f>
        <v>0</v>
      </c>
      <c r="Q1751" s="269"/>
      <c r="R1751" s="318">
        <f>SUMPRODUCT(Q1751:Q1755+0)</f>
        <v>0</v>
      </c>
      <c r="S1751" s="336" t="e">
        <f>R1751/P1751</f>
        <v>#DIV/0!</v>
      </c>
      <c r="T1751" s="334" t="e">
        <f>LOOKUP(S1751,{0.4,0.45,0.5,0.55,0.6,0.65,0.7,0.75,0.8,0.85,0.9,0.95,1},{0.1,0.175,0.25,0.325,0.4,0.475,0.55,0.625,0.7,0.775,0.85,0.925,1})</f>
        <v>#DIV/0!</v>
      </c>
      <c r="U1751" s="338"/>
      <c r="V1751" s="340"/>
      <c r="W1751" s="342"/>
      <c r="X1751" s="338"/>
      <c r="Y1751" s="318">
        <f>R1751-(V1751/10)-X1751</f>
        <v>0</v>
      </c>
      <c r="Z1751" s="318" t="e">
        <f>Y1751*T1751*AE1751</f>
        <v>#DIV/0!</v>
      </c>
      <c r="AA1751" s="318"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35"/>
      <c r="Q1752" s="271"/>
      <c r="R1752" s="319"/>
      <c r="S1752" s="337"/>
      <c r="T1752" s="335"/>
      <c r="U1752" s="339"/>
      <c r="V1752" s="341"/>
      <c r="W1752" s="343"/>
      <c r="X1752" s="339"/>
      <c r="Y1752" s="319"/>
      <c r="Z1752" s="319"/>
      <c r="AA1752" s="319"/>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35"/>
      <c r="Q1753" s="271"/>
      <c r="R1753" s="319"/>
      <c r="S1753" s="337"/>
      <c r="T1753" s="335"/>
      <c r="U1753" s="339"/>
      <c r="V1753" s="341"/>
      <c r="W1753" s="343"/>
      <c r="X1753" s="339"/>
      <c r="Y1753" s="319"/>
      <c r="Z1753" s="319"/>
      <c r="AA1753" s="319"/>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35"/>
      <c r="Q1754" s="271"/>
      <c r="R1754" s="319"/>
      <c r="S1754" s="337"/>
      <c r="T1754" s="335"/>
      <c r="U1754" s="339"/>
      <c r="V1754" s="341"/>
      <c r="W1754" s="343"/>
      <c r="X1754" s="339"/>
      <c r="Y1754" s="319"/>
      <c r="Z1754" s="319"/>
      <c r="AA1754" s="319"/>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35"/>
      <c r="Q1755" s="271"/>
      <c r="R1755" s="319"/>
      <c r="S1755" s="337"/>
      <c r="T1755" s="335"/>
      <c r="U1755" s="339"/>
      <c r="V1755" s="341"/>
      <c r="W1755" s="343"/>
      <c r="X1755" s="339"/>
      <c r="Y1755" s="319"/>
      <c r="Z1755" s="319"/>
      <c r="AA1755" s="319"/>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21">
        <f>SUM(O1756:O1760)</f>
        <v>0</v>
      </c>
      <c r="Q1756" s="264"/>
      <c r="R1756" s="323">
        <f>SUMPRODUCT(Q1756:Q1760+0)</f>
        <v>0</v>
      </c>
      <c r="S1756" s="325" t="e">
        <f>R1756/P1756</f>
        <v>#DIV/0!</v>
      </c>
      <c r="T1756" s="321" t="e">
        <f>LOOKUP(S1756,{0.4,0.45,0.5,0.55,0.6,0.65,0.7,0.75,0.8,0.85,0.9,0.95,1},{0.1,0.175,0.25,0.325,0.4,0.475,0.55,0.625,0.7,0.775,0.85,0.925,1})</f>
        <v>#DIV/0!</v>
      </c>
      <c r="U1756" s="327"/>
      <c r="V1756" s="329"/>
      <c r="W1756" s="331"/>
      <c r="X1756" s="327"/>
      <c r="Y1756" s="323">
        <f>R1756-(V1756/10)-X1756</f>
        <v>0</v>
      </c>
      <c r="Z1756" s="323" t="e">
        <f>Y1756*T1756*AE1756</f>
        <v>#DIV/0!</v>
      </c>
      <c r="AA1756" s="323"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22"/>
      <c r="Q1757" s="266"/>
      <c r="R1757" s="324"/>
      <c r="S1757" s="326"/>
      <c r="T1757" s="322"/>
      <c r="U1757" s="328"/>
      <c r="V1757" s="330"/>
      <c r="W1757" s="332"/>
      <c r="X1757" s="328"/>
      <c r="Y1757" s="324"/>
      <c r="Z1757" s="324"/>
      <c r="AA1757" s="324"/>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22"/>
      <c r="Q1758" s="266"/>
      <c r="R1758" s="324"/>
      <c r="S1758" s="326"/>
      <c r="T1758" s="322"/>
      <c r="U1758" s="328"/>
      <c r="V1758" s="330"/>
      <c r="W1758" s="332"/>
      <c r="X1758" s="328"/>
      <c r="Y1758" s="324"/>
      <c r="Z1758" s="324"/>
      <c r="AA1758" s="324"/>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22"/>
      <c r="Q1759" s="266"/>
      <c r="R1759" s="324"/>
      <c r="S1759" s="326"/>
      <c r="T1759" s="322"/>
      <c r="U1759" s="328"/>
      <c r="V1759" s="330"/>
      <c r="W1759" s="332"/>
      <c r="X1759" s="328"/>
      <c r="Y1759" s="324"/>
      <c r="Z1759" s="324"/>
      <c r="AA1759" s="324"/>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22"/>
      <c r="Q1760" s="266"/>
      <c r="R1760" s="324"/>
      <c r="S1760" s="326"/>
      <c r="T1760" s="322"/>
      <c r="U1760" s="328"/>
      <c r="V1760" s="330"/>
      <c r="W1760" s="332"/>
      <c r="X1760" s="328"/>
      <c r="Y1760" s="324"/>
      <c r="Z1760" s="324"/>
      <c r="AA1760" s="324"/>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21">
        <f>SUM(O1762:O1766)</f>
        <v>0</v>
      </c>
      <c r="Q1762" s="264"/>
      <c r="R1762" s="323">
        <f>SUMPRODUCT(Q1762:Q1766+0)</f>
        <v>0</v>
      </c>
      <c r="S1762" s="325" t="e">
        <f>R1762/P1762</f>
        <v>#DIV/0!</v>
      </c>
      <c r="T1762" s="321" t="e">
        <f>LOOKUP(S1762,{0.4,0.45,0.5,0.55,0.6,0.65,0.7,0.75,0.8,0.85,0.9,0.95,1},{0.1,0.175,0.25,0.325,0.4,0.475,0.55,0.625,0.7,0.775,0.85,0.925,1})</f>
        <v>#DIV/0!</v>
      </c>
      <c r="U1762" s="327"/>
      <c r="V1762" s="329"/>
      <c r="W1762" s="331"/>
      <c r="X1762" s="327"/>
      <c r="Y1762" s="323">
        <f>R1762-(V1762/10)-X1762</f>
        <v>0</v>
      </c>
      <c r="Z1762" s="323" t="e">
        <f>Y1762*T1762*AE1762</f>
        <v>#DIV/0!</v>
      </c>
      <c r="AA1762" s="323"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22"/>
      <c r="Q1763" s="266"/>
      <c r="R1763" s="324"/>
      <c r="S1763" s="326"/>
      <c r="T1763" s="322"/>
      <c r="U1763" s="328"/>
      <c r="V1763" s="330"/>
      <c r="W1763" s="332"/>
      <c r="X1763" s="328"/>
      <c r="Y1763" s="324"/>
      <c r="Z1763" s="324"/>
      <c r="AA1763" s="324"/>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22"/>
      <c r="Q1764" s="266"/>
      <c r="R1764" s="324"/>
      <c r="S1764" s="326"/>
      <c r="T1764" s="322"/>
      <c r="U1764" s="328"/>
      <c r="V1764" s="330"/>
      <c r="W1764" s="332"/>
      <c r="X1764" s="328"/>
      <c r="Y1764" s="324"/>
      <c r="Z1764" s="324"/>
      <c r="AA1764" s="324"/>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22"/>
      <c r="Q1765" s="266"/>
      <c r="R1765" s="324"/>
      <c r="S1765" s="326"/>
      <c r="T1765" s="322"/>
      <c r="U1765" s="328"/>
      <c r="V1765" s="330"/>
      <c r="W1765" s="332"/>
      <c r="X1765" s="328"/>
      <c r="Y1765" s="324"/>
      <c r="Z1765" s="324"/>
      <c r="AA1765" s="324"/>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22"/>
      <c r="Q1766" s="266"/>
      <c r="R1766" s="324"/>
      <c r="S1766" s="326"/>
      <c r="T1766" s="322"/>
      <c r="U1766" s="328"/>
      <c r="V1766" s="330"/>
      <c r="W1766" s="332"/>
      <c r="X1766" s="328"/>
      <c r="Y1766" s="324"/>
      <c r="Z1766" s="324"/>
      <c r="AA1766" s="324"/>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34">
        <f>SUM(O1767:O1771)</f>
        <v>0</v>
      </c>
      <c r="Q1767" s="269"/>
      <c r="R1767" s="318">
        <f>SUMPRODUCT(Q1767:Q1771+0)</f>
        <v>0</v>
      </c>
      <c r="S1767" s="336" t="e">
        <f>R1767/P1767</f>
        <v>#DIV/0!</v>
      </c>
      <c r="T1767" s="334" t="e">
        <f>LOOKUP(S1767,{0.4,0.45,0.5,0.55,0.6,0.65,0.7,0.75,0.8,0.85,0.9,0.95,1},{0.1,0.175,0.25,0.325,0.4,0.475,0.55,0.625,0.7,0.775,0.85,0.925,1})</f>
        <v>#DIV/0!</v>
      </c>
      <c r="U1767" s="338"/>
      <c r="V1767" s="340"/>
      <c r="W1767" s="342"/>
      <c r="X1767" s="338"/>
      <c r="Y1767" s="318">
        <f>R1767-(V1767/10)-X1767</f>
        <v>0</v>
      </c>
      <c r="Z1767" s="318" t="e">
        <f>Y1767*T1767*AE1767</f>
        <v>#DIV/0!</v>
      </c>
      <c r="AA1767" s="318"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35"/>
      <c r="Q1768" s="271"/>
      <c r="R1768" s="319"/>
      <c r="S1768" s="337"/>
      <c r="T1768" s="335"/>
      <c r="U1768" s="339"/>
      <c r="V1768" s="341"/>
      <c r="W1768" s="343"/>
      <c r="X1768" s="339"/>
      <c r="Y1768" s="319"/>
      <c r="Z1768" s="319"/>
      <c r="AA1768" s="319"/>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35"/>
      <c r="Q1769" s="271"/>
      <c r="R1769" s="319"/>
      <c r="S1769" s="337"/>
      <c r="T1769" s="335"/>
      <c r="U1769" s="339"/>
      <c r="V1769" s="341"/>
      <c r="W1769" s="343"/>
      <c r="X1769" s="339"/>
      <c r="Y1769" s="319"/>
      <c r="Z1769" s="319"/>
      <c r="AA1769" s="319"/>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35"/>
      <c r="Q1770" s="271"/>
      <c r="R1770" s="319"/>
      <c r="S1770" s="337"/>
      <c r="T1770" s="335"/>
      <c r="U1770" s="339"/>
      <c r="V1770" s="341"/>
      <c r="W1770" s="343"/>
      <c r="X1770" s="339"/>
      <c r="Y1770" s="319"/>
      <c r="Z1770" s="319"/>
      <c r="AA1770" s="319"/>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35"/>
      <c r="Q1771" s="271"/>
      <c r="R1771" s="319"/>
      <c r="S1771" s="337"/>
      <c r="T1771" s="335"/>
      <c r="U1771" s="339"/>
      <c r="V1771" s="341"/>
      <c r="W1771" s="343"/>
      <c r="X1771" s="339"/>
      <c r="Y1771" s="319"/>
      <c r="Z1771" s="319"/>
      <c r="AA1771" s="319"/>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21">
        <f>SUM(O1772:O1776)</f>
        <v>0</v>
      </c>
      <c r="Q1772" s="264"/>
      <c r="R1772" s="323">
        <f>SUMPRODUCT(Q1772:Q1776+0)</f>
        <v>0</v>
      </c>
      <c r="S1772" s="325" t="e">
        <f>R1772/P1772</f>
        <v>#DIV/0!</v>
      </c>
      <c r="T1772" s="321" t="e">
        <f>LOOKUP(S1772,{0.4,0.45,0.5,0.55,0.6,0.65,0.7,0.75,0.8,0.85,0.9,0.95,1},{0.1,0.175,0.25,0.325,0.4,0.475,0.55,0.625,0.7,0.775,0.85,0.925,1})</f>
        <v>#DIV/0!</v>
      </c>
      <c r="U1772" s="327"/>
      <c r="V1772" s="329"/>
      <c r="W1772" s="331"/>
      <c r="X1772" s="327"/>
      <c r="Y1772" s="323">
        <f>R1772-(V1772/10)-X1772</f>
        <v>0</v>
      </c>
      <c r="Z1772" s="323" t="e">
        <f>Y1772*T1772*AE1772</f>
        <v>#DIV/0!</v>
      </c>
      <c r="AA1772" s="323"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22"/>
      <c r="Q1773" s="266"/>
      <c r="R1773" s="324"/>
      <c r="S1773" s="326"/>
      <c r="T1773" s="322"/>
      <c r="U1773" s="328"/>
      <c r="V1773" s="330"/>
      <c r="W1773" s="332"/>
      <c r="X1773" s="328"/>
      <c r="Y1773" s="324"/>
      <c r="Z1773" s="324"/>
      <c r="AA1773" s="324"/>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22"/>
      <c r="Q1774" s="266"/>
      <c r="R1774" s="324"/>
      <c r="S1774" s="326"/>
      <c r="T1774" s="322"/>
      <c r="U1774" s="328"/>
      <c r="V1774" s="330"/>
      <c r="W1774" s="332"/>
      <c r="X1774" s="328"/>
      <c r="Y1774" s="324"/>
      <c r="Z1774" s="324"/>
      <c r="AA1774" s="324"/>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22"/>
      <c r="Q1775" s="266"/>
      <c r="R1775" s="324"/>
      <c r="S1775" s="326"/>
      <c r="T1775" s="322"/>
      <c r="U1775" s="328"/>
      <c r="V1775" s="330"/>
      <c r="W1775" s="332"/>
      <c r="X1775" s="328"/>
      <c r="Y1775" s="324"/>
      <c r="Z1775" s="324"/>
      <c r="AA1775" s="324"/>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22"/>
      <c r="Q1776" s="266"/>
      <c r="R1776" s="324"/>
      <c r="S1776" s="326"/>
      <c r="T1776" s="322"/>
      <c r="U1776" s="328"/>
      <c r="V1776" s="330"/>
      <c r="W1776" s="332"/>
      <c r="X1776" s="328"/>
      <c r="Y1776" s="324"/>
      <c r="Z1776" s="324"/>
      <c r="AA1776" s="324"/>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34">
        <f>SUM(O1777:O1781)</f>
        <v>0</v>
      </c>
      <c r="Q1777" s="269"/>
      <c r="R1777" s="318">
        <f>SUMPRODUCT(Q1777:Q1781+0)</f>
        <v>0</v>
      </c>
      <c r="S1777" s="336" t="e">
        <f>R1777/P1777</f>
        <v>#DIV/0!</v>
      </c>
      <c r="T1777" s="334" t="e">
        <f>LOOKUP(S1777,{0.4,0.45,0.5,0.55,0.6,0.65,0.7,0.75,0.8,0.85,0.9,0.95,1},{0.1,0.175,0.25,0.325,0.4,0.475,0.55,0.625,0.7,0.775,0.85,0.925,1})</f>
        <v>#DIV/0!</v>
      </c>
      <c r="U1777" s="338"/>
      <c r="V1777" s="340"/>
      <c r="W1777" s="342"/>
      <c r="X1777" s="338"/>
      <c r="Y1777" s="318">
        <f>R1777-(V1777/10)-X1777</f>
        <v>0</v>
      </c>
      <c r="Z1777" s="318" t="e">
        <f>Y1777*T1777*AE1777</f>
        <v>#DIV/0!</v>
      </c>
      <c r="AA1777" s="318"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35"/>
      <c r="Q1778" s="271"/>
      <c r="R1778" s="319"/>
      <c r="S1778" s="337"/>
      <c r="T1778" s="335"/>
      <c r="U1778" s="339"/>
      <c r="V1778" s="341"/>
      <c r="W1778" s="343"/>
      <c r="X1778" s="339"/>
      <c r="Y1778" s="319"/>
      <c r="Z1778" s="319"/>
      <c r="AA1778" s="319"/>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35"/>
      <c r="Q1779" s="271"/>
      <c r="R1779" s="319"/>
      <c r="S1779" s="337"/>
      <c r="T1779" s="335"/>
      <c r="U1779" s="339"/>
      <c r="V1779" s="341"/>
      <c r="W1779" s="343"/>
      <c r="X1779" s="339"/>
      <c r="Y1779" s="319"/>
      <c r="Z1779" s="319"/>
      <c r="AA1779" s="319"/>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35"/>
      <c r="Q1780" s="271"/>
      <c r="R1780" s="319"/>
      <c r="S1780" s="337"/>
      <c r="T1780" s="335"/>
      <c r="U1780" s="339"/>
      <c r="V1780" s="341"/>
      <c r="W1780" s="343"/>
      <c r="X1780" s="339"/>
      <c r="Y1780" s="319"/>
      <c r="Z1780" s="319"/>
      <c r="AA1780" s="319"/>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35"/>
      <c r="Q1781" s="271"/>
      <c r="R1781" s="319"/>
      <c r="S1781" s="337"/>
      <c r="T1781" s="335"/>
      <c r="U1781" s="339"/>
      <c r="V1781" s="341"/>
      <c r="W1781" s="343"/>
      <c r="X1781" s="339"/>
      <c r="Y1781" s="319"/>
      <c r="Z1781" s="319"/>
      <c r="AA1781" s="319"/>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21">
        <f>SUM(O1782:O1786)</f>
        <v>0</v>
      </c>
      <c r="Q1782" s="264"/>
      <c r="R1782" s="323">
        <f>SUMPRODUCT(Q1782:Q1786+0)</f>
        <v>0</v>
      </c>
      <c r="S1782" s="325" t="e">
        <f>R1782/P1782</f>
        <v>#DIV/0!</v>
      </c>
      <c r="T1782" s="321" t="e">
        <f>LOOKUP(S1782,{0.4,0.45,0.5,0.55,0.6,0.65,0.7,0.75,0.8,0.85,0.9,0.95,1},{0.1,0.175,0.25,0.325,0.4,0.475,0.55,0.625,0.7,0.775,0.85,0.925,1})</f>
        <v>#DIV/0!</v>
      </c>
      <c r="U1782" s="327"/>
      <c r="V1782" s="329"/>
      <c r="W1782" s="331"/>
      <c r="X1782" s="327"/>
      <c r="Y1782" s="323">
        <f>R1782-(V1782/10)-X1782</f>
        <v>0</v>
      </c>
      <c r="Z1782" s="323" t="e">
        <f>Y1782*T1782*AE1782</f>
        <v>#DIV/0!</v>
      </c>
      <c r="AA1782" s="323"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22"/>
      <c r="Q1783" s="266"/>
      <c r="R1783" s="324"/>
      <c r="S1783" s="326"/>
      <c r="T1783" s="322"/>
      <c r="U1783" s="328"/>
      <c r="V1783" s="330"/>
      <c r="W1783" s="332"/>
      <c r="X1783" s="328"/>
      <c r="Y1783" s="324"/>
      <c r="Z1783" s="324"/>
      <c r="AA1783" s="324"/>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22"/>
      <c r="Q1784" s="266"/>
      <c r="R1784" s="324"/>
      <c r="S1784" s="326"/>
      <c r="T1784" s="322"/>
      <c r="U1784" s="328"/>
      <c r="V1784" s="330"/>
      <c r="W1784" s="332"/>
      <c r="X1784" s="328"/>
      <c r="Y1784" s="324"/>
      <c r="Z1784" s="324"/>
      <c r="AA1784" s="324"/>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22"/>
      <c r="Q1785" s="266"/>
      <c r="R1785" s="324"/>
      <c r="S1785" s="326"/>
      <c r="T1785" s="322"/>
      <c r="U1785" s="328"/>
      <c r="V1785" s="330"/>
      <c r="W1785" s="332"/>
      <c r="X1785" s="328"/>
      <c r="Y1785" s="324"/>
      <c r="Z1785" s="324"/>
      <c r="AA1785" s="324"/>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22"/>
      <c r="Q1786" s="266"/>
      <c r="R1786" s="324"/>
      <c r="S1786" s="326"/>
      <c r="T1786" s="322"/>
      <c r="U1786" s="328"/>
      <c r="V1786" s="330"/>
      <c r="W1786" s="332"/>
      <c r="X1786" s="328"/>
      <c r="Y1786" s="324"/>
      <c r="Z1786" s="324"/>
      <c r="AA1786" s="324"/>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21">
        <f>SUM(O1788:O1792)</f>
        <v>0</v>
      </c>
      <c r="Q1788" s="264"/>
      <c r="R1788" s="323">
        <f>SUMPRODUCT(Q1788:Q1792+0)</f>
        <v>0</v>
      </c>
      <c r="S1788" s="325" t="e">
        <f>R1788/P1788</f>
        <v>#DIV/0!</v>
      </c>
      <c r="T1788" s="321" t="e">
        <f>LOOKUP(S1788,{0.4,0.45,0.5,0.55,0.6,0.65,0.7,0.75,0.8,0.85,0.9,0.95,1},{0.1,0.175,0.25,0.325,0.4,0.475,0.55,0.625,0.7,0.775,0.85,0.925,1})</f>
        <v>#DIV/0!</v>
      </c>
      <c r="U1788" s="327"/>
      <c r="V1788" s="329"/>
      <c r="W1788" s="331"/>
      <c r="X1788" s="327"/>
      <c r="Y1788" s="323">
        <f>R1788-(V1788/10)-X1788</f>
        <v>0</v>
      </c>
      <c r="Z1788" s="323" t="e">
        <f>Y1788*T1788*AE1788</f>
        <v>#DIV/0!</v>
      </c>
      <c r="AA1788" s="323"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22"/>
      <c r="Q1789" s="266"/>
      <c r="R1789" s="324"/>
      <c r="S1789" s="326"/>
      <c r="T1789" s="322"/>
      <c r="U1789" s="328"/>
      <c r="V1789" s="330"/>
      <c r="W1789" s="332"/>
      <c r="X1789" s="328"/>
      <c r="Y1789" s="324"/>
      <c r="Z1789" s="324"/>
      <c r="AA1789" s="324"/>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22"/>
      <c r="Q1790" s="266"/>
      <c r="R1790" s="324"/>
      <c r="S1790" s="326"/>
      <c r="T1790" s="322"/>
      <c r="U1790" s="328"/>
      <c r="V1790" s="330"/>
      <c r="W1790" s="332"/>
      <c r="X1790" s="328"/>
      <c r="Y1790" s="324"/>
      <c r="Z1790" s="324"/>
      <c r="AA1790" s="324"/>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22"/>
      <c r="Q1791" s="266"/>
      <c r="R1791" s="324"/>
      <c r="S1791" s="326"/>
      <c r="T1791" s="322"/>
      <c r="U1791" s="328"/>
      <c r="V1791" s="330"/>
      <c r="W1791" s="332"/>
      <c r="X1791" s="328"/>
      <c r="Y1791" s="324"/>
      <c r="Z1791" s="324"/>
      <c r="AA1791" s="324"/>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22"/>
      <c r="Q1792" s="266"/>
      <c r="R1792" s="324"/>
      <c r="S1792" s="326"/>
      <c r="T1792" s="322"/>
      <c r="U1792" s="328"/>
      <c r="V1792" s="330"/>
      <c r="W1792" s="332"/>
      <c r="X1792" s="328"/>
      <c r="Y1792" s="324"/>
      <c r="Z1792" s="324"/>
      <c r="AA1792" s="324"/>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34">
        <f>SUM(O1793:O1797)</f>
        <v>0</v>
      </c>
      <c r="Q1793" s="269"/>
      <c r="R1793" s="318">
        <f>SUMPRODUCT(Q1793:Q1797+0)</f>
        <v>0</v>
      </c>
      <c r="S1793" s="336" t="e">
        <f>R1793/P1793</f>
        <v>#DIV/0!</v>
      </c>
      <c r="T1793" s="334" t="e">
        <f>LOOKUP(S1793,{0.4,0.45,0.5,0.55,0.6,0.65,0.7,0.75,0.8,0.85,0.9,0.95,1},{0.1,0.175,0.25,0.325,0.4,0.475,0.55,0.625,0.7,0.775,0.85,0.925,1})</f>
        <v>#DIV/0!</v>
      </c>
      <c r="U1793" s="338"/>
      <c r="V1793" s="340"/>
      <c r="W1793" s="342"/>
      <c r="X1793" s="338"/>
      <c r="Y1793" s="318">
        <f>R1793-(V1793/10)-X1793</f>
        <v>0</v>
      </c>
      <c r="Z1793" s="318" t="e">
        <f>Y1793*T1793*AE1793</f>
        <v>#DIV/0!</v>
      </c>
      <c r="AA1793" s="318"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35"/>
      <c r="Q1794" s="271"/>
      <c r="R1794" s="319"/>
      <c r="S1794" s="337"/>
      <c r="T1794" s="335"/>
      <c r="U1794" s="339"/>
      <c r="V1794" s="341"/>
      <c r="W1794" s="343"/>
      <c r="X1794" s="339"/>
      <c r="Y1794" s="319"/>
      <c r="Z1794" s="319"/>
      <c r="AA1794" s="319"/>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35"/>
      <c r="Q1795" s="271"/>
      <c r="R1795" s="319"/>
      <c r="S1795" s="337"/>
      <c r="T1795" s="335"/>
      <c r="U1795" s="339"/>
      <c r="V1795" s="341"/>
      <c r="W1795" s="343"/>
      <c r="X1795" s="339"/>
      <c r="Y1795" s="319"/>
      <c r="Z1795" s="319"/>
      <c r="AA1795" s="319"/>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35"/>
      <c r="Q1796" s="271"/>
      <c r="R1796" s="319"/>
      <c r="S1796" s="337"/>
      <c r="T1796" s="335"/>
      <c r="U1796" s="339"/>
      <c r="V1796" s="341"/>
      <c r="W1796" s="343"/>
      <c r="X1796" s="339"/>
      <c r="Y1796" s="319"/>
      <c r="Z1796" s="319"/>
      <c r="AA1796" s="319"/>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35"/>
      <c r="Q1797" s="271"/>
      <c r="R1797" s="319"/>
      <c r="S1797" s="337"/>
      <c r="T1797" s="335"/>
      <c r="U1797" s="339"/>
      <c r="V1797" s="341"/>
      <c r="W1797" s="343"/>
      <c r="X1797" s="339"/>
      <c r="Y1797" s="319"/>
      <c r="Z1797" s="319"/>
      <c r="AA1797" s="319"/>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21">
        <f>SUM(O1798:O1802)</f>
        <v>0</v>
      </c>
      <c r="Q1798" s="264"/>
      <c r="R1798" s="323">
        <f>SUMPRODUCT(Q1798:Q1802+0)</f>
        <v>0</v>
      </c>
      <c r="S1798" s="325" t="e">
        <f>R1798/P1798</f>
        <v>#DIV/0!</v>
      </c>
      <c r="T1798" s="321" t="e">
        <f>LOOKUP(S1798,{0.4,0.45,0.5,0.55,0.6,0.65,0.7,0.75,0.8,0.85,0.9,0.95,1},{0.1,0.175,0.25,0.325,0.4,0.475,0.55,0.625,0.7,0.775,0.85,0.925,1})</f>
        <v>#DIV/0!</v>
      </c>
      <c r="U1798" s="327"/>
      <c r="V1798" s="329"/>
      <c r="W1798" s="331"/>
      <c r="X1798" s="327"/>
      <c r="Y1798" s="323">
        <f>R1798-(V1798/10)-X1798</f>
        <v>0</v>
      </c>
      <c r="Z1798" s="323" t="e">
        <f>Y1798*T1798*AE1798</f>
        <v>#DIV/0!</v>
      </c>
      <c r="AA1798" s="323"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22"/>
      <c r="Q1799" s="266"/>
      <c r="R1799" s="324"/>
      <c r="S1799" s="326"/>
      <c r="T1799" s="322"/>
      <c r="U1799" s="328"/>
      <c r="V1799" s="330"/>
      <c r="W1799" s="332"/>
      <c r="X1799" s="328"/>
      <c r="Y1799" s="324"/>
      <c r="Z1799" s="324"/>
      <c r="AA1799" s="324"/>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22"/>
      <c r="Q1800" s="266"/>
      <c r="R1800" s="324"/>
      <c r="S1800" s="326"/>
      <c r="T1800" s="322"/>
      <c r="U1800" s="328"/>
      <c r="V1800" s="330"/>
      <c r="W1800" s="332"/>
      <c r="X1800" s="328"/>
      <c r="Y1800" s="324"/>
      <c r="Z1800" s="324"/>
      <c r="AA1800" s="324"/>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22"/>
      <c r="Q1801" s="266"/>
      <c r="R1801" s="324"/>
      <c r="S1801" s="326"/>
      <c r="T1801" s="322"/>
      <c r="U1801" s="328"/>
      <c r="V1801" s="330"/>
      <c r="W1801" s="332"/>
      <c r="X1801" s="328"/>
      <c r="Y1801" s="324"/>
      <c r="Z1801" s="324"/>
      <c r="AA1801" s="324"/>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22"/>
      <c r="Q1802" s="266"/>
      <c r="R1802" s="324"/>
      <c r="S1802" s="326"/>
      <c r="T1802" s="322"/>
      <c r="U1802" s="328"/>
      <c r="V1802" s="330"/>
      <c r="W1802" s="332"/>
      <c r="X1802" s="328"/>
      <c r="Y1802" s="324"/>
      <c r="Z1802" s="324"/>
      <c r="AA1802" s="324"/>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34">
        <f>SUM(O1803:O1807)</f>
        <v>0</v>
      </c>
      <c r="Q1803" s="269"/>
      <c r="R1803" s="318">
        <f>SUMPRODUCT(Q1803:Q1807+0)</f>
        <v>0</v>
      </c>
      <c r="S1803" s="336" t="e">
        <f>R1803/P1803</f>
        <v>#DIV/0!</v>
      </c>
      <c r="T1803" s="334" t="e">
        <f>LOOKUP(S1803,{0.4,0.45,0.5,0.55,0.6,0.65,0.7,0.75,0.8,0.85,0.9,0.95,1},{0.1,0.175,0.25,0.325,0.4,0.475,0.55,0.625,0.7,0.775,0.85,0.925,1})</f>
        <v>#DIV/0!</v>
      </c>
      <c r="U1803" s="338"/>
      <c r="V1803" s="340"/>
      <c r="W1803" s="342"/>
      <c r="X1803" s="338"/>
      <c r="Y1803" s="318">
        <f>R1803-(V1803/10)-X1803</f>
        <v>0</v>
      </c>
      <c r="Z1803" s="318" t="e">
        <f>Y1803*T1803*AE1803</f>
        <v>#DIV/0!</v>
      </c>
      <c r="AA1803" s="318"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35"/>
      <c r="Q1804" s="271"/>
      <c r="R1804" s="319"/>
      <c r="S1804" s="337"/>
      <c r="T1804" s="335"/>
      <c r="U1804" s="339"/>
      <c r="V1804" s="341"/>
      <c r="W1804" s="343"/>
      <c r="X1804" s="339"/>
      <c r="Y1804" s="319"/>
      <c r="Z1804" s="319"/>
      <c r="AA1804" s="319"/>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35"/>
      <c r="Q1805" s="271"/>
      <c r="R1805" s="319"/>
      <c r="S1805" s="337"/>
      <c r="T1805" s="335"/>
      <c r="U1805" s="339"/>
      <c r="V1805" s="341"/>
      <c r="W1805" s="343"/>
      <c r="X1805" s="339"/>
      <c r="Y1805" s="319"/>
      <c r="Z1805" s="319"/>
      <c r="AA1805" s="319"/>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35"/>
      <c r="Q1806" s="271"/>
      <c r="R1806" s="319"/>
      <c r="S1806" s="337"/>
      <c r="T1806" s="335"/>
      <c r="U1806" s="339"/>
      <c r="V1806" s="341"/>
      <c r="W1806" s="343"/>
      <c r="X1806" s="339"/>
      <c r="Y1806" s="319"/>
      <c r="Z1806" s="319"/>
      <c r="AA1806" s="319"/>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35"/>
      <c r="Q1807" s="271"/>
      <c r="R1807" s="319"/>
      <c r="S1807" s="337"/>
      <c r="T1807" s="335"/>
      <c r="U1807" s="339"/>
      <c r="V1807" s="341"/>
      <c r="W1807" s="343"/>
      <c r="X1807" s="339"/>
      <c r="Y1807" s="319"/>
      <c r="Z1807" s="319"/>
      <c r="AA1807" s="319"/>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21">
        <f>SUM(O1808:O1812)</f>
        <v>0</v>
      </c>
      <c r="Q1808" s="264"/>
      <c r="R1808" s="323">
        <f>SUMPRODUCT(Q1808:Q1812+0)</f>
        <v>0</v>
      </c>
      <c r="S1808" s="325" t="e">
        <f>R1808/P1808</f>
        <v>#DIV/0!</v>
      </c>
      <c r="T1808" s="321" t="e">
        <f>LOOKUP(S1808,{0.4,0.45,0.5,0.55,0.6,0.65,0.7,0.75,0.8,0.85,0.9,0.95,1},{0.1,0.175,0.25,0.325,0.4,0.475,0.55,0.625,0.7,0.775,0.85,0.925,1})</f>
        <v>#DIV/0!</v>
      </c>
      <c r="U1808" s="327"/>
      <c r="V1808" s="329"/>
      <c r="W1808" s="331"/>
      <c r="X1808" s="327"/>
      <c r="Y1808" s="323">
        <f>R1808-(V1808/10)-X1808</f>
        <v>0</v>
      </c>
      <c r="Z1808" s="323" t="e">
        <f>Y1808*T1808*AE1808</f>
        <v>#DIV/0!</v>
      </c>
      <c r="AA1808" s="323"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22"/>
      <c r="Q1809" s="266"/>
      <c r="R1809" s="324"/>
      <c r="S1809" s="326"/>
      <c r="T1809" s="322"/>
      <c r="U1809" s="328"/>
      <c r="V1809" s="330"/>
      <c r="W1809" s="332"/>
      <c r="X1809" s="328"/>
      <c r="Y1809" s="324"/>
      <c r="Z1809" s="324"/>
      <c r="AA1809" s="324"/>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22"/>
      <c r="Q1810" s="266"/>
      <c r="R1810" s="324"/>
      <c r="S1810" s="326"/>
      <c r="T1810" s="322"/>
      <c r="U1810" s="328"/>
      <c r="V1810" s="330"/>
      <c r="W1810" s="332"/>
      <c r="X1810" s="328"/>
      <c r="Y1810" s="324"/>
      <c r="Z1810" s="324"/>
      <c r="AA1810" s="324"/>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22"/>
      <c r="Q1811" s="266"/>
      <c r="R1811" s="324"/>
      <c r="S1811" s="326"/>
      <c r="T1811" s="322"/>
      <c r="U1811" s="328"/>
      <c r="V1811" s="330"/>
      <c r="W1811" s="332"/>
      <c r="X1811" s="328"/>
      <c r="Y1811" s="324"/>
      <c r="Z1811" s="324"/>
      <c r="AA1811" s="324"/>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22"/>
      <c r="Q1812" s="266"/>
      <c r="R1812" s="324"/>
      <c r="S1812" s="326"/>
      <c r="T1812" s="322"/>
      <c r="U1812" s="328"/>
      <c r="V1812" s="330"/>
      <c r="W1812" s="332"/>
      <c r="X1812" s="328"/>
      <c r="Y1812" s="324"/>
      <c r="Z1812" s="324"/>
      <c r="AA1812" s="324"/>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21">
        <f>SUM(O1814:O1818)</f>
        <v>0</v>
      </c>
      <c r="Q1814" s="264"/>
      <c r="R1814" s="323">
        <f>SUMPRODUCT(Q1814:Q1818+0)</f>
        <v>0</v>
      </c>
      <c r="S1814" s="325" t="e">
        <f>R1814/P1814</f>
        <v>#DIV/0!</v>
      </c>
      <c r="T1814" s="321" t="e">
        <f>LOOKUP(S1814,{0.4,0.45,0.5,0.55,0.6,0.65,0.7,0.75,0.8,0.85,0.9,0.95,1},{0.1,0.175,0.25,0.325,0.4,0.475,0.55,0.625,0.7,0.775,0.85,0.925,1})</f>
        <v>#DIV/0!</v>
      </c>
      <c r="U1814" s="327"/>
      <c r="V1814" s="329"/>
      <c r="W1814" s="331"/>
      <c r="X1814" s="327"/>
      <c r="Y1814" s="323">
        <f>R1814-(V1814/10)-X1814</f>
        <v>0</v>
      </c>
      <c r="Z1814" s="323" t="e">
        <f>Y1814*T1814*AE1814</f>
        <v>#DIV/0!</v>
      </c>
      <c r="AA1814" s="323"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22"/>
      <c r="Q1815" s="266"/>
      <c r="R1815" s="324"/>
      <c r="S1815" s="326"/>
      <c r="T1815" s="322"/>
      <c r="U1815" s="328"/>
      <c r="V1815" s="330"/>
      <c r="W1815" s="332"/>
      <c r="X1815" s="328"/>
      <c r="Y1815" s="324"/>
      <c r="Z1815" s="324"/>
      <c r="AA1815" s="324"/>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22"/>
      <c r="Q1816" s="266"/>
      <c r="R1816" s="324"/>
      <c r="S1816" s="326"/>
      <c r="T1816" s="322"/>
      <c r="U1816" s="328"/>
      <c r="V1816" s="330"/>
      <c r="W1816" s="332"/>
      <c r="X1816" s="328"/>
      <c r="Y1816" s="324"/>
      <c r="Z1816" s="324"/>
      <c r="AA1816" s="324"/>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22"/>
      <c r="Q1817" s="266"/>
      <c r="R1817" s="324"/>
      <c r="S1817" s="326"/>
      <c r="T1817" s="322"/>
      <c r="U1817" s="328"/>
      <c r="V1817" s="330"/>
      <c r="W1817" s="332"/>
      <c r="X1817" s="328"/>
      <c r="Y1817" s="324"/>
      <c r="Z1817" s="324"/>
      <c r="AA1817" s="324"/>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22"/>
      <c r="Q1818" s="266"/>
      <c r="R1818" s="324"/>
      <c r="S1818" s="326"/>
      <c r="T1818" s="322"/>
      <c r="U1818" s="328"/>
      <c r="V1818" s="330"/>
      <c r="W1818" s="332"/>
      <c r="X1818" s="328"/>
      <c r="Y1818" s="324"/>
      <c r="Z1818" s="324"/>
      <c r="AA1818" s="324"/>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34">
        <f>SUM(O1819:O1823)</f>
        <v>0</v>
      </c>
      <c r="Q1819" s="269"/>
      <c r="R1819" s="318">
        <f>SUMPRODUCT(Q1819:Q1823+0)</f>
        <v>0</v>
      </c>
      <c r="S1819" s="336" t="e">
        <f>R1819/P1819</f>
        <v>#DIV/0!</v>
      </c>
      <c r="T1819" s="334" t="e">
        <f>LOOKUP(S1819,{0.4,0.45,0.5,0.55,0.6,0.65,0.7,0.75,0.8,0.85,0.9,0.95,1},{0.1,0.175,0.25,0.325,0.4,0.475,0.55,0.625,0.7,0.775,0.85,0.925,1})</f>
        <v>#DIV/0!</v>
      </c>
      <c r="U1819" s="338"/>
      <c r="V1819" s="340"/>
      <c r="W1819" s="342"/>
      <c r="X1819" s="338"/>
      <c r="Y1819" s="318">
        <f>R1819-(V1819/10)-X1819</f>
        <v>0</v>
      </c>
      <c r="Z1819" s="318" t="e">
        <f>Y1819*T1819*AE1819</f>
        <v>#DIV/0!</v>
      </c>
      <c r="AA1819" s="318"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35"/>
      <c r="Q1820" s="271"/>
      <c r="R1820" s="319"/>
      <c r="S1820" s="337"/>
      <c r="T1820" s="335"/>
      <c r="U1820" s="339"/>
      <c r="V1820" s="341"/>
      <c r="W1820" s="343"/>
      <c r="X1820" s="339"/>
      <c r="Y1820" s="319"/>
      <c r="Z1820" s="319"/>
      <c r="AA1820" s="319"/>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35"/>
      <c r="Q1821" s="271"/>
      <c r="R1821" s="319"/>
      <c r="S1821" s="337"/>
      <c r="T1821" s="335"/>
      <c r="U1821" s="339"/>
      <c r="V1821" s="341"/>
      <c r="W1821" s="343"/>
      <c r="X1821" s="339"/>
      <c r="Y1821" s="319"/>
      <c r="Z1821" s="319"/>
      <c r="AA1821" s="319"/>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35"/>
      <c r="Q1822" s="271"/>
      <c r="R1822" s="319"/>
      <c r="S1822" s="337"/>
      <c r="T1822" s="335"/>
      <c r="U1822" s="339"/>
      <c r="V1822" s="341"/>
      <c r="W1822" s="343"/>
      <c r="X1822" s="339"/>
      <c r="Y1822" s="319"/>
      <c r="Z1822" s="319"/>
      <c r="AA1822" s="319"/>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35"/>
      <c r="Q1823" s="271"/>
      <c r="R1823" s="319"/>
      <c r="S1823" s="337"/>
      <c r="T1823" s="335"/>
      <c r="U1823" s="339"/>
      <c r="V1823" s="341"/>
      <c r="W1823" s="343"/>
      <c r="X1823" s="339"/>
      <c r="Y1823" s="319"/>
      <c r="Z1823" s="319"/>
      <c r="AA1823" s="319"/>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21">
        <f>SUM(O1824:O1828)</f>
        <v>0</v>
      </c>
      <c r="Q1824" s="264"/>
      <c r="R1824" s="323">
        <f>SUMPRODUCT(Q1824:Q1828+0)</f>
        <v>0</v>
      </c>
      <c r="S1824" s="325" t="e">
        <f>R1824/P1824</f>
        <v>#DIV/0!</v>
      </c>
      <c r="T1824" s="321" t="e">
        <f>LOOKUP(S1824,{0.4,0.45,0.5,0.55,0.6,0.65,0.7,0.75,0.8,0.85,0.9,0.95,1},{0.1,0.175,0.25,0.325,0.4,0.475,0.55,0.625,0.7,0.775,0.85,0.925,1})</f>
        <v>#DIV/0!</v>
      </c>
      <c r="U1824" s="327"/>
      <c r="V1824" s="329"/>
      <c r="W1824" s="331"/>
      <c r="X1824" s="327"/>
      <c r="Y1824" s="323">
        <f>R1824-(V1824/10)-X1824</f>
        <v>0</v>
      </c>
      <c r="Z1824" s="323" t="e">
        <f>Y1824*T1824*AE1824</f>
        <v>#DIV/0!</v>
      </c>
      <c r="AA1824" s="323"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22"/>
      <c r="Q1825" s="266"/>
      <c r="R1825" s="324"/>
      <c r="S1825" s="326"/>
      <c r="T1825" s="322"/>
      <c r="U1825" s="328"/>
      <c r="V1825" s="330"/>
      <c r="W1825" s="332"/>
      <c r="X1825" s="328"/>
      <c r="Y1825" s="324"/>
      <c r="Z1825" s="324"/>
      <c r="AA1825" s="324"/>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22"/>
      <c r="Q1826" s="266"/>
      <c r="R1826" s="324"/>
      <c r="S1826" s="326"/>
      <c r="T1826" s="322"/>
      <c r="U1826" s="328"/>
      <c r="V1826" s="330"/>
      <c r="W1826" s="332"/>
      <c r="X1826" s="328"/>
      <c r="Y1826" s="324"/>
      <c r="Z1826" s="324"/>
      <c r="AA1826" s="324"/>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22"/>
      <c r="Q1827" s="266"/>
      <c r="R1827" s="324"/>
      <c r="S1827" s="326"/>
      <c r="T1827" s="322"/>
      <c r="U1827" s="328"/>
      <c r="V1827" s="330"/>
      <c r="W1827" s="332"/>
      <c r="X1827" s="328"/>
      <c r="Y1827" s="324"/>
      <c r="Z1827" s="324"/>
      <c r="AA1827" s="324"/>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22"/>
      <c r="Q1828" s="266"/>
      <c r="R1828" s="324"/>
      <c r="S1828" s="326"/>
      <c r="T1828" s="322"/>
      <c r="U1828" s="328"/>
      <c r="V1828" s="330"/>
      <c r="W1828" s="332"/>
      <c r="X1828" s="328"/>
      <c r="Y1828" s="324"/>
      <c r="Z1828" s="324"/>
      <c r="AA1828" s="324"/>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34">
        <f>SUM(O1829:O1833)</f>
        <v>0</v>
      </c>
      <c r="Q1829" s="269"/>
      <c r="R1829" s="318">
        <f>SUMPRODUCT(Q1829:Q1833+0)</f>
        <v>0</v>
      </c>
      <c r="S1829" s="336" t="e">
        <f>R1829/P1829</f>
        <v>#DIV/0!</v>
      </c>
      <c r="T1829" s="334" t="e">
        <f>LOOKUP(S1829,{0.4,0.45,0.5,0.55,0.6,0.65,0.7,0.75,0.8,0.85,0.9,0.95,1},{0.1,0.175,0.25,0.325,0.4,0.475,0.55,0.625,0.7,0.775,0.85,0.925,1})</f>
        <v>#DIV/0!</v>
      </c>
      <c r="U1829" s="338"/>
      <c r="V1829" s="340"/>
      <c r="W1829" s="342"/>
      <c r="X1829" s="338"/>
      <c r="Y1829" s="318">
        <f>R1829-(V1829/10)-X1829</f>
        <v>0</v>
      </c>
      <c r="Z1829" s="318" t="e">
        <f>Y1829*T1829*AE1829</f>
        <v>#DIV/0!</v>
      </c>
      <c r="AA1829" s="318"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35"/>
      <c r="Q1830" s="271"/>
      <c r="R1830" s="319"/>
      <c r="S1830" s="337"/>
      <c r="T1830" s="335"/>
      <c r="U1830" s="339"/>
      <c r="V1830" s="341"/>
      <c r="W1830" s="343"/>
      <c r="X1830" s="339"/>
      <c r="Y1830" s="319"/>
      <c r="Z1830" s="319"/>
      <c r="AA1830" s="319"/>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35"/>
      <c r="Q1831" s="271"/>
      <c r="R1831" s="319"/>
      <c r="S1831" s="337"/>
      <c r="T1831" s="335"/>
      <c r="U1831" s="339"/>
      <c r="V1831" s="341"/>
      <c r="W1831" s="343"/>
      <c r="X1831" s="339"/>
      <c r="Y1831" s="319"/>
      <c r="Z1831" s="319"/>
      <c r="AA1831" s="319"/>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35"/>
      <c r="Q1832" s="271"/>
      <c r="R1832" s="319"/>
      <c r="S1832" s="337"/>
      <c r="T1832" s="335"/>
      <c r="U1832" s="339"/>
      <c r="V1832" s="341"/>
      <c r="W1832" s="343"/>
      <c r="X1832" s="339"/>
      <c r="Y1832" s="319"/>
      <c r="Z1832" s="319"/>
      <c r="AA1832" s="319"/>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35"/>
      <c r="Q1833" s="271"/>
      <c r="R1833" s="319"/>
      <c r="S1833" s="337"/>
      <c r="T1833" s="335"/>
      <c r="U1833" s="339"/>
      <c r="V1833" s="341"/>
      <c r="W1833" s="343"/>
      <c r="X1833" s="339"/>
      <c r="Y1833" s="319"/>
      <c r="Z1833" s="319"/>
      <c r="AA1833" s="319"/>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21">
        <f>SUM(O1834:O1838)</f>
        <v>0</v>
      </c>
      <c r="Q1834" s="264"/>
      <c r="R1834" s="323">
        <f>SUMPRODUCT(Q1834:Q1838+0)</f>
        <v>0</v>
      </c>
      <c r="S1834" s="325" t="e">
        <f>R1834/P1834</f>
        <v>#DIV/0!</v>
      </c>
      <c r="T1834" s="321" t="e">
        <f>LOOKUP(S1834,{0.4,0.45,0.5,0.55,0.6,0.65,0.7,0.75,0.8,0.85,0.9,0.95,1},{0.1,0.175,0.25,0.325,0.4,0.475,0.55,0.625,0.7,0.775,0.85,0.925,1})</f>
        <v>#DIV/0!</v>
      </c>
      <c r="U1834" s="327"/>
      <c r="V1834" s="329"/>
      <c r="W1834" s="331"/>
      <c r="X1834" s="327"/>
      <c r="Y1834" s="323">
        <f>R1834-(V1834/10)-X1834</f>
        <v>0</v>
      </c>
      <c r="Z1834" s="323" t="e">
        <f>Y1834*T1834*AE1834</f>
        <v>#DIV/0!</v>
      </c>
      <c r="AA1834" s="323"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22"/>
      <c r="Q1835" s="266"/>
      <c r="R1835" s="324"/>
      <c r="S1835" s="326"/>
      <c r="T1835" s="322"/>
      <c r="U1835" s="328"/>
      <c r="V1835" s="330"/>
      <c r="W1835" s="332"/>
      <c r="X1835" s="328"/>
      <c r="Y1835" s="324"/>
      <c r="Z1835" s="324"/>
      <c r="AA1835" s="324"/>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22"/>
      <c r="Q1836" s="266"/>
      <c r="R1836" s="324"/>
      <c r="S1836" s="326"/>
      <c r="T1836" s="322"/>
      <c r="U1836" s="328"/>
      <c r="V1836" s="330"/>
      <c r="W1836" s="332"/>
      <c r="X1836" s="328"/>
      <c r="Y1836" s="324"/>
      <c r="Z1836" s="324"/>
      <c r="AA1836" s="324"/>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22"/>
      <c r="Q1837" s="266"/>
      <c r="R1837" s="324"/>
      <c r="S1837" s="326"/>
      <c r="T1837" s="322"/>
      <c r="U1837" s="328"/>
      <c r="V1837" s="330"/>
      <c r="W1837" s="332"/>
      <c r="X1837" s="328"/>
      <c r="Y1837" s="324"/>
      <c r="Z1837" s="324"/>
      <c r="AA1837" s="324"/>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22"/>
      <c r="Q1838" s="266"/>
      <c r="R1838" s="324"/>
      <c r="S1838" s="326"/>
      <c r="T1838" s="322"/>
      <c r="U1838" s="328"/>
      <c r="V1838" s="330"/>
      <c r="W1838" s="332"/>
      <c r="X1838" s="328"/>
      <c r="Y1838" s="324"/>
      <c r="Z1838" s="324"/>
      <c r="AA1838" s="324"/>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21">
        <f>SUM(O1840:O1844)</f>
        <v>0</v>
      </c>
      <c r="Q1840" s="264"/>
      <c r="R1840" s="323">
        <f>SUMPRODUCT(Q1840:Q1844+0)</f>
        <v>0</v>
      </c>
      <c r="S1840" s="325" t="e">
        <f>R1840/P1840</f>
        <v>#DIV/0!</v>
      </c>
      <c r="T1840" s="321" t="e">
        <f>LOOKUP(S1840,{0.4,0.45,0.5,0.55,0.6,0.65,0.7,0.75,0.8,0.85,0.9,0.95,1},{0.1,0.175,0.25,0.325,0.4,0.475,0.55,0.625,0.7,0.775,0.85,0.925,1})</f>
        <v>#DIV/0!</v>
      </c>
      <c r="U1840" s="327"/>
      <c r="V1840" s="329"/>
      <c r="W1840" s="331"/>
      <c r="X1840" s="327"/>
      <c r="Y1840" s="323">
        <f>R1840-(V1840/10)-X1840</f>
        <v>0</v>
      </c>
      <c r="Z1840" s="323" t="e">
        <f>Y1840*T1840*AE1840</f>
        <v>#DIV/0!</v>
      </c>
      <c r="AA1840" s="323"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22"/>
      <c r="Q1841" s="266"/>
      <c r="R1841" s="324"/>
      <c r="S1841" s="326"/>
      <c r="T1841" s="322"/>
      <c r="U1841" s="328"/>
      <c r="V1841" s="330"/>
      <c r="W1841" s="332"/>
      <c r="X1841" s="328"/>
      <c r="Y1841" s="324"/>
      <c r="Z1841" s="324"/>
      <c r="AA1841" s="324"/>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22"/>
      <c r="Q1842" s="266"/>
      <c r="R1842" s="324"/>
      <c r="S1842" s="326"/>
      <c r="T1842" s="322"/>
      <c r="U1842" s="328"/>
      <c r="V1842" s="330"/>
      <c r="W1842" s="332"/>
      <c r="X1842" s="328"/>
      <c r="Y1842" s="324"/>
      <c r="Z1842" s="324"/>
      <c r="AA1842" s="324"/>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22"/>
      <c r="Q1843" s="266"/>
      <c r="R1843" s="324"/>
      <c r="S1843" s="326"/>
      <c r="T1843" s="322"/>
      <c r="U1843" s="328"/>
      <c r="V1843" s="330"/>
      <c r="W1843" s="332"/>
      <c r="X1843" s="328"/>
      <c r="Y1843" s="324"/>
      <c r="Z1843" s="324"/>
      <c r="AA1843" s="324"/>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22"/>
      <c r="Q1844" s="266"/>
      <c r="R1844" s="324"/>
      <c r="S1844" s="326"/>
      <c r="T1844" s="322"/>
      <c r="U1844" s="328"/>
      <c r="V1844" s="330"/>
      <c r="W1844" s="332"/>
      <c r="X1844" s="328"/>
      <c r="Y1844" s="324"/>
      <c r="Z1844" s="324"/>
      <c r="AA1844" s="324"/>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34">
        <f>SUM(O1845:O1849)</f>
        <v>0</v>
      </c>
      <c r="Q1845" s="269"/>
      <c r="R1845" s="318">
        <f>SUMPRODUCT(Q1845:Q1849+0)</f>
        <v>0</v>
      </c>
      <c r="S1845" s="336" t="e">
        <f>R1845/P1845</f>
        <v>#DIV/0!</v>
      </c>
      <c r="T1845" s="334" t="e">
        <f>LOOKUP(S1845,{0.4,0.45,0.5,0.55,0.6,0.65,0.7,0.75,0.8,0.85,0.9,0.95,1},{0.1,0.175,0.25,0.325,0.4,0.475,0.55,0.625,0.7,0.775,0.85,0.925,1})</f>
        <v>#DIV/0!</v>
      </c>
      <c r="U1845" s="338"/>
      <c r="V1845" s="340"/>
      <c r="W1845" s="342"/>
      <c r="X1845" s="338"/>
      <c r="Y1845" s="318">
        <f>R1845-(V1845/10)-X1845</f>
        <v>0</v>
      </c>
      <c r="Z1845" s="318" t="e">
        <f>Y1845*T1845*AE1845</f>
        <v>#DIV/0!</v>
      </c>
      <c r="AA1845" s="318"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35"/>
      <c r="Q1846" s="271"/>
      <c r="R1846" s="319"/>
      <c r="S1846" s="337"/>
      <c r="T1846" s="335"/>
      <c r="U1846" s="339"/>
      <c r="V1846" s="341"/>
      <c r="W1846" s="343"/>
      <c r="X1846" s="339"/>
      <c r="Y1846" s="319"/>
      <c r="Z1846" s="319"/>
      <c r="AA1846" s="319"/>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35"/>
      <c r="Q1847" s="271"/>
      <c r="R1847" s="319"/>
      <c r="S1847" s="337"/>
      <c r="T1847" s="335"/>
      <c r="U1847" s="339"/>
      <c r="V1847" s="341"/>
      <c r="W1847" s="343"/>
      <c r="X1847" s="339"/>
      <c r="Y1847" s="319"/>
      <c r="Z1847" s="319"/>
      <c r="AA1847" s="319"/>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35"/>
      <c r="Q1848" s="271"/>
      <c r="R1848" s="319"/>
      <c r="S1848" s="337"/>
      <c r="T1848" s="335"/>
      <c r="U1848" s="339"/>
      <c r="V1848" s="341"/>
      <c r="W1848" s="343"/>
      <c r="X1848" s="339"/>
      <c r="Y1848" s="319"/>
      <c r="Z1848" s="319"/>
      <c r="AA1848" s="319"/>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35"/>
      <c r="Q1849" s="271"/>
      <c r="R1849" s="319"/>
      <c r="S1849" s="337"/>
      <c r="T1849" s="335"/>
      <c r="U1849" s="339"/>
      <c r="V1849" s="341"/>
      <c r="W1849" s="343"/>
      <c r="X1849" s="339"/>
      <c r="Y1849" s="319"/>
      <c r="Z1849" s="319"/>
      <c r="AA1849" s="319"/>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21">
        <f>SUM(O1850:O1854)</f>
        <v>0</v>
      </c>
      <c r="Q1850" s="264"/>
      <c r="R1850" s="323">
        <f>SUMPRODUCT(Q1850:Q1854+0)</f>
        <v>0</v>
      </c>
      <c r="S1850" s="325" t="e">
        <f>R1850/P1850</f>
        <v>#DIV/0!</v>
      </c>
      <c r="T1850" s="321" t="e">
        <f>LOOKUP(S1850,{0.4,0.45,0.5,0.55,0.6,0.65,0.7,0.75,0.8,0.85,0.9,0.95,1},{0.1,0.175,0.25,0.325,0.4,0.475,0.55,0.625,0.7,0.775,0.85,0.925,1})</f>
        <v>#DIV/0!</v>
      </c>
      <c r="U1850" s="327"/>
      <c r="V1850" s="329"/>
      <c r="W1850" s="331"/>
      <c r="X1850" s="327"/>
      <c r="Y1850" s="323">
        <f>R1850-(V1850/10)-X1850</f>
        <v>0</v>
      </c>
      <c r="Z1850" s="323" t="e">
        <f>Y1850*T1850*AE1850</f>
        <v>#DIV/0!</v>
      </c>
      <c r="AA1850" s="323"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22"/>
      <c r="Q1851" s="266"/>
      <c r="R1851" s="324"/>
      <c r="S1851" s="326"/>
      <c r="T1851" s="322"/>
      <c r="U1851" s="328"/>
      <c r="V1851" s="330"/>
      <c r="W1851" s="332"/>
      <c r="X1851" s="328"/>
      <c r="Y1851" s="324"/>
      <c r="Z1851" s="324"/>
      <c r="AA1851" s="324"/>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22"/>
      <c r="Q1852" s="266"/>
      <c r="R1852" s="324"/>
      <c r="S1852" s="326"/>
      <c r="T1852" s="322"/>
      <c r="U1852" s="328"/>
      <c r="V1852" s="330"/>
      <c r="W1852" s="332"/>
      <c r="X1852" s="328"/>
      <c r="Y1852" s="324"/>
      <c r="Z1852" s="324"/>
      <c r="AA1852" s="324"/>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22"/>
      <c r="Q1853" s="266"/>
      <c r="R1853" s="324"/>
      <c r="S1853" s="326"/>
      <c r="T1853" s="322"/>
      <c r="U1853" s="328"/>
      <c r="V1853" s="330"/>
      <c r="W1853" s="332"/>
      <c r="X1853" s="328"/>
      <c r="Y1853" s="324"/>
      <c r="Z1853" s="324"/>
      <c r="AA1853" s="324"/>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22"/>
      <c r="Q1854" s="266"/>
      <c r="R1854" s="324"/>
      <c r="S1854" s="326"/>
      <c r="T1854" s="322"/>
      <c r="U1854" s="328"/>
      <c r="V1854" s="330"/>
      <c r="W1854" s="332"/>
      <c r="X1854" s="328"/>
      <c r="Y1854" s="324"/>
      <c r="Z1854" s="324"/>
      <c r="AA1854" s="324"/>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34">
        <f>SUM(O1855:O1859)</f>
        <v>0</v>
      </c>
      <c r="Q1855" s="269"/>
      <c r="R1855" s="318">
        <f>SUMPRODUCT(Q1855:Q1859+0)</f>
        <v>0</v>
      </c>
      <c r="S1855" s="336" t="e">
        <f>R1855/P1855</f>
        <v>#DIV/0!</v>
      </c>
      <c r="T1855" s="334" t="e">
        <f>LOOKUP(S1855,{0.4,0.45,0.5,0.55,0.6,0.65,0.7,0.75,0.8,0.85,0.9,0.95,1},{0.1,0.175,0.25,0.325,0.4,0.475,0.55,0.625,0.7,0.775,0.85,0.925,1})</f>
        <v>#DIV/0!</v>
      </c>
      <c r="U1855" s="338"/>
      <c r="V1855" s="340"/>
      <c r="W1855" s="342"/>
      <c r="X1855" s="338"/>
      <c r="Y1855" s="318">
        <f>R1855-(V1855/10)-X1855</f>
        <v>0</v>
      </c>
      <c r="Z1855" s="318" t="e">
        <f>Y1855*T1855*AE1855</f>
        <v>#DIV/0!</v>
      </c>
      <c r="AA1855" s="318"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35"/>
      <c r="Q1856" s="271"/>
      <c r="R1856" s="319"/>
      <c r="S1856" s="337"/>
      <c r="T1856" s="335"/>
      <c r="U1856" s="339"/>
      <c r="V1856" s="341"/>
      <c r="W1856" s="343"/>
      <c r="X1856" s="339"/>
      <c r="Y1856" s="319"/>
      <c r="Z1856" s="319"/>
      <c r="AA1856" s="319"/>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35"/>
      <c r="Q1857" s="271"/>
      <c r="R1857" s="319"/>
      <c r="S1857" s="337"/>
      <c r="T1857" s="335"/>
      <c r="U1857" s="339"/>
      <c r="V1857" s="341"/>
      <c r="W1857" s="343"/>
      <c r="X1857" s="339"/>
      <c r="Y1857" s="319"/>
      <c r="Z1857" s="319"/>
      <c r="AA1857" s="319"/>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35"/>
      <c r="Q1858" s="271"/>
      <c r="R1858" s="319"/>
      <c r="S1858" s="337"/>
      <c r="T1858" s="335"/>
      <c r="U1858" s="339"/>
      <c r="V1858" s="341"/>
      <c r="W1858" s="343"/>
      <c r="X1858" s="339"/>
      <c r="Y1858" s="319"/>
      <c r="Z1858" s="319"/>
      <c r="AA1858" s="319"/>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35"/>
      <c r="Q1859" s="271"/>
      <c r="R1859" s="319"/>
      <c r="S1859" s="337"/>
      <c r="T1859" s="335"/>
      <c r="U1859" s="339"/>
      <c r="V1859" s="341"/>
      <c r="W1859" s="343"/>
      <c r="X1859" s="339"/>
      <c r="Y1859" s="319"/>
      <c r="Z1859" s="319"/>
      <c r="AA1859" s="319"/>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21">
        <f>SUM(O1860:O1864)</f>
        <v>0</v>
      </c>
      <c r="Q1860" s="264"/>
      <c r="R1860" s="323">
        <f>SUMPRODUCT(Q1860:Q1864+0)</f>
        <v>0</v>
      </c>
      <c r="S1860" s="325" t="e">
        <f>R1860/P1860</f>
        <v>#DIV/0!</v>
      </c>
      <c r="T1860" s="321" t="e">
        <f>LOOKUP(S1860,{0.4,0.45,0.5,0.55,0.6,0.65,0.7,0.75,0.8,0.85,0.9,0.95,1},{0.1,0.175,0.25,0.325,0.4,0.475,0.55,0.625,0.7,0.775,0.85,0.925,1})</f>
        <v>#DIV/0!</v>
      </c>
      <c r="U1860" s="327"/>
      <c r="V1860" s="329"/>
      <c r="W1860" s="331"/>
      <c r="X1860" s="327"/>
      <c r="Y1860" s="323">
        <f>R1860-(V1860/10)-X1860</f>
        <v>0</v>
      </c>
      <c r="Z1860" s="323" t="e">
        <f>Y1860*T1860*AE1860</f>
        <v>#DIV/0!</v>
      </c>
      <c r="AA1860" s="323"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22"/>
      <c r="Q1861" s="266"/>
      <c r="R1861" s="324"/>
      <c r="S1861" s="326"/>
      <c r="T1861" s="322"/>
      <c r="U1861" s="328"/>
      <c r="V1861" s="330"/>
      <c r="W1861" s="332"/>
      <c r="X1861" s="328"/>
      <c r="Y1861" s="324"/>
      <c r="Z1861" s="324"/>
      <c r="AA1861" s="324"/>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22"/>
      <c r="Q1862" s="266"/>
      <c r="R1862" s="324"/>
      <c r="S1862" s="326"/>
      <c r="T1862" s="322"/>
      <c r="U1862" s="328"/>
      <c r="V1862" s="330"/>
      <c r="W1862" s="332"/>
      <c r="X1862" s="328"/>
      <c r="Y1862" s="324"/>
      <c r="Z1862" s="324"/>
      <c r="AA1862" s="324"/>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22"/>
      <c r="Q1863" s="266"/>
      <c r="R1863" s="324"/>
      <c r="S1863" s="326"/>
      <c r="T1863" s="322"/>
      <c r="U1863" s="328"/>
      <c r="V1863" s="330"/>
      <c r="W1863" s="332"/>
      <c r="X1863" s="328"/>
      <c r="Y1863" s="324"/>
      <c r="Z1863" s="324"/>
      <c r="AA1863" s="324"/>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22"/>
      <c r="Q1864" s="266"/>
      <c r="R1864" s="324"/>
      <c r="S1864" s="326"/>
      <c r="T1864" s="322"/>
      <c r="U1864" s="328"/>
      <c r="V1864" s="330"/>
      <c r="W1864" s="332"/>
      <c r="X1864" s="328"/>
      <c r="Y1864" s="324"/>
      <c r="Z1864" s="324"/>
      <c r="AA1864" s="324"/>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21">
        <f>SUM(O1866:O1870)</f>
        <v>0</v>
      </c>
      <c r="Q1866" s="264"/>
      <c r="R1866" s="323">
        <f>SUMPRODUCT(Q1866:Q1870+0)</f>
        <v>0</v>
      </c>
      <c r="S1866" s="325" t="e">
        <f>R1866/P1866</f>
        <v>#DIV/0!</v>
      </c>
      <c r="T1866" s="321" t="e">
        <f>LOOKUP(S1866,{0.4,0.45,0.5,0.55,0.6,0.65,0.7,0.75,0.8,0.85,0.9,0.95,1},{0.1,0.175,0.25,0.325,0.4,0.475,0.55,0.625,0.7,0.775,0.85,0.925,1})</f>
        <v>#DIV/0!</v>
      </c>
      <c r="U1866" s="327"/>
      <c r="V1866" s="329"/>
      <c r="W1866" s="331"/>
      <c r="X1866" s="327"/>
      <c r="Y1866" s="323">
        <f>R1866-(V1866/10)-X1866</f>
        <v>0</v>
      </c>
      <c r="Z1866" s="323" t="e">
        <f>Y1866*T1866*AE1866</f>
        <v>#DIV/0!</v>
      </c>
      <c r="AA1866" s="323"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22"/>
      <c r="Q1867" s="266"/>
      <c r="R1867" s="324"/>
      <c r="S1867" s="326"/>
      <c r="T1867" s="322"/>
      <c r="U1867" s="328"/>
      <c r="V1867" s="330"/>
      <c r="W1867" s="332"/>
      <c r="X1867" s="328"/>
      <c r="Y1867" s="324"/>
      <c r="Z1867" s="324"/>
      <c r="AA1867" s="324"/>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22"/>
      <c r="Q1868" s="266"/>
      <c r="R1868" s="324"/>
      <c r="S1868" s="326"/>
      <c r="T1868" s="322"/>
      <c r="U1868" s="328"/>
      <c r="V1868" s="330"/>
      <c r="W1868" s="332"/>
      <c r="X1868" s="328"/>
      <c r="Y1868" s="324"/>
      <c r="Z1868" s="324"/>
      <c r="AA1868" s="324"/>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22"/>
      <c r="Q1869" s="266"/>
      <c r="R1869" s="324"/>
      <c r="S1869" s="326"/>
      <c r="T1869" s="322"/>
      <c r="U1869" s="328"/>
      <c r="V1869" s="330"/>
      <c r="W1869" s="332"/>
      <c r="X1869" s="328"/>
      <c r="Y1869" s="324"/>
      <c r="Z1869" s="324"/>
      <c r="AA1869" s="324"/>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22"/>
      <c r="Q1870" s="266"/>
      <c r="R1870" s="324"/>
      <c r="S1870" s="326"/>
      <c r="T1870" s="322"/>
      <c r="U1870" s="328"/>
      <c r="V1870" s="330"/>
      <c r="W1870" s="332"/>
      <c r="X1870" s="328"/>
      <c r="Y1870" s="324"/>
      <c r="Z1870" s="324"/>
      <c r="AA1870" s="324"/>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34">
        <f>SUM(O1871:O1875)</f>
        <v>0</v>
      </c>
      <c r="Q1871" s="269"/>
      <c r="R1871" s="318">
        <f>SUMPRODUCT(Q1871:Q1875+0)</f>
        <v>0</v>
      </c>
      <c r="S1871" s="336" t="e">
        <f>R1871/P1871</f>
        <v>#DIV/0!</v>
      </c>
      <c r="T1871" s="334" t="e">
        <f>LOOKUP(S1871,{0.4,0.45,0.5,0.55,0.6,0.65,0.7,0.75,0.8,0.85,0.9,0.95,1},{0.1,0.175,0.25,0.325,0.4,0.475,0.55,0.625,0.7,0.775,0.85,0.925,1})</f>
        <v>#DIV/0!</v>
      </c>
      <c r="U1871" s="338"/>
      <c r="V1871" s="340"/>
      <c r="W1871" s="342"/>
      <c r="X1871" s="338"/>
      <c r="Y1871" s="318">
        <f>R1871-(V1871/10)-X1871</f>
        <v>0</v>
      </c>
      <c r="Z1871" s="318" t="e">
        <f>Y1871*T1871*AE1871</f>
        <v>#DIV/0!</v>
      </c>
      <c r="AA1871" s="318"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35"/>
      <c r="Q1872" s="271"/>
      <c r="R1872" s="319"/>
      <c r="S1872" s="337"/>
      <c r="T1872" s="335"/>
      <c r="U1872" s="339"/>
      <c r="V1872" s="341"/>
      <c r="W1872" s="343"/>
      <c r="X1872" s="339"/>
      <c r="Y1872" s="319"/>
      <c r="Z1872" s="319"/>
      <c r="AA1872" s="319"/>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35"/>
      <c r="Q1873" s="271"/>
      <c r="R1873" s="319"/>
      <c r="S1873" s="337"/>
      <c r="T1873" s="335"/>
      <c r="U1873" s="339"/>
      <c r="V1873" s="341"/>
      <c r="W1873" s="343"/>
      <c r="X1873" s="339"/>
      <c r="Y1873" s="319"/>
      <c r="Z1873" s="319"/>
      <c r="AA1873" s="319"/>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35"/>
      <c r="Q1874" s="271"/>
      <c r="R1874" s="319"/>
      <c r="S1874" s="337"/>
      <c r="T1874" s="335"/>
      <c r="U1874" s="339"/>
      <c r="V1874" s="341"/>
      <c r="W1874" s="343"/>
      <c r="X1874" s="339"/>
      <c r="Y1874" s="319"/>
      <c r="Z1874" s="319"/>
      <c r="AA1874" s="319"/>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35"/>
      <c r="Q1875" s="271"/>
      <c r="R1875" s="319"/>
      <c r="S1875" s="337"/>
      <c r="T1875" s="335"/>
      <c r="U1875" s="339"/>
      <c r="V1875" s="341"/>
      <c r="W1875" s="343"/>
      <c r="X1875" s="339"/>
      <c r="Y1875" s="319"/>
      <c r="Z1875" s="319"/>
      <c r="AA1875" s="319"/>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21">
        <f>SUM(O1876:O1880)</f>
        <v>0</v>
      </c>
      <c r="Q1876" s="264"/>
      <c r="R1876" s="323">
        <f>SUMPRODUCT(Q1876:Q1880+0)</f>
        <v>0</v>
      </c>
      <c r="S1876" s="325" t="e">
        <f>R1876/P1876</f>
        <v>#DIV/0!</v>
      </c>
      <c r="T1876" s="321" t="e">
        <f>LOOKUP(S1876,{0.4,0.45,0.5,0.55,0.6,0.65,0.7,0.75,0.8,0.85,0.9,0.95,1},{0.1,0.175,0.25,0.325,0.4,0.475,0.55,0.625,0.7,0.775,0.85,0.925,1})</f>
        <v>#DIV/0!</v>
      </c>
      <c r="U1876" s="327"/>
      <c r="V1876" s="329"/>
      <c r="W1876" s="331"/>
      <c r="X1876" s="327"/>
      <c r="Y1876" s="323">
        <f>R1876-(V1876/10)-X1876</f>
        <v>0</v>
      </c>
      <c r="Z1876" s="323" t="e">
        <f>Y1876*T1876*AE1876</f>
        <v>#DIV/0!</v>
      </c>
      <c r="AA1876" s="323"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22"/>
      <c r="Q1877" s="266"/>
      <c r="R1877" s="324"/>
      <c r="S1877" s="326"/>
      <c r="T1877" s="322"/>
      <c r="U1877" s="328"/>
      <c r="V1877" s="330"/>
      <c r="W1877" s="332"/>
      <c r="X1877" s="328"/>
      <c r="Y1877" s="324"/>
      <c r="Z1877" s="324"/>
      <c r="AA1877" s="324"/>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22"/>
      <c r="Q1878" s="266"/>
      <c r="R1878" s="324"/>
      <c r="S1878" s="326"/>
      <c r="T1878" s="322"/>
      <c r="U1878" s="328"/>
      <c r="V1878" s="330"/>
      <c r="W1878" s="332"/>
      <c r="X1878" s="328"/>
      <c r="Y1878" s="324"/>
      <c r="Z1878" s="324"/>
      <c r="AA1878" s="324"/>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22"/>
      <c r="Q1879" s="266"/>
      <c r="R1879" s="324"/>
      <c r="S1879" s="326"/>
      <c r="T1879" s="322"/>
      <c r="U1879" s="328"/>
      <c r="V1879" s="330"/>
      <c r="W1879" s="332"/>
      <c r="X1879" s="328"/>
      <c r="Y1879" s="324"/>
      <c r="Z1879" s="324"/>
      <c r="AA1879" s="324"/>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22"/>
      <c r="Q1880" s="266"/>
      <c r="R1880" s="324"/>
      <c r="S1880" s="326"/>
      <c r="T1880" s="322"/>
      <c r="U1880" s="328"/>
      <c r="V1880" s="330"/>
      <c r="W1880" s="332"/>
      <c r="X1880" s="328"/>
      <c r="Y1880" s="324"/>
      <c r="Z1880" s="324"/>
      <c r="AA1880" s="324"/>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34">
        <f>SUM(O1881:O1885)</f>
        <v>0</v>
      </c>
      <c r="Q1881" s="269"/>
      <c r="R1881" s="318">
        <f>SUMPRODUCT(Q1881:Q1885+0)</f>
        <v>0</v>
      </c>
      <c r="S1881" s="336" t="e">
        <f>R1881/P1881</f>
        <v>#DIV/0!</v>
      </c>
      <c r="T1881" s="334" t="e">
        <f>LOOKUP(S1881,{0.4,0.45,0.5,0.55,0.6,0.65,0.7,0.75,0.8,0.85,0.9,0.95,1},{0.1,0.175,0.25,0.325,0.4,0.475,0.55,0.625,0.7,0.775,0.85,0.925,1})</f>
        <v>#DIV/0!</v>
      </c>
      <c r="U1881" s="338"/>
      <c r="V1881" s="340"/>
      <c r="W1881" s="342"/>
      <c r="X1881" s="338"/>
      <c r="Y1881" s="318">
        <f>R1881-(V1881/10)-X1881</f>
        <v>0</v>
      </c>
      <c r="Z1881" s="318" t="e">
        <f>Y1881*T1881*AE1881</f>
        <v>#DIV/0!</v>
      </c>
      <c r="AA1881" s="318"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35"/>
      <c r="Q1882" s="271"/>
      <c r="R1882" s="319"/>
      <c r="S1882" s="337"/>
      <c r="T1882" s="335"/>
      <c r="U1882" s="339"/>
      <c r="V1882" s="341"/>
      <c r="W1882" s="343"/>
      <c r="X1882" s="339"/>
      <c r="Y1882" s="319"/>
      <c r="Z1882" s="319"/>
      <c r="AA1882" s="319"/>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35"/>
      <c r="Q1883" s="271"/>
      <c r="R1883" s="319"/>
      <c r="S1883" s="337"/>
      <c r="T1883" s="335"/>
      <c r="U1883" s="339"/>
      <c r="V1883" s="341"/>
      <c r="W1883" s="343"/>
      <c r="X1883" s="339"/>
      <c r="Y1883" s="319"/>
      <c r="Z1883" s="319"/>
      <c r="AA1883" s="319"/>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35"/>
      <c r="Q1884" s="271"/>
      <c r="R1884" s="319"/>
      <c r="S1884" s="337"/>
      <c r="T1884" s="335"/>
      <c r="U1884" s="339"/>
      <c r="V1884" s="341"/>
      <c r="W1884" s="343"/>
      <c r="X1884" s="339"/>
      <c r="Y1884" s="319"/>
      <c r="Z1884" s="319"/>
      <c r="AA1884" s="319"/>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35"/>
      <c r="Q1885" s="271"/>
      <c r="R1885" s="319"/>
      <c r="S1885" s="337"/>
      <c r="T1885" s="335"/>
      <c r="U1885" s="339"/>
      <c r="V1885" s="341"/>
      <c r="W1885" s="343"/>
      <c r="X1885" s="339"/>
      <c r="Y1885" s="319"/>
      <c r="Z1885" s="319"/>
      <c r="AA1885" s="319"/>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21">
        <f>SUM(O1886:O1890)</f>
        <v>0</v>
      </c>
      <c r="Q1886" s="264"/>
      <c r="R1886" s="323">
        <f>SUMPRODUCT(Q1886:Q1890+0)</f>
        <v>0</v>
      </c>
      <c r="S1886" s="325" t="e">
        <f>R1886/P1886</f>
        <v>#DIV/0!</v>
      </c>
      <c r="T1886" s="321" t="e">
        <f>LOOKUP(S1886,{0.4,0.45,0.5,0.55,0.6,0.65,0.7,0.75,0.8,0.85,0.9,0.95,1},{0.1,0.175,0.25,0.325,0.4,0.475,0.55,0.625,0.7,0.775,0.85,0.925,1})</f>
        <v>#DIV/0!</v>
      </c>
      <c r="U1886" s="327"/>
      <c r="V1886" s="329"/>
      <c r="W1886" s="331"/>
      <c r="X1886" s="327"/>
      <c r="Y1886" s="323">
        <f>R1886-(V1886/10)-X1886</f>
        <v>0</v>
      </c>
      <c r="Z1886" s="323" t="e">
        <f>Y1886*T1886*AE1886</f>
        <v>#DIV/0!</v>
      </c>
      <c r="AA1886" s="323"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22"/>
      <c r="Q1887" s="266"/>
      <c r="R1887" s="324"/>
      <c r="S1887" s="326"/>
      <c r="T1887" s="322"/>
      <c r="U1887" s="328"/>
      <c r="V1887" s="330"/>
      <c r="W1887" s="332"/>
      <c r="X1887" s="328"/>
      <c r="Y1887" s="324"/>
      <c r="Z1887" s="324"/>
      <c r="AA1887" s="324"/>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22"/>
      <c r="Q1888" s="266"/>
      <c r="R1888" s="324"/>
      <c r="S1888" s="326"/>
      <c r="T1888" s="322"/>
      <c r="U1888" s="328"/>
      <c r="V1888" s="330"/>
      <c r="W1888" s="332"/>
      <c r="X1888" s="328"/>
      <c r="Y1888" s="324"/>
      <c r="Z1888" s="324"/>
      <c r="AA1888" s="324"/>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22"/>
      <c r="Q1889" s="266"/>
      <c r="R1889" s="324"/>
      <c r="S1889" s="326"/>
      <c r="T1889" s="322"/>
      <c r="U1889" s="328"/>
      <c r="V1889" s="330"/>
      <c r="W1889" s="332"/>
      <c r="X1889" s="328"/>
      <c r="Y1889" s="324"/>
      <c r="Z1889" s="324"/>
      <c r="AA1889" s="324"/>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22"/>
      <c r="Q1890" s="266"/>
      <c r="R1890" s="324"/>
      <c r="S1890" s="326"/>
      <c r="T1890" s="322"/>
      <c r="U1890" s="328"/>
      <c r="V1890" s="330"/>
      <c r="W1890" s="332"/>
      <c r="X1890" s="328"/>
      <c r="Y1890" s="324"/>
      <c r="Z1890" s="324"/>
      <c r="AA1890" s="324"/>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21">
        <f>SUM(O1892:O1896)</f>
        <v>0</v>
      </c>
      <c r="Q1892" s="264"/>
      <c r="R1892" s="323">
        <f>SUMPRODUCT(Q1892:Q1896+0)</f>
        <v>0</v>
      </c>
      <c r="S1892" s="325" t="e">
        <f>R1892/P1892</f>
        <v>#DIV/0!</v>
      </c>
      <c r="T1892" s="321" t="e">
        <f>LOOKUP(S1892,{0.4,0.45,0.5,0.55,0.6,0.65,0.7,0.75,0.8,0.85,0.9,0.95,1},{0.1,0.175,0.25,0.325,0.4,0.475,0.55,0.625,0.7,0.775,0.85,0.925,1})</f>
        <v>#DIV/0!</v>
      </c>
      <c r="U1892" s="327"/>
      <c r="V1892" s="329"/>
      <c r="W1892" s="331"/>
      <c r="X1892" s="327"/>
      <c r="Y1892" s="323">
        <f>R1892-(V1892/10)-X1892</f>
        <v>0</v>
      </c>
      <c r="Z1892" s="323" t="e">
        <f>Y1892*T1892*AE1892</f>
        <v>#DIV/0!</v>
      </c>
      <c r="AA1892" s="323"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22"/>
      <c r="Q1893" s="266"/>
      <c r="R1893" s="324"/>
      <c r="S1893" s="326"/>
      <c r="T1893" s="322"/>
      <c r="U1893" s="328"/>
      <c r="V1893" s="330"/>
      <c r="W1893" s="332"/>
      <c r="X1893" s="328"/>
      <c r="Y1893" s="324"/>
      <c r="Z1893" s="324"/>
      <c r="AA1893" s="324"/>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22"/>
      <c r="Q1894" s="266"/>
      <c r="R1894" s="324"/>
      <c r="S1894" s="326"/>
      <c r="T1894" s="322"/>
      <c r="U1894" s="328"/>
      <c r="V1894" s="330"/>
      <c r="W1894" s="332"/>
      <c r="X1894" s="328"/>
      <c r="Y1894" s="324"/>
      <c r="Z1894" s="324"/>
      <c r="AA1894" s="324"/>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22"/>
      <c r="Q1895" s="266"/>
      <c r="R1895" s="324"/>
      <c r="S1895" s="326"/>
      <c r="T1895" s="322"/>
      <c r="U1895" s="328"/>
      <c r="V1895" s="330"/>
      <c r="W1895" s="332"/>
      <c r="X1895" s="328"/>
      <c r="Y1895" s="324"/>
      <c r="Z1895" s="324"/>
      <c r="AA1895" s="324"/>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22"/>
      <c r="Q1896" s="266"/>
      <c r="R1896" s="324"/>
      <c r="S1896" s="326"/>
      <c r="T1896" s="322"/>
      <c r="U1896" s="328"/>
      <c r="V1896" s="330"/>
      <c r="W1896" s="332"/>
      <c r="X1896" s="328"/>
      <c r="Y1896" s="324"/>
      <c r="Z1896" s="324"/>
      <c r="AA1896" s="324"/>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34">
        <f>SUM(O1897:O1901)</f>
        <v>0</v>
      </c>
      <c r="Q1897" s="269"/>
      <c r="R1897" s="318">
        <f>SUMPRODUCT(Q1897:Q1901+0)</f>
        <v>0</v>
      </c>
      <c r="S1897" s="336" t="e">
        <f>R1897/P1897</f>
        <v>#DIV/0!</v>
      </c>
      <c r="T1897" s="334" t="e">
        <f>LOOKUP(S1897,{0.4,0.45,0.5,0.55,0.6,0.65,0.7,0.75,0.8,0.85,0.9,0.95,1},{0.1,0.175,0.25,0.325,0.4,0.475,0.55,0.625,0.7,0.775,0.85,0.925,1})</f>
        <v>#DIV/0!</v>
      </c>
      <c r="U1897" s="338"/>
      <c r="V1897" s="340"/>
      <c r="W1897" s="342"/>
      <c r="X1897" s="338"/>
      <c r="Y1897" s="318">
        <f>R1897-(V1897/10)-X1897</f>
        <v>0</v>
      </c>
      <c r="Z1897" s="318" t="e">
        <f>Y1897*T1897*AE1897</f>
        <v>#DIV/0!</v>
      </c>
      <c r="AA1897" s="318"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35"/>
      <c r="Q1898" s="271"/>
      <c r="R1898" s="319"/>
      <c r="S1898" s="337"/>
      <c r="T1898" s="335"/>
      <c r="U1898" s="339"/>
      <c r="V1898" s="341"/>
      <c r="W1898" s="343"/>
      <c r="X1898" s="339"/>
      <c r="Y1898" s="319"/>
      <c r="Z1898" s="319"/>
      <c r="AA1898" s="319"/>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35"/>
      <c r="Q1899" s="271"/>
      <c r="R1899" s="319"/>
      <c r="S1899" s="337"/>
      <c r="T1899" s="335"/>
      <c r="U1899" s="339"/>
      <c r="V1899" s="341"/>
      <c r="W1899" s="343"/>
      <c r="X1899" s="339"/>
      <c r="Y1899" s="319"/>
      <c r="Z1899" s="319"/>
      <c r="AA1899" s="319"/>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35"/>
      <c r="Q1900" s="271"/>
      <c r="R1900" s="319"/>
      <c r="S1900" s="337"/>
      <c r="T1900" s="335"/>
      <c r="U1900" s="339"/>
      <c r="V1900" s="341"/>
      <c r="W1900" s="343"/>
      <c r="X1900" s="339"/>
      <c r="Y1900" s="319"/>
      <c r="Z1900" s="319"/>
      <c r="AA1900" s="319"/>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35"/>
      <c r="Q1901" s="271"/>
      <c r="R1901" s="319"/>
      <c r="S1901" s="337"/>
      <c r="T1901" s="335"/>
      <c r="U1901" s="339"/>
      <c r="V1901" s="341"/>
      <c r="W1901" s="343"/>
      <c r="X1901" s="339"/>
      <c r="Y1901" s="319"/>
      <c r="Z1901" s="319"/>
      <c r="AA1901" s="319"/>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21">
        <f>SUM(O1902:O1906)</f>
        <v>0</v>
      </c>
      <c r="Q1902" s="264"/>
      <c r="R1902" s="323">
        <f>SUMPRODUCT(Q1902:Q1906+0)</f>
        <v>0</v>
      </c>
      <c r="S1902" s="325" t="e">
        <f>R1902/P1902</f>
        <v>#DIV/0!</v>
      </c>
      <c r="T1902" s="321" t="e">
        <f>LOOKUP(S1902,{0.4,0.45,0.5,0.55,0.6,0.65,0.7,0.75,0.8,0.85,0.9,0.95,1},{0.1,0.175,0.25,0.325,0.4,0.475,0.55,0.625,0.7,0.775,0.85,0.925,1})</f>
        <v>#DIV/0!</v>
      </c>
      <c r="U1902" s="327"/>
      <c r="V1902" s="329"/>
      <c r="W1902" s="331"/>
      <c r="X1902" s="327"/>
      <c r="Y1902" s="323">
        <f>R1902-(V1902/10)-X1902</f>
        <v>0</v>
      </c>
      <c r="Z1902" s="323" t="e">
        <f>Y1902*T1902*AE1902</f>
        <v>#DIV/0!</v>
      </c>
      <c r="AA1902" s="323"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22"/>
      <c r="Q1903" s="266"/>
      <c r="R1903" s="324"/>
      <c r="S1903" s="326"/>
      <c r="T1903" s="322"/>
      <c r="U1903" s="328"/>
      <c r="V1903" s="330"/>
      <c r="W1903" s="332"/>
      <c r="X1903" s="328"/>
      <c r="Y1903" s="324"/>
      <c r="Z1903" s="324"/>
      <c r="AA1903" s="324"/>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22"/>
      <c r="Q1904" s="266"/>
      <c r="R1904" s="324"/>
      <c r="S1904" s="326"/>
      <c r="T1904" s="322"/>
      <c r="U1904" s="328"/>
      <c r="V1904" s="330"/>
      <c r="W1904" s="332"/>
      <c r="X1904" s="328"/>
      <c r="Y1904" s="324"/>
      <c r="Z1904" s="324"/>
      <c r="AA1904" s="324"/>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22"/>
      <c r="Q1905" s="266"/>
      <c r="R1905" s="324"/>
      <c r="S1905" s="326"/>
      <c r="T1905" s="322"/>
      <c r="U1905" s="328"/>
      <c r="V1905" s="330"/>
      <c r="W1905" s="332"/>
      <c r="X1905" s="328"/>
      <c r="Y1905" s="324"/>
      <c r="Z1905" s="324"/>
      <c r="AA1905" s="324"/>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22"/>
      <c r="Q1906" s="266"/>
      <c r="R1906" s="324"/>
      <c r="S1906" s="326"/>
      <c r="T1906" s="322"/>
      <c r="U1906" s="328"/>
      <c r="V1906" s="330"/>
      <c r="W1906" s="332"/>
      <c r="X1906" s="328"/>
      <c r="Y1906" s="324"/>
      <c r="Z1906" s="324"/>
      <c r="AA1906" s="324"/>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34">
        <f>SUM(O1907:O1911)</f>
        <v>0</v>
      </c>
      <c r="Q1907" s="269"/>
      <c r="R1907" s="318">
        <f>SUMPRODUCT(Q1907:Q1911+0)</f>
        <v>0</v>
      </c>
      <c r="S1907" s="336" t="e">
        <f>R1907/P1907</f>
        <v>#DIV/0!</v>
      </c>
      <c r="T1907" s="334" t="e">
        <f>LOOKUP(S1907,{0.4,0.45,0.5,0.55,0.6,0.65,0.7,0.75,0.8,0.85,0.9,0.95,1},{0.1,0.175,0.25,0.325,0.4,0.475,0.55,0.625,0.7,0.775,0.85,0.925,1})</f>
        <v>#DIV/0!</v>
      </c>
      <c r="U1907" s="338"/>
      <c r="V1907" s="340"/>
      <c r="W1907" s="342"/>
      <c r="X1907" s="338"/>
      <c r="Y1907" s="318">
        <f>R1907-(V1907/10)-X1907</f>
        <v>0</v>
      </c>
      <c r="Z1907" s="318" t="e">
        <f>Y1907*T1907*AE1907</f>
        <v>#DIV/0!</v>
      </c>
      <c r="AA1907" s="318"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35"/>
      <c r="Q1908" s="271"/>
      <c r="R1908" s="319"/>
      <c r="S1908" s="337"/>
      <c r="T1908" s="335"/>
      <c r="U1908" s="339"/>
      <c r="V1908" s="341"/>
      <c r="W1908" s="343"/>
      <c r="X1908" s="339"/>
      <c r="Y1908" s="319"/>
      <c r="Z1908" s="319"/>
      <c r="AA1908" s="319"/>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35"/>
      <c r="Q1909" s="271"/>
      <c r="R1909" s="319"/>
      <c r="S1909" s="337"/>
      <c r="T1909" s="335"/>
      <c r="U1909" s="339"/>
      <c r="V1909" s="341"/>
      <c r="W1909" s="343"/>
      <c r="X1909" s="339"/>
      <c r="Y1909" s="319"/>
      <c r="Z1909" s="319"/>
      <c r="AA1909" s="319"/>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35"/>
      <c r="Q1910" s="271"/>
      <c r="R1910" s="319"/>
      <c r="S1910" s="337"/>
      <c r="T1910" s="335"/>
      <c r="U1910" s="339"/>
      <c r="V1910" s="341"/>
      <c r="W1910" s="343"/>
      <c r="X1910" s="339"/>
      <c r="Y1910" s="319"/>
      <c r="Z1910" s="319"/>
      <c r="AA1910" s="319"/>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35"/>
      <c r="Q1911" s="271"/>
      <c r="R1911" s="319"/>
      <c r="S1911" s="337"/>
      <c r="T1911" s="335"/>
      <c r="U1911" s="339"/>
      <c r="V1911" s="341"/>
      <c r="W1911" s="343"/>
      <c r="X1911" s="339"/>
      <c r="Y1911" s="319"/>
      <c r="Z1911" s="319"/>
      <c r="AA1911" s="319"/>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21">
        <f>SUM(O1912:O1916)</f>
        <v>0</v>
      </c>
      <c r="Q1912" s="264"/>
      <c r="R1912" s="323">
        <f>SUMPRODUCT(Q1912:Q1916+0)</f>
        <v>0</v>
      </c>
      <c r="S1912" s="325" t="e">
        <f>R1912/P1912</f>
        <v>#DIV/0!</v>
      </c>
      <c r="T1912" s="321" t="e">
        <f>LOOKUP(S1912,{0.4,0.45,0.5,0.55,0.6,0.65,0.7,0.75,0.8,0.85,0.9,0.95,1},{0.1,0.175,0.25,0.325,0.4,0.475,0.55,0.625,0.7,0.775,0.85,0.925,1})</f>
        <v>#DIV/0!</v>
      </c>
      <c r="U1912" s="327"/>
      <c r="V1912" s="329"/>
      <c r="W1912" s="331"/>
      <c r="X1912" s="327"/>
      <c r="Y1912" s="323">
        <f>R1912-(V1912/10)-X1912</f>
        <v>0</v>
      </c>
      <c r="Z1912" s="323" t="e">
        <f>Y1912*T1912*AE1912</f>
        <v>#DIV/0!</v>
      </c>
      <c r="AA1912" s="323"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22"/>
      <c r="Q1913" s="266"/>
      <c r="R1913" s="324"/>
      <c r="S1913" s="326"/>
      <c r="T1913" s="322"/>
      <c r="U1913" s="328"/>
      <c r="V1913" s="330"/>
      <c r="W1913" s="332"/>
      <c r="X1913" s="328"/>
      <c r="Y1913" s="324"/>
      <c r="Z1913" s="324"/>
      <c r="AA1913" s="324"/>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22"/>
      <c r="Q1914" s="266"/>
      <c r="R1914" s="324"/>
      <c r="S1914" s="326"/>
      <c r="T1914" s="322"/>
      <c r="U1914" s="328"/>
      <c r="V1914" s="330"/>
      <c r="W1914" s="332"/>
      <c r="X1914" s="328"/>
      <c r="Y1914" s="324"/>
      <c r="Z1914" s="324"/>
      <c r="AA1914" s="324"/>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22"/>
      <c r="Q1915" s="266"/>
      <c r="R1915" s="324"/>
      <c r="S1915" s="326"/>
      <c r="T1915" s="322"/>
      <c r="U1915" s="328"/>
      <c r="V1915" s="330"/>
      <c r="W1915" s="332"/>
      <c r="X1915" s="328"/>
      <c r="Y1915" s="324"/>
      <c r="Z1915" s="324"/>
      <c r="AA1915" s="324"/>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22"/>
      <c r="Q1916" s="266"/>
      <c r="R1916" s="324"/>
      <c r="S1916" s="326"/>
      <c r="T1916" s="322"/>
      <c r="U1916" s="328"/>
      <c r="V1916" s="330"/>
      <c r="W1916" s="332"/>
      <c r="X1916" s="328"/>
      <c r="Y1916" s="324"/>
      <c r="Z1916" s="324"/>
      <c r="AA1916" s="324"/>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21">
        <f>SUM(O1918:O1922)</f>
        <v>0</v>
      </c>
      <c r="Q1918" s="264"/>
      <c r="R1918" s="323">
        <f>SUMPRODUCT(Q1918:Q1922+0)</f>
        <v>0</v>
      </c>
      <c r="S1918" s="325" t="e">
        <f>R1918/P1918</f>
        <v>#DIV/0!</v>
      </c>
      <c r="T1918" s="321" t="e">
        <f>LOOKUP(S1918,{0.4,0.45,0.5,0.55,0.6,0.65,0.7,0.75,0.8,0.85,0.9,0.95,1},{0.1,0.175,0.25,0.325,0.4,0.475,0.55,0.625,0.7,0.775,0.85,0.925,1})</f>
        <v>#DIV/0!</v>
      </c>
      <c r="U1918" s="327"/>
      <c r="V1918" s="329"/>
      <c r="W1918" s="331"/>
      <c r="X1918" s="327"/>
      <c r="Y1918" s="323">
        <f>R1918-(V1918/10)-X1918</f>
        <v>0</v>
      </c>
      <c r="Z1918" s="323" t="e">
        <f>Y1918*T1918*AE1918</f>
        <v>#DIV/0!</v>
      </c>
      <c r="AA1918" s="323"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22"/>
      <c r="Q1919" s="266"/>
      <c r="R1919" s="324"/>
      <c r="S1919" s="326"/>
      <c r="T1919" s="322"/>
      <c r="U1919" s="328"/>
      <c r="V1919" s="330"/>
      <c r="W1919" s="332"/>
      <c r="X1919" s="328"/>
      <c r="Y1919" s="324"/>
      <c r="Z1919" s="324"/>
      <c r="AA1919" s="324"/>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22"/>
      <c r="Q1920" s="266"/>
      <c r="R1920" s="324"/>
      <c r="S1920" s="326"/>
      <c r="T1920" s="322"/>
      <c r="U1920" s="328"/>
      <c r="V1920" s="330"/>
      <c r="W1920" s="332"/>
      <c r="X1920" s="328"/>
      <c r="Y1920" s="324"/>
      <c r="Z1920" s="324"/>
      <c r="AA1920" s="324"/>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22"/>
      <c r="Q1921" s="266"/>
      <c r="R1921" s="324"/>
      <c r="S1921" s="326"/>
      <c r="T1921" s="322"/>
      <c r="U1921" s="328"/>
      <c r="V1921" s="330"/>
      <c r="W1921" s="332"/>
      <c r="X1921" s="328"/>
      <c r="Y1921" s="324"/>
      <c r="Z1921" s="324"/>
      <c r="AA1921" s="324"/>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22"/>
      <c r="Q1922" s="266"/>
      <c r="R1922" s="324"/>
      <c r="S1922" s="326"/>
      <c r="T1922" s="322"/>
      <c r="U1922" s="328"/>
      <c r="V1922" s="330"/>
      <c r="W1922" s="332"/>
      <c r="X1922" s="328"/>
      <c r="Y1922" s="324"/>
      <c r="Z1922" s="324"/>
      <c r="AA1922" s="324"/>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34">
        <f>SUM(O1923:O1927)</f>
        <v>0</v>
      </c>
      <c r="Q1923" s="269"/>
      <c r="R1923" s="318">
        <f>SUMPRODUCT(Q1923:Q1927+0)</f>
        <v>0</v>
      </c>
      <c r="S1923" s="336" t="e">
        <f>R1923/P1923</f>
        <v>#DIV/0!</v>
      </c>
      <c r="T1923" s="334" t="e">
        <f>LOOKUP(S1923,{0.4,0.45,0.5,0.55,0.6,0.65,0.7,0.75,0.8,0.85,0.9,0.95,1},{0.1,0.175,0.25,0.325,0.4,0.475,0.55,0.625,0.7,0.775,0.85,0.925,1})</f>
        <v>#DIV/0!</v>
      </c>
      <c r="U1923" s="338"/>
      <c r="V1923" s="340"/>
      <c r="W1923" s="342"/>
      <c r="X1923" s="338"/>
      <c r="Y1923" s="318">
        <f>R1923-(V1923/10)-X1923</f>
        <v>0</v>
      </c>
      <c r="Z1923" s="318" t="e">
        <f>Y1923*T1923*AE1923</f>
        <v>#DIV/0!</v>
      </c>
      <c r="AA1923" s="318"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35"/>
      <c r="Q1924" s="271"/>
      <c r="R1924" s="319"/>
      <c r="S1924" s="337"/>
      <c r="T1924" s="335"/>
      <c r="U1924" s="339"/>
      <c r="V1924" s="341"/>
      <c r="W1924" s="343"/>
      <c r="X1924" s="339"/>
      <c r="Y1924" s="319"/>
      <c r="Z1924" s="319"/>
      <c r="AA1924" s="319"/>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35"/>
      <c r="Q1925" s="271"/>
      <c r="R1925" s="319"/>
      <c r="S1925" s="337"/>
      <c r="T1925" s="335"/>
      <c r="U1925" s="339"/>
      <c r="V1925" s="341"/>
      <c r="W1925" s="343"/>
      <c r="X1925" s="339"/>
      <c r="Y1925" s="319"/>
      <c r="Z1925" s="319"/>
      <c r="AA1925" s="319"/>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35"/>
      <c r="Q1926" s="271"/>
      <c r="R1926" s="319"/>
      <c r="S1926" s="337"/>
      <c r="T1926" s="335"/>
      <c r="U1926" s="339"/>
      <c r="V1926" s="341"/>
      <c r="W1926" s="343"/>
      <c r="X1926" s="339"/>
      <c r="Y1926" s="319"/>
      <c r="Z1926" s="319"/>
      <c r="AA1926" s="319"/>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35"/>
      <c r="Q1927" s="271"/>
      <c r="R1927" s="319"/>
      <c r="S1927" s="337"/>
      <c r="T1927" s="335"/>
      <c r="U1927" s="339"/>
      <c r="V1927" s="341"/>
      <c r="W1927" s="343"/>
      <c r="X1927" s="339"/>
      <c r="Y1927" s="319"/>
      <c r="Z1927" s="319"/>
      <c r="AA1927" s="319"/>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21">
        <f>SUM(O1928:O1932)</f>
        <v>0</v>
      </c>
      <c r="Q1928" s="264"/>
      <c r="R1928" s="323">
        <f>SUMPRODUCT(Q1928:Q1932+0)</f>
        <v>0</v>
      </c>
      <c r="S1928" s="325" t="e">
        <f>R1928/P1928</f>
        <v>#DIV/0!</v>
      </c>
      <c r="T1928" s="321" t="e">
        <f>LOOKUP(S1928,{0.4,0.45,0.5,0.55,0.6,0.65,0.7,0.75,0.8,0.85,0.9,0.95,1},{0.1,0.175,0.25,0.325,0.4,0.475,0.55,0.625,0.7,0.775,0.85,0.925,1})</f>
        <v>#DIV/0!</v>
      </c>
      <c r="U1928" s="327"/>
      <c r="V1928" s="329"/>
      <c r="W1928" s="331"/>
      <c r="X1928" s="327"/>
      <c r="Y1928" s="323">
        <f>R1928-(V1928/10)-X1928</f>
        <v>0</v>
      </c>
      <c r="Z1928" s="323" t="e">
        <f>Y1928*T1928*AE1928</f>
        <v>#DIV/0!</v>
      </c>
      <c r="AA1928" s="323"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22"/>
      <c r="Q1929" s="266"/>
      <c r="R1929" s="324"/>
      <c r="S1929" s="326"/>
      <c r="T1929" s="322"/>
      <c r="U1929" s="328"/>
      <c r="V1929" s="330"/>
      <c r="W1929" s="332"/>
      <c r="X1929" s="328"/>
      <c r="Y1929" s="324"/>
      <c r="Z1929" s="324"/>
      <c r="AA1929" s="324"/>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22"/>
      <c r="Q1930" s="266"/>
      <c r="R1930" s="324"/>
      <c r="S1930" s="326"/>
      <c r="T1930" s="322"/>
      <c r="U1930" s="328"/>
      <c r="V1930" s="330"/>
      <c r="W1930" s="332"/>
      <c r="X1930" s="328"/>
      <c r="Y1930" s="324"/>
      <c r="Z1930" s="324"/>
      <c r="AA1930" s="324"/>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22"/>
      <c r="Q1931" s="266"/>
      <c r="R1931" s="324"/>
      <c r="S1931" s="326"/>
      <c r="T1931" s="322"/>
      <c r="U1931" s="328"/>
      <c r="V1931" s="330"/>
      <c r="W1931" s="332"/>
      <c r="X1931" s="328"/>
      <c r="Y1931" s="324"/>
      <c r="Z1931" s="324"/>
      <c r="AA1931" s="324"/>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22"/>
      <c r="Q1932" s="266"/>
      <c r="R1932" s="324"/>
      <c r="S1932" s="326"/>
      <c r="T1932" s="322"/>
      <c r="U1932" s="328"/>
      <c r="V1932" s="330"/>
      <c r="W1932" s="332"/>
      <c r="X1932" s="328"/>
      <c r="Y1932" s="324"/>
      <c r="Z1932" s="324"/>
      <c r="AA1932" s="324"/>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34">
        <f>SUM(O1933:O1937)</f>
        <v>0</v>
      </c>
      <c r="Q1933" s="269"/>
      <c r="R1933" s="318">
        <f>SUMPRODUCT(Q1933:Q1937+0)</f>
        <v>0</v>
      </c>
      <c r="S1933" s="336" t="e">
        <f>R1933/P1933</f>
        <v>#DIV/0!</v>
      </c>
      <c r="T1933" s="334" t="e">
        <f>LOOKUP(S1933,{0.4,0.45,0.5,0.55,0.6,0.65,0.7,0.75,0.8,0.85,0.9,0.95,1},{0.1,0.175,0.25,0.325,0.4,0.475,0.55,0.625,0.7,0.775,0.85,0.925,1})</f>
        <v>#DIV/0!</v>
      </c>
      <c r="U1933" s="338"/>
      <c r="V1933" s="340"/>
      <c r="W1933" s="342"/>
      <c r="X1933" s="338"/>
      <c r="Y1933" s="318">
        <f>R1933-(V1933/10)-X1933</f>
        <v>0</v>
      </c>
      <c r="Z1933" s="318" t="e">
        <f>Y1933*T1933*AE1933</f>
        <v>#DIV/0!</v>
      </c>
      <c r="AA1933" s="318"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35"/>
      <c r="Q1934" s="271"/>
      <c r="R1934" s="319"/>
      <c r="S1934" s="337"/>
      <c r="T1934" s="335"/>
      <c r="U1934" s="339"/>
      <c r="V1934" s="341"/>
      <c r="W1934" s="343"/>
      <c r="X1934" s="339"/>
      <c r="Y1934" s="319"/>
      <c r="Z1934" s="319"/>
      <c r="AA1934" s="319"/>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35"/>
      <c r="Q1935" s="271"/>
      <c r="R1935" s="319"/>
      <c r="S1935" s="337"/>
      <c r="T1935" s="335"/>
      <c r="U1935" s="339"/>
      <c r="V1935" s="341"/>
      <c r="W1935" s="343"/>
      <c r="X1935" s="339"/>
      <c r="Y1935" s="319"/>
      <c r="Z1935" s="319"/>
      <c r="AA1935" s="319"/>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35"/>
      <c r="Q1936" s="271"/>
      <c r="R1936" s="319"/>
      <c r="S1936" s="337"/>
      <c r="T1936" s="335"/>
      <c r="U1936" s="339"/>
      <c r="V1936" s="341"/>
      <c r="W1936" s="343"/>
      <c r="X1936" s="339"/>
      <c r="Y1936" s="319"/>
      <c r="Z1936" s="319"/>
      <c r="AA1936" s="319"/>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35"/>
      <c r="Q1937" s="271"/>
      <c r="R1937" s="319"/>
      <c r="S1937" s="337"/>
      <c r="T1937" s="335"/>
      <c r="U1937" s="339"/>
      <c r="V1937" s="341"/>
      <c r="W1937" s="343"/>
      <c r="X1937" s="339"/>
      <c r="Y1937" s="319"/>
      <c r="Z1937" s="319"/>
      <c r="AA1937" s="319"/>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21">
        <f>SUM(O1938:O1942)</f>
        <v>0</v>
      </c>
      <c r="Q1938" s="264"/>
      <c r="R1938" s="323">
        <f>SUMPRODUCT(Q1938:Q1942+0)</f>
        <v>0</v>
      </c>
      <c r="S1938" s="325" t="e">
        <f>R1938/P1938</f>
        <v>#DIV/0!</v>
      </c>
      <c r="T1938" s="321" t="e">
        <f>LOOKUP(S1938,{0.4,0.45,0.5,0.55,0.6,0.65,0.7,0.75,0.8,0.85,0.9,0.95,1},{0.1,0.175,0.25,0.325,0.4,0.475,0.55,0.625,0.7,0.775,0.85,0.925,1})</f>
        <v>#DIV/0!</v>
      </c>
      <c r="U1938" s="327"/>
      <c r="V1938" s="329"/>
      <c r="W1938" s="331"/>
      <c r="X1938" s="327"/>
      <c r="Y1938" s="323">
        <f>R1938-(V1938/10)-X1938</f>
        <v>0</v>
      </c>
      <c r="Z1938" s="323" t="e">
        <f>Y1938*T1938*AE1938</f>
        <v>#DIV/0!</v>
      </c>
      <c r="AA1938" s="323"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22"/>
      <c r="Q1939" s="266"/>
      <c r="R1939" s="324"/>
      <c r="S1939" s="326"/>
      <c r="T1939" s="322"/>
      <c r="U1939" s="328"/>
      <c r="V1939" s="330"/>
      <c r="W1939" s="332"/>
      <c r="X1939" s="328"/>
      <c r="Y1939" s="324"/>
      <c r="Z1939" s="324"/>
      <c r="AA1939" s="324"/>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22"/>
      <c r="Q1940" s="266"/>
      <c r="R1940" s="324"/>
      <c r="S1940" s="326"/>
      <c r="T1940" s="322"/>
      <c r="U1940" s="328"/>
      <c r="V1940" s="330"/>
      <c r="W1940" s="332"/>
      <c r="X1940" s="328"/>
      <c r="Y1940" s="324"/>
      <c r="Z1940" s="324"/>
      <c r="AA1940" s="324"/>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22"/>
      <c r="Q1941" s="266"/>
      <c r="R1941" s="324"/>
      <c r="S1941" s="326"/>
      <c r="T1941" s="322"/>
      <c r="U1941" s="328"/>
      <c r="V1941" s="330"/>
      <c r="W1941" s="332"/>
      <c r="X1941" s="328"/>
      <c r="Y1941" s="324"/>
      <c r="Z1941" s="324"/>
      <c r="AA1941" s="324"/>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22"/>
      <c r="Q1942" s="266"/>
      <c r="R1942" s="324"/>
      <c r="S1942" s="326"/>
      <c r="T1942" s="322"/>
      <c r="U1942" s="328"/>
      <c r="V1942" s="330"/>
      <c r="W1942" s="332"/>
      <c r="X1942" s="328"/>
      <c r="Y1942" s="324"/>
      <c r="Z1942" s="324"/>
      <c r="AA1942" s="324"/>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21">
        <f>SUM(O1944:O1948)</f>
        <v>0</v>
      </c>
      <c r="Q1944" s="264"/>
      <c r="R1944" s="323">
        <f>SUMPRODUCT(Q1944:Q1948+0)</f>
        <v>0</v>
      </c>
      <c r="S1944" s="325" t="e">
        <f>R1944/P1944</f>
        <v>#DIV/0!</v>
      </c>
      <c r="T1944" s="321" t="e">
        <f>LOOKUP(S1944,{0.4,0.45,0.5,0.55,0.6,0.65,0.7,0.75,0.8,0.85,0.9,0.95,1},{0.1,0.175,0.25,0.325,0.4,0.475,0.55,0.625,0.7,0.775,0.85,0.925,1})</f>
        <v>#DIV/0!</v>
      </c>
      <c r="U1944" s="327"/>
      <c r="V1944" s="329"/>
      <c r="W1944" s="331"/>
      <c r="X1944" s="327"/>
      <c r="Y1944" s="323">
        <f>R1944-(V1944/10)-X1944</f>
        <v>0</v>
      </c>
      <c r="Z1944" s="323" t="e">
        <f>Y1944*T1944*AE1944</f>
        <v>#DIV/0!</v>
      </c>
      <c r="AA1944" s="323"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22"/>
      <c r="Q1945" s="266"/>
      <c r="R1945" s="324"/>
      <c r="S1945" s="326"/>
      <c r="T1945" s="322"/>
      <c r="U1945" s="328"/>
      <c r="V1945" s="330"/>
      <c r="W1945" s="332"/>
      <c r="X1945" s="328"/>
      <c r="Y1945" s="324"/>
      <c r="Z1945" s="324"/>
      <c r="AA1945" s="324"/>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22"/>
      <c r="Q1946" s="266"/>
      <c r="R1946" s="324"/>
      <c r="S1946" s="326"/>
      <c r="T1946" s="322"/>
      <c r="U1946" s="328"/>
      <c r="V1946" s="330"/>
      <c r="W1946" s="332"/>
      <c r="X1946" s="328"/>
      <c r="Y1946" s="324"/>
      <c r="Z1946" s="324"/>
      <c r="AA1946" s="324"/>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22"/>
      <c r="Q1947" s="266"/>
      <c r="R1947" s="324"/>
      <c r="S1947" s="326"/>
      <c r="T1947" s="322"/>
      <c r="U1947" s="328"/>
      <c r="V1947" s="330"/>
      <c r="W1947" s="332"/>
      <c r="X1947" s="328"/>
      <c r="Y1947" s="324"/>
      <c r="Z1947" s="324"/>
      <c r="AA1947" s="324"/>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22"/>
      <c r="Q1948" s="266"/>
      <c r="R1948" s="324"/>
      <c r="S1948" s="326"/>
      <c r="T1948" s="322"/>
      <c r="U1948" s="328"/>
      <c r="V1948" s="330"/>
      <c r="W1948" s="332"/>
      <c r="X1948" s="328"/>
      <c r="Y1948" s="324"/>
      <c r="Z1948" s="324"/>
      <c r="AA1948" s="324"/>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34">
        <f>SUM(O1949:O1953)</f>
        <v>0</v>
      </c>
      <c r="Q1949" s="269"/>
      <c r="R1949" s="318">
        <f>SUMPRODUCT(Q1949:Q1953+0)</f>
        <v>0</v>
      </c>
      <c r="S1949" s="336" t="e">
        <f>R1949/P1949</f>
        <v>#DIV/0!</v>
      </c>
      <c r="T1949" s="334" t="e">
        <f>LOOKUP(S1949,{0.4,0.45,0.5,0.55,0.6,0.65,0.7,0.75,0.8,0.85,0.9,0.95,1},{0.1,0.175,0.25,0.325,0.4,0.475,0.55,0.625,0.7,0.775,0.85,0.925,1})</f>
        <v>#DIV/0!</v>
      </c>
      <c r="U1949" s="338"/>
      <c r="V1949" s="340"/>
      <c r="W1949" s="342"/>
      <c r="X1949" s="338"/>
      <c r="Y1949" s="318">
        <f>R1949-(V1949/10)-X1949</f>
        <v>0</v>
      </c>
      <c r="Z1949" s="318" t="e">
        <f>Y1949*T1949*AE1949</f>
        <v>#DIV/0!</v>
      </c>
      <c r="AA1949" s="318"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35"/>
      <c r="Q1950" s="271"/>
      <c r="R1950" s="319"/>
      <c r="S1950" s="337"/>
      <c r="T1950" s="335"/>
      <c r="U1950" s="339"/>
      <c r="V1950" s="341"/>
      <c r="W1950" s="343"/>
      <c r="X1950" s="339"/>
      <c r="Y1950" s="319"/>
      <c r="Z1950" s="319"/>
      <c r="AA1950" s="319"/>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35"/>
      <c r="Q1951" s="271"/>
      <c r="R1951" s="319"/>
      <c r="S1951" s="337"/>
      <c r="T1951" s="335"/>
      <c r="U1951" s="339"/>
      <c r="V1951" s="341"/>
      <c r="W1951" s="343"/>
      <c r="X1951" s="339"/>
      <c r="Y1951" s="319"/>
      <c r="Z1951" s="319"/>
      <c r="AA1951" s="319"/>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35"/>
      <c r="Q1952" s="271"/>
      <c r="R1952" s="319"/>
      <c r="S1952" s="337"/>
      <c r="T1952" s="335"/>
      <c r="U1952" s="339"/>
      <c r="V1952" s="341"/>
      <c r="W1952" s="343"/>
      <c r="X1952" s="339"/>
      <c r="Y1952" s="319"/>
      <c r="Z1952" s="319"/>
      <c r="AA1952" s="319"/>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35"/>
      <c r="Q1953" s="271"/>
      <c r="R1953" s="319"/>
      <c r="S1953" s="337"/>
      <c r="T1953" s="335"/>
      <c r="U1953" s="339"/>
      <c r="V1953" s="341"/>
      <c r="W1953" s="343"/>
      <c r="X1953" s="339"/>
      <c r="Y1953" s="319"/>
      <c r="Z1953" s="319"/>
      <c r="AA1953" s="319"/>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21">
        <f>SUM(O1954:O1958)</f>
        <v>0</v>
      </c>
      <c r="Q1954" s="264"/>
      <c r="R1954" s="323">
        <f>SUMPRODUCT(Q1954:Q1958+0)</f>
        <v>0</v>
      </c>
      <c r="S1954" s="325" t="e">
        <f>R1954/P1954</f>
        <v>#DIV/0!</v>
      </c>
      <c r="T1954" s="321" t="e">
        <f>LOOKUP(S1954,{0.4,0.45,0.5,0.55,0.6,0.65,0.7,0.75,0.8,0.85,0.9,0.95,1},{0.1,0.175,0.25,0.325,0.4,0.475,0.55,0.625,0.7,0.775,0.85,0.925,1})</f>
        <v>#DIV/0!</v>
      </c>
      <c r="U1954" s="327"/>
      <c r="V1954" s="329"/>
      <c r="W1954" s="331"/>
      <c r="X1954" s="327"/>
      <c r="Y1954" s="323">
        <f>R1954-(V1954/10)-X1954</f>
        <v>0</v>
      </c>
      <c r="Z1954" s="323" t="e">
        <f>Y1954*T1954*AE1954</f>
        <v>#DIV/0!</v>
      </c>
      <c r="AA1954" s="323"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22"/>
      <c r="Q1955" s="266"/>
      <c r="R1955" s="324"/>
      <c r="S1955" s="326"/>
      <c r="T1955" s="322"/>
      <c r="U1955" s="328"/>
      <c r="V1955" s="330"/>
      <c r="W1955" s="332"/>
      <c r="X1955" s="328"/>
      <c r="Y1955" s="324"/>
      <c r="Z1955" s="324"/>
      <c r="AA1955" s="324"/>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22"/>
      <c r="Q1956" s="266"/>
      <c r="R1956" s="324"/>
      <c r="S1956" s="326"/>
      <c r="T1956" s="322"/>
      <c r="U1956" s="328"/>
      <c r="V1956" s="330"/>
      <c r="W1956" s="332"/>
      <c r="X1956" s="328"/>
      <c r="Y1956" s="324"/>
      <c r="Z1956" s="324"/>
      <c r="AA1956" s="324"/>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22"/>
      <c r="Q1957" s="266"/>
      <c r="R1957" s="324"/>
      <c r="S1957" s="326"/>
      <c r="T1957" s="322"/>
      <c r="U1957" s="328"/>
      <c r="V1957" s="330"/>
      <c r="W1957" s="332"/>
      <c r="X1957" s="328"/>
      <c r="Y1957" s="324"/>
      <c r="Z1957" s="324"/>
      <c r="AA1957" s="324"/>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22"/>
      <c r="Q1958" s="266"/>
      <c r="R1958" s="324"/>
      <c r="S1958" s="326"/>
      <c r="T1958" s="322"/>
      <c r="U1958" s="328"/>
      <c r="V1958" s="330"/>
      <c r="W1958" s="332"/>
      <c r="X1958" s="328"/>
      <c r="Y1958" s="324"/>
      <c r="Z1958" s="324"/>
      <c r="AA1958" s="324"/>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34">
        <f>SUM(O1959:O1963)</f>
        <v>0</v>
      </c>
      <c r="Q1959" s="269"/>
      <c r="R1959" s="318">
        <f>SUMPRODUCT(Q1959:Q1963+0)</f>
        <v>0</v>
      </c>
      <c r="S1959" s="336" t="e">
        <f>R1959/P1959</f>
        <v>#DIV/0!</v>
      </c>
      <c r="T1959" s="334" t="e">
        <f>LOOKUP(S1959,{0.4,0.45,0.5,0.55,0.6,0.65,0.7,0.75,0.8,0.85,0.9,0.95,1},{0.1,0.175,0.25,0.325,0.4,0.475,0.55,0.625,0.7,0.775,0.85,0.925,1})</f>
        <v>#DIV/0!</v>
      </c>
      <c r="U1959" s="338"/>
      <c r="V1959" s="340"/>
      <c r="W1959" s="342"/>
      <c r="X1959" s="338"/>
      <c r="Y1959" s="318">
        <f>R1959-(V1959/10)-X1959</f>
        <v>0</v>
      </c>
      <c r="Z1959" s="318" t="e">
        <f>Y1959*T1959*AE1959</f>
        <v>#DIV/0!</v>
      </c>
      <c r="AA1959" s="318"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35"/>
      <c r="Q1960" s="271"/>
      <c r="R1960" s="319"/>
      <c r="S1960" s="337"/>
      <c r="T1960" s="335"/>
      <c r="U1960" s="339"/>
      <c r="V1960" s="341"/>
      <c r="W1960" s="343"/>
      <c r="X1960" s="339"/>
      <c r="Y1960" s="319"/>
      <c r="Z1960" s="319"/>
      <c r="AA1960" s="319"/>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35"/>
      <c r="Q1961" s="271"/>
      <c r="R1961" s="319"/>
      <c r="S1961" s="337"/>
      <c r="T1961" s="335"/>
      <c r="U1961" s="339"/>
      <c r="V1961" s="341"/>
      <c r="W1961" s="343"/>
      <c r="X1961" s="339"/>
      <c r="Y1961" s="319"/>
      <c r="Z1961" s="319"/>
      <c r="AA1961" s="319"/>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35"/>
      <c r="Q1962" s="271"/>
      <c r="R1962" s="319"/>
      <c r="S1962" s="337"/>
      <c r="T1962" s="335"/>
      <c r="U1962" s="339"/>
      <c r="V1962" s="341"/>
      <c r="W1962" s="343"/>
      <c r="X1962" s="339"/>
      <c r="Y1962" s="319"/>
      <c r="Z1962" s="319"/>
      <c r="AA1962" s="319"/>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35"/>
      <c r="Q1963" s="271"/>
      <c r="R1963" s="319"/>
      <c r="S1963" s="337"/>
      <c r="T1963" s="335"/>
      <c r="U1963" s="339"/>
      <c r="V1963" s="341"/>
      <c r="W1963" s="343"/>
      <c r="X1963" s="339"/>
      <c r="Y1963" s="319"/>
      <c r="Z1963" s="319"/>
      <c r="AA1963" s="319"/>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21">
        <f>SUM(O1964:O1968)</f>
        <v>0</v>
      </c>
      <c r="Q1964" s="264"/>
      <c r="R1964" s="323">
        <f>SUMPRODUCT(Q1964:Q1968+0)</f>
        <v>0</v>
      </c>
      <c r="S1964" s="325" t="e">
        <f>R1964/P1964</f>
        <v>#DIV/0!</v>
      </c>
      <c r="T1964" s="321" t="e">
        <f>LOOKUP(S1964,{0.4,0.45,0.5,0.55,0.6,0.65,0.7,0.75,0.8,0.85,0.9,0.95,1},{0.1,0.175,0.25,0.325,0.4,0.475,0.55,0.625,0.7,0.775,0.85,0.925,1})</f>
        <v>#DIV/0!</v>
      </c>
      <c r="U1964" s="327"/>
      <c r="V1964" s="329"/>
      <c r="W1964" s="331"/>
      <c r="X1964" s="327"/>
      <c r="Y1964" s="323">
        <f>R1964-(V1964/10)-X1964</f>
        <v>0</v>
      </c>
      <c r="Z1964" s="323" t="e">
        <f>Y1964*T1964*AE1964</f>
        <v>#DIV/0!</v>
      </c>
      <c r="AA1964" s="323"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22"/>
      <c r="Q1965" s="266"/>
      <c r="R1965" s="324"/>
      <c r="S1965" s="326"/>
      <c r="T1965" s="322"/>
      <c r="U1965" s="328"/>
      <c r="V1965" s="330"/>
      <c r="W1965" s="332"/>
      <c r="X1965" s="328"/>
      <c r="Y1965" s="324"/>
      <c r="Z1965" s="324"/>
      <c r="AA1965" s="324"/>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22"/>
      <c r="Q1966" s="266"/>
      <c r="R1966" s="324"/>
      <c r="S1966" s="326"/>
      <c r="T1966" s="322"/>
      <c r="U1966" s="328"/>
      <c r="V1966" s="330"/>
      <c r="W1966" s="332"/>
      <c r="X1966" s="328"/>
      <c r="Y1966" s="324"/>
      <c r="Z1966" s="324"/>
      <c r="AA1966" s="324"/>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22"/>
      <c r="Q1967" s="266"/>
      <c r="R1967" s="324"/>
      <c r="S1967" s="326"/>
      <c r="T1967" s="322"/>
      <c r="U1967" s="328"/>
      <c r="V1967" s="330"/>
      <c r="W1967" s="332"/>
      <c r="X1967" s="328"/>
      <c r="Y1967" s="324"/>
      <c r="Z1967" s="324"/>
      <c r="AA1967" s="324"/>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22"/>
      <c r="Q1968" s="266"/>
      <c r="R1968" s="324"/>
      <c r="S1968" s="326"/>
      <c r="T1968" s="322"/>
      <c r="U1968" s="328"/>
      <c r="V1968" s="330"/>
      <c r="W1968" s="332"/>
      <c r="X1968" s="328"/>
      <c r="Y1968" s="324"/>
      <c r="Z1968" s="324"/>
      <c r="AA1968" s="324"/>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21">
        <f>SUM(O1970:O1974)</f>
        <v>0</v>
      </c>
      <c r="Q1970" s="264"/>
      <c r="R1970" s="323">
        <f>SUMPRODUCT(Q1970:Q1974+0)</f>
        <v>0</v>
      </c>
      <c r="S1970" s="325" t="e">
        <f>R1970/P1970</f>
        <v>#DIV/0!</v>
      </c>
      <c r="T1970" s="321" t="e">
        <f>LOOKUP(S1970,{0.4,0.45,0.5,0.55,0.6,0.65,0.7,0.75,0.8,0.85,0.9,0.95,1},{0.1,0.175,0.25,0.325,0.4,0.475,0.55,0.625,0.7,0.775,0.85,0.925,1})</f>
        <v>#DIV/0!</v>
      </c>
      <c r="U1970" s="327"/>
      <c r="V1970" s="329"/>
      <c r="W1970" s="331"/>
      <c r="X1970" s="327"/>
      <c r="Y1970" s="323">
        <f>R1970-(V1970/10)-X1970</f>
        <v>0</v>
      </c>
      <c r="Z1970" s="323" t="e">
        <f>Y1970*T1970*AE1970</f>
        <v>#DIV/0!</v>
      </c>
      <c r="AA1970" s="323"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22"/>
      <c r="Q1971" s="266"/>
      <c r="R1971" s="324"/>
      <c r="S1971" s="326"/>
      <c r="T1971" s="322"/>
      <c r="U1971" s="328"/>
      <c r="V1971" s="330"/>
      <c r="W1971" s="332"/>
      <c r="X1971" s="328"/>
      <c r="Y1971" s="324"/>
      <c r="Z1971" s="324"/>
      <c r="AA1971" s="324"/>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22"/>
      <c r="Q1972" s="266"/>
      <c r="R1972" s="324"/>
      <c r="S1972" s="326"/>
      <c r="T1972" s="322"/>
      <c r="U1972" s="328"/>
      <c r="V1972" s="330"/>
      <c r="W1972" s="332"/>
      <c r="X1972" s="328"/>
      <c r="Y1972" s="324"/>
      <c r="Z1972" s="324"/>
      <c r="AA1972" s="324"/>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22"/>
      <c r="Q1973" s="266"/>
      <c r="R1973" s="324"/>
      <c r="S1973" s="326"/>
      <c r="T1973" s="322"/>
      <c r="U1973" s="328"/>
      <c r="V1973" s="330"/>
      <c r="W1973" s="332"/>
      <c r="X1973" s="328"/>
      <c r="Y1973" s="324"/>
      <c r="Z1973" s="324"/>
      <c r="AA1973" s="324"/>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22"/>
      <c r="Q1974" s="266"/>
      <c r="R1974" s="324"/>
      <c r="S1974" s="326"/>
      <c r="T1974" s="322"/>
      <c r="U1974" s="328"/>
      <c r="V1974" s="330"/>
      <c r="W1974" s="332"/>
      <c r="X1974" s="328"/>
      <c r="Y1974" s="324"/>
      <c r="Z1974" s="324"/>
      <c r="AA1974" s="324"/>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34">
        <f>SUM(O1975:O1979)</f>
        <v>0</v>
      </c>
      <c r="Q1975" s="269"/>
      <c r="R1975" s="318">
        <f>SUMPRODUCT(Q1975:Q1979+0)</f>
        <v>0</v>
      </c>
      <c r="S1975" s="336" t="e">
        <f>R1975/P1975</f>
        <v>#DIV/0!</v>
      </c>
      <c r="T1975" s="334" t="e">
        <f>LOOKUP(S1975,{0.4,0.45,0.5,0.55,0.6,0.65,0.7,0.75,0.8,0.85,0.9,0.95,1},{0.1,0.175,0.25,0.325,0.4,0.475,0.55,0.625,0.7,0.775,0.85,0.925,1})</f>
        <v>#DIV/0!</v>
      </c>
      <c r="U1975" s="338"/>
      <c r="V1975" s="340"/>
      <c r="W1975" s="342"/>
      <c r="X1975" s="338"/>
      <c r="Y1975" s="318">
        <f>R1975-(V1975/10)-X1975</f>
        <v>0</v>
      </c>
      <c r="Z1975" s="318" t="e">
        <f>Y1975*T1975*AE1975</f>
        <v>#DIV/0!</v>
      </c>
      <c r="AA1975" s="318"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35"/>
      <c r="Q1976" s="271"/>
      <c r="R1976" s="319"/>
      <c r="S1976" s="337"/>
      <c r="T1976" s="335"/>
      <c r="U1976" s="339"/>
      <c r="V1976" s="341"/>
      <c r="W1976" s="343"/>
      <c r="X1976" s="339"/>
      <c r="Y1976" s="319"/>
      <c r="Z1976" s="319"/>
      <c r="AA1976" s="319"/>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35"/>
      <c r="Q1977" s="271"/>
      <c r="R1977" s="319"/>
      <c r="S1977" s="337"/>
      <c r="T1977" s="335"/>
      <c r="U1977" s="339"/>
      <c r="V1977" s="341"/>
      <c r="W1977" s="343"/>
      <c r="X1977" s="339"/>
      <c r="Y1977" s="319"/>
      <c r="Z1977" s="319"/>
      <c r="AA1977" s="319"/>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35"/>
      <c r="Q1978" s="271"/>
      <c r="R1978" s="319"/>
      <c r="S1978" s="337"/>
      <c r="T1978" s="335"/>
      <c r="U1978" s="339"/>
      <c r="V1978" s="341"/>
      <c r="W1978" s="343"/>
      <c r="X1978" s="339"/>
      <c r="Y1978" s="319"/>
      <c r="Z1978" s="319"/>
      <c r="AA1978" s="319"/>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35"/>
      <c r="Q1979" s="271"/>
      <c r="R1979" s="319"/>
      <c r="S1979" s="337"/>
      <c r="T1979" s="335"/>
      <c r="U1979" s="339"/>
      <c r="V1979" s="341"/>
      <c r="W1979" s="343"/>
      <c r="X1979" s="339"/>
      <c r="Y1979" s="319"/>
      <c r="Z1979" s="319"/>
      <c r="AA1979" s="319"/>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21">
        <f>SUM(O1980:O1984)</f>
        <v>0</v>
      </c>
      <c r="Q1980" s="264"/>
      <c r="R1980" s="323">
        <f>SUMPRODUCT(Q1980:Q1984+0)</f>
        <v>0</v>
      </c>
      <c r="S1980" s="325" t="e">
        <f>R1980/P1980</f>
        <v>#DIV/0!</v>
      </c>
      <c r="T1980" s="321" t="e">
        <f>LOOKUP(S1980,{0.4,0.45,0.5,0.55,0.6,0.65,0.7,0.75,0.8,0.85,0.9,0.95,1},{0.1,0.175,0.25,0.325,0.4,0.475,0.55,0.625,0.7,0.775,0.85,0.925,1})</f>
        <v>#DIV/0!</v>
      </c>
      <c r="U1980" s="327"/>
      <c r="V1980" s="329"/>
      <c r="W1980" s="331"/>
      <c r="X1980" s="327"/>
      <c r="Y1980" s="323">
        <f>R1980-(V1980/10)-X1980</f>
        <v>0</v>
      </c>
      <c r="Z1980" s="323" t="e">
        <f>Y1980*T1980*AE1980</f>
        <v>#DIV/0!</v>
      </c>
      <c r="AA1980" s="323"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22"/>
      <c r="Q1981" s="266"/>
      <c r="R1981" s="324"/>
      <c r="S1981" s="326"/>
      <c r="T1981" s="322"/>
      <c r="U1981" s="328"/>
      <c r="V1981" s="330"/>
      <c r="W1981" s="332"/>
      <c r="X1981" s="328"/>
      <c r="Y1981" s="324"/>
      <c r="Z1981" s="324"/>
      <c r="AA1981" s="324"/>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22"/>
      <c r="Q1982" s="266"/>
      <c r="R1982" s="324"/>
      <c r="S1982" s="326"/>
      <c r="T1982" s="322"/>
      <c r="U1982" s="328"/>
      <c r="V1982" s="330"/>
      <c r="W1982" s="332"/>
      <c r="X1982" s="328"/>
      <c r="Y1982" s="324"/>
      <c r="Z1982" s="324"/>
      <c r="AA1982" s="324"/>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22"/>
      <c r="Q1983" s="266"/>
      <c r="R1983" s="324"/>
      <c r="S1983" s="326"/>
      <c r="T1983" s="322"/>
      <c r="U1983" s="328"/>
      <c r="V1983" s="330"/>
      <c r="W1983" s="332"/>
      <c r="X1983" s="328"/>
      <c r="Y1983" s="324"/>
      <c r="Z1983" s="324"/>
      <c r="AA1983" s="324"/>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22"/>
      <c r="Q1984" s="266"/>
      <c r="R1984" s="324"/>
      <c r="S1984" s="326"/>
      <c r="T1984" s="322"/>
      <c r="U1984" s="328"/>
      <c r="V1984" s="330"/>
      <c r="W1984" s="332"/>
      <c r="X1984" s="328"/>
      <c r="Y1984" s="324"/>
      <c r="Z1984" s="324"/>
      <c r="AA1984" s="324"/>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34">
        <f>SUM(O1985:O1989)</f>
        <v>0</v>
      </c>
      <c r="Q1985" s="269"/>
      <c r="R1985" s="318">
        <f>SUMPRODUCT(Q1985:Q1989+0)</f>
        <v>0</v>
      </c>
      <c r="S1985" s="336" t="e">
        <f>R1985/P1985</f>
        <v>#DIV/0!</v>
      </c>
      <c r="T1985" s="334" t="e">
        <f>LOOKUP(S1985,{0.4,0.45,0.5,0.55,0.6,0.65,0.7,0.75,0.8,0.85,0.9,0.95,1},{0.1,0.175,0.25,0.325,0.4,0.475,0.55,0.625,0.7,0.775,0.85,0.925,1})</f>
        <v>#DIV/0!</v>
      </c>
      <c r="U1985" s="338"/>
      <c r="V1985" s="340"/>
      <c r="W1985" s="342"/>
      <c r="X1985" s="338"/>
      <c r="Y1985" s="318">
        <f>R1985-(V1985/10)-X1985</f>
        <v>0</v>
      </c>
      <c r="Z1985" s="318" t="e">
        <f>Y1985*T1985*AE1985</f>
        <v>#DIV/0!</v>
      </c>
      <c r="AA1985" s="318"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35"/>
      <c r="Q1986" s="271"/>
      <c r="R1986" s="319"/>
      <c r="S1986" s="337"/>
      <c r="T1986" s="335"/>
      <c r="U1986" s="339"/>
      <c r="V1986" s="341"/>
      <c r="W1986" s="343"/>
      <c r="X1986" s="339"/>
      <c r="Y1986" s="319"/>
      <c r="Z1986" s="319"/>
      <c r="AA1986" s="319"/>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35"/>
      <c r="Q1987" s="271"/>
      <c r="R1987" s="319"/>
      <c r="S1987" s="337"/>
      <c r="T1987" s="335"/>
      <c r="U1987" s="339"/>
      <c r="V1987" s="341"/>
      <c r="W1987" s="343"/>
      <c r="X1987" s="339"/>
      <c r="Y1987" s="319"/>
      <c r="Z1987" s="319"/>
      <c r="AA1987" s="319"/>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35"/>
      <c r="Q1988" s="271"/>
      <c r="R1988" s="319"/>
      <c r="S1988" s="337"/>
      <c r="T1988" s="335"/>
      <c r="U1988" s="339"/>
      <c r="V1988" s="341"/>
      <c r="W1988" s="343"/>
      <c r="X1988" s="339"/>
      <c r="Y1988" s="319"/>
      <c r="Z1988" s="319"/>
      <c r="AA1988" s="319"/>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35"/>
      <c r="Q1989" s="271"/>
      <c r="R1989" s="319"/>
      <c r="S1989" s="337"/>
      <c r="T1989" s="335"/>
      <c r="U1989" s="339"/>
      <c r="V1989" s="341"/>
      <c r="W1989" s="343"/>
      <c r="X1989" s="339"/>
      <c r="Y1989" s="319"/>
      <c r="Z1989" s="319"/>
      <c r="AA1989" s="319"/>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21">
        <f>SUM(O1990:O1994)</f>
        <v>0</v>
      </c>
      <c r="Q1990" s="264"/>
      <c r="R1990" s="323">
        <f>SUMPRODUCT(Q1990:Q1994+0)</f>
        <v>0</v>
      </c>
      <c r="S1990" s="325" t="e">
        <f>R1990/P1990</f>
        <v>#DIV/0!</v>
      </c>
      <c r="T1990" s="321" t="e">
        <f>LOOKUP(S1990,{0.4,0.45,0.5,0.55,0.6,0.65,0.7,0.75,0.8,0.85,0.9,0.95,1},{0.1,0.175,0.25,0.325,0.4,0.475,0.55,0.625,0.7,0.775,0.85,0.925,1})</f>
        <v>#DIV/0!</v>
      </c>
      <c r="U1990" s="327"/>
      <c r="V1990" s="329"/>
      <c r="W1990" s="331"/>
      <c r="X1990" s="327"/>
      <c r="Y1990" s="323">
        <f>R1990-(V1990/10)-X1990</f>
        <v>0</v>
      </c>
      <c r="Z1990" s="323" t="e">
        <f>Y1990*T1990*AE1990</f>
        <v>#DIV/0!</v>
      </c>
      <c r="AA1990" s="323"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22"/>
      <c r="Q1991" s="266"/>
      <c r="R1991" s="324"/>
      <c r="S1991" s="326"/>
      <c r="T1991" s="322"/>
      <c r="U1991" s="328"/>
      <c r="V1991" s="330"/>
      <c r="W1991" s="332"/>
      <c r="X1991" s="328"/>
      <c r="Y1991" s="324"/>
      <c r="Z1991" s="324"/>
      <c r="AA1991" s="324"/>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22"/>
      <c r="Q1992" s="266"/>
      <c r="R1992" s="324"/>
      <c r="S1992" s="326"/>
      <c r="T1992" s="322"/>
      <c r="U1992" s="328"/>
      <c r="V1992" s="330"/>
      <c r="W1992" s="332"/>
      <c r="X1992" s="328"/>
      <c r="Y1992" s="324"/>
      <c r="Z1992" s="324"/>
      <c r="AA1992" s="324"/>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22"/>
      <c r="Q1993" s="266"/>
      <c r="R1993" s="324"/>
      <c r="S1993" s="326"/>
      <c r="T1993" s="322"/>
      <c r="U1993" s="328"/>
      <c r="V1993" s="330"/>
      <c r="W1993" s="332"/>
      <c r="X1993" s="328"/>
      <c r="Y1993" s="324"/>
      <c r="Z1993" s="324"/>
      <c r="AA1993" s="324"/>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22"/>
      <c r="Q1994" s="266"/>
      <c r="R1994" s="324"/>
      <c r="S1994" s="326"/>
      <c r="T1994" s="322"/>
      <c r="U1994" s="328"/>
      <c r="V1994" s="330"/>
      <c r="W1994" s="332"/>
      <c r="X1994" s="328"/>
      <c r="Y1994" s="324"/>
      <c r="Z1994" s="324"/>
      <c r="AA1994" s="324"/>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21">
        <f>SUM(O1996:O2000)</f>
        <v>0</v>
      </c>
      <c r="Q1996" s="264"/>
      <c r="R1996" s="323">
        <f>SUMPRODUCT(Q1996:Q2000+0)</f>
        <v>0</v>
      </c>
      <c r="S1996" s="325" t="e">
        <f>R1996/P1996</f>
        <v>#DIV/0!</v>
      </c>
      <c r="T1996" s="321" t="e">
        <f>LOOKUP(S1996,{0.4,0.45,0.5,0.55,0.6,0.65,0.7,0.75,0.8,0.85,0.9,0.95,1},{0.1,0.175,0.25,0.325,0.4,0.475,0.55,0.625,0.7,0.775,0.85,0.925,1})</f>
        <v>#DIV/0!</v>
      </c>
      <c r="U1996" s="327"/>
      <c r="V1996" s="329"/>
      <c r="W1996" s="331"/>
      <c r="X1996" s="327"/>
      <c r="Y1996" s="323">
        <f>R1996-(V1996/10)-X1996</f>
        <v>0</v>
      </c>
      <c r="Z1996" s="323" t="e">
        <f>Y1996*T1996*AE1996</f>
        <v>#DIV/0!</v>
      </c>
      <c r="AA1996" s="323"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22"/>
      <c r="Q1997" s="266"/>
      <c r="R1997" s="324"/>
      <c r="S1997" s="326"/>
      <c r="T1997" s="322"/>
      <c r="U1997" s="328"/>
      <c r="V1997" s="330"/>
      <c r="W1997" s="332"/>
      <c r="X1997" s="328"/>
      <c r="Y1997" s="324"/>
      <c r="Z1997" s="324"/>
      <c r="AA1997" s="324"/>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22"/>
      <c r="Q1998" s="266"/>
      <c r="R1998" s="324"/>
      <c r="S1998" s="326"/>
      <c r="T1998" s="322"/>
      <c r="U1998" s="328"/>
      <c r="V1998" s="330"/>
      <c r="W1998" s="332"/>
      <c r="X1998" s="328"/>
      <c r="Y1998" s="324"/>
      <c r="Z1998" s="324"/>
      <c r="AA1998" s="324"/>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22"/>
      <c r="Q1999" s="266"/>
      <c r="R1999" s="324"/>
      <c r="S1999" s="326"/>
      <c r="T1999" s="322"/>
      <c r="U1999" s="328"/>
      <c r="V1999" s="330"/>
      <c r="W1999" s="332"/>
      <c r="X1999" s="328"/>
      <c r="Y1999" s="324"/>
      <c r="Z1999" s="324"/>
      <c r="AA1999" s="324"/>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22"/>
      <c r="Q2000" s="266"/>
      <c r="R2000" s="324"/>
      <c r="S2000" s="326"/>
      <c r="T2000" s="322"/>
      <c r="U2000" s="328"/>
      <c r="V2000" s="330"/>
      <c r="W2000" s="332"/>
      <c r="X2000" s="328"/>
      <c r="Y2000" s="324"/>
      <c r="Z2000" s="324"/>
      <c r="AA2000" s="324"/>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34">
        <f>SUM(O2001:O2005)</f>
        <v>0</v>
      </c>
      <c r="Q2001" s="269"/>
      <c r="R2001" s="318">
        <f>SUMPRODUCT(Q2001:Q2005+0)</f>
        <v>0</v>
      </c>
      <c r="S2001" s="336" t="e">
        <f>R2001/P2001</f>
        <v>#DIV/0!</v>
      </c>
      <c r="T2001" s="334" t="e">
        <f>LOOKUP(S2001,{0.4,0.45,0.5,0.55,0.6,0.65,0.7,0.75,0.8,0.85,0.9,0.95,1},{0.1,0.175,0.25,0.325,0.4,0.475,0.55,0.625,0.7,0.775,0.85,0.925,1})</f>
        <v>#DIV/0!</v>
      </c>
      <c r="U2001" s="338"/>
      <c r="V2001" s="340"/>
      <c r="W2001" s="342"/>
      <c r="X2001" s="338"/>
      <c r="Y2001" s="318">
        <f>R2001-(V2001/10)-X2001</f>
        <v>0</v>
      </c>
      <c r="Z2001" s="318" t="e">
        <f>Y2001*T2001*AE2001</f>
        <v>#DIV/0!</v>
      </c>
      <c r="AA2001" s="318"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35"/>
      <c r="Q2002" s="271"/>
      <c r="R2002" s="319"/>
      <c r="S2002" s="337"/>
      <c r="T2002" s="335"/>
      <c r="U2002" s="339"/>
      <c r="V2002" s="341"/>
      <c r="W2002" s="343"/>
      <c r="X2002" s="339"/>
      <c r="Y2002" s="319"/>
      <c r="Z2002" s="319"/>
      <c r="AA2002" s="319"/>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35"/>
      <c r="Q2003" s="271"/>
      <c r="R2003" s="319"/>
      <c r="S2003" s="337"/>
      <c r="T2003" s="335"/>
      <c r="U2003" s="339"/>
      <c r="V2003" s="341"/>
      <c r="W2003" s="343"/>
      <c r="X2003" s="339"/>
      <c r="Y2003" s="319"/>
      <c r="Z2003" s="319"/>
      <c r="AA2003" s="319"/>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35"/>
      <c r="Q2004" s="271"/>
      <c r="R2004" s="319"/>
      <c r="S2004" s="337"/>
      <c r="T2004" s="335"/>
      <c r="U2004" s="339"/>
      <c r="V2004" s="341"/>
      <c r="W2004" s="343"/>
      <c r="X2004" s="339"/>
      <c r="Y2004" s="319"/>
      <c r="Z2004" s="319"/>
      <c r="AA2004" s="319"/>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35"/>
      <c r="Q2005" s="271"/>
      <c r="R2005" s="319"/>
      <c r="S2005" s="337"/>
      <c r="T2005" s="335"/>
      <c r="U2005" s="339"/>
      <c r="V2005" s="341"/>
      <c r="W2005" s="343"/>
      <c r="X2005" s="339"/>
      <c r="Y2005" s="319"/>
      <c r="Z2005" s="319"/>
      <c r="AA2005" s="319"/>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21">
        <f>SUM(O2006:O2010)</f>
        <v>0</v>
      </c>
      <c r="Q2006" s="264"/>
      <c r="R2006" s="323">
        <f>SUMPRODUCT(Q2006:Q2010+0)</f>
        <v>0</v>
      </c>
      <c r="S2006" s="325" t="e">
        <f>R2006/P2006</f>
        <v>#DIV/0!</v>
      </c>
      <c r="T2006" s="321" t="e">
        <f>LOOKUP(S2006,{0.4,0.45,0.5,0.55,0.6,0.65,0.7,0.75,0.8,0.85,0.9,0.95,1},{0.1,0.175,0.25,0.325,0.4,0.475,0.55,0.625,0.7,0.775,0.85,0.925,1})</f>
        <v>#DIV/0!</v>
      </c>
      <c r="U2006" s="327"/>
      <c r="V2006" s="329"/>
      <c r="W2006" s="331"/>
      <c r="X2006" s="327"/>
      <c r="Y2006" s="323">
        <f>R2006-(V2006/10)-X2006</f>
        <v>0</v>
      </c>
      <c r="Z2006" s="323" t="e">
        <f>Y2006*T2006*AE2006</f>
        <v>#DIV/0!</v>
      </c>
      <c r="AA2006" s="323"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22"/>
      <c r="Q2007" s="266"/>
      <c r="R2007" s="324"/>
      <c r="S2007" s="326"/>
      <c r="T2007" s="322"/>
      <c r="U2007" s="328"/>
      <c r="V2007" s="330"/>
      <c r="W2007" s="332"/>
      <c r="X2007" s="328"/>
      <c r="Y2007" s="324"/>
      <c r="Z2007" s="324"/>
      <c r="AA2007" s="324"/>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22"/>
      <c r="Q2008" s="266"/>
      <c r="R2008" s="324"/>
      <c r="S2008" s="326"/>
      <c r="T2008" s="322"/>
      <c r="U2008" s="328"/>
      <c r="V2008" s="330"/>
      <c r="W2008" s="332"/>
      <c r="X2008" s="328"/>
      <c r="Y2008" s="324"/>
      <c r="Z2008" s="324"/>
      <c r="AA2008" s="324"/>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22"/>
      <c r="Q2009" s="266"/>
      <c r="R2009" s="324"/>
      <c r="S2009" s="326"/>
      <c r="T2009" s="322"/>
      <c r="U2009" s="328"/>
      <c r="V2009" s="330"/>
      <c r="W2009" s="332"/>
      <c r="X2009" s="328"/>
      <c r="Y2009" s="324"/>
      <c r="Z2009" s="324"/>
      <c r="AA2009" s="324"/>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22"/>
      <c r="Q2010" s="266"/>
      <c r="R2010" s="324"/>
      <c r="S2010" s="326"/>
      <c r="T2010" s="322"/>
      <c r="U2010" s="328"/>
      <c r="V2010" s="330"/>
      <c r="W2010" s="332"/>
      <c r="X2010" s="328"/>
      <c r="Y2010" s="324"/>
      <c r="Z2010" s="324"/>
      <c r="AA2010" s="324"/>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34">
        <f>SUM(O2011:O2015)</f>
        <v>0</v>
      </c>
      <c r="Q2011" s="269"/>
      <c r="R2011" s="318">
        <f>SUMPRODUCT(Q2011:Q2015+0)</f>
        <v>0</v>
      </c>
      <c r="S2011" s="336" t="e">
        <f>R2011/P2011</f>
        <v>#DIV/0!</v>
      </c>
      <c r="T2011" s="334" t="e">
        <f>LOOKUP(S2011,{0.4,0.45,0.5,0.55,0.6,0.65,0.7,0.75,0.8,0.85,0.9,0.95,1},{0.1,0.175,0.25,0.325,0.4,0.475,0.55,0.625,0.7,0.775,0.85,0.925,1})</f>
        <v>#DIV/0!</v>
      </c>
      <c r="U2011" s="338"/>
      <c r="V2011" s="340"/>
      <c r="W2011" s="342"/>
      <c r="X2011" s="338"/>
      <c r="Y2011" s="318">
        <f>R2011-(V2011/10)-X2011</f>
        <v>0</v>
      </c>
      <c r="Z2011" s="318" t="e">
        <f>Y2011*T2011*AE2011</f>
        <v>#DIV/0!</v>
      </c>
      <c r="AA2011" s="318"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35"/>
      <c r="Q2012" s="271"/>
      <c r="R2012" s="319"/>
      <c r="S2012" s="337"/>
      <c r="T2012" s="335"/>
      <c r="U2012" s="339"/>
      <c r="V2012" s="341"/>
      <c r="W2012" s="343"/>
      <c r="X2012" s="339"/>
      <c r="Y2012" s="319"/>
      <c r="Z2012" s="319"/>
      <c r="AA2012" s="319"/>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35"/>
      <c r="Q2013" s="271"/>
      <c r="R2013" s="319"/>
      <c r="S2013" s="337"/>
      <c r="T2013" s="335"/>
      <c r="U2013" s="339"/>
      <c r="V2013" s="341"/>
      <c r="W2013" s="343"/>
      <c r="X2013" s="339"/>
      <c r="Y2013" s="319"/>
      <c r="Z2013" s="319"/>
      <c r="AA2013" s="319"/>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35"/>
      <c r="Q2014" s="271"/>
      <c r="R2014" s="319"/>
      <c r="S2014" s="337"/>
      <c r="T2014" s="335"/>
      <c r="U2014" s="339"/>
      <c r="V2014" s="341"/>
      <c r="W2014" s="343"/>
      <c r="X2014" s="339"/>
      <c r="Y2014" s="319"/>
      <c r="Z2014" s="319"/>
      <c r="AA2014" s="319"/>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35"/>
      <c r="Q2015" s="271"/>
      <c r="R2015" s="319"/>
      <c r="S2015" s="337"/>
      <c r="T2015" s="335"/>
      <c r="U2015" s="339"/>
      <c r="V2015" s="341"/>
      <c r="W2015" s="343"/>
      <c r="X2015" s="339"/>
      <c r="Y2015" s="319"/>
      <c r="Z2015" s="319"/>
      <c r="AA2015" s="319"/>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21">
        <f>SUM(O2016:O2020)</f>
        <v>0</v>
      </c>
      <c r="Q2016" s="264"/>
      <c r="R2016" s="323">
        <f>SUMPRODUCT(Q2016:Q2020+0)</f>
        <v>0</v>
      </c>
      <c r="S2016" s="325" t="e">
        <f>R2016/P2016</f>
        <v>#DIV/0!</v>
      </c>
      <c r="T2016" s="321" t="e">
        <f>LOOKUP(S2016,{0.4,0.45,0.5,0.55,0.6,0.65,0.7,0.75,0.8,0.85,0.9,0.95,1},{0.1,0.175,0.25,0.325,0.4,0.475,0.55,0.625,0.7,0.775,0.85,0.925,1})</f>
        <v>#DIV/0!</v>
      </c>
      <c r="U2016" s="327"/>
      <c r="V2016" s="329"/>
      <c r="W2016" s="331"/>
      <c r="X2016" s="327"/>
      <c r="Y2016" s="323">
        <f>R2016-(V2016/10)-X2016</f>
        <v>0</v>
      </c>
      <c r="Z2016" s="323" t="e">
        <f>Y2016*T2016*AE2016</f>
        <v>#DIV/0!</v>
      </c>
      <c r="AA2016" s="323"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22"/>
      <c r="Q2017" s="266"/>
      <c r="R2017" s="324"/>
      <c r="S2017" s="326"/>
      <c r="T2017" s="322"/>
      <c r="U2017" s="328"/>
      <c r="V2017" s="330"/>
      <c r="W2017" s="332"/>
      <c r="X2017" s="328"/>
      <c r="Y2017" s="324"/>
      <c r="Z2017" s="324"/>
      <c r="AA2017" s="324"/>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22"/>
      <c r="Q2018" s="266"/>
      <c r="R2018" s="324"/>
      <c r="S2018" s="326"/>
      <c r="T2018" s="322"/>
      <c r="U2018" s="328"/>
      <c r="V2018" s="330"/>
      <c r="W2018" s="332"/>
      <c r="X2018" s="328"/>
      <c r="Y2018" s="324"/>
      <c r="Z2018" s="324"/>
      <c r="AA2018" s="324"/>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22"/>
      <c r="Q2019" s="266"/>
      <c r="R2019" s="324"/>
      <c r="S2019" s="326"/>
      <c r="T2019" s="322"/>
      <c r="U2019" s="328"/>
      <c r="V2019" s="330"/>
      <c r="W2019" s="332"/>
      <c r="X2019" s="328"/>
      <c r="Y2019" s="324"/>
      <c r="Z2019" s="324"/>
      <c r="AA2019" s="324"/>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22"/>
      <c r="Q2020" s="266"/>
      <c r="R2020" s="324"/>
      <c r="S2020" s="326"/>
      <c r="T2020" s="322"/>
      <c r="U2020" s="328"/>
      <c r="V2020" s="330"/>
      <c r="W2020" s="332"/>
      <c r="X2020" s="328"/>
      <c r="Y2020" s="324"/>
      <c r="Z2020" s="324"/>
      <c r="AA2020" s="324"/>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21">
        <f>SUM(O2022:O2026)</f>
        <v>0</v>
      </c>
      <c r="Q2022" s="264"/>
      <c r="R2022" s="323">
        <f>SUMPRODUCT(Q2022:Q2026+0)</f>
        <v>0</v>
      </c>
      <c r="S2022" s="325" t="e">
        <f>R2022/P2022</f>
        <v>#DIV/0!</v>
      </c>
      <c r="T2022" s="321" t="e">
        <f>LOOKUP(S2022,{0.4,0.45,0.5,0.55,0.6,0.65,0.7,0.75,0.8,0.85,0.9,0.95,1},{0.1,0.175,0.25,0.325,0.4,0.475,0.55,0.625,0.7,0.775,0.85,0.925,1})</f>
        <v>#DIV/0!</v>
      </c>
      <c r="U2022" s="327"/>
      <c r="V2022" s="329"/>
      <c r="W2022" s="331"/>
      <c r="X2022" s="327"/>
      <c r="Y2022" s="323">
        <f>R2022-(V2022/10)-X2022</f>
        <v>0</v>
      </c>
      <c r="Z2022" s="323" t="e">
        <f>Y2022*T2022*AE2022</f>
        <v>#DIV/0!</v>
      </c>
      <c r="AA2022" s="323"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22"/>
      <c r="Q2023" s="266"/>
      <c r="R2023" s="324"/>
      <c r="S2023" s="326"/>
      <c r="T2023" s="322"/>
      <c r="U2023" s="328"/>
      <c r="V2023" s="330"/>
      <c r="W2023" s="332"/>
      <c r="X2023" s="328"/>
      <c r="Y2023" s="324"/>
      <c r="Z2023" s="324"/>
      <c r="AA2023" s="324"/>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22"/>
      <c r="Q2024" s="266"/>
      <c r="R2024" s="324"/>
      <c r="S2024" s="326"/>
      <c r="T2024" s="322"/>
      <c r="U2024" s="328"/>
      <c r="V2024" s="330"/>
      <c r="W2024" s="332"/>
      <c r="X2024" s="328"/>
      <c r="Y2024" s="324"/>
      <c r="Z2024" s="324"/>
      <c r="AA2024" s="324"/>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22"/>
      <c r="Q2025" s="266"/>
      <c r="R2025" s="324"/>
      <c r="S2025" s="326"/>
      <c r="T2025" s="322"/>
      <c r="U2025" s="328"/>
      <c r="V2025" s="330"/>
      <c r="W2025" s="332"/>
      <c r="X2025" s="328"/>
      <c r="Y2025" s="324"/>
      <c r="Z2025" s="324"/>
      <c r="AA2025" s="324"/>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22"/>
      <c r="Q2026" s="266"/>
      <c r="R2026" s="324"/>
      <c r="S2026" s="326"/>
      <c r="T2026" s="322"/>
      <c r="U2026" s="328"/>
      <c r="V2026" s="330"/>
      <c r="W2026" s="332"/>
      <c r="X2026" s="328"/>
      <c r="Y2026" s="324"/>
      <c r="Z2026" s="324"/>
      <c r="AA2026" s="324"/>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34">
        <f>SUM(O2027:O2031)</f>
        <v>0</v>
      </c>
      <c r="Q2027" s="269"/>
      <c r="R2027" s="318">
        <f>SUMPRODUCT(Q2027:Q2031+0)</f>
        <v>0</v>
      </c>
      <c r="S2027" s="336" t="e">
        <f>R2027/P2027</f>
        <v>#DIV/0!</v>
      </c>
      <c r="T2027" s="334" t="e">
        <f>LOOKUP(S2027,{0.4,0.45,0.5,0.55,0.6,0.65,0.7,0.75,0.8,0.85,0.9,0.95,1},{0.1,0.175,0.25,0.325,0.4,0.475,0.55,0.625,0.7,0.775,0.85,0.925,1})</f>
        <v>#DIV/0!</v>
      </c>
      <c r="U2027" s="338"/>
      <c r="V2027" s="340"/>
      <c r="W2027" s="342"/>
      <c r="X2027" s="338"/>
      <c r="Y2027" s="318">
        <f>R2027-(V2027/10)-X2027</f>
        <v>0</v>
      </c>
      <c r="Z2027" s="318" t="e">
        <f>Y2027*T2027*AE2027</f>
        <v>#DIV/0!</v>
      </c>
      <c r="AA2027" s="318"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35"/>
      <c r="Q2028" s="271"/>
      <c r="R2028" s="319"/>
      <c r="S2028" s="337"/>
      <c r="T2028" s="335"/>
      <c r="U2028" s="339"/>
      <c r="V2028" s="341"/>
      <c r="W2028" s="343"/>
      <c r="X2028" s="339"/>
      <c r="Y2028" s="319"/>
      <c r="Z2028" s="319"/>
      <c r="AA2028" s="319"/>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35"/>
      <c r="Q2029" s="271"/>
      <c r="R2029" s="319"/>
      <c r="S2029" s="337"/>
      <c r="T2029" s="335"/>
      <c r="U2029" s="339"/>
      <c r="V2029" s="341"/>
      <c r="W2029" s="343"/>
      <c r="X2029" s="339"/>
      <c r="Y2029" s="319"/>
      <c r="Z2029" s="319"/>
      <c r="AA2029" s="319"/>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35"/>
      <c r="Q2030" s="271"/>
      <c r="R2030" s="319"/>
      <c r="S2030" s="337"/>
      <c r="T2030" s="335"/>
      <c r="U2030" s="339"/>
      <c r="V2030" s="341"/>
      <c r="W2030" s="343"/>
      <c r="X2030" s="339"/>
      <c r="Y2030" s="319"/>
      <c r="Z2030" s="319"/>
      <c r="AA2030" s="319"/>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35"/>
      <c r="Q2031" s="271"/>
      <c r="R2031" s="319"/>
      <c r="S2031" s="337"/>
      <c r="T2031" s="335"/>
      <c r="U2031" s="339"/>
      <c r="V2031" s="341"/>
      <c r="W2031" s="343"/>
      <c r="X2031" s="339"/>
      <c r="Y2031" s="319"/>
      <c r="Z2031" s="319"/>
      <c r="AA2031" s="319"/>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21">
        <f>SUM(O2032:O2036)</f>
        <v>0</v>
      </c>
      <c r="Q2032" s="264"/>
      <c r="R2032" s="323">
        <f>SUMPRODUCT(Q2032:Q2036+0)</f>
        <v>0</v>
      </c>
      <c r="S2032" s="325" t="e">
        <f>R2032/P2032</f>
        <v>#DIV/0!</v>
      </c>
      <c r="T2032" s="321" t="e">
        <f>LOOKUP(S2032,{0.4,0.45,0.5,0.55,0.6,0.65,0.7,0.75,0.8,0.85,0.9,0.95,1},{0.1,0.175,0.25,0.325,0.4,0.475,0.55,0.625,0.7,0.775,0.85,0.925,1})</f>
        <v>#DIV/0!</v>
      </c>
      <c r="U2032" s="327"/>
      <c r="V2032" s="329"/>
      <c r="W2032" s="331"/>
      <c r="X2032" s="327"/>
      <c r="Y2032" s="323">
        <f>R2032-(V2032/10)-X2032</f>
        <v>0</v>
      </c>
      <c r="Z2032" s="323" t="e">
        <f>Y2032*T2032*AE2032</f>
        <v>#DIV/0!</v>
      </c>
      <c r="AA2032" s="323"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22"/>
      <c r="Q2033" s="266"/>
      <c r="R2033" s="324"/>
      <c r="S2033" s="326"/>
      <c r="T2033" s="322"/>
      <c r="U2033" s="328"/>
      <c r="V2033" s="330"/>
      <c r="W2033" s="332"/>
      <c r="X2033" s="328"/>
      <c r="Y2033" s="324"/>
      <c r="Z2033" s="324"/>
      <c r="AA2033" s="324"/>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22"/>
      <c r="Q2034" s="266"/>
      <c r="R2034" s="324"/>
      <c r="S2034" s="326"/>
      <c r="T2034" s="322"/>
      <c r="U2034" s="328"/>
      <c r="V2034" s="330"/>
      <c r="W2034" s="332"/>
      <c r="X2034" s="328"/>
      <c r="Y2034" s="324"/>
      <c r="Z2034" s="324"/>
      <c r="AA2034" s="324"/>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22"/>
      <c r="Q2035" s="266"/>
      <c r="R2035" s="324"/>
      <c r="S2035" s="326"/>
      <c r="T2035" s="322"/>
      <c r="U2035" s="328"/>
      <c r="V2035" s="330"/>
      <c r="W2035" s="332"/>
      <c r="X2035" s="328"/>
      <c r="Y2035" s="324"/>
      <c r="Z2035" s="324"/>
      <c r="AA2035" s="324"/>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22"/>
      <c r="Q2036" s="266"/>
      <c r="R2036" s="324"/>
      <c r="S2036" s="326"/>
      <c r="T2036" s="322"/>
      <c r="U2036" s="328"/>
      <c r="V2036" s="330"/>
      <c r="W2036" s="332"/>
      <c r="X2036" s="328"/>
      <c r="Y2036" s="324"/>
      <c r="Z2036" s="324"/>
      <c r="AA2036" s="324"/>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34">
        <f>SUM(O2037:O2041)</f>
        <v>0</v>
      </c>
      <c r="Q2037" s="269"/>
      <c r="R2037" s="318">
        <f>SUMPRODUCT(Q2037:Q2041+0)</f>
        <v>0</v>
      </c>
      <c r="S2037" s="336" t="e">
        <f>R2037/P2037</f>
        <v>#DIV/0!</v>
      </c>
      <c r="T2037" s="334" t="e">
        <f>LOOKUP(S2037,{0.4,0.45,0.5,0.55,0.6,0.65,0.7,0.75,0.8,0.85,0.9,0.95,1},{0.1,0.175,0.25,0.325,0.4,0.475,0.55,0.625,0.7,0.775,0.85,0.925,1})</f>
        <v>#DIV/0!</v>
      </c>
      <c r="U2037" s="338"/>
      <c r="V2037" s="340"/>
      <c r="W2037" s="342"/>
      <c r="X2037" s="338"/>
      <c r="Y2037" s="318">
        <f>R2037-(V2037/10)-X2037</f>
        <v>0</v>
      </c>
      <c r="Z2037" s="318" t="e">
        <f>Y2037*T2037*AE2037</f>
        <v>#DIV/0!</v>
      </c>
      <c r="AA2037" s="318"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35"/>
      <c r="Q2038" s="271"/>
      <c r="R2038" s="319"/>
      <c r="S2038" s="337"/>
      <c r="T2038" s="335"/>
      <c r="U2038" s="339"/>
      <c r="V2038" s="341"/>
      <c r="W2038" s="343"/>
      <c r="X2038" s="339"/>
      <c r="Y2038" s="319"/>
      <c r="Z2038" s="319"/>
      <c r="AA2038" s="319"/>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35"/>
      <c r="Q2039" s="271"/>
      <c r="R2039" s="319"/>
      <c r="S2039" s="337"/>
      <c r="T2039" s="335"/>
      <c r="U2039" s="339"/>
      <c r="V2039" s="341"/>
      <c r="W2039" s="343"/>
      <c r="X2039" s="339"/>
      <c r="Y2039" s="319"/>
      <c r="Z2039" s="319"/>
      <c r="AA2039" s="319"/>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35"/>
      <c r="Q2040" s="271"/>
      <c r="R2040" s="319"/>
      <c r="S2040" s="337"/>
      <c r="T2040" s="335"/>
      <c r="U2040" s="339"/>
      <c r="V2040" s="341"/>
      <c r="W2040" s="343"/>
      <c r="X2040" s="339"/>
      <c r="Y2040" s="319"/>
      <c r="Z2040" s="319"/>
      <c r="AA2040" s="319"/>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35"/>
      <c r="Q2041" s="271"/>
      <c r="R2041" s="319"/>
      <c r="S2041" s="337"/>
      <c r="T2041" s="335"/>
      <c r="U2041" s="339"/>
      <c r="V2041" s="341"/>
      <c r="W2041" s="343"/>
      <c r="X2041" s="339"/>
      <c r="Y2041" s="319"/>
      <c r="Z2041" s="319"/>
      <c r="AA2041" s="319"/>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21">
        <f>SUM(O2042:O2046)</f>
        <v>0</v>
      </c>
      <c r="Q2042" s="264"/>
      <c r="R2042" s="323">
        <f>SUMPRODUCT(Q2042:Q2046+0)</f>
        <v>0</v>
      </c>
      <c r="S2042" s="325" t="e">
        <f>R2042/P2042</f>
        <v>#DIV/0!</v>
      </c>
      <c r="T2042" s="321" t="e">
        <f>LOOKUP(S2042,{0.4,0.45,0.5,0.55,0.6,0.65,0.7,0.75,0.8,0.85,0.9,0.95,1},{0.1,0.175,0.25,0.325,0.4,0.475,0.55,0.625,0.7,0.775,0.85,0.925,1})</f>
        <v>#DIV/0!</v>
      </c>
      <c r="U2042" s="327"/>
      <c r="V2042" s="329"/>
      <c r="W2042" s="331"/>
      <c r="X2042" s="327"/>
      <c r="Y2042" s="323">
        <f>R2042-(V2042/10)-X2042</f>
        <v>0</v>
      </c>
      <c r="Z2042" s="323" t="e">
        <f>Y2042*T2042*AE2042</f>
        <v>#DIV/0!</v>
      </c>
      <c r="AA2042" s="323"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22"/>
      <c r="Q2043" s="266"/>
      <c r="R2043" s="324"/>
      <c r="S2043" s="326"/>
      <c r="T2043" s="322"/>
      <c r="U2043" s="328"/>
      <c r="V2043" s="330"/>
      <c r="W2043" s="332"/>
      <c r="X2043" s="328"/>
      <c r="Y2043" s="324"/>
      <c r="Z2043" s="324"/>
      <c r="AA2043" s="324"/>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22"/>
      <c r="Q2044" s="266"/>
      <c r="R2044" s="324"/>
      <c r="S2044" s="326"/>
      <c r="T2044" s="322"/>
      <c r="U2044" s="328"/>
      <c r="V2044" s="330"/>
      <c r="W2044" s="332"/>
      <c r="X2044" s="328"/>
      <c r="Y2044" s="324"/>
      <c r="Z2044" s="324"/>
      <c r="AA2044" s="324"/>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22"/>
      <c r="Q2045" s="266"/>
      <c r="R2045" s="324"/>
      <c r="S2045" s="326"/>
      <c r="T2045" s="322"/>
      <c r="U2045" s="328"/>
      <c r="V2045" s="330"/>
      <c r="W2045" s="332"/>
      <c r="X2045" s="328"/>
      <c r="Y2045" s="324"/>
      <c r="Z2045" s="324"/>
      <c r="AA2045" s="324"/>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22"/>
      <c r="Q2046" s="266"/>
      <c r="R2046" s="324"/>
      <c r="S2046" s="326"/>
      <c r="T2046" s="322"/>
      <c r="U2046" s="328"/>
      <c r="V2046" s="330"/>
      <c r="W2046" s="332"/>
      <c r="X2046" s="328"/>
      <c r="Y2046" s="324"/>
      <c r="Z2046" s="324"/>
      <c r="AA2046" s="324"/>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21">
        <f>SUM(O2048:O2052)</f>
        <v>0</v>
      </c>
      <c r="Q2048" s="264"/>
      <c r="R2048" s="323">
        <f>SUMPRODUCT(Q2048:Q2052+0)</f>
        <v>0</v>
      </c>
      <c r="S2048" s="325" t="e">
        <f>R2048/P2048</f>
        <v>#DIV/0!</v>
      </c>
      <c r="T2048" s="321" t="e">
        <f>LOOKUP(S2048,{0.4,0.45,0.5,0.55,0.6,0.65,0.7,0.75,0.8,0.85,0.9,0.95,1},{0.1,0.175,0.25,0.325,0.4,0.475,0.55,0.625,0.7,0.775,0.85,0.925,1})</f>
        <v>#DIV/0!</v>
      </c>
      <c r="U2048" s="327"/>
      <c r="V2048" s="329"/>
      <c r="W2048" s="331"/>
      <c r="X2048" s="327"/>
      <c r="Y2048" s="323">
        <f>R2048-(V2048/10)-X2048</f>
        <v>0</v>
      </c>
      <c r="Z2048" s="323" t="e">
        <f>Y2048*T2048*AE2048</f>
        <v>#DIV/0!</v>
      </c>
      <c r="AA2048" s="323"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22"/>
      <c r="Q2049" s="266"/>
      <c r="R2049" s="324"/>
      <c r="S2049" s="326"/>
      <c r="T2049" s="322"/>
      <c r="U2049" s="328"/>
      <c r="V2049" s="330"/>
      <c r="W2049" s="332"/>
      <c r="X2049" s="328"/>
      <c r="Y2049" s="324"/>
      <c r="Z2049" s="324"/>
      <c r="AA2049" s="324"/>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22"/>
      <c r="Q2050" s="266"/>
      <c r="R2050" s="324"/>
      <c r="S2050" s="326"/>
      <c r="T2050" s="322"/>
      <c r="U2050" s="328"/>
      <c r="V2050" s="330"/>
      <c r="W2050" s="332"/>
      <c r="X2050" s="328"/>
      <c r="Y2050" s="324"/>
      <c r="Z2050" s="324"/>
      <c r="AA2050" s="324"/>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22"/>
      <c r="Q2051" s="266"/>
      <c r="R2051" s="324"/>
      <c r="S2051" s="326"/>
      <c r="T2051" s="322"/>
      <c r="U2051" s="328"/>
      <c r="V2051" s="330"/>
      <c r="W2051" s="332"/>
      <c r="X2051" s="328"/>
      <c r="Y2051" s="324"/>
      <c r="Z2051" s="324"/>
      <c r="AA2051" s="324"/>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22"/>
      <c r="Q2052" s="266"/>
      <c r="R2052" s="324"/>
      <c r="S2052" s="326"/>
      <c r="T2052" s="322"/>
      <c r="U2052" s="328"/>
      <c r="V2052" s="330"/>
      <c r="W2052" s="332"/>
      <c r="X2052" s="328"/>
      <c r="Y2052" s="324"/>
      <c r="Z2052" s="324"/>
      <c r="AA2052" s="324"/>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34">
        <f>SUM(O2053:O2057)</f>
        <v>0</v>
      </c>
      <c r="Q2053" s="269"/>
      <c r="R2053" s="318">
        <f>SUMPRODUCT(Q2053:Q2057+0)</f>
        <v>0</v>
      </c>
      <c r="S2053" s="336" t="e">
        <f>R2053/P2053</f>
        <v>#DIV/0!</v>
      </c>
      <c r="T2053" s="334" t="e">
        <f>LOOKUP(S2053,{0.4,0.45,0.5,0.55,0.6,0.65,0.7,0.75,0.8,0.85,0.9,0.95,1},{0.1,0.175,0.25,0.325,0.4,0.475,0.55,0.625,0.7,0.775,0.85,0.925,1})</f>
        <v>#DIV/0!</v>
      </c>
      <c r="U2053" s="338"/>
      <c r="V2053" s="340"/>
      <c r="W2053" s="342"/>
      <c r="X2053" s="338"/>
      <c r="Y2053" s="318">
        <f>R2053-(V2053/10)-X2053</f>
        <v>0</v>
      </c>
      <c r="Z2053" s="318" t="e">
        <f>Y2053*T2053*AE2053</f>
        <v>#DIV/0!</v>
      </c>
      <c r="AA2053" s="318"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35"/>
      <c r="Q2054" s="271"/>
      <c r="R2054" s="319"/>
      <c r="S2054" s="337"/>
      <c r="T2054" s="335"/>
      <c r="U2054" s="339"/>
      <c r="V2054" s="341"/>
      <c r="W2054" s="343"/>
      <c r="X2054" s="339"/>
      <c r="Y2054" s="319"/>
      <c r="Z2054" s="319"/>
      <c r="AA2054" s="319"/>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35"/>
      <c r="Q2055" s="271"/>
      <c r="R2055" s="319"/>
      <c r="S2055" s="337"/>
      <c r="T2055" s="335"/>
      <c r="U2055" s="339"/>
      <c r="V2055" s="341"/>
      <c r="W2055" s="343"/>
      <c r="X2055" s="339"/>
      <c r="Y2055" s="319"/>
      <c r="Z2055" s="319"/>
      <c r="AA2055" s="319"/>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35"/>
      <c r="Q2056" s="271"/>
      <c r="R2056" s="319"/>
      <c r="S2056" s="337"/>
      <c r="T2056" s="335"/>
      <c r="U2056" s="339"/>
      <c r="V2056" s="341"/>
      <c r="W2056" s="343"/>
      <c r="X2056" s="339"/>
      <c r="Y2056" s="319"/>
      <c r="Z2056" s="319"/>
      <c r="AA2056" s="319"/>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35"/>
      <c r="Q2057" s="271"/>
      <c r="R2057" s="319"/>
      <c r="S2057" s="337"/>
      <c r="T2057" s="335"/>
      <c r="U2057" s="339"/>
      <c r="V2057" s="341"/>
      <c r="W2057" s="343"/>
      <c r="X2057" s="339"/>
      <c r="Y2057" s="319"/>
      <c r="Z2057" s="319"/>
      <c r="AA2057" s="319"/>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21">
        <f>SUM(O2058:O2062)</f>
        <v>0</v>
      </c>
      <c r="Q2058" s="264"/>
      <c r="R2058" s="323">
        <f>SUMPRODUCT(Q2058:Q2062+0)</f>
        <v>0</v>
      </c>
      <c r="S2058" s="325" t="e">
        <f>R2058/P2058</f>
        <v>#DIV/0!</v>
      </c>
      <c r="T2058" s="321" t="e">
        <f>LOOKUP(S2058,{0.4,0.45,0.5,0.55,0.6,0.65,0.7,0.75,0.8,0.85,0.9,0.95,1},{0.1,0.175,0.25,0.325,0.4,0.475,0.55,0.625,0.7,0.775,0.85,0.925,1})</f>
        <v>#DIV/0!</v>
      </c>
      <c r="U2058" s="327"/>
      <c r="V2058" s="329"/>
      <c r="W2058" s="331"/>
      <c r="X2058" s="327"/>
      <c r="Y2058" s="323">
        <f>R2058-(V2058/10)-X2058</f>
        <v>0</v>
      </c>
      <c r="Z2058" s="323" t="e">
        <f>Y2058*T2058*AE2058</f>
        <v>#DIV/0!</v>
      </c>
      <c r="AA2058" s="323"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22"/>
      <c r="Q2059" s="266"/>
      <c r="R2059" s="324"/>
      <c r="S2059" s="326"/>
      <c r="T2059" s="322"/>
      <c r="U2059" s="328"/>
      <c r="V2059" s="330"/>
      <c r="W2059" s="332"/>
      <c r="X2059" s="328"/>
      <c r="Y2059" s="324"/>
      <c r="Z2059" s="324"/>
      <c r="AA2059" s="324"/>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22"/>
      <c r="Q2060" s="266"/>
      <c r="R2060" s="324"/>
      <c r="S2060" s="326"/>
      <c r="T2060" s="322"/>
      <c r="U2060" s="328"/>
      <c r="V2060" s="330"/>
      <c r="W2060" s="332"/>
      <c r="X2060" s="328"/>
      <c r="Y2060" s="324"/>
      <c r="Z2060" s="324"/>
      <c r="AA2060" s="324"/>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22"/>
      <c r="Q2061" s="266"/>
      <c r="R2061" s="324"/>
      <c r="S2061" s="326"/>
      <c r="T2061" s="322"/>
      <c r="U2061" s="328"/>
      <c r="V2061" s="330"/>
      <c r="W2061" s="332"/>
      <c r="X2061" s="328"/>
      <c r="Y2061" s="324"/>
      <c r="Z2061" s="324"/>
      <c r="AA2061" s="324"/>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22"/>
      <c r="Q2062" s="266"/>
      <c r="R2062" s="324"/>
      <c r="S2062" s="326"/>
      <c r="T2062" s="322"/>
      <c r="U2062" s="328"/>
      <c r="V2062" s="330"/>
      <c r="W2062" s="332"/>
      <c r="X2062" s="328"/>
      <c r="Y2062" s="324"/>
      <c r="Z2062" s="324"/>
      <c r="AA2062" s="324"/>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34">
        <f>SUM(O2063:O2067)</f>
        <v>0</v>
      </c>
      <c r="Q2063" s="269"/>
      <c r="R2063" s="318">
        <f>SUMPRODUCT(Q2063:Q2067+0)</f>
        <v>0</v>
      </c>
      <c r="S2063" s="336" t="e">
        <f>R2063/P2063</f>
        <v>#DIV/0!</v>
      </c>
      <c r="T2063" s="334" t="e">
        <f>LOOKUP(S2063,{0.4,0.45,0.5,0.55,0.6,0.65,0.7,0.75,0.8,0.85,0.9,0.95,1},{0.1,0.175,0.25,0.325,0.4,0.475,0.55,0.625,0.7,0.775,0.85,0.925,1})</f>
        <v>#DIV/0!</v>
      </c>
      <c r="U2063" s="338"/>
      <c r="V2063" s="340"/>
      <c r="W2063" s="342"/>
      <c r="X2063" s="338"/>
      <c r="Y2063" s="318">
        <f>R2063-(V2063/10)-X2063</f>
        <v>0</v>
      </c>
      <c r="Z2063" s="318" t="e">
        <f>Y2063*T2063*AE2063</f>
        <v>#DIV/0!</v>
      </c>
      <c r="AA2063" s="318"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35"/>
      <c r="Q2064" s="271"/>
      <c r="R2064" s="319"/>
      <c r="S2064" s="337"/>
      <c r="T2064" s="335"/>
      <c r="U2064" s="339"/>
      <c r="V2064" s="341"/>
      <c r="W2064" s="343"/>
      <c r="X2064" s="339"/>
      <c r="Y2064" s="319"/>
      <c r="Z2064" s="319"/>
      <c r="AA2064" s="319"/>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35"/>
      <c r="Q2065" s="271"/>
      <c r="R2065" s="319"/>
      <c r="S2065" s="337"/>
      <c r="T2065" s="335"/>
      <c r="U2065" s="339"/>
      <c r="V2065" s="341"/>
      <c r="W2065" s="343"/>
      <c r="X2065" s="339"/>
      <c r="Y2065" s="319"/>
      <c r="Z2065" s="319"/>
      <c r="AA2065" s="319"/>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35"/>
      <c r="Q2066" s="271"/>
      <c r="R2066" s="319"/>
      <c r="S2066" s="337"/>
      <c r="T2066" s="335"/>
      <c r="U2066" s="339"/>
      <c r="V2066" s="341"/>
      <c r="W2066" s="343"/>
      <c r="X2066" s="339"/>
      <c r="Y2066" s="319"/>
      <c r="Z2066" s="319"/>
      <c r="AA2066" s="319"/>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35"/>
      <c r="Q2067" s="271"/>
      <c r="R2067" s="319"/>
      <c r="S2067" s="337"/>
      <c r="T2067" s="335"/>
      <c r="U2067" s="339"/>
      <c r="V2067" s="341"/>
      <c r="W2067" s="343"/>
      <c r="X2067" s="339"/>
      <c r="Y2067" s="319"/>
      <c r="Z2067" s="319"/>
      <c r="AA2067" s="319"/>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21">
        <f>SUM(O2068:O2072)</f>
        <v>0</v>
      </c>
      <c r="Q2068" s="264"/>
      <c r="R2068" s="323">
        <f>SUMPRODUCT(Q2068:Q2072+0)</f>
        <v>0</v>
      </c>
      <c r="S2068" s="325" t="e">
        <f>R2068/P2068</f>
        <v>#DIV/0!</v>
      </c>
      <c r="T2068" s="321" t="e">
        <f>LOOKUP(S2068,{0.4,0.45,0.5,0.55,0.6,0.65,0.7,0.75,0.8,0.85,0.9,0.95,1},{0.1,0.175,0.25,0.325,0.4,0.475,0.55,0.625,0.7,0.775,0.85,0.925,1})</f>
        <v>#DIV/0!</v>
      </c>
      <c r="U2068" s="327"/>
      <c r="V2068" s="329"/>
      <c r="W2068" s="331"/>
      <c r="X2068" s="327"/>
      <c r="Y2068" s="323">
        <f>R2068-(V2068/10)-X2068</f>
        <v>0</v>
      </c>
      <c r="Z2068" s="323" t="e">
        <f>Y2068*T2068*AE2068</f>
        <v>#DIV/0!</v>
      </c>
      <c r="AA2068" s="323"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22"/>
      <c r="Q2069" s="266"/>
      <c r="R2069" s="324"/>
      <c r="S2069" s="326"/>
      <c r="T2069" s="322"/>
      <c r="U2069" s="328"/>
      <c r="V2069" s="330"/>
      <c r="W2069" s="332"/>
      <c r="X2069" s="328"/>
      <c r="Y2069" s="324"/>
      <c r="Z2069" s="324"/>
      <c r="AA2069" s="324"/>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22"/>
      <c r="Q2070" s="266"/>
      <c r="R2070" s="324"/>
      <c r="S2070" s="326"/>
      <c r="T2070" s="322"/>
      <c r="U2070" s="328"/>
      <c r="V2070" s="330"/>
      <c r="W2070" s="332"/>
      <c r="X2070" s="328"/>
      <c r="Y2070" s="324"/>
      <c r="Z2070" s="324"/>
      <c r="AA2070" s="324"/>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22"/>
      <c r="Q2071" s="266"/>
      <c r="R2071" s="324"/>
      <c r="S2071" s="326"/>
      <c r="T2071" s="322"/>
      <c r="U2071" s="328"/>
      <c r="V2071" s="330"/>
      <c r="W2071" s="332"/>
      <c r="X2071" s="328"/>
      <c r="Y2071" s="324"/>
      <c r="Z2071" s="324"/>
      <c r="AA2071" s="324"/>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22"/>
      <c r="Q2072" s="266"/>
      <c r="R2072" s="324"/>
      <c r="S2072" s="326"/>
      <c r="T2072" s="322"/>
      <c r="U2072" s="328"/>
      <c r="V2072" s="330"/>
      <c r="W2072" s="332"/>
      <c r="X2072" s="328"/>
      <c r="Y2072" s="324"/>
      <c r="Z2072" s="324"/>
      <c r="AA2072" s="324"/>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21">
        <f>SUM(O2074:O2078)</f>
        <v>0</v>
      </c>
      <c r="Q2074" s="264"/>
      <c r="R2074" s="323">
        <f>SUMPRODUCT(Q2074:Q2078+0)</f>
        <v>0</v>
      </c>
      <c r="S2074" s="325" t="e">
        <f>R2074/P2074</f>
        <v>#DIV/0!</v>
      </c>
      <c r="T2074" s="321" t="e">
        <f>LOOKUP(S2074,{0.4,0.45,0.5,0.55,0.6,0.65,0.7,0.75,0.8,0.85,0.9,0.95,1},{0.1,0.175,0.25,0.325,0.4,0.475,0.55,0.625,0.7,0.775,0.85,0.925,1})</f>
        <v>#DIV/0!</v>
      </c>
      <c r="U2074" s="327"/>
      <c r="V2074" s="329"/>
      <c r="W2074" s="331"/>
      <c r="X2074" s="327"/>
      <c r="Y2074" s="323">
        <f>R2074-(V2074/10)-X2074</f>
        <v>0</v>
      </c>
      <c r="Z2074" s="323" t="e">
        <f>Y2074*T2074*AE2074</f>
        <v>#DIV/0!</v>
      </c>
      <c r="AA2074" s="323"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22"/>
      <c r="Q2075" s="266"/>
      <c r="R2075" s="324"/>
      <c r="S2075" s="326"/>
      <c r="T2075" s="322"/>
      <c r="U2075" s="328"/>
      <c r="V2075" s="330"/>
      <c r="W2075" s="332"/>
      <c r="X2075" s="328"/>
      <c r="Y2075" s="324"/>
      <c r="Z2075" s="324"/>
      <c r="AA2075" s="324"/>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22"/>
      <c r="Q2076" s="266"/>
      <c r="R2076" s="324"/>
      <c r="S2076" s="326"/>
      <c r="T2076" s="322"/>
      <c r="U2076" s="328"/>
      <c r="V2076" s="330"/>
      <c r="W2076" s="332"/>
      <c r="X2076" s="328"/>
      <c r="Y2076" s="324"/>
      <c r="Z2076" s="324"/>
      <c r="AA2076" s="324"/>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22"/>
      <c r="Q2077" s="266"/>
      <c r="R2077" s="324"/>
      <c r="S2077" s="326"/>
      <c r="T2077" s="322"/>
      <c r="U2077" s="328"/>
      <c r="V2077" s="330"/>
      <c r="W2077" s="332"/>
      <c r="X2077" s="328"/>
      <c r="Y2077" s="324"/>
      <c r="Z2077" s="324"/>
      <c r="AA2077" s="324"/>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22"/>
      <c r="Q2078" s="266"/>
      <c r="R2078" s="324"/>
      <c r="S2078" s="326"/>
      <c r="T2078" s="322"/>
      <c r="U2078" s="328"/>
      <c r="V2078" s="330"/>
      <c r="W2078" s="332"/>
      <c r="X2078" s="328"/>
      <c r="Y2078" s="324"/>
      <c r="Z2078" s="324"/>
      <c r="AA2078" s="324"/>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34">
        <f>SUM(O2079:O2083)</f>
        <v>0</v>
      </c>
      <c r="Q2079" s="269"/>
      <c r="R2079" s="318">
        <f>SUMPRODUCT(Q2079:Q2083+0)</f>
        <v>0</v>
      </c>
      <c r="S2079" s="336" t="e">
        <f>R2079/P2079</f>
        <v>#DIV/0!</v>
      </c>
      <c r="T2079" s="334" t="e">
        <f>LOOKUP(S2079,{0.4,0.45,0.5,0.55,0.6,0.65,0.7,0.75,0.8,0.85,0.9,0.95,1},{0.1,0.175,0.25,0.325,0.4,0.475,0.55,0.625,0.7,0.775,0.85,0.925,1})</f>
        <v>#DIV/0!</v>
      </c>
      <c r="U2079" s="338"/>
      <c r="V2079" s="340"/>
      <c r="W2079" s="342"/>
      <c r="X2079" s="338"/>
      <c r="Y2079" s="318">
        <f>R2079-(V2079/10)-X2079</f>
        <v>0</v>
      </c>
      <c r="Z2079" s="318" t="e">
        <f>Y2079*T2079*AE2079</f>
        <v>#DIV/0!</v>
      </c>
      <c r="AA2079" s="318"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35"/>
      <c r="Q2080" s="271"/>
      <c r="R2080" s="319"/>
      <c r="S2080" s="337"/>
      <c r="T2080" s="335"/>
      <c r="U2080" s="339"/>
      <c r="V2080" s="341"/>
      <c r="W2080" s="343"/>
      <c r="X2080" s="339"/>
      <c r="Y2080" s="319"/>
      <c r="Z2080" s="319"/>
      <c r="AA2080" s="319"/>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35"/>
      <c r="Q2081" s="271"/>
      <c r="R2081" s="319"/>
      <c r="S2081" s="337"/>
      <c r="T2081" s="335"/>
      <c r="U2081" s="339"/>
      <c r="V2081" s="341"/>
      <c r="W2081" s="343"/>
      <c r="X2081" s="339"/>
      <c r="Y2081" s="319"/>
      <c r="Z2081" s="319"/>
      <c r="AA2081" s="319"/>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35"/>
      <c r="Q2082" s="271"/>
      <c r="R2082" s="319"/>
      <c r="S2082" s="337"/>
      <c r="T2082" s="335"/>
      <c r="U2082" s="339"/>
      <c r="V2082" s="341"/>
      <c r="W2082" s="343"/>
      <c r="X2082" s="339"/>
      <c r="Y2082" s="319"/>
      <c r="Z2082" s="319"/>
      <c r="AA2082" s="319"/>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35"/>
      <c r="Q2083" s="271"/>
      <c r="R2083" s="319"/>
      <c r="S2083" s="337"/>
      <c r="T2083" s="335"/>
      <c r="U2083" s="339"/>
      <c r="V2083" s="341"/>
      <c r="W2083" s="343"/>
      <c r="X2083" s="339"/>
      <c r="Y2083" s="319"/>
      <c r="Z2083" s="319"/>
      <c r="AA2083" s="319"/>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21">
        <f>SUM(O2084:O2088)</f>
        <v>0</v>
      </c>
      <c r="Q2084" s="264"/>
      <c r="R2084" s="323">
        <f>SUMPRODUCT(Q2084:Q2088+0)</f>
        <v>0</v>
      </c>
      <c r="S2084" s="325" t="e">
        <f>R2084/P2084</f>
        <v>#DIV/0!</v>
      </c>
      <c r="T2084" s="321" t="e">
        <f>LOOKUP(S2084,{0.4,0.45,0.5,0.55,0.6,0.65,0.7,0.75,0.8,0.85,0.9,0.95,1},{0.1,0.175,0.25,0.325,0.4,0.475,0.55,0.625,0.7,0.775,0.85,0.925,1})</f>
        <v>#DIV/0!</v>
      </c>
      <c r="U2084" s="327"/>
      <c r="V2084" s="329"/>
      <c r="W2084" s="331"/>
      <c r="X2084" s="327"/>
      <c r="Y2084" s="323">
        <f>R2084-(V2084/10)-X2084</f>
        <v>0</v>
      </c>
      <c r="Z2084" s="323" t="e">
        <f>Y2084*T2084*AE2084</f>
        <v>#DIV/0!</v>
      </c>
      <c r="AA2084" s="323"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22"/>
      <c r="Q2085" s="266"/>
      <c r="R2085" s="324"/>
      <c r="S2085" s="326"/>
      <c r="T2085" s="322"/>
      <c r="U2085" s="328"/>
      <c r="V2085" s="330"/>
      <c r="W2085" s="332"/>
      <c r="X2085" s="328"/>
      <c r="Y2085" s="324"/>
      <c r="Z2085" s="324"/>
      <c r="AA2085" s="324"/>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22"/>
      <c r="Q2086" s="266"/>
      <c r="R2086" s="324"/>
      <c r="S2086" s="326"/>
      <c r="T2086" s="322"/>
      <c r="U2086" s="328"/>
      <c r="V2086" s="330"/>
      <c r="W2086" s="332"/>
      <c r="X2086" s="328"/>
      <c r="Y2086" s="324"/>
      <c r="Z2086" s="324"/>
      <c r="AA2086" s="324"/>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22"/>
      <c r="Q2087" s="266"/>
      <c r="R2087" s="324"/>
      <c r="S2087" s="326"/>
      <c r="T2087" s="322"/>
      <c r="U2087" s="328"/>
      <c r="V2087" s="330"/>
      <c r="W2087" s="332"/>
      <c r="X2087" s="328"/>
      <c r="Y2087" s="324"/>
      <c r="Z2087" s="324"/>
      <c r="AA2087" s="324"/>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22"/>
      <c r="Q2088" s="266"/>
      <c r="R2088" s="324"/>
      <c r="S2088" s="326"/>
      <c r="T2088" s="322"/>
      <c r="U2088" s="328"/>
      <c r="V2088" s="330"/>
      <c r="W2088" s="332"/>
      <c r="X2088" s="328"/>
      <c r="Y2088" s="324"/>
      <c r="Z2088" s="324"/>
      <c r="AA2088" s="324"/>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34">
        <f>SUM(O2089:O2093)</f>
        <v>0</v>
      </c>
      <c r="Q2089" s="269"/>
      <c r="R2089" s="318">
        <f>SUMPRODUCT(Q2089:Q2093+0)</f>
        <v>0</v>
      </c>
      <c r="S2089" s="336" t="e">
        <f>R2089/P2089</f>
        <v>#DIV/0!</v>
      </c>
      <c r="T2089" s="334" t="e">
        <f>LOOKUP(S2089,{0.4,0.45,0.5,0.55,0.6,0.65,0.7,0.75,0.8,0.85,0.9,0.95,1},{0.1,0.175,0.25,0.325,0.4,0.475,0.55,0.625,0.7,0.775,0.85,0.925,1})</f>
        <v>#DIV/0!</v>
      </c>
      <c r="U2089" s="338"/>
      <c r="V2089" s="340"/>
      <c r="W2089" s="342"/>
      <c r="X2089" s="338"/>
      <c r="Y2089" s="318">
        <f>R2089-(V2089/10)-X2089</f>
        <v>0</v>
      </c>
      <c r="Z2089" s="318" t="e">
        <f>Y2089*T2089*AE2089</f>
        <v>#DIV/0!</v>
      </c>
      <c r="AA2089" s="318"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35"/>
      <c r="Q2090" s="271"/>
      <c r="R2090" s="319"/>
      <c r="S2090" s="337"/>
      <c r="T2090" s="335"/>
      <c r="U2090" s="339"/>
      <c r="V2090" s="341"/>
      <c r="W2090" s="343"/>
      <c r="X2090" s="339"/>
      <c r="Y2090" s="319"/>
      <c r="Z2090" s="319"/>
      <c r="AA2090" s="319"/>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35"/>
      <c r="Q2091" s="271"/>
      <c r="R2091" s="319"/>
      <c r="S2091" s="337"/>
      <c r="T2091" s="335"/>
      <c r="U2091" s="339"/>
      <c r="V2091" s="341"/>
      <c r="W2091" s="343"/>
      <c r="X2091" s="339"/>
      <c r="Y2091" s="319"/>
      <c r="Z2091" s="319"/>
      <c r="AA2091" s="319"/>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35"/>
      <c r="Q2092" s="271"/>
      <c r="R2092" s="319"/>
      <c r="S2092" s="337"/>
      <c r="T2092" s="335"/>
      <c r="U2092" s="339"/>
      <c r="V2092" s="341"/>
      <c r="W2092" s="343"/>
      <c r="X2092" s="339"/>
      <c r="Y2092" s="319"/>
      <c r="Z2092" s="319"/>
      <c r="AA2092" s="319"/>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35"/>
      <c r="Q2093" s="271"/>
      <c r="R2093" s="319"/>
      <c r="S2093" s="337"/>
      <c r="T2093" s="335"/>
      <c r="U2093" s="339"/>
      <c r="V2093" s="341"/>
      <c r="W2093" s="343"/>
      <c r="X2093" s="339"/>
      <c r="Y2093" s="319"/>
      <c r="Z2093" s="319"/>
      <c r="AA2093" s="319"/>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21">
        <f>SUM(O2094:O2098)</f>
        <v>0</v>
      </c>
      <c r="Q2094" s="264"/>
      <c r="R2094" s="323">
        <f>SUMPRODUCT(Q2094:Q2098+0)</f>
        <v>0</v>
      </c>
      <c r="S2094" s="325" t="e">
        <f>R2094/P2094</f>
        <v>#DIV/0!</v>
      </c>
      <c r="T2094" s="321" t="e">
        <f>LOOKUP(S2094,{0.4,0.45,0.5,0.55,0.6,0.65,0.7,0.75,0.8,0.85,0.9,0.95,1},{0.1,0.175,0.25,0.325,0.4,0.475,0.55,0.625,0.7,0.775,0.85,0.925,1})</f>
        <v>#DIV/0!</v>
      </c>
      <c r="U2094" s="327"/>
      <c r="V2094" s="329"/>
      <c r="W2094" s="331"/>
      <c r="X2094" s="327"/>
      <c r="Y2094" s="323">
        <f>R2094-(V2094/10)-X2094</f>
        <v>0</v>
      </c>
      <c r="Z2094" s="323" t="e">
        <f>Y2094*T2094*AE2094</f>
        <v>#DIV/0!</v>
      </c>
      <c r="AA2094" s="323"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22"/>
      <c r="Q2095" s="266"/>
      <c r="R2095" s="324"/>
      <c r="S2095" s="326"/>
      <c r="T2095" s="322"/>
      <c r="U2095" s="328"/>
      <c r="V2095" s="330"/>
      <c r="W2095" s="332"/>
      <c r="X2095" s="328"/>
      <c r="Y2095" s="324"/>
      <c r="Z2095" s="324"/>
      <c r="AA2095" s="324"/>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22"/>
      <c r="Q2096" s="266"/>
      <c r="R2096" s="324"/>
      <c r="S2096" s="326"/>
      <c r="T2096" s="322"/>
      <c r="U2096" s="328"/>
      <c r="V2096" s="330"/>
      <c r="W2096" s="332"/>
      <c r="X2096" s="328"/>
      <c r="Y2096" s="324"/>
      <c r="Z2096" s="324"/>
      <c r="AA2096" s="324"/>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22"/>
      <c r="Q2097" s="266"/>
      <c r="R2097" s="324"/>
      <c r="S2097" s="326"/>
      <c r="T2097" s="322"/>
      <c r="U2097" s="328"/>
      <c r="V2097" s="330"/>
      <c r="W2097" s="332"/>
      <c r="X2097" s="328"/>
      <c r="Y2097" s="324"/>
      <c r="Z2097" s="324"/>
      <c r="AA2097" s="324"/>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22"/>
      <c r="Q2098" s="266"/>
      <c r="R2098" s="324"/>
      <c r="S2098" s="326"/>
      <c r="T2098" s="322"/>
      <c r="U2098" s="328"/>
      <c r="V2098" s="330"/>
      <c r="W2098" s="332"/>
      <c r="X2098" s="328"/>
      <c r="Y2098" s="324"/>
      <c r="Z2098" s="324"/>
      <c r="AA2098" s="324"/>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21">
        <f>SUM(O2100:O2104)</f>
        <v>0</v>
      </c>
      <c r="Q2100" s="264"/>
      <c r="R2100" s="323">
        <f>SUMPRODUCT(Q2100:Q2104+0)</f>
        <v>0</v>
      </c>
      <c r="S2100" s="325" t="e">
        <f>R2100/P2100</f>
        <v>#DIV/0!</v>
      </c>
      <c r="T2100" s="321" t="e">
        <f>LOOKUP(S2100,{0.4,0.45,0.5,0.55,0.6,0.65,0.7,0.75,0.8,0.85,0.9,0.95,1},{0.1,0.175,0.25,0.325,0.4,0.475,0.55,0.625,0.7,0.775,0.85,0.925,1})</f>
        <v>#DIV/0!</v>
      </c>
      <c r="U2100" s="327"/>
      <c r="V2100" s="329"/>
      <c r="W2100" s="331"/>
      <c r="X2100" s="327"/>
      <c r="Y2100" s="323">
        <f>R2100-(V2100/10)-X2100</f>
        <v>0</v>
      </c>
      <c r="Z2100" s="323" t="e">
        <f>Y2100*T2100*AE2100</f>
        <v>#DIV/0!</v>
      </c>
      <c r="AA2100" s="323"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22"/>
      <c r="Q2101" s="266"/>
      <c r="R2101" s="324"/>
      <c r="S2101" s="326"/>
      <c r="T2101" s="322"/>
      <c r="U2101" s="328"/>
      <c r="V2101" s="330"/>
      <c r="W2101" s="332"/>
      <c r="X2101" s="328"/>
      <c r="Y2101" s="324"/>
      <c r="Z2101" s="324"/>
      <c r="AA2101" s="324"/>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22"/>
      <c r="Q2102" s="266"/>
      <c r="R2102" s="324"/>
      <c r="S2102" s="326"/>
      <c r="T2102" s="322"/>
      <c r="U2102" s="328"/>
      <c r="V2102" s="330"/>
      <c r="W2102" s="332"/>
      <c r="X2102" s="328"/>
      <c r="Y2102" s="324"/>
      <c r="Z2102" s="324"/>
      <c r="AA2102" s="324"/>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22"/>
      <c r="Q2103" s="266"/>
      <c r="R2103" s="324"/>
      <c r="S2103" s="326"/>
      <c r="T2103" s="322"/>
      <c r="U2103" s="328"/>
      <c r="V2103" s="330"/>
      <c r="W2103" s="332"/>
      <c r="X2103" s="328"/>
      <c r="Y2103" s="324"/>
      <c r="Z2103" s="324"/>
      <c r="AA2103" s="324"/>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22"/>
      <c r="Q2104" s="266"/>
      <c r="R2104" s="324"/>
      <c r="S2104" s="326"/>
      <c r="T2104" s="322"/>
      <c r="U2104" s="328"/>
      <c r="V2104" s="330"/>
      <c r="W2104" s="332"/>
      <c r="X2104" s="328"/>
      <c r="Y2104" s="324"/>
      <c r="Z2104" s="324"/>
      <c r="AA2104" s="324"/>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34">
        <f>SUM(O2105:O2109)</f>
        <v>0</v>
      </c>
      <c r="Q2105" s="269"/>
      <c r="R2105" s="318">
        <f>SUMPRODUCT(Q2105:Q2109+0)</f>
        <v>0</v>
      </c>
      <c r="S2105" s="336" t="e">
        <f>R2105/P2105</f>
        <v>#DIV/0!</v>
      </c>
      <c r="T2105" s="334" t="e">
        <f>LOOKUP(S2105,{0.4,0.45,0.5,0.55,0.6,0.65,0.7,0.75,0.8,0.85,0.9,0.95,1},{0.1,0.175,0.25,0.325,0.4,0.475,0.55,0.625,0.7,0.775,0.85,0.925,1})</f>
        <v>#DIV/0!</v>
      </c>
      <c r="U2105" s="338"/>
      <c r="V2105" s="340"/>
      <c r="W2105" s="342"/>
      <c r="X2105" s="338"/>
      <c r="Y2105" s="318">
        <f>R2105-(V2105/10)-X2105</f>
        <v>0</v>
      </c>
      <c r="Z2105" s="318" t="e">
        <f>Y2105*T2105*AE2105</f>
        <v>#DIV/0!</v>
      </c>
      <c r="AA2105" s="318"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35"/>
      <c r="Q2106" s="271"/>
      <c r="R2106" s="319"/>
      <c r="S2106" s="337"/>
      <c r="T2106" s="335"/>
      <c r="U2106" s="339"/>
      <c r="V2106" s="341"/>
      <c r="W2106" s="343"/>
      <c r="X2106" s="339"/>
      <c r="Y2106" s="319"/>
      <c r="Z2106" s="319"/>
      <c r="AA2106" s="319"/>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35"/>
      <c r="Q2107" s="271"/>
      <c r="R2107" s="319"/>
      <c r="S2107" s="337"/>
      <c r="T2107" s="335"/>
      <c r="U2107" s="339"/>
      <c r="V2107" s="341"/>
      <c r="W2107" s="343"/>
      <c r="X2107" s="339"/>
      <c r="Y2107" s="319"/>
      <c r="Z2107" s="319"/>
      <c r="AA2107" s="319"/>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35"/>
      <c r="Q2108" s="271"/>
      <c r="R2108" s="319"/>
      <c r="S2108" s="337"/>
      <c r="T2108" s="335"/>
      <c r="U2108" s="339"/>
      <c r="V2108" s="341"/>
      <c r="W2108" s="343"/>
      <c r="X2108" s="339"/>
      <c r="Y2108" s="319"/>
      <c r="Z2108" s="319"/>
      <c r="AA2108" s="319"/>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35"/>
      <c r="Q2109" s="271"/>
      <c r="R2109" s="319"/>
      <c r="S2109" s="337"/>
      <c r="T2109" s="335"/>
      <c r="U2109" s="339"/>
      <c r="V2109" s="341"/>
      <c r="W2109" s="343"/>
      <c r="X2109" s="339"/>
      <c r="Y2109" s="319"/>
      <c r="Z2109" s="319"/>
      <c r="AA2109" s="319"/>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21">
        <f>SUM(O2110:O2114)</f>
        <v>0</v>
      </c>
      <c r="Q2110" s="264"/>
      <c r="R2110" s="323">
        <f>SUMPRODUCT(Q2110:Q2114+0)</f>
        <v>0</v>
      </c>
      <c r="S2110" s="325" t="e">
        <f>R2110/P2110</f>
        <v>#DIV/0!</v>
      </c>
      <c r="T2110" s="321" t="e">
        <f>LOOKUP(S2110,{0.4,0.45,0.5,0.55,0.6,0.65,0.7,0.75,0.8,0.85,0.9,0.95,1},{0.1,0.175,0.25,0.325,0.4,0.475,0.55,0.625,0.7,0.775,0.85,0.925,1})</f>
        <v>#DIV/0!</v>
      </c>
      <c r="U2110" s="327"/>
      <c r="V2110" s="329"/>
      <c r="W2110" s="331"/>
      <c r="X2110" s="327"/>
      <c r="Y2110" s="323">
        <f>R2110-(V2110/10)-X2110</f>
        <v>0</v>
      </c>
      <c r="Z2110" s="323" t="e">
        <f>Y2110*T2110*AE2110</f>
        <v>#DIV/0!</v>
      </c>
      <c r="AA2110" s="323"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22"/>
      <c r="Q2111" s="266"/>
      <c r="R2111" s="324"/>
      <c r="S2111" s="326"/>
      <c r="T2111" s="322"/>
      <c r="U2111" s="328"/>
      <c r="V2111" s="330"/>
      <c r="W2111" s="332"/>
      <c r="X2111" s="328"/>
      <c r="Y2111" s="324"/>
      <c r="Z2111" s="324"/>
      <c r="AA2111" s="324"/>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22"/>
      <c r="Q2112" s="266"/>
      <c r="R2112" s="324"/>
      <c r="S2112" s="326"/>
      <c r="T2112" s="322"/>
      <c r="U2112" s="328"/>
      <c r="V2112" s="330"/>
      <c r="W2112" s="332"/>
      <c r="X2112" s="328"/>
      <c r="Y2112" s="324"/>
      <c r="Z2112" s="324"/>
      <c r="AA2112" s="324"/>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22"/>
      <c r="Q2113" s="266"/>
      <c r="R2113" s="324"/>
      <c r="S2113" s="326"/>
      <c r="T2113" s="322"/>
      <c r="U2113" s="328"/>
      <c r="V2113" s="330"/>
      <c r="W2113" s="332"/>
      <c r="X2113" s="328"/>
      <c r="Y2113" s="324"/>
      <c r="Z2113" s="324"/>
      <c r="AA2113" s="324"/>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22"/>
      <c r="Q2114" s="266"/>
      <c r="R2114" s="324"/>
      <c r="S2114" s="326"/>
      <c r="T2114" s="322"/>
      <c r="U2114" s="328"/>
      <c r="V2114" s="330"/>
      <c r="W2114" s="332"/>
      <c r="X2114" s="328"/>
      <c r="Y2114" s="324"/>
      <c r="Z2114" s="324"/>
      <c r="AA2114" s="324"/>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34">
        <f>SUM(O2115:O2119)</f>
        <v>0</v>
      </c>
      <c r="Q2115" s="269"/>
      <c r="R2115" s="318">
        <f>SUMPRODUCT(Q2115:Q2119+0)</f>
        <v>0</v>
      </c>
      <c r="S2115" s="336" t="e">
        <f>R2115/P2115</f>
        <v>#DIV/0!</v>
      </c>
      <c r="T2115" s="334" t="e">
        <f>LOOKUP(S2115,{0.4,0.45,0.5,0.55,0.6,0.65,0.7,0.75,0.8,0.85,0.9,0.95,1},{0.1,0.175,0.25,0.325,0.4,0.475,0.55,0.625,0.7,0.775,0.85,0.925,1})</f>
        <v>#DIV/0!</v>
      </c>
      <c r="U2115" s="338"/>
      <c r="V2115" s="340"/>
      <c r="W2115" s="342"/>
      <c r="X2115" s="338"/>
      <c r="Y2115" s="318">
        <f>R2115-(V2115/10)-X2115</f>
        <v>0</v>
      </c>
      <c r="Z2115" s="318" t="e">
        <f>Y2115*T2115*AE2115</f>
        <v>#DIV/0!</v>
      </c>
      <c r="AA2115" s="318"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35"/>
      <c r="Q2116" s="271"/>
      <c r="R2116" s="319"/>
      <c r="S2116" s="337"/>
      <c r="T2116" s="335"/>
      <c r="U2116" s="339"/>
      <c r="V2116" s="341"/>
      <c r="W2116" s="343"/>
      <c r="X2116" s="339"/>
      <c r="Y2116" s="319"/>
      <c r="Z2116" s="319"/>
      <c r="AA2116" s="319"/>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35"/>
      <c r="Q2117" s="271"/>
      <c r="R2117" s="319"/>
      <c r="S2117" s="337"/>
      <c r="T2117" s="335"/>
      <c r="U2117" s="339"/>
      <c r="V2117" s="341"/>
      <c r="W2117" s="343"/>
      <c r="X2117" s="339"/>
      <c r="Y2117" s="319"/>
      <c r="Z2117" s="319"/>
      <c r="AA2117" s="319"/>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35"/>
      <c r="Q2118" s="271"/>
      <c r="R2118" s="319"/>
      <c r="S2118" s="337"/>
      <c r="T2118" s="335"/>
      <c r="U2118" s="339"/>
      <c r="V2118" s="341"/>
      <c r="W2118" s="343"/>
      <c r="X2118" s="339"/>
      <c r="Y2118" s="319"/>
      <c r="Z2118" s="319"/>
      <c r="AA2118" s="319"/>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35"/>
      <c r="Q2119" s="271"/>
      <c r="R2119" s="319"/>
      <c r="S2119" s="337"/>
      <c r="T2119" s="335"/>
      <c r="U2119" s="339"/>
      <c r="V2119" s="341"/>
      <c r="W2119" s="343"/>
      <c r="X2119" s="339"/>
      <c r="Y2119" s="319"/>
      <c r="Z2119" s="319"/>
      <c r="AA2119" s="319"/>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21">
        <f>SUM(O2120:O2124)</f>
        <v>0</v>
      </c>
      <c r="Q2120" s="264"/>
      <c r="R2120" s="323">
        <f>SUMPRODUCT(Q2120:Q2124+0)</f>
        <v>0</v>
      </c>
      <c r="S2120" s="325" t="e">
        <f>R2120/P2120</f>
        <v>#DIV/0!</v>
      </c>
      <c r="T2120" s="321" t="e">
        <f>LOOKUP(S2120,{0.4,0.45,0.5,0.55,0.6,0.65,0.7,0.75,0.8,0.85,0.9,0.95,1},{0.1,0.175,0.25,0.325,0.4,0.475,0.55,0.625,0.7,0.775,0.85,0.925,1})</f>
        <v>#DIV/0!</v>
      </c>
      <c r="U2120" s="327"/>
      <c r="V2120" s="329"/>
      <c r="W2120" s="331"/>
      <c r="X2120" s="327"/>
      <c r="Y2120" s="323">
        <f>R2120-(V2120/10)-X2120</f>
        <v>0</v>
      </c>
      <c r="Z2120" s="323" t="e">
        <f>Y2120*T2120*AE2120</f>
        <v>#DIV/0!</v>
      </c>
      <c r="AA2120" s="323"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22"/>
      <c r="Q2121" s="266"/>
      <c r="R2121" s="324"/>
      <c r="S2121" s="326"/>
      <c r="T2121" s="322"/>
      <c r="U2121" s="328"/>
      <c r="V2121" s="330"/>
      <c r="W2121" s="332"/>
      <c r="X2121" s="328"/>
      <c r="Y2121" s="324"/>
      <c r="Z2121" s="324"/>
      <c r="AA2121" s="324"/>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22"/>
      <c r="Q2122" s="266"/>
      <c r="R2122" s="324"/>
      <c r="S2122" s="326"/>
      <c r="T2122" s="322"/>
      <c r="U2122" s="328"/>
      <c r="V2122" s="330"/>
      <c r="W2122" s="332"/>
      <c r="X2122" s="328"/>
      <c r="Y2122" s="324"/>
      <c r="Z2122" s="324"/>
      <c r="AA2122" s="324"/>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22"/>
      <c r="Q2123" s="266"/>
      <c r="R2123" s="324"/>
      <c r="S2123" s="326"/>
      <c r="T2123" s="322"/>
      <c r="U2123" s="328"/>
      <c r="V2123" s="330"/>
      <c r="W2123" s="332"/>
      <c r="X2123" s="328"/>
      <c r="Y2123" s="324"/>
      <c r="Z2123" s="324"/>
      <c r="AA2123" s="324"/>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22"/>
      <c r="Q2124" s="266"/>
      <c r="R2124" s="324"/>
      <c r="S2124" s="326"/>
      <c r="T2124" s="322"/>
      <c r="U2124" s="328"/>
      <c r="V2124" s="330"/>
      <c r="W2124" s="332"/>
      <c r="X2124" s="328"/>
      <c r="Y2124" s="324"/>
      <c r="Z2124" s="324"/>
      <c r="AA2124" s="324"/>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21">
        <f>SUM(O2126:O2130)</f>
        <v>0</v>
      </c>
      <c r="Q2126" s="264"/>
      <c r="R2126" s="323">
        <f>SUMPRODUCT(Q2126:Q2130+0)</f>
        <v>0</v>
      </c>
      <c r="S2126" s="325" t="e">
        <f>R2126/P2126</f>
        <v>#DIV/0!</v>
      </c>
      <c r="T2126" s="321" t="e">
        <f>LOOKUP(S2126,{0.4,0.45,0.5,0.55,0.6,0.65,0.7,0.75,0.8,0.85,0.9,0.95,1},{0.1,0.175,0.25,0.325,0.4,0.475,0.55,0.625,0.7,0.775,0.85,0.925,1})</f>
        <v>#DIV/0!</v>
      </c>
      <c r="U2126" s="327"/>
      <c r="V2126" s="329"/>
      <c r="W2126" s="331"/>
      <c r="X2126" s="327"/>
      <c r="Y2126" s="323">
        <f>R2126-(V2126/10)-X2126</f>
        <v>0</v>
      </c>
      <c r="Z2126" s="323" t="e">
        <f>Y2126*T2126*AE2126</f>
        <v>#DIV/0!</v>
      </c>
      <c r="AA2126" s="323"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22"/>
      <c r="Q2127" s="266"/>
      <c r="R2127" s="324"/>
      <c r="S2127" s="326"/>
      <c r="T2127" s="322"/>
      <c r="U2127" s="328"/>
      <c r="V2127" s="330"/>
      <c r="W2127" s="332"/>
      <c r="X2127" s="328"/>
      <c r="Y2127" s="324"/>
      <c r="Z2127" s="324"/>
      <c r="AA2127" s="324"/>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22"/>
      <c r="Q2128" s="266"/>
      <c r="R2128" s="324"/>
      <c r="S2128" s="326"/>
      <c r="T2128" s="322"/>
      <c r="U2128" s="328"/>
      <c r="V2128" s="330"/>
      <c r="W2128" s="332"/>
      <c r="X2128" s="328"/>
      <c r="Y2128" s="324"/>
      <c r="Z2128" s="324"/>
      <c r="AA2128" s="324"/>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22"/>
      <c r="Q2129" s="266"/>
      <c r="R2129" s="324"/>
      <c r="S2129" s="326"/>
      <c r="T2129" s="322"/>
      <c r="U2129" s="328"/>
      <c r="V2129" s="330"/>
      <c r="W2129" s="332"/>
      <c r="X2129" s="328"/>
      <c r="Y2129" s="324"/>
      <c r="Z2129" s="324"/>
      <c r="AA2129" s="324"/>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22"/>
      <c r="Q2130" s="266"/>
      <c r="R2130" s="324"/>
      <c r="S2130" s="326"/>
      <c r="T2130" s="322"/>
      <c r="U2130" s="328"/>
      <c r="V2130" s="330"/>
      <c r="W2130" s="332"/>
      <c r="X2130" s="328"/>
      <c r="Y2130" s="324"/>
      <c r="Z2130" s="324"/>
      <c r="AA2130" s="324"/>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34">
        <f>SUM(O2131:O2135)</f>
        <v>0</v>
      </c>
      <c r="Q2131" s="269"/>
      <c r="R2131" s="318">
        <f>SUMPRODUCT(Q2131:Q2135+0)</f>
        <v>0</v>
      </c>
      <c r="S2131" s="336" t="e">
        <f>R2131/P2131</f>
        <v>#DIV/0!</v>
      </c>
      <c r="T2131" s="334" t="e">
        <f>LOOKUP(S2131,{0.4,0.45,0.5,0.55,0.6,0.65,0.7,0.75,0.8,0.85,0.9,0.95,1},{0.1,0.175,0.25,0.325,0.4,0.475,0.55,0.625,0.7,0.775,0.85,0.925,1})</f>
        <v>#DIV/0!</v>
      </c>
      <c r="U2131" s="338"/>
      <c r="V2131" s="340"/>
      <c r="W2131" s="342"/>
      <c r="X2131" s="338"/>
      <c r="Y2131" s="318">
        <f>R2131-(V2131/10)-X2131</f>
        <v>0</v>
      </c>
      <c r="Z2131" s="318" t="e">
        <f>Y2131*T2131*AE2131</f>
        <v>#DIV/0!</v>
      </c>
      <c r="AA2131" s="318"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35"/>
      <c r="Q2132" s="271"/>
      <c r="R2132" s="319"/>
      <c r="S2132" s="337"/>
      <c r="T2132" s="335"/>
      <c r="U2132" s="339"/>
      <c r="V2132" s="341"/>
      <c r="W2132" s="343"/>
      <c r="X2132" s="339"/>
      <c r="Y2132" s="319"/>
      <c r="Z2132" s="319"/>
      <c r="AA2132" s="319"/>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35"/>
      <c r="Q2133" s="271"/>
      <c r="R2133" s="319"/>
      <c r="S2133" s="337"/>
      <c r="T2133" s="335"/>
      <c r="U2133" s="339"/>
      <c r="V2133" s="341"/>
      <c r="W2133" s="343"/>
      <c r="X2133" s="339"/>
      <c r="Y2133" s="319"/>
      <c r="Z2133" s="319"/>
      <c r="AA2133" s="319"/>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35"/>
      <c r="Q2134" s="271"/>
      <c r="R2134" s="319"/>
      <c r="S2134" s="337"/>
      <c r="T2134" s="335"/>
      <c r="U2134" s="339"/>
      <c r="V2134" s="341"/>
      <c r="W2134" s="343"/>
      <c r="X2134" s="339"/>
      <c r="Y2134" s="319"/>
      <c r="Z2134" s="319"/>
      <c r="AA2134" s="319"/>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35"/>
      <c r="Q2135" s="271"/>
      <c r="R2135" s="319"/>
      <c r="S2135" s="337"/>
      <c r="T2135" s="335"/>
      <c r="U2135" s="339"/>
      <c r="V2135" s="341"/>
      <c r="W2135" s="343"/>
      <c r="X2135" s="339"/>
      <c r="Y2135" s="319"/>
      <c r="Z2135" s="319"/>
      <c r="AA2135" s="319"/>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21">
        <f>SUM(O2136:O2140)</f>
        <v>0</v>
      </c>
      <c r="Q2136" s="264"/>
      <c r="R2136" s="323">
        <f>SUMPRODUCT(Q2136:Q2140+0)</f>
        <v>0</v>
      </c>
      <c r="S2136" s="325" t="e">
        <f>R2136/P2136</f>
        <v>#DIV/0!</v>
      </c>
      <c r="T2136" s="321" t="e">
        <f>LOOKUP(S2136,{0.4,0.45,0.5,0.55,0.6,0.65,0.7,0.75,0.8,0.85,0.9,0.95,1},{0.1,0.175,0.25,0.325,0.4,0.475,0.55,0.625,0.7,0.775,0.85,0.925,1})</f>
        <v>#DIV/0!</v>
      </c>
      <c r="U2136" s="327"/>
      <c r="V2136" s="329"/>
      <c r="W2136" s="331"/>
      <c r="X2136" s="327"/>
      <c r="Y2136" s="323">
        <f>R2136-(V2136/10)-X2136</f>
        <v>0</v>
      </c>
      <c r="Z2136" s="323" t="e">
        <f>Y2136*T2136*AE2136</f>
        <v>#DIV/0!</v>
      </c>
      <c r="AA2136" s="323"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22"/>
      <c r="Q2137" s="266"/>
      <c r="R2137" s="324"/>
      <c r="S2137" s="326"/>
      <c r="T2137" s="322"/>
      <c r="U2137" s="328"/>
      <c r="V2137" s="330"/>
      <c r="W2137" s="332"/>
      <c r="X2137" s="328"/>
      <c r="Y2137" s="324"/>
      <c r="Z2137" s="324"/>
      <c r="AA2137" s="324"/>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22"/>
      <c r="Q2138" s="266"/>
      <c r="R2138" s="324"/>
      <c r="S2138" s="326"/>
      <c r="T2138" s="322"/>
      <c r="U2138" s="328"/>
      <c r="V2138" s="330"/>
      <c r="W2138" s="332"/>
      <c r="X2138" s="328"/>
      <c r="Y2138" s="324"/>
      <c r="Z2138" s="324"/>
      <c r="AA2138" s="324"/>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22"/>
      <c r="Q2139" s="266"/>
      <c r="R2139" s="324"/>
      <c r="S2139" s="326"/>
      <c r="T2139" s="322"/>
      <c r="U2139" s="328"/>
      <c r="V2139" s="330"/>
      <c r="W2139" s="332"/>
      <c r="X2139" s="328"/>
      <c r="Y2139" s="324"/>
      <c r="Z2139" s="324"/>
      <c r="AA2139" s="324"/>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22"/>
      <c r="Q2140" s="266"/>
      <c r="R2140" s="324"/>
      <c r="S2140" s="326"/>
      <c r="T2140" s="322"/>
      <c r="U2140" s="328"/>
      <c r="V2140" s="330"/>
      <c r="W2140" s="332"/>
      <c r="X2140" s="328"/>
      <c r="Y2140" s="324"/>
      <c r="Z2140" s="324"/>
      <c r="AA2140" s="324"/>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34">
        <f>SUM(O2141:O2145)</f>
        <v>0</v>
      </c>
      <c r="Q2141" s="269"/>
      <c r="R2141" s="318">
        <f>SUMPRODUCT(Q2141:Q2145+0)</f>
        <v>0</v>
      </c>
      <c r="S2141" s="336" t="e">
        <f>R2141/P2141</f>
        <v>#DIV/0!</v>
      </c>
      <c r="T2141" s="334" t="e">
        <f>LOOKUP(S2141,{0.4,0.45,0.5,0.55,0.6,0.65,0.7,0.75,0.8,0.85,0.9,0.95,1},{0.1,0.175,0.25,0.325,0.4,0.475,0.55,0.625,0.7,0.775,0.85,0.925,1})</f>
        <v>#DIV/0!</v>
      </c>
      <c r="U2141" s="338"/>
      <c r="V2141" s="340"/>
      <c r="W2141" s="342"/>
      <c r="X2141" s="338"/>
      <c r="Y2141" s="318">
        <f>R2141-(V2141/10)-X2141</f>
        <v>0</v>
      </c>
      <c r="Z2141" s="318" t="e">
        <f>Y2141*T2141*AE2141</f>
        <v>#DIV/0!</v>
      </c>
      <c r="AA2141" s="318"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35"/>
      <c r="Q2142" s="271"/>
      <c r="R2142" s="319"/>
      <c r="S2142" s="337"/>
      <c r="T2142" s="335"/>
      <c r="U2142" s="339"/>
      <c r="V2142" s="341"/>
      <c r="W2142" s="343"/>
      <c r="X2142" s="339"/>
      <c r="Y2142" s="319"/>
      <c r="Z2142" s="319"/>
      <c r="AA2142" s="319"/>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35"/>
      <c r="Q2143" s="271"/>
      <c r="R2143" s="319"/>
      <c r="S2143" s="337"/>
      <c r="T2143" s="335"/>
      <c r="U2143" s="339"/>
      <c r="V2143" s="341"/>
      <c r="W2143" s="343"/>
      <c r="X2143" s="339"/>
      <c r="Y2143" s="319"/>
      <c r="Z2143" s="319"/>
      <c r="AA2143" s="319"/>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35"/>
      <c r="Q2144" s="271"/>
      <c r="R2144" s="319"/>
      <c r="S2144" s="337"/>
      <c r="T2144" s="335"/>
      <c r="U2144" s="339"/>
      <c r="V2144" s="341"/>
      <c r="W2144" s="343"/>
      <c r="X2144" s="339"/>
      <c r="Y2144" s="319"/>
      <c r="Z2144" s="319"/>
      <c r="AA2144" s="319"/>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35"/>
      <c r="Q2145" s="271"/>
      <c r="R2145" s="319"/>
      <c r="S2145" s="337"/>
      <c r="T2145" s="335"/>
      <c r="U2145" s="339"/>
      <c r="V2145" s="341"/>
      <c r="W2145" s="343"/>
      <c r="X2145" s="339"/>
      <c r="Y2145" s="319"/>
      <c r="Z2145" s="319"/>
      <c r="AA2145" s="319"/>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21">
        <f>SUM(O2146:O2150)</f>
        <v>0</v>
      </c>
      <c r="Q2146" s="264"/>
      <c r="R2146" s="323">
        <f>SUMPRODUCT(Q2146:Q2150+0)</f>
        <v>0</v>
      </c>
      <c r="S2146" s="325" t="e">
        <f>R2146/P2146</f>
        <v>#DIV/0!</v>
      </c>
      <c r="T2146" s="321" t="e">
        <f>LOOKUP(S2146,{0.4,0.45,0.5,0.55,0.6,0.65,0.7,0.75,0.8,0.85,0.9,0.95,1},{0.1,0.175,0.25,0.325,0.4,0.475,0.55,0.625,0.7,0.775,0.85,0.925,1})</f>
        <v>#DIV/0!</v>
      </c>
      <c r="U2146" s="327"/>
      <c r="V2146" s="329"/>
      <c r="W2146" s="331"/>
      <c r="X2146" s="327"/>
      <c r="Y2146" s="323">
        <f>R2146-(V2146/10)-X2146</f>
        <v>0</v>
      </c>
      <c r="Z2146" s="323" t="e">
        <f>Y2146*T2146*AE2146</f>
        <v>#DIV/0!</v>
      </c>
      <c r="AA2146" s="323"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22"/>
      <c r="Q2147" s="266"/>
      <c r="R2147" s="324"/>
      <c r="S2147" s="326"/>
      <c r="T2147" s="322"/>
      <c r="U2147" s="328"/>
      <c r="V2147" s="330"/>
      <c r="W2147" s="332"/>
      <c r="X2147" s="328"/>
      <c r="Y2147" s="324"/>
      <c r="Z2147" s="324"/>
      <c r="AA2147" s="324"/>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22"/>
      <c r="Q2148" s="266"/>
      <c r="R2148" s="324"/>
      <c r="S2148" s="326"/>
      <c r="T2148" s="322"/>
      <c r="U2148" s="328"/>
      <c r="V2148" s="330"/>
      <c r="W2148" s="332"/>
      <c r="X2148" s="328"/>
      <c r="Y2148" s="324"/>
      <c r="Z2148" s="324"/>
      <c r="AA2148" s="324"/>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22"/>
      <c r="Q2149" s="266"/>
      <c r="R2149" s="324"/>
      <c r="S2149" s="326"/>
      <c r="T2149" s="322"/>
      <c r="U2149" s="328"/>
      <c r="V2149" s="330"/>
      <c r="W2149" s="332"/>
      <c r="X2149" s="328"/>
      <c r="Y2149" s="324"/>
      <c r="Z2149" s="324"/>
      <c r="AA2149" s="324"/>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22"/>
      <c r="Q2150" s="266"/>
      <c r="R2150" s="324"/>
      <c r="S2150" s="326"/>
      <c r="T2150" s="322"/>
      <c r="U2150" s="328"/>
      <c r="V2150" s="330"/>
      <c r="W2150" s="332"/>
      <c r="X2150" s="328"/>
      <c r="Y2150" s="324"/>
      <c r="Z2150" s="324"/>
      <c r="AA2150" s="324"/>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21">
        <f>SUM(O2152:O2156)</f>
        <v>0</v>
      </c>
      <c r="Q2152" s="264"/>
      <c r="R2152" s="323">
        <f>SUMPRODUCT(Q2152:Q2156+0)</f>
        <v>0</v>
      </c>
      <c r="S2152" s="325" t="e">
        <f>R2152/P2152</f>
        <v>#DIV/0!</v>
      </c>
      <c r="T2152" s="321" t="e">
        <f>LOOKUP(S2152,{0.4,0.45,0.5,0.55,0.6,0.65,0.7,0.75,0.8,0.85,0.9,0.95,1},{0.1,0.175,0.25,0.325,0.4,0.475,0.55,0.625,0.7,0.775,0.85,0.925,1})</f>
        <v>#DIV/0!</v>
      </c>
      <c r="U2152" s="327"/>
      <c r="V2152" s="329"/>
      <c r="W2152" s="331"/>
      <c r="X2152" s="327"/>
      <c r="Y2152" s="323">
        <f>R2152-(V2152/10)-X2152</f>
        <v>0</v>
      </c>
      <c r="Z2152" s="323" t="e">
        <f>Y2152*T2152*AE2152</f>
        <v>#DIV/0!</v>
      </c>
      <c r="AA2152" s="323"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22"/>
      <c r="Q2153" s="266"/>
      <c r="R2153" s="324"/>
      <c r="S2153" s="326"/>
      <c r="T2153" s="322"/>
      <c r="U2153" s="328"/>
      <c r="V2153" s="330"/>
      <c r="W2153" s="332"/>
      <c r="X2153" s="328"/>
      <c r="Y2153" s="324"/>
      <c r="Z2153" s="324"/>
      <c r="AA2153" s="324"/>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22"/>
      <c r="Q2154" s="266"/>
      <c r="R2154" s="324"/>
      <c r="S2154" s="326"/>
      <c r="T2154" s="322"/>
      <c r="U2154" s="328"/>
      <c r="V2154" s="330"/>
      <c r="W2154" s="332"/>
      <c r="X2154" s="328"/>
      <c r="Y2154" s="324"/>
      <c r="Z2154" s="324"/>
      <c r="AA2154" s="324"/>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22"/>
      <c r="Q2155" s="266"/>
      <c r="R2155" s="324"/>
      <c r="S2155" s="326"/>
      <c r="T2155" s="322"/>
      <c r="U2155" s="328"/>
      <c r="V2155" s="330"/>
      <c r="W2155" s="332"/>
      <c r="X2155" s="328"/>
      <c r="Y2155" s="324"/>
      <c r="Z2155" s="324"/>
      <c r="AA2155" s="324"/>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22"/>
      <c r="Q2156" s="266"/>
      <c r="R2156" s="324"/>
      <c r="S2156" s="326"/>
      <c r="T2156" s="322"/>
      <c r="U2156" s="328"/>
      <c r="V2156" s="330"/>
      <c r="W2156" s="332"/>
      <c r="X2156" s="328"/>
      <c r="Y2156" s="324"/>
      <c r="Z2156" s="324"/>
      <c r="AA2156" s="324"/>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34">
        <f>SUM(O2157:O2161)</f>
        <v>0</v>
      </c>
      <c r="Q2157" s="269"/>
      <c r="R2157" s="318">
        <f>SUMPRODUCT(Q2157:Q2161+0)</f>
        <v>0</v>
      </c>
      <c r="S2157" s="336" t="e">
        <f>R2157/P2157</f>
        <v>#DIV/0!</v>
      </c>
      <c r="T2157" s="334" t="e">
        <f>LOOKUP(S2157,{0.4,0.45,0.5,0.55,0.6,0.65,0.7,0.75,0.8,0.85,0.9,0.95,1},{0.1,0.175,0.25,0.325,0.4,0.475,0.55,0.625,0.7,0.775,0.85,0.925,1})</f>
        <v>#DIV/0!</v>
      </c>
      <c r="U2157" s="338"/>
      <c r="V2157" s="340"/>
      <c r="W2157" s="342"/>
      <c r="X2157" s="338"/>
      <c r="Y2157" s="318">
        <f>R2157-(V2157/10)-X2157</f>
        <v>0</v>
      </c>
      <c r="Z2157" s="318" t="e">
        <f>Y2157*T2157*AE2157</f>
        <v>#DIV/0!</v>
      </c>
      <c r="AA2157" s="318"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35"/>
      <c r="Q2158" s="271"/>
      <c r="R2158" s="319"/>
      <c r="S2158" s="337"/>
      <c r="T2158" s="335"/>
      <c r="U2158" s="339"/>
      <c r="V2158" s="341"/>
      <c r="W2158" s="343"/>
      <c r="X2158" s="339"/>
      <c r="Y2158" s="319"/>
      <c r="Z2158" s="319"/>
      <c r="AA2158" s="319"/>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35"/>
      <c r="Q2159" s="271"/>
      <c r="R2159" s="319"/>
      <c r="S2159" s="337"/>
      <c r="T2159" s="335"/>
      <c r="U2159" s="339"/>
      <c r="V2159" s="341"/>
      <c r="W2159" s="343"/>
      <c r="X2159" s="339"/>
      <c r="Y2159" s="319"/>
      <c r="Z2159" s="319"/>
      <c r="AA2159" s="319"/>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35"/>
      <c r="Q2160" s="271"/>
      <c r="R2160" s="319"/>
      <c r="S2160" s="337"/>
      <c r="T2160" s="335"/>
      <c r="U2160" s="339"/>
      <c r="V2160" s="341"/>
      <c r="W2160" s="343"/>
      <c r="X2160" s="339"/>
      <c r="Y2160" s="319"/>
      <c r="Z2160" s="319"/>
      <c r="AA2160" s="319"/>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35"/>
      <c r="Q2161" s="271"/>
      <c r="R2161" s="319"/>
      <c r="S2161" s="337"/>
      <c r="T2161" s="335"/>
      <c r="U2161" s="339"/>
      <c r="V2161" s="341"/>
      <c r="W2161" s="343"/>
      <c r="X2161" s="339"/>
      <c r="Y2161" s="319"/>
      <c r="Z2161" s="319"/>
      <c r="AA2161" s="319"/>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21">
        <f>SUM(O2162:O2166)</f>
        <v>0</v>
      </c>
      <c r="Q2162" s="264"/>
      <c r="R2162" s="323">
        <f>SUMPRODUCT(Q2162:Q2166+0)</f>
        <v>0</v>
      </c>
      <c r="S2162" s="325" t="e">
        <f>R2162/P2162</f>
        <v>#DIV/0!</v>
      </c>
      <c r="T2162" s="321" t="e">
        <f>LOOKUP(S2162,{0.4,0.45,0.5,0.55,0.6,0.65,0.7,0.75,0.8,0.85,0.9,0.95,1},{0.1,0.175,0.25,0.325,0.4,0.475,0.55,0.625,0.7,0.775,0.85,0.925,1})</f>
        <v>#DIV/0!</v>
      </c>
      <c r="U2162" s="327"/>
      <c r="V2162" s="329"/>
      <c r="W2162" s="331"/>
      <c r="X2162" s="327"/>
      <c r="Y2162" s="323">
        <f>R2162-(V2162/10)-X2162</f>
        <v>0</v>
      </c>
      <c r="Z2162" s="323" t="e">
        <f>Y2162*T2162*AE2162</f>
        <v>#DIV/0!</v>
      </c>
      <c r="AA2162" s="323"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22"/>
      <c r="Q2163" s="266"/>
      <c r="R2163" s="324"/>
      <c r="S2163" s="326"/>
      <c r="T2163" s="322"/>
      <c r="U2163" s="328"/>
      <c r="V2163" s="330"/>
      <c r="W2163" s="332"/>
      <c r="X2163" s="328"/>
      <c r="Y2163" s="324"/>
      <c r="Z2163" s="324"/>
      <c r="AA2163" s="324"/>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22"/>
      <c r="Q2164" s="266"/>
      <c r="R2164" s="324"/>
      <c r="S2164" s="326"/>
      <c r="T2164" s="322"/>
      <c r="U2164" s="328"/>
      <c r="V2164" s="330"/>
      <c r="W2164" s="332"/>
      <c r="X2164" s="328"/>
      <c r="Y2164" s="324"/>
      <c r="Z2164" s="324"/>
      <c r="AA2164" s="324"/>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22"/>
      <c r="Q2165" s="266"/>
      <c r="R2165" s="324"/>
      <c r="S2165" s="326"/>
      <c r="T2165" s="322"/>
      <c r="U2165" s="328"/>
      <c r="V2165" s="330"/>
      <c r="W2165" s="332"/>
      <c r="X2165" s="328"/>
      <c r="Y2165" s="324"/>
      <c r="Z2165" s="324"/>
      <c r="AA2165" s="324"/>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22"/>
      <c r="Q2166" s="266"/>
      <c r="R2166" s="324"/>
      <c r="S2166" s="326"/>
      <c r="T2166" s="322"/>
      <c r="U2166" s="328"/>
      <c r="V2166" s="330"/>
      <c r="W2166" s="332"/>
      <c r="X2166" s="328"/>
      <c r="Y2166" s="324"/>
      <c r="Z2166" s="324"/>
      <c r="AA2166" s="324"/>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34">
        <f>SUM(O2167:O2171)</f>
        <v>0</v>
      </c>
      <c r="Q2167" s="269"/>
      <c r="R2167" s="318">
        <f>SUMPRODUCT(Q2167:Q2171+0)</f>
        <v>0</v>
      </c>
      <c r="S2167" s="336" t="e">
        <f>R2167/P2167</f>
        <v>#DIV/0!</v>
      </c>
      <c r="T2167" s="334" t="e">
        <f>LOOKUP(S2167,{0.4,0.45,0.5,0.55,0.6,0.65,0.7,0.75,0.8,0.85,0.9,0.95,1},{0.1,0.175,0.25,0.325,0.4,0.475,0.55,0.625,0.7,0.775,0.85,0.925,1})</f>
        <v>#DIV/0!</v>
      </c>
      <c r="U2167" s="338"/>
      <c r="V2167" s="340"/>
      <c r="W2167" s="342"/>
      <c r="X2167" s="338"/>
      <c r="Y2167" s="318">
        <f>R2167-(V2167/10)-X2167</f>
        <v>0</v>
      </c>
      <c r="Z2167" s="318" t="e">
        <f>Y2167*T2167*AE2167</f>
        <v>#DIV/0!</v>
      </c>
      <c r="AA2167" s="318"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35"/>
      <c r="Q2168" s="271"/>
      <c r="R2168" s="319"/>
      <c r="S2168" s="337"/>
      <c r="T2168" s="335"/>
      <c r="U2168" s="339"/>
      <c r="V2168" s="341"/>
      <c r="W2168" s="343"/>
      <c r="X2168" s="339"/>
      <c r="Y2168" s="319"/>
      <c r="Z2168" s="319"/>
      <c r="AA2168" s="319"/>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35"/>
      <c r="Q2169" s="271"/>
      <c r="R2169" s="319"/>
      <c r="S2169" s="337"/>
      <c r="T2169" s="335"/>
      <c r="U2169" s="339"/>
      <c r="V2169" s="341"/>
      <c r="W2169" s="343"/>
      <c r="X2169" s="339"/>
      <c r="Y2169" s="319"/>
      <c r="Z2169" s="319"/>
      <c r="AA2169" s="319"/>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35"/>
      <c r="Q2170" s="271"/>
      <c r="R2170" s="319"/>
      <c r="S2170" s="337"/>
      <c r="T2170" s="335"/>
      <c r="U2170" s="339"/>
      <c r="V2170" s="341"/>
      <c r="W2170" s="343"/>
      <c r="X2170" s="339"/>
      <c r="Y2170" s="319"/>
      <c r="Z2170" s="319"/>
      <c r="AA2170" s="319"/>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35"/>
      <c r="Q2171" s="271"/>
      <c r="R2171" s="319"/>
      <c r="S2171" s="337"/>
      <c r="T2171" s="335"/>
      <c r="U2171" s="339"/>
      <c r="V2171" s="341"/>
      <c r="W2171" s="343"/>
      <c r="X2171" s="339"/>
      <c r="Y2171" s="319"/>
      <c r="Z2171" s="319"/>
      <c r="AA2171" s="319"/>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21">
        <f>SUM(O2172:O2176)</f>
        <v>0</v>
      </c>
      <c r="Q2172" s="264"/>
      <c r="R2172" s="323">
        <f>SUMPRODUCT(Q2172:Q2176+0)</f>
        <v>0</v>
      </c>
      <c r="S2172" s="325" t="e">
        <f>R2172/P2172</f>
        <v>#DIV/0!</v>
      </c>
      <c r="T2172" s="321" t="e">
        <f>LOOKUP(S2172,{0.4,0.45,0.5,0.55,0.6,0.65,0.7,0.75,0.8,0.85,0.9,0.95,1},{0.1,0.175,0.25,0.325,0.4,0.475,0.55,0.625,0.7,0.775,0.85,0.925,1})</f>
        <v>#DIV/0!</v>
      </c>
      <c r="U2172" s="327"/>
      <c r="V2172" s="329"/>
      <c r="W2172" s="331"/>
      <c r="X2172" s="327"/>
      <c r="Y2172" s="323">
        <f>R2172-(V2172/10)-X2172</f>
        <v>0</v>
      </c>
      <c r="Z2172" s="323" t="e">
        <f>Y2172*T2172*AE2172</f>
        <v>#DIV/0!</v>
      </c>
      <c r="AA2172" s="323"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22"/>
      <c r="Q2173" s="266"/>
      <c r="R2173" s="324"/>
      <c r="S2173" s="326"/>
      <c r="T2173" s="322"/>
      <c r="U2173" s="328"/>
      <c r="V2173" s="330"/>
      <c r="W2173" s="332"/>
      <c r="X2173" s="328"/>
      <c r="Y2173" s="324"/>
      <c r="Z2173" s="324"/>
      <c r="AA2173" s="324"/>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22"/>
      <c r="Q2174" s="266"/>
      <c r="R2174" s="324"/>
      <c r="S2174" s="326"/>
      <c r="T2174" s="322"/>
      <c r="U2174" s="328"/>
      <c r="V2174" s="330"/>
      <c r="W2174" s="332"/>
      <c r="X2174" s="328"/>
      <c r="Y2174" s="324"/>
      <c r="Z2174" s="324"/>
      <c r="AA2174" s="324"/>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22"/>
      <c r="Q2175" s="266"/>
      <c r="R2175" s="324"/>
      <c r="S2175" s="326"/>
      <c r="T2175" s="322"/>
      <c r="U2175" s="328"/>
      <c r="V2175" s="330"/>
      <c r="W2175" s="332"/>
      <c r="X2175" s="328"/>
      <c r="Y2175" s="324"/>
      <c r="Z2175" s="324"/>
      <c r="AA2175" s="324"/>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22"/>
      <c r="Q2176" s="266"/>
      <c r="R2176" s="324"/>
      <c r="S2176" s="326"/>
      <c r="T2176" s="322"/>
      <c r="U2176" s="328"/>
      <c r="V2176" s="330"/>
      <c r="W2176" s="332"/>
      <c r="X2176" s="328"/>
      <c r="Y2176" s="324"/>
      <c r="Z2176" s="324"/>
      <c r="AA2176" s="324"/>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21">
        <f>SUM(O2178:O2182)</f>
        <v>0</v>
      </c>
      <c r="Q2178" s="264"/>
      <c r="R2178" s="323">
        <f>SUMPRODUCT(Q2178:Q2182+0)</f>
        <v>0</v>
      </c>
      <c r="S2178" s="325" t="e">
        <f>R2178/P2178</f>
        <v>#DIV/0!</v>
      </c>
      <c r="T2178" s="321" t="e">
        <f>LOOKUP(S2178,{0.4,0.45,0.5,0.55,0.6,0.65,0.7,0.75,0.8,0.85,0.9,0.95,1},{0.1,0.175,0.25,0.325,0.4,0.475,0.55,0.625,0.7,0.775,0.85,0.925,1})</f>
        <v>#DIV/0!</v>
      </c>
      <c r="U2178" s="327"/>
      <c r="V2178" s="329"/>
      <c r="W2178" s="331"/>
      <c r="X2178" s="327"/>
      <c r="Y2178" s="323">
        <f>R2178-(V2178/10)-X2178</f>
        <v>0</v>
      </c>
      <c r="Z2178" s="323" t="e">
        <f>Y2178*T2178*AE2178</f>
        <v>#DIV/0!</v>
      </c>
      <c r="AA2178" s="323"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22"/>
      <c r="Q2179" s="266"/>
      <c r="R2179" s="324"/>
      <c r="S2179" s="326"/>
      <c r="T2179" s="322"/>
      <c r="U2179" s="328"/>
      <c r="V2179" s="330"/>
      <c r="W2179" s="332"/>
      <c r="X2179" s="328"/>
      <c r="Y2179" s="324"/>
      <c r="Z2179" s="324"/>
      <c r="AA2179" s="324"/>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22"/>
      <c r="Q2180" s="266"/>
      <c r="R2180" s="324"/>
      <c r="S2180" s="326"/>
      <c r="T2180" s="322"/>
      <c r="U2180" s="328"/>
      <c r="V2180" s="330"/>
      <c r="W2180" s="332"/>
      <c r="X2180" s="328"/>
      <c r="Y2180" s="324"/>
      <c r="Z2180" s="324"/>
      <c r="AA2180" s="324"/>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22"/>
      <c r="Q2181" s="266"/>
      <c r="R2181" s="324"/>
      <c r="S2181" s="326"/>
      <c r="T2181" s="322"/>
      <c r="U2181" s="328"/>
      <c r="V2181" s="330"/>
      <c r="W2181" s="332"/>
      <c r="X2181" s="328"/>
      <c r="Y2181" s="324"/>
      <c r="Z2181" s="324"/>
      <c r="AA2181" s="324"/>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22"/>
      <c r="Q2182" s="266"/>
      <c r="R2182" s="324"/>
      <c r="S2182" s="326"/>
      <c r="T2182" s="322"/>
      <c r="U2182" s="328"/>
      <c r="V2182" s="330"/>
      <c r="W2182" s="332"/>
      <c r="X2182" s="328"/>
      <c r="Y2182" s="324"/>
      <c r="Z2182" s="324"/>
      <c r="AA2182" s="324"/>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34">
        <f>SUM(O2183:O2187)</f>
        <v>0</v>
      </c>
      <c r="Q2183" s="269"/>
      <c r="R2183" s="318">
        <f>SUMPRODUCT(Q2183:Q2187+0)</f>
        <v>0</v>
      </c>
      <c r="S2183" s="336" t="e">
        <f>R2183/P2183</f>
        <v>#DIV/0!</v>
      </c>
      <c r="T2183" s="334" t="e">
        <f>LOOKUP(S2183,{0.4,0.45,0.5,0.55,0.6,0.65,0.7,0.75,0.8,0.85,0.9,0.95,1},{0.1,0.175,0.25,0.325,0.4,0.475,0.55,0.625,0.7,0.775,0.85,0.925,1})</f>
        <v>#DIV/0!</v>
      </c>
      <c r="U2183" s="338"/>
      <c r="V2183" s="340"/>
      <c r="W2183" s="342"/>
      <c r="X2183" s="338"/>
      <c r="Y2183" s="318">
        <f>R2183-(V2183/10)-X2183</f>
        <v>0</v>
      </c>
      <c r="Z2183" s="318" t="e">
        <f>Y2183*T2183*AE2183</f>
        <v>#DIV/0!</v>
      </c>
      <c r="AA2183" s="318"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35"/>
      <c r="Q2184" s="271"/>
      <c r="R2184" s="319"/>
      <c r="S2184" s="337"/>
      <c r="T2184" s="335"/>
      <c r="U2184" s="339"/>
      <c r="V2184" s="341"/>
      <c r="W2184" s="343"/>
      <c r="X2184" s="339"/>
      <c r="Y2184" s="319"/>
      <c r="Z2184" s="319"/>
      <c r="AA2184" s="319"/>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35"/>
      <c r="Q2185" s="271"/>
      <c r="R2185" s="319"/>
      <c r="S2185" s="337"/>
      <c r="T2185" s="335"/>
      <c r="U2185" s="339"/>
      <c r="V2185" s="341"/>
      <c r="W2185" s="343"/>
      <c r="X2185" s="339"/>
      <c r="Y2185" s="319"/>
      <c r="Z2185" s="319"/>
      <c r="AA2185" s="319"/>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35"/>
      <c r="Q2186" s="271"/>
      <c r="R2186" s="319"/>
      <c r="S2186" s="337"/>
      <c r="T2186" s="335"/>
      <c r="U2186" s="339"/>
      <c r="V2186" s="341"/>
      <c r="W2186" s="343"/>
      <c r="X2186" s="339"/>
      <c r="Y2186" s="319"/>
      <c r="Z2186" s="319"/>
      <c r="AA2186" s="319"/>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35"/>
      <c r="Q2187" s="271"/>
      <c r="R2187" s="319"/>
      <c r="S2187" s="337"/>
      <c r="T2187" s="335"/>
      <c r="U2187" s="339"/>
      <c r="V2187" s="341"/>
      <c r="W2187" s="343"/>
      <c r="X2187" s="339"/>
      <c r="Y2187" s="319"/>
      <c r="Z2187" s="319"/>
      <c r="AA2187" s="319"/>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21">
        <f>SUM(O2188:O2192)</f>
        <v>0</v>
      </c>
      <c r="Q2188" s="264"/>
      <c r="R2188" s="323">
        <f>SUMPRODUCT(Q2188:Q2192+0)</f>
        <v>0</v>
      </c>
      <c r="S2188" s="325" t="e">
        <f>R2188/P2188</f>
        <v>#DIV/0!</v>
      </c>
      <c r="T2188" s="321" t="e">
        <f>LOOKUP(S2188,{0.4,0.45,0.5,0.55,0.6,0.65,0.7,0.75,0.8,0.85,0.9,0.95,1},{0.1,0.175,0.25,0.325,0.4,0.475,0.55,0.625,0.7,0.775,0.85,0.925,1})</f>
        <v>#DIV/0!</v>
      </c>
      <c r="U2188" s="327"/>
      <c r="V2188" s="329"/>
      <c r="W2188" s="331"/>
      <c r="X2188" s="327"/>
      <c r="Y2188" s="323">
        <f>R2188-(V2188/10)-X2188</f>
        <v>0</v>
      </c>
      <c r="Z2188" s="323" t="e">
        <f>Y2188*T2188*AE2188</f>
        <v>#DIV/0!</v>
      </c>
      <c r="AA2188" s="323"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22"/>
      <c r="Q2189" s="266"/>
      <c r="R2189" s="324"/>
      <c r="S2189" s="326"/>
      <c r="T2189" s="322"/>
      <c r="U2189" s="328"/>
      <c r="V2189" s="330"/>
      <c r="W2189" s="332"/>
      <c r="X2189" s="328"/>
      <c r="Y2189" s="324"/>
      <c r="Z2189" s="324"/>
      <c r="AA2189" s="324"/>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22"/>
      <c r="Q2190" s="266"/>
      <c r="R2190" s="324"/>
      <c r="S2190" s="326"/>
      <c r="T2190" s="322"/>
      <c r="U2190" s="328"/>
      <c r="V2190" s="330"/>
      <c r="W2190" s="332"/>
      <c r="X2190" s="328"/>
      <c r="Y2190" s="324"/>
      <c r="Z2190" s="324"/>
      <c r="AA2190" s="324"/>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22"/>
      <c r="Q2191" s="266"/>
      <c r="R2191" s="324"/>
      <c r="S2191" s="326"/>
      <c r="T2191" s="322"/>
      <c r="U2191" s="328"/>
      <c r="V2191" s="330"/>
      <c r="W2191" s="332"/>
      <c r="X2191" s="328"/>
      <c r="Y2191" s="324"/>
      <c r="Z2191" s="324"/>
      <c r="AA2191" s="324"/>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22"/>
      <c r="Q2192" s="266"/>
      <c r="R2192" s="324"/>
      <c r="S2192" s="326"/>
      <c r="T2192" s="322"/>
      <c r="U2192" s="328"/>
      <c r="V2192" s="330"/>
      <c r="W2192" s="332"/>
      <c r="X2192" s="328"/>
      <c r="Y2192" s="324"/>
      <c r="Z2192" s="324"/>
      <c r="AA2192" s="324"/>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34">
        <f>SUM(O2193:O2197)</f>
        <v>0</v>
      </c>
      <c r="Q2193" s="269"/>
      <c r="R2193" s="318">
        <f>SUMPRODUCT(Q2193:Q2197+0)</f>
        <v>0</v>
      </c>
      <c r="S2193" s="336" t="e">
        <f>R2193/P2193</f>
        <v>#DIV/0!</v>
      </c>
      <c r="T2193" s="334" t="e">
        <f>LOOKUP(S2193,{0.4,0.45,0.5,0.55,0.6,0.65,0.7,0.75,0.8,0.85,0.9,0.95,1},{0.1,0.175,0.25,0.325,0.4,0.475,0.55,0.625,0.7,0.775,0.85,0.925,1})</f>
        <v>#DIV/0!</v>
      </c>
      <c r="U2193" s="338"/>
      <c r="V2193" s="340"/>
      <c r="W2193" s="342"/>
      <c r="X2193" s="338"/>
      <c r="Y2193" s="318">
        <f>R2193-(V2193/10)-X2193</f>
        <v>0</v>
      </c>
      <c r="Z2193" s="318" t="e">
        <f>Y2193*T2193*AE2193</f>
        <v>#DIV/0!</v>
      </c>
      <c r="AA2193" s="318"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35"/>
      <c r="Q2194" s="271"/>
      <c r="R2194" s="319"/>
      <c r="S2194" s="337"/>
      <c r="T2194" s="335"/>
      <c r="U2194" s="339"/>
      <c r="V2194" s="341"/>
      <c r="W2194" s="343"/>
      <c r="X2194" s="339"/>
      <c r="Y2194" s="319"/>
      <c r="Z2194" s="319"/>
      <c r="AA2194" s="319"/>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35"/>
      <c r="Q2195" s="271"/>
      <c r="R2195" s="319"/>
      <c r="S2195" s="337"/>
      <c r="T2195" s="335"/>
      <c r="U2195" s="339"/>
      <c r="V2195" s="341"/>
      <c r="W2195" s="343"/>
      <c r="X2195" s="339"/>
      <c r="Y2195" s="319"/>
      <c r="Z2195" s="319"/>
      <c r="AA2195" s="319"/>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35"/>
      <c r="Q2196" s="271"/>
      <c r="R2196" s="319"/>
      <c r="S2196" s="337"/>
      <c r="T2196" s="335"/>
      <c r="U2196" s="339"/>
      <c r="V2196" s="341"/>
      <c r="W2196" s="343"/>
      <c r="X2196" s="339"/>
      <c r="Y2196" s="319"/>
      <c r="Z2196" s="319"/>
      <c r="AA2196" s="319"/>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35"/>
      <c r="Q2197" s="271"/>
      <c r="R2197" s="319"/>
      <c r="S2197" s="337"/>
      <c r="T2197" s="335"/>
      <c r="U2197" s="339"/>
      <c r="V2197" s="341"/>
      <c r="W2197" s="343"/>
      <c r="X2197" s="339"/>
      <c r="Y2197" s="319"/>
      <c r="Z2197" s="319"/>
      <c r="AA2197" s="319"/>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21">
        <f>SUM(O2198:O2202)</f>
        <v>0</v>
      </c>
      <c r="Q2198" s="264"/>
      <c r="R2198" s="323">
        <f>SUMPRODUCT(Q2198:Q2202+0)</f>
        <v>0</v>
      </c>
      <c r="S2198" s="325" t="e">
        <f>R2198/P2198</f>
        <v>#DIV/0!</v>
      </c>
      <c r="T2198" s="321" t="e">
        <f>LOOKUP(S2198,{0.4,0.45,0.5,0.55,0.6,0.65,0.7,0.75,0.8,0.85,0.9,0.95,1},{0.1,0.175,0.25,0.325,0.4,0.475,0.55,0.625,0.7,0.775,0.85,0.925,1})</f>
        <v>#DIV/0!</v>
      </c>
      <c r="U2198" s="327"/>
      <c r="V2198" s="329"/>
      <c r="W2198" s="331"/>
      <c r="X2198" s="327"/>
      <c r="Y2198" s="323">
        <f>R2198-(V2198/10)-X2198</f>
        <v>0</v>
      </c>
      <c r="Z2198" s="323" t="e">
        <f>Y2198*T2198*AE2198</f>
        <v>#DIV/0!</v>
      </c>
      <c r="AA2198" s="323"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22"/>
      <c r="Q2199" s="266"/>
      <c r="R2199" s="324"/>
      <c r="S2199" s="326"/>
      <c r="T2199" s="322"/>
      <c r="U2199" s="328"/>
      <c r="V2199" s="330"/>
      <c r="W2199" s="332"/>
      <c r="X2199" s="328"/>
      <c r="Y2199" s="324"/>
      <c r="Z2199" s="324"/>
      <c r="AA2199" s="324"/>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22"/>
      <c r="Q2200" s="266"/>
      <c r="R2200" s="324"/>
      <c r="S2200" s="326"/>
      <c r="T2200" s="322"/>
      <c r="U2200" s="328"/>
      <c r="V2200" s="330"/>
      <c r="W2200" s="332"/>
      <c r="X2200" s="328"/>
      <c r="Y2200" s="324"/>
      <c r="Z2200" s="324"/>
      <c r="AA2200" s="324"/>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22"/>
      <c r="Q2201" s="266"/>
      <c r="R2201" s="324"/>
      <c r="S2201" s="326"/>
      <c r="T2201" s="322"/>
      <c r="U2201" s="328"/>
      <c r="V2201" s="330"/>
      <c r="W2201" s="332"/>
      <c r="X2201" s="328"/>
      <c r="Y2201" s="324"/>
      <c r="Z2201" s="324"/>
      <c r="AA2201" s="324"/>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22"/>
      <c r="Q2202" s="266"/>
      <c r="R2202" s="324"/>
      <c r="S2202" s="326"/>
      <c r="T2202" s="322"/>
      <c r="U2202" s="328"/>
      <c r="V2202" s="330"/>
      <c r="W2202" s="332"/>
      <c r="X2202" s="328"/>
      <c r="Y2202" s="324"/>
      <c r="Z2202" s="324"/>
      <c r="AA2202" s="324"/>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21">
        <f>SUM(O2204:O2208)</f>
        <v>0</v>
      </c>
      <c r="Q2204" s="264"/>
      <c r="R2204" s="323">
        <f>SUMPRODUCT(Q2204:Q2208+0)</f>
        <v>0</v>
      </c>
      <c r="S2204" s="325" t="e">
        <f>R2204/P2204</f>
        <v>#DIV/0!</v>
      </c>
      <c r="T2204" s="321" t="e">
        <f>LOOKUP(S2204,{0.4,0.45,0.5,0.55,0.6,0.65,0.7,0.75,0.8,0.85,0.9,0.95,1},{0.1,0.175,0.25,0.325,0.4,0.475,0.55,0.625,0.7,0.775,0.85,0.925,1})</f>
        <v>#DIV/0!</v>
      </c>
      <c r="U2204" s="327"/>
      <c r="V2204" s="329"/>
      <c r="W2204" s="331"/>
      <c r="X2204" s="327"/>
      <c r="Y2204" s="323">
        <f>R2204-(V2204/10)-X2204</f>
        <v>0</v>
      </c>
      <c r="Z2204" s="323" t="e">
        <f>Y2204*T2204*AE2204</f>
        <v>#DIV/0!</v>
      </c>
      <c r="AA2204" s="323"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22"/>
      <c r="Q2205" s="266"/>
      <c r="R2205" s="324"/>
      <c r="S2205" s="326"/>
      <c r="T2205" s="322"/>
      <c r="U2205" s="328"/>
      <c r="V2205" s="330"/>
      <c r="W2205" s="332"/>
      <c r="X2205" s="328"/>
      <c r="Y2205" s="324"/>
      <c r="Z2205" s="324"/>
      <c r="AA2205" s="324"/>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22"/>
      <c r="Q2206" s="266"/>
      <c r="R2206" s="324"/>
      <c r="S2206" s="326"/>
      <c r="T2206" s="322"/>
      <c r="U2206" s="328"/>
      <c r="V2206" s="330"/>
      <c r="W2206" s="332"/>
      <c r="X2206" s="328"/>
      <c r="Y2206" s="324"/>
      <c r="Z2206" s="324"/>
      <c r="AA2206" s="324"/>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22"/>
      <c r="Q2207" s="266"/>
      <c r="R2207" s="324"/>
      <c r="S2207" s="326"/>
      <c r="T2207" s="322"/>
      <c r="U2207" s="328"/>
      <c r="V2207" s="330"/>
      <c r="W2207" s="332"/>
      <c r="X2207" s="328"/>
      <c r="Y2207" s="324"/>
      <c r="Z2207" s="324"/>
      <c r="AA2207" s="324"/>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22"/>
      <c r="Q2208" s="266"/>
      <c r="R2208" s="324"/>
      <c r="S2208" s="326"/>
      <c r="T2208" s="322"/>
      <c r="U2208" s="328"/>
      <c r="V2208" s="330"/>
      <c r="W2208" s="332"/>
      <c r="X2208" s="328"/>
      <c r="Y2208" s="324"/>
      <c r="Z2208" s="324"/>
      <c r="AA2208" s="324"/>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34">
        <f>SUM(O2209:O2213)</f>
        <v>0</v>
      </c>
      <c r="Q2209" s="269"/>
      <c r="R2209" s="318">
        <f>SUMPRODUCT(Q2209:Q2213+0)</f>
        <v>0</v>
      </c>
      <c r="S2209" s="336" t="e">
        <f>R2209/P2209</f>
        <v>#DIV/0!</v>
      </c>
      <c r="T2209" s="334" t="e">
        <f>LOOKUP(S2209,{0.4,0.45,0.5,0.55,0.6,0.65,0.7,0.75,0.8,0.85,0.9,0.95,1},{0.1,0.175,0.25,0.325,0.4,0.475,0.55,0.625,0.7,0.775,0.85,0.925,1})</f>
        <v>#DIV/0!</v>
      </c>
      <c r="U2209" s="338"/>
      <c r="V2209" s="340"/>
      <c r="W2209" s="342"/>
      <c r="X2209" s="338"/>
      <c r="Y2209" s="318">
        <f>R2209-(V2209/10)-X2209</f>
        <v>0</v>
      </c>
      <c r="Z2209" s="318" t="e">
        <f>Y2209*T2209*AE2209</f>
        <v>#DIV/0!</v>
      </c>
      <c r="AA2209" s="318"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35"/>
      <c r="Q2210" s="271"/>
      <c r="R2210" s="319"/>
      <c r="S2210" s="337"/>
      <c r="T2210" s="335"/>
      <c r="U2210" s="339"/>
      <c r="V2210" s="341"/>
      <c r="W2210" s="343"/>
      <c r="X2210" s="339"/>
      <c r="Y2210" s="319"/>
      <c r="Z2210" s="319"/>
      <c r="AA2210" s="319"/>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35"/>
      <c r="Q2211" s="271"/>
      <c r="R2211" s="319"/>
      <c r="S2211" s="337"/>
      <c r="T2211" s="335"/>
      <c r="U2211" s="339"/>
      <c r="V2211" s="341"/>
      <c r="W2211" s="343"/>
      <c r="X2211" s="339"/>
      <c r="Y2211" s="319"/>
      <c r="Z2211" s="319"/>
      <c r="AA2211" s="319"/>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35"/>
      <c r="Q2212" s="271"/>
      <c r="R2212" s="319"/>
      <c r="S2212" s="337"/>
      <c r="T2212" s="335"/>
      <c r="U2212" s="339"/>
      <c r="V2212" s="341"/>
      <c r="W2212" s="343"/>
      <c r="X2212" s="339"/>
      <c r="Y2212" s="319"/>
      <c r="Z2212" s="319"/>
      <c r="AA2212" s="319"/>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35"/>
      <c r="Q2213" s="271"/>
      <c r="R2213" s="319"/>
      <c r="S2213" s="337"/>
      <c r="T2213" s="335"/>
      <c r="U2213" s="339"/>
      <c r="V2213" s="341"/>
      <c r="W2213" s="343"/>
      <c r="X2213" s="339"/>
      <c r="Y2213" s="319"/>
      <c r="Z2213" s="319"/>
      <c r="AA2213" s="319"/>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21">
        <f>SUM(O2214:O2218)</f>
        <v>0</v>
      </c>
      <c r="Q2214" s="264"/>
      <c r="R2214" s="323">
        <f>SUMPRODUCT(Q2214:Q2218+0)</f>
        <v>0</v>
      </c>
      <c r="S2214" s="325" t="e">
        <f>R2214/P2214</f>
        <v>#DIV/0!</v>
      </c>
      <c r="T2214" s="321" t="e">
        <f>LOOKUP(S2214,{0.4,0.45,0.5,0.55,0.6,0.65,0.7,0.75,0.8,0.85,0.9,0.95,1},{0.1,0.175,0.25,0.325,0.4,0.475,0.55,0.625,0.7,0.775,0.85,0.925,1})</f>
        <v>#DIV/0!</v>
      </c>
      <c r="U2214" s="327"/>
      <c r="V2214" s="329"/>
      <c r="W2214" s="331"/>
      <c r="X2214" s="327"/>
      <c r="Y2214" s="323">
        <f>R2214-(V2214/10)-X2214</f>
        <v>0</v>
      </c>
      <c r="Z2214" s="323" t="e">
        <f>Y2214*T2214*AE2214</f>
        <v>#DIV/0!</v>
      </c>
      <c r="AA2214" s="323"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22"/>
      <c r="Q2215" s="266"/>
      <c r="R2215" s="324"/>
      <c r="S2215" s="326"/>
      <c r="T2215" s="322"/>
      <c r="U2215" s="328"/>
      <c r="V2215" s="330"/>
      <c r="W2215" s="332"/>
      <c r="X2215" s="328"/>
      <c r="Y2215" s="324"/>
      <c r="Z2215" s="324"/>
      <c r="AA2215" s="324"/>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22"/>
      <c r="Q2216" s="266"/>
      <c r="R2216" s="324"/>
      <c r="S2216" s="326"/>
      <c r="T2216" s="322"/>
      <c r="U2216" s="328"/>
      <c r="V2216" s="330"/>
      <c r="W2216" s="332"/>
      <c r="X2216" s="328"/>
      <c r="Y2216" s="324"/>
      <c r="Z2216" s="324"/>
      <c r="AA2216" s="324"/>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22"/>
      <c r="Q2217" s="266"/>
      <c r="R2217" s="324"/>
      <c r="S2217" s="326"/>
      <c r="T2217" s="322"/>
      <c r="U2217" s="328"/>
      <c r="V2217" s="330"/>
      <c r="W2217" s="332"/>
      <c r="X2217" s="328"/>
      <c r="Y2217" s="324"/>
      <c r="Z2217" s="324"/>
      <c r="AA2217" s="324"/>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22"/>
      <c r="Q2218" s="266"/>
      <c r="R2218" s="324"/>
      <c r="S2218" s="326"/>
      <c r="T2218" s="322"/>
      <c r="U2218" s="328"/>
      <c r="V2218" s="330"/>
      <c r="W2218" s="332"/>
      <c r="X2218" s="328"/>
      <c r="Y2218" s="324"/>
      <c r="Z2218" s="324"/>
      <c r="AA2218" s="324"/>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34">
        <f>SUM(O2219:O2223)</f>
        <v>0</v>
      </c>
      <c r="Q2219" s="269"/>
      <c r="R2219" s="318">
        <f>SUMPRODUCT(Q2219:Q2223+0)</f>
        <v>0</v>
      </c>
      <c r="S2219" s="336" t="e">
        <f>R2219/P2219</f>
        <v>#DIV/0!</v>
      </c>
      <c r="T2219" s="334" t="e">
        <f>LOOKUP(S2219,{0.4,0.45,0.5,0.55,0.6,0.65,0.7,0.75,0.8,0.85,0.9,0.95,1},{0.1,0.175,0.25,0.325,0.4,0.475,0.55,0.625,0.7,0.775,0.85,0.925,1})</f>
        <v>#DIV/0!</v>
      </c>
      <c r="U2219" s="338"/>
      <c r="V2219" s="340"/>
      <c r="W2219" s="342"/>
      <c r="X2219" s="338"/>
      <c r="Y2219" s="318">
        <f>R2219-(V2219/10)-X2219</f>
        <v>0</v>
      </c>
      <c r="Z2219" s="318" t="e">
        <f>Y2219*T2219*AE2219</f>
        <v>#DIV/0!</v>
      </c>
      <c r="AA2219" s="318"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35"/>
      <c r="Q2220" s="271"/>
      <c r="R2220" s="319"/>
      <c r="S2220" s="337"/>
      <c r="T2220" s="335"/>
      <c r="U2220" s="339"/>
      <c r="V2220" s="341"/>
      <c r="W2220" s="343"/>
      <c r="X2220" s="339"/>
      <c r="Y2220" s="319"/>
      <c r="Z2220" s="319"/>
      <c r="AA2220" s="319"/>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35"/>
      <c r="Q2221" s="271"/>
      <c r="R2221" s="319"/>
      <c r="S2221" s="337"/>
      <c r="T2221" s="335"/>
      <c r="U2221" s="339"/>
      <c r="V2221" s="341"/>
      <c r="W2221" s="343"/>
      <c r="X2221" s="339"/>
      <c r="Y2221" s="319"/>
      <c r="Z2221" s="319"/>
      <c r="AA2221" s="319"/>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35"/>
      <c r="Q2222" s="271"/>
      <c r="R2222" s="319"/>
      <c r="S2222" s="337"/>
      <c r="T2222" s="335"/>
      <c r="U2222" s="339"/>
      <c r="V2222" s="341"/>
      <c r="W2222" s="343"/>
      <c r="X2222" s="339"/>
      <c r="Y2222" s="319"/>
      <c r="Z2222" s="319"/>
      <c r="AA2222" s="319"/>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35"/>
      <c r="Q2223" s="271"/>
      <c r="R2223" s="319"/>
      <c r="S2223" s="337"/>
      <c r="T2223" s="335"/>
      <c r="U2223" s="339"/>
      <c r="V2223" s="341"/>
      <c r="W2223" s="343"/>
      <c r="X2223" s="339"/>
      <c r="Y2223" s="319"/>
      <c r="Z2223" s="319"/>
      <c r="AA2223" s="319"/>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21">
        <f>SUM(O2224:O2228)</f>
        <v>0</v>
      </c>
      <c r="Q2224" s="264"/>
      <c r="R2224" s="323">
        <f>SUMPRODUCT(Q2224:Q2228+0)</f>
        <v>0</v>
      </c>
      <c r="S2224" s="325" t="e">
        <f>R2224/P2224</f>
        <v>#DIV/0!</v>
      </c>
      <c r="T2224" s="321" t="e">
        <f>LOOKUP(S2224,{0.4,0.45,0.5,0.55,0.6,0.65,0.7,0.75,0.8,0.85,0.9,0.95,1},{0.1,0.175,0.25,0.325,0.4,0.475,0.55,0.625,0.7,0.775,0.85,0.925,1})</f>
        <v>#DIV/0!</v>
      </c>
      <c r="U2224" s="327"/>
      <c r="V2224" s="329"/>
      <c r="W2224" s="331"/>
      <c r="X2224" s="327"/>
      <c r="Y2224" s="323">
        <f>R2224-(V2224/10)-X2224</f>
        <v>0</v>
      </c>
      <c r="Z2224" s="323" t="e">
        <f>Y2224*T2224*AE2224</f>
        <v>#DIV/0!</v>
      </c>
      <c r="AA2224" s="323"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22"/>
      <c r="Q2225" s="266"/>
      <c r="R2225" s="324"/>
      <c r="S2225" s="326"/>
      <c r="T2225" s="322"/>
      <c r="U2225" s="328"/>
      <c r="V2225" s="330"/>
      <c r="W2225" s="332"/>
      <c r="X2225" s="328"/>
      <c r="Y2225" s="324"/>
      <c r="Z2225" s="324"/>
      <c r="AA2225" s="324"/>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22"/>
      <c r="Q2226" s="266"/>
      <c r="R2226" s="324"/>
      <c r="S2226" s="326"/>
      <c r="T2226" s="322"/>
      <c r="U2226" s="328"/>
      <c r="V2226" s="330"/>
      <c r="W2226" s="332"/>
      <c r="X2226" s="328"/>
      <c r="Y2226" s="324"/>
      <c r="Z2226" s="324"/>
      <c r="AA2226" s="324"/>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22"/>
      <c r="Q2227" s="266"/>
      <c r="R2227" s="324"/>
      <c r="S2227" s="326"/>
      <c r="T2227" s="322"/>
      <c r="U2227" s="328"/>
      <c r="V2227" s="330"/>
      <c r="W2227" s="332"/>
      <c r="X2227" s="328"/>
      <c r="Y2227" s="324"/>
      <c r="Z2227" s="324"/>
      <c r="AA2227" s="324"/>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22"/>
      <c r="Q2228" s="266"/>
      <c r="R2228" s="324"/>
      <c r="S2228" s="326"/>
      <c r="T2228" s="322"/>
      <c r="U2228" s="328"/>
      <c r="V2228" s="330"/>
      <c r="W2228" s="332"/>
      <c r="X2228" s="328"/>
      <c r="Y2228" s="324"/>
      <c r="Z2228" s="324"/>
      <c r="AA2228" s="324"/>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21">
        <f>SUM(O2230:O2234)</f>
        <v>0</v>
      </c>
      <c r="Q2230" s="264"/>
      <c r="R2230" s="323">
        <f>SUMPRODUCT(Q2230:Q2234+0)</f>
        <v>0</v>
      </c>
      <c r="S2230" s="325" t="e">
        <f>R2230/P2230</f>
        <v>#DIV/0!</v>
      </c>
      <c r="T2230" s="321" t="e">
        <f>LOOKUP(S2230,{0.4,0.45,0.5,0.55,0.6,0.65,0.7,0.75,0.8,0.85,0.9,0.95,1},{0.1,0.175,0.25,0.325,0.4,0.475,0.55,0.625,0.7,0.775,0.85,0.925,1})</f>
        <v>#DIV/0!</v>
      </c>
      <c r="U2230" s="327"/>
      <c r="V2230" s="329"/>
      <c r="W2230" s="331"/>
      <c r="X2230" s="327"/>
      <c r="Y2230" s="323">
        <f>R2230-(V2230/10)-X2230</f>
        <v>0</v>
      </c>
      <c r="Z2230" s="323" t="e">
        <f>Y2230*T2230*AE2230</f>
        <v>#DIV/0!</v>
      </c>
      <c r="AA2230" s="323"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22"/>
      <c r="Q2231" s="266"/>
      <c r="R2231" s="324"/>
      <c r="S2231" s="326"/>
      <c r="T2231" s="322"/>
      <c r="U2231" s="328"/>
      <c r="V2231" s="330"/>
      <c r="W2231" s="332"/>
      <c r="X2231" s="328"/>
      <c r="Y2231" s="324"/>
      <c r="Z2231" s="324"/>
      <c r="AA2231" s="324"/>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22"/>
      <c r="Q2232" s="266"/>
      <c r="R2232" s="324"/>
      <c r="S2232" s="326"/>
      <c r="T2232" s="322"/>
      <c r="U2232" s="328"/>
      <c r="V2232" s="330"/>
      <c r="W2232" s="332"/>
      <c r="X2232" s="328"/>
      <c r="Y2232" s="324"/>
      <c r="Z2232" s="324"/>
      <c r="AA2232" s="324"/>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22"/>
      <c r="Q2233" s="266"/>
      <c r="R2233" s="324"/>
      <c r="S2233" s="326"/>
      <c r="T2233" s="322"/>
      <c r="U2233" s="328"/>
      <c r="V2233" s="330"/>
      <c r="W2233" s="332"/>
      <c r="X2233" s="328"/>
      <c r="Y2233" s="324"/>
      <c r="Z2233" s="324"/>
      <c r="AA2233" s="324"/>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22"/>
      <c r="Q2234" s="266"/>
      <c r="R2234" s="324"/>
      <c r="S2234" s="326"/>
      <c r="T2234" s="322"/>
      <c r="U2234" s="328"/>
      <c r="V2234" s="330"/>
      <c r="W2234" s="332"/>
      <c r="X2234" s="328"/>
      <c r="Y2234" s="324"/>
      <c r="Z2234" s="324"/>
      <c r="AA2234" s="324"/>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34">
        <f>SUM(O2235:O2239)</f>
        <v>0</v>
      </c>
      <c r="Q2235" s="269"/>
      <c r="R2235" s="318">
        <f>SUMPRODUCT(Q2235:Q2239+0)</f>
        <v>0</v>
      </c>
      <c r="S2235" s="336" t="e">
        <f>R2235/P2235</f>
        <v>#DIV/0!</v>
      </c>
      <c r="T2235" s="334" t="e">
        <f>LOOKUP(S2235,{0.4,0.45,0.5,0.55,0.6,0.65,0.7,0.75,0.8,0.85,0.9,0.95,1},{0.1,0.175,0.25,0.325,0.4,0.475,0.55,0.625,0.7,0.775,0.85,0.925,1})</f>
        <v>#DIV/0!</v>
      </c>
      <c r="U2235" s="338"/>
      <c r="V2235" s="340"/>
      <c r="W2235" s="342"/>
      <c r="X2235" s="338"/>
      <c r="Y2235" s="318">
        <f>R2235-(V2235/10)-X2235</f>
        <v>0</v>
      </c>
      <c r="Z2235" s="318" t="e">
        <f>Y2235*T2235*AE2235</f>
        <v>#DIV/0!</v>
      </c>
      <c r="AA2235" s="318"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35"/>
      <c r="Q2236" s="271"/>
      <c r="R2236" s="319"/>
      <c r="S2236" s="337"/>
      <c r="T2236" s="335"/>
      <c r="U2236" s="339"/>
      <c r="V2236" s="341"/>
      <c r="W2236" s="343"/>
      <c r="X2236" s="339"/>
      <c r="Y2236" s="319"/>
      <c r="Z2236" s="319"/>
      <c r="AA2236" s="319"/>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35"/>
      <c r="Q2237" s="271"/>
      <c r="R2237" s="319"/>
      <c r="S2237" s="337"/>
      <c r="T2237" s="335"/>
      <c r="U2237" s="339"/>
      <c r="V2237" s="341"/>
      <c r="W2237" s="343"/>
      <c r="X2237" s="339"/>
      <c r="Y2237" s="319"/>
      <c r="Z2237" s="319"/>
      <c r="AA2237" s="319"/>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35"/>
      <c r="Q2238" s="271"/>
      <c r="R2238" s="319"/>
      <c r="S2238" s="337"/>
      <c r="T2238" s="335"/>
      <c r="U2238" s="339"/>
      <c r="V2238" s="341"/>
      <c r="W2238" s="343"/>
      <c r="X2238" s="339"/>
      <c r="Y2238" s="319"/>
      <c r="Z2238" s="319"/>
      <c r="AA2238" s="319"/>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35"/>
      <c r="Q2239" s="271"/>
      <c r="R2239" s="319"/>
      <c r="S2239" s="337"/>
      <c r="T2239" s="335"/>
      <c r="U2239" s="339"/>
      <c r="V2239" s="341"/>
      <c r="W2239" s="343"/>
      <c r="X2239" s="339"/>
      <c r="Y2239" s="319"/>
      <c r="Z2239" s="319"/>
      <c r="AA2239" s="319"/>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21">
        <f>SUM(O2240:O2244)</f>
        <v>0</v>
      </c>
      <c r="Q2240" s="264"/>
      <c r="R2240" s="323">
        <f>SUMPRODUCT(Q2240:Q2244+0)</f>
        <v>0</v>
      </c>
      <c r="S2240" s="325" t="e">
        <f>R2240/P2240</f>
        <v>#DIV/0!</v>
      </c>
      <c r="T2240" s="321" t="e">
        <f>LOOKUP(S2240,{0.4,0.45,0.5,0.55,0.6,0.65,0.7,0.75,0.8,0.85,0.9,0.95,1},{0.1,0.175,0.25,0.325,0.4,0.475,0.55,0.625,0.7,0.775,0.85,0.925,1})</f>
        <v>#DIV/0!</v>
      </c>
      <c r="U2240" s="327"/>
      <c r="V2240" s="329"/>
      <c r="W2240" s="331"/>
      <c r="X2240" s="327"/>
      <c r="Y2240" s="323">
        <f>R2240-(V2240/10)-X2240</f>
        <v>0</v>
      </c>
      <c r="Z2240" s="323" t="e">
        <f>Y2240*T2240*AE2240</f>
        <v>#DIV/0!</v>
      </c>
      <c r="AA2240" s="323"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22"/>
      <c r="Q2241" s="266"/>
      <c r="R2241" s="324"/>
      <c r="S2241" s="326"/>
      <c r="T2241" s="322"/>
      <c r="U2241" s="328"/>
      <c r="V2241" s="330"/>
      <c r="W2241" s="332"/>
      <c r="X2241" s="328"/>
      <c r="Y2241" s="324"/>
      <c r="Z2241" s="324"/>
      <c r="AA2241" s="324"/>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22"/>
      <c r="Q2242" s="266"/>
      <c r="R2242" s="324"/>
      <c r="S2242" s="326"/>
      <c r="T2242" s="322"/>
      <c r="U2242" s="328"/>
      <c r="V2242" s="330"/>
      <c r="W2242" s="332"/>
      <c r="X2242" s="328"/>
      <c r="Y2242" s="324"/>
      <c r="Z2242" s="324"/>
      <c r="AA2242" s="324"/>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22"/>
      <c r="Q2243" s="266"/>
      <c r="R2243" s="324"/>
      <c r="S2243" s="326"/>
      <c r="T2243" s="322"/>
      <c r="U2243" s="328"/>
      <c r="V2243" s="330"/>
      <c r="W2243" s="332"/>
      <c r="X2243" s="328"/>
      <c r="Y2243" s="324"/>
      <c r="Z2243" s="324"/>
      <c r="AA2243" s="324"/>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22"/>
      <c r="Q2244" s="266"/>
      <c r="R2244" s="324"/>
      <c r="S2244" s="326"/>
      <c r="T2244" s="322"/>
      <c r="U2244" s="328"/>
      <c r="V2244" s="330"/>
      <c r="W2244" s="332"/>
      <c r="X2244" s="328"/>
      <c r="Y2244" s="324"/>
      <c r="Z2244" s="324"/>
      <c r="AA2244" s="324"/>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34">
        <f>SUM(O2245:O2249)</f>
        <v>0</v>
      </c>
      <c r="Q2245" s="269"/>
      <c r="R2245" s="318">
        <f>SUMPRODUCT(Q2245:Q2249+0)</f>
        <v>0</v>
      </c>
      <c r="S2245" s="336" t="e">
        <f>R2245/P2245</f>
        <v>#DIV/0!</v>
      </c>
      <c r="T2245" s="334" t="e">
        <f>LOOKUP(S2245,{0.4,0.45,0.5,0.55,0.6,0.65,0.7,0.75,0.8,0.85,0.9,0.95,1},{0.1,0.175,0.25,0.325,0.4,0.475,0.55,0.625,0.7,0.775,0.85,0.925,1})</f>
        <v>#DIV/0!</v>
      </c>
      <c r="U2245" s="338"/>
      <c r="V2245" s="340"/>
      <c r="W2245" s="342"/>
      <c r="X2245" s="338"/>
      <c r="Y2245" s="318">
        <f>R2245-(V2245/10)-X2245</f>
        <v>0</v>
      </c>
      <c r="Z2245" s="318" t="e">
        <f>Y2245*T2245*AE2245</f>
        <v>#DIV/0!</v>
      </c>
      <c r="AA2245" s="318"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35"/>
      <c r="Q2246" s="271"/>
      <c r="R2246" s="319"/>
      <c r="S2246" s="337"/>
      <c r="T2246" s="335"/>
      <c r="U2246" s="339"/>
      <c r="V2246" s="341"/>
      <c r="W2246" s="343"/>
      <c r="X2246" s="339"/>
      <c r="Y2246" s="319"/>
      <c r="Z2246" s="319"/>
      <c r="AA2246" s="319"/>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35"/>
      <c r="Q2247" s="271"/>
      <c r="R2247" s="319"/>
      <c r="S2247" s="337"/>
      <c r="T2247" s="335"/>
      <c r="U2247" s="339"/>
      <c r="V2247" s="341"/>
      <c r="W2247" s="343"/>
      <c r="X2247" s="339"/>
      <c r="Y2247" s="319"/>
      <c r="Z2247" s="319"/>
      <c r="AA2247" s="319"/>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35"/>
      <c r="Q2248" s="271"/>
      <c r="R2248" s="319"/>
      <c r="S2248" s="337"/>
      <c r="T2248" s="335"/>
      <c r="U2248" s="339"/>
      <c r="V2248" s="341"/>
      <c r="W2248" s="343"/>
      <c r="X2248" s="339"/>
      <c r="Y2248" s="319"/>
      <c r="Z2248" s="319"/>
      <c r="AA2248" s="319"/>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35"/>
      <c r="Q2249" s="271"/>
      <c r="R2249" s="319"/>
      <c r="S2249" s="337"/>
      <c r="T2249" s="335"/>
      <c r="U2249" s="339"/>
      <c r="V2249" s="341"/>
      <c r="W2249" s="343"/>
      <c r="X2249" s="339"/>
      <c r="Y2249" s="319"/>
      <c r="Z2249" s="319"/>
      <c r="AA2249" s="319"/>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21">
        <f>SUM(O2250:O2254)</f>
        <v>0</v>
      </c>
      <c r="Q2250" s="264"/>
      <c r="R2250" s="323">
        <f>SUMPRODUCT(Q2250:Q2254+0)</f>
        <v>0</v>
      </c>
      <c r="S2250" s="325" t="e">
        <f>R2250/P2250</f>
        <v>#DIV/0!</v>
      </c>
      <c r="T2250" s="321" t="e">
        <f>LOOKUP(S2250,{0.4,0.45,0.5,0.55,0.6,0.65,0.7,0.75,0.8,0.85,0.9,0.95,1},{0.1,0.175,0.25,0.325,0.4,0.475,0.55,0.625,0.7,0.775,0.85,0.925,1})</f>
        <v>#DIV/0!</v>
      </c>
      <c r="U2250" s="327"/>
      <c r="V2250" s="329"/>
      <c r="W2250" s="331"/>
      <c r="X2250" s="327"/>
      <c r="Y2250" s="323">
        <f>R2250-(V2250/10)-X2250</f>
        <v>0</v>
      </c>
      <c r="Z2250" s="323" t="e">
        <f>Y2250*T2250*AE2250</f>
        <v>#DIV/0!</v>
      </c>
      <c r="AA2250" s="323"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22"/>
      <c r="Q2251" s="266"/>
      <c r="R2251" s="324"/>
      <c r="S2251" s="326"/>
      <c r="T2251" s="322"/>
      <c r="U2251" s="328"/>
      <c r="V2251" s="330"/>
      <c r="W2251" s="332"/>
      <c r="X2251" s="328"/>
      <c r="Y2251" s="324"/>
      <c r="Z2251" s="324"/>
      <c r="AA2251" s="324"/>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22"/>
      <c r="Q2252" s="266"/>
      <c r="R2252" s="324"/>
      <c r="S2252" s="326"/>
      <c r="T2252" s="322"/>
      <c r="U2252" s="328"/>
      <c r="V2252" s="330"/>
      <c r="W2252" s="332"/>
      <c r="X2252" s="328"/>
      <c r="Y2252" s="324"/>
      <c r="Z2252" s="324"/>
      <c r="AA2252" s="324"/>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22"/>
      <c r="Q2253" s="266"/>
      <c r="R2253" s="324"/>
      <c r="S2253" s="326"/>
      <c r="T2253" s="322"/>
      <c r="U2253" s="328"/>
      <c r="V2253" s="330"/>
      <c r="W2253" s="332"/>
      <c r="X2253" s="328"/>
      <c r="Y2253" s="324"/>
      <c r="Z2253" s="324"/>
      <c r="AA2253" s="324"/>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22"/>
      <c r="Q2254" s="266"/>
      <c r="R2254" s="324"/>
      <c r="S2254" s="326"/>
      <c r="T2254" s="322"/>
      <c r="U2254" s="328"/>
      <c r="V2254" s="330"/>
      <c r="W2254" s="332"/>
      <c r="X2254" s="328"/>
      <c r="Y2254" s="324"/>
      <c r="Z2254" s="324"/>
      <c r="AA2254" s="324"/>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21">
        <f>SUM(O2256:O2260)</f>
        <v>0</v>
      </c>
      <c r="Q2256" s="264"/>
      <c r="R2256" s="323">
        <f>SUMPRODUCT(Q2256:Q2260+0)</f>
        <v>0</v>
      </c>
      <c r="S2256" s="325" t="e">
        <f>R2256/P2256</f>
        <v>#DIV/0!</v>
      </c>
      <c r="T2256" s="321" t="e">
        <f>LOOKUP(S2256,{0.4,0.45,0.5,0.55,0.6,0.65,0.7,0.75,0.8,0.85,0.9,0.95,1},{0.1,0.175,0.25,0.325,0.4,0.475,0.55,0.625,0.7,0.775,0.85,0.925,1})</f>
        <v>#DIV/0!</v>
      </c>
      <c r="U2256" s="327"/>
      <c r="V2256" s="329"/>
      <c r="W2256" s="331"/>
      <c r="X2256" s="327"/>
      <c r="Y2256" s="323">
        <f>R2256-(V2256/10)-X2256</f>
        <v>0</v>
      </c>
      <c r="Z2256" s="323" t="e">
        <f>Y2256*T2256*AE2256</f>
        <v>#DIV/0!</v>
      </c>
      <c r="AA2256" s="323"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22"/>
      <c r="Q2257" s="266"/>
      <c r="R2257" s="324"/>
      <c r="S2257" s="326"/>
      <c r="T2257" s="322"/>
      <c r="U2257" s="328"/>
      <c r="V2257" s="330"/>
      <c r="W2257" s="332"/>
      <c r="X2257" s="328"/>
      <c r="Y2257" s="324"/>
      <c r="Z2257" s="324"/>
      <c r="AA2257" s="324"/>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22"/>
      <c r="Q2258" s="266"/>
      <c r="R2258" s="324"/>
      <c r="S2258" s="326"/>
      <c r="T2258" s="322"/>
      <c r="U2258" s="328"/>
      <c r="V2258" s="330"/>
      <c r="W2258" s="332"/>
      <c r="X2258" s="328"/>
      <c r="Y2258" s="324"/>
      <c r="Z2258" s="324"/>
      <c r="AA2258" s="324"/>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22"/>
      <c r="Q2259" s="266"/>
      <c r="R2259" s="324"/>
      <c r="S2259" s="326"/>
      <c r="T2259" s="322"/>
      <c r="U2259" s="328"/>
      <c r="V2259" s="330"/>
      <c r="W2259" s="332"/>
      <c r="X2259" s="328"/>
      <c r="Y2259" s="324"/>
      <c r="Z2259" s="324"/>
      <c r="AA2259" s="324"/>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22"/>
      <c r="Q2260" s="266"/>
      <c r="R2260" s="324"/>
      <c r="S2260" s="326"/>
      <c r="T2260" s="322"/>
      <c r="U2260" s="328"/>
      <c r="V2260" s="330"/>
      <c r="W2260" s="332"/>
      <c r="X2260" s="328"/>
      <c r="Y2260" s="324"/>
      <c r="Z2260" s="324"/>
      <c r="AA2260" s="324"/>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34">
        <f>SUM(O2261:O2265)</f>
        <v>0</v>
      </c>
      <c r="Q2261" s="269"/>
      <c r="R2261" s="318">
        <f>SUMPRODUCT(Q2261:Q2265+0)</f>
        <v>0</v>
      </c>
      <c r="S2261" s="336" t="e">
        <f>R2261/P2261</f>
        <v>#DIV/0!</v>
      </c>
      <c r="T2261" s="334" t="e">
        <f>LOOKUP(S2261,{0.4,0.45,0.5,0.55,0.6,0.65,0.7,0.75,0.8,0.85,0.9,0.95,1},{0.1,0.175,0.25,0.325,0.4,0.475,0.55,0.625,0.7,0.775,0.85,0.925,1})</f>
        <v>#DIV/0!</v>
      </c>
      <c r="U2261" s="338"/>
      <c r="V2261" s="340"/>
      <c r="W2261" s="342"/>
      <c r="X2261" s="338"/>
      <c r="Y2261" s="318">
        <f>R2261-(V2261/10)-X2261</f>
        <v>0</v>
      </c>
      <c r="Z2261" s="318" t="e">
        <f>Y2261*T2261*AE2261</f>
        <v>#DIV/0!</v>
      </c>
      <c r="AA2261" s="318"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35"/>
      <c r="Q2262" s="271"/>
      <c r="R2262" s="319"/>
      <c r="S2262" s="337"/>
      <c r="T2262" s="335"/>
      <c r="U2262" s="339"/>
      <c r="V2262" s="341"/>
      <c r="W2262" s="343"/>
      <c r="X2262" s="339"/>
      <c r="Y2262" s="319"/>
      <c r="Z2262" s="319"/>
      <c r="AA2262" s="319"/>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35"/>
      <c r="Q2263" s="271"/>
      <c r="R2263" s="319"/>
      <c r="S2263" s="337"/>
      <c r="T2263" s="335"/>
      <c r="U2263" s="339"/>
      <c r="V2263" s="341"/>
      <c r="W2263" s="343"/>
      <c r="X2263" s="339"/>
      <c r="Y2263" s="319"/>
      <c r="Z2263" s="319"/>
      <c r="AA2263" s="319"/>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35"/>
      <c r="Q2264" s="271"/>
      <c r="R2264" s="319"/>
      <c r="S2264" s="337"/>
      <c r="T2264" s="335"/>
      <c r="U2264" s="339"/>
      <c r="V2264" s="341"/>
      <c r="W2264" s="343"/>
      <c r="X2264" s="339"/>
      <c r="Y2264" s="319"/>
      <c r="Z2264" s="319"/>
      <c r="AA2264" s="319"/>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35"/>
      <c r="Q2265" s="271"/>
      <c r="R2265" s="319"/>
      <c r="S2265" s="337"/>
      <c r="T2265" s="335"/>
      <c r="U2265" s="339"/>
      <c r="V2265" s="341"/>
      <c r="W2265" s="343"/>
      <c r="X2265" s="339"/>
      <c r="Y2265" s="319"/>
      <c r="Z2265" s="319"/>
      <c r="AA2265" s="319"/>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21">
        <f>SUM(O2266:O2270)</f>
        <v>0</v>
      </c>
      <c r="Q2266" s="264"/>
      <c r="R2266" s="323">
        <f>SUMPRODUCT(Q2266:Q2270+0)</f>
        <v>0</v>
      </c>
      <c r="S2266" s="325" t="e">
        <f>R2266/P2266</f>
        <v>#DIV/0!</v>
      </c>
      <c r="T2266" s="321" t="e">
        <f>LOOKUP(S2266,{0.4,0.45,0.5,0.55,0.6,0.65,0.7,0.75,0.8,0.85,0.9,0.95,1},{0.1,0.175,0.25,0.325,0.4,0.475,0.55,0.625,0.7,0.775,0.85,0.925,1})</f>
        <v>#DIV/0!</v>
      </c>
      <c r="U2266" s="327"/>
      <c r="V2266" s="329"/>
      <c r="W2266" s="331"/>
      <c r="X2266" s="327"/>
      <c r="Y2266" s="323">
        <f>R2266-(V2266/10)-X2266</f>
        <v>0</v>
      </c>
      <c r="Z2266" s="323" t="e">
        <f>Y2266*T2266*AE2266</f>
        <v>#DIV/0!</v>
      </c>
      <c r="AA2266" s="323"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22"/>
      <c r="Q2267" s="266"/>
      <c r="R2267" s="324"/>
      <c r="S2267" s="326"/>
      <c r="T2267" s="322"/>
      <c r="U2267" s="328"/>
      <c r="V2267" s="330"/>
      <c r="W2267" s="332"/>
      <c r="X2267" s="328"/>
      <c r="Y2267" s="324"/>
      <c r="Z2267" s="324"/>
      <c r="AA2267" s="324"/>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22"/>
      <c r="Q2268" s="266"/>
      <c r="R2268" s="324"/>
      <c r="S2268" s="326"/>
      <c r="T2268" s="322"/>
      <c r="U2268" s="328"/>
      <c r="V2268" s="330"/>
      <c r="W2268" s="332"/>
      <c r="X2268" s="328"/>
      <c r="Y2268" s="324"/>
      <c r="Z2268" s="324"/>
      <c r="AA2268" s="324"/>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22"/>
      <c r="Q2269" s="266"/>
      <c r="R2269" s="324"/>
      <c r="S2269" s="326"/>
      <c r="T2269" s="322"/>
      <c r="U2269" s="328"/>
      <c r="V2269" s="330"/>
      <c r="W2269" s="332"/>
      <c r="X2269" s="328"/>
      <c r="Y2269" s="324"/>
      <c r="Z2269" s="324"/>
      <c r="AA2269" s="324"/>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22"/>
      <c r="Q2270" s="266"/>
      <c r="R2270" s="324"/>
      <c r="S2270" s="326"/>
      <c r="T2270" s="322"/>
      <c r="U2270" s="328"/>
      <c r="V2270" s="330"/>
      <c r="W2270" s="332"/>
      <c r="X2270" s="328"/>
      <c r="Y2270" s="324"/>
      <c r="Z2270" s="324"/>
      <c r="AA2270" s="324"/>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34">
        <f>SUM(O2271:O2275)</f>
        <v>0</v>
      </c>
      <c r="Q2271" s="269"/>
      <c r="R2271" s="318">
        <f>SUMPRODUCT(Q2271:Q2275+0)</f>
        <v>0</v>
      </c>
      <c r="S2271" s="336" t="e">
        <f>R2271/P2271</f>
        <v>#DIV/0!</v>
      </c>
      <c r="T2271" s="334" t="e">
        <f>LOOKUP(S2271,{0.4,0.45,0.5,0.55,0.6,0.65,0.7,0.75,0.8,0.85,0.9,0.95,1},{0.1,0.175,0.25,0.325,0.4,0.475,0.55,0.625,0.7,0.775,0.85,0.925,1})</f>
        <v>#DIV/0!</v>
      </c>
      <c r="U2271" s="338"/>
      <c r="V2271" s="340"/>
      <c r="W2271" s="342"/>
      <c r="X2271" s="338"/>
      <c r="Y2271" s="318">
        <f>R2271-(V2271/10)-X2271</f>
        <v>0</v>
      </c>
      <c r="Z2271" s="318" t="e">
        <f>Y2271*T2271*AE2271</f>
        <v>#DIV/0!</v>
      </c>
      <c r="AA2271" s="318"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35"/>
      <c r="Q2272" s="271"/>
      <c r="R2272" s="319"/>
      <c r="S2272" s="337"/>
      <c r="T2272" s="335"/>
      <c r="U2272" s="339"/>
      <c r="V2272" s="341"/>
      <c r="W2272" s="343"/>
      <c r="X2272" s="339"/>
      <c r="Y2272" s="319"/>
      <c r="Z2272" s="319"/>
      <c r="AA2272" s="319"/>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35"/>
      <c r="Q2273" s="271"/>
      <c r="R2273" s="319"/>
      <c r="S2273" s="337"/>
      <c r="T2273" s="335"/>
      <c r="U2273" s="339"/>
      <c r="V2273" s="341"/>
      <c r="W2273" s="343"/>
      <c r="X2273" s="339"/>
      <c r="Y2273" s="319"/>
      <c r="Z2273" s="319"/>
      <c r="AA2273" s="319"/>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35"/>
      <c r="Q2274" s="271"/>
      <c r="R2274" s="319"/>
      <c r="S2274" s="337"/>
      <c r="T2274" s="335"/>
      <c r="U2274" s="339"/>
      <c r="V2274" s="341"/>
      <c r="W2274" s="343"/>
      <c r="X2274" s="339"/>
      <c r="Y2274" s="319"/>
      <c r="Z2274" s="319"/>
      <c r="AA2274" s="319"/>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35"/>
      <c r="Q2275" s="271"/>
      <c r="R2275" s="319"/>
      <c r="S2275" s="337"/>
      <c r="T2275" s="335"/>
      <c r="U2275" s="339"/>
      <c r="V2275" s="341"/>
      <c r="W2275" s="343"/>
      <c r="X2275" s="339"/>
      <c r="Y2275" s="319"/>
      <c r="Z2275" s="319"/>
      <c r="AA2275" s="319"/>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21">
        <f>SUM(O2276:O2280)</f>
        <v>0</v>
      </c>
      <c r="Q2276" s="264"/>
      <c r="R2276" s="323">
        <f>SUMPRODUCT(Q2276:Q2280+0)</f>
        <v>0</v>
      </c>
      <c r="S2276" s="325" t="e">
        <f>R2276/P2276</f>
        <v>#DIV/0!</v>
      </c>
      <c r="T2276" s="321" t="e">
        <f>LOOKUP(S2276,{0.4,0.45,0.5,0.55,0.6,0.65,0.7,0.75,0.8,0.85,0.9,0.95,1},{0.1,0.175,0.25,0.325,0.4,0.475,0.55,0.625,0.7,0.775,0.85,0.925,1})</f>
        <v>#DIV/0!</v>
      </c>
      <c r="U2276" s="327"/>
      <c r="V2276" s="329"/>
      <c r="W2276" s="331"/>
      <c r="X2276" s="327"/>
      <c r="Y2276" s="323">
        <f>R2276-(V2276/10)-X2276</f>
        <v>0</v>
      </c>
      <c r="Z2276" s="323" t="e">
        <f>Y2276*T2276*AE2276</f>
        <v>#DIV/0!</v>
      </c>
      <c r="AA2276" s="323"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22"/>
      <c r="Q2277" s="266"/>
      <c r="R2277" s="324"/>
      <c r="S2277" s="326"/>
      <c r="T2277" s="322"/>
      <c r="U2277" s="328"/>
      <c r="V2277" s="330"/>
      <c r="W2277" s="332"/>
      <c r="X2277" s="328"/>
      <c r="Y2277" s="324"/>
      <c r="Z2277" s="324"/>
      <c r="AA2277" s="324"/>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22"/>
      <c r="Q2278" s="266"/>
      <c r="R2278" s="324"/>
      <c r="S2278" s="326"/>
      <c r="T2278" s="322"/>
      <c r="U2278" s="328"/>
      <c r="V2278" s="330"/>
      <c r="W2278" s="332"/>
      <c r="X2278" s="328"/>
      <c r="Y2278" s="324"/>
      <c r="Z2278" s="324"/>
      <c r="AA2278" s="324"/>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22"/>
      <c r="Q2279" s="266"/>
      <c r="R2279" s="324"/>
      <c r="S2279" s="326"/>
      <c r="T2279" s="322"/>
      <c r="U2279" s="328"/>
      <c r="V2279" s="330"/>
      <c r="W2279" s="332"/>
      <c r="X2279" s="328"/>
      <c r="Y2279" s="324"/>
      <c r="Z2279" s="324"/>
      <c r="AA2279" s="324"/>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22"/>
      <c r="Q2280" s="266"/>
      <c r="R2280" s="324"/>
      <c r="S2280" s="326"/>
      <c r="T2280" s="322"/>
      <c r="U2280" s="328"/>
      <c r="V2280" s="330"/>
      <c r="W2280" s="332"/>
      <c r="X2280" s="328"/>
      <c r="Y2280" s="324"/>
      <c r="Z2280" s="324"/>
      <c r="AA2280" s="324"/>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21">
        <f>SUM(O2282:O2286)</f>
        <v>0</v>
      </c>
      <c r="Q2282" s="264"/>
      <c r="R2282" s="323">
        <f>SUMPRODUCT(Q2282:Q2286+0)</f>
        <v>0</v>
      </c>
      <c r="S2282" s="325" t="e">
        <f>R2282/P2282</f>
        <v>#DIV/0!</v>
      </c>
      <c r="T2282" s="321" t="e">
        <f>LOOKUP(S2282,{0.4,0.45,0.5,0.55,0.6,0.65,0.7,0.75,0.8,0.85,0.9,0.95,1},{0.1,0.175,0.25,0.325,0.4,0.475,0.55,0.625,0.7,0.775,0.85,0.925,1})</f>
        <v>#DIV/0!</v>
      </c>
      <c r="U2282" s="327"/>
      <c r="V2282" s="329"/>
      <c r="W2282" s="331"/>
      <c r="X2282" s="327"/>
      <c r="Y2282" s="323">
        <f>R2282-(V2282/10)-X2282</f>
        <v>0</v>
      </c>
      <c r="Z2282" s="323" t="e">
        <f>Y2282*T2282*AE2282</f>
        <v>#DIV/0!</v>
      </c>
      <c r="AA2282" s="323"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22"/>
      <c r="Q2283" s="266"/>
      <c r="R2283" s="324"/>
      <c r="S2283" s="326"/>
      <c r="T2283" s="322"/>
      <c r="U2283" s="328"/>
      <c r="V2283" s="330"/>
      <c r="W2283" s="332"/>
      <c r="X2283" s="328"/>
      <c r="Y2283" s="324"/>
      <c r="Z2283" s="324"/>
      <c r="AA2283" s="324"/>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22"/>
      <c r="Q2284" s="266"/>
      <c r="R2284" s="324"/>
      <c r="S2284" s="326"/>
      <c r="T2284" s="322"/>
      <c r="U2284" s="328"/>
      <c r="V2284" s="330"/>
      <c r="W2284" s="332"/>
      <c r="X2284" s="328"/>
      <c r="Y2284" s="324"/>
      <c r="Z2284" s="324"/>
      <c r="AA2284" s="324"/>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22"/>
      <c r="Q2285" s="266"/>
      <c r="R2285" s="324"/>
      <c r="S2285" s="326"/>
      <c r="T2285" s="322"/>
      <c r="U2285" s="328"/>
      <c r="V2285" s="330"/>
      <c r="W2285" s="332"/>
      <c r="X2285" s="328"/>
      <c r="Y2285" s="324"/>
      <c r="Z2285" s="324"/>
      <c r="AA2285" s="324"/>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22"/>
      <c r="Q2286" s="266"/>
      <c r="R2286" s="324"/>
      <c r="S2286" s="326"/>
      <c r="T2286" s="322"/>
      <c r="U2286" s="328"/>
      <c r="V2286" s="330"/>
      <c r="W2286" s="332"/>
      <c r="X2286" s="328"/>
      <c r="Y2286" s="324"/>
      <c r="Z2286" s="324"/>
      <c r="AA2286" s="324"/>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34">
        <f>SUM(O2287:O2291)</f>
        <v>0</v>
      </c>
      <c r="Q2287" s="269"/>
      <c r="R2287" s="318">
        <f>SUMPRODUCT(Q2287:Q2291+0)</f>
        <v>0</v>
      </c>
      <c r="S2287" s="336" t="e">
        <f>R2287/P2287</f>
        <v>#DIV/0!</v>
      </c>
      <c r="T2287" s="334" t="e">
        <f>LOOKUP(S2287,{0.4,0.45,0.5,0.55,0.6,0.65,0.7,0.75,0.8,0.85,0.9,0.95,1},{0.1,0.175,0.25,0.325,0.4,0.475,0.55,0.625,0.7,0.775,0.85,0.925,1})</f>
        <v>#DIV/0!</v>
      </c>
      <c r="U2287" s="338"/>
      <c r="V2287" s="340"/>
      <c r="W2287" s="342"/>
      <c r="X2287" s="338"/>
      <c r="Y2287" s="318">
        <f>R2287-(V2287/10)-X2287</f>
        <v>0</v>
      </c>
      <c r="Z2287" s="318" t="e">
        <f>Y2287*T2287*AE2287</f>
        <v>#DIV/0!</v>
      </c>
      <c r="AA2287" s="318"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35"/>
      <c r="Q2288" s="271"/>
      <c r="R2288" s="319"/>
      <c r="S2288" s="337"/>
      <c r="T2288" s="335"/>
      <c r="U2288" s="339"/>
      <c r="V2288" s="341"/>
      <c r="W2288" s="343"/>
      <c r="X2288" s="339"/>
      <c r="Y2288" s="319"/>
      <c r="Z2288" s="319"/>
      <c r="AA2288" s="319"/>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35"/>
      <c r="Q2289" s="271"/>
      <c r="R2289" s="319"/>
      <c r="S2289" s="337"/>
      <c r="T2289" s="335"/>
      <c r="U2289" s="339"/>
      <c r="V2289" s="341"/>
      <c r="W2289" s="343"/>
      <c r="X2289" s="339"/>
      <c r="Y2289" s="319"/>
      <c r="Z2289" s="319"/>
      <c r="AA2289" s="319"/>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35"/>
      <c r="Q2290" s="271"/>
      <c r="R2290" s="319"/>
      <c r="S2290" s="337"/>
      <c r="T2290" s="335"/>
      <c r="U2290" s="339"/>
      <c r="V2290" s="341"/>
      <c r="W2290" s="343"/>
      <c r="X2290" s="339"/>
      <c r="Y2290" s="319"/>
      <c r="Z2290" s="319"/>
      <c r="AA2290" s="319"/>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35"/>
      <c r="Q2291" s="271"/>
      <c r="R2291" s="319"/>
      <c r="S2291" s="337"/>
      <c r="T2291" s="335"/>
      <c r="U2291" s="339"/>
      <c r="V2291" s="341"/>
      <c r="W2291" s="343"/>
      <c r="X2291" s="339"/>
      <c r="Y2291" s="319"/>
      <c r="Z2291" s="319"/>
      <c r="AA2291" s="319"/>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21">
        <f>SUM(O2292:O2296)</f>
        <v>0</v>
      </c>
      <c r="Q2292" s="264"/>
      <c r="R2292" s="323">
        <f>SUMPRODUCT(Q2292:Q2296+0)</f>
        <v>0</v>
      </c>
      <c r="S2292" s="325" t="e">
        <f>R2292/P2292</f>
        <v>#DIV/0!</v>
      </c>
      <c r="T2292" s="321" t="e">
        <f>LOOKUP(S2292,{0.4,0.45,0.5,0.55,0.6,0.65,0.7,0.75,0.8,0.85,0.9,0.95,1},{0.1,0.175,0.25,0.325,0.4,0.475,0.55,0.625,0.7,0.775,0.85,0.925,1})</f>
        <v>#DIV/0!</v>
      </c>
      <c r="U2292" s="327"/>
      <c r="V2292" s="329"/>
      <c r="W2292" s="331"/>
      <c r="X2292" s="327"/>
      <c r="Y2292" s="323">
        <f>R2292-(V2292/10)-X2292</f>
        <v>0</v>
      </c>
      <c r="Z2292" s="323" t="e">
        <f>Y2292*T2292*AE2292</f>
        <v>#DIV/0!</v>
      </c>
      <c r="AA2292" s="323"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22"/>
      <c r="Q2293" s="266"/>
      <c r="R2293" s="324"/>
      <c r="S2293" s="326"/>
      <c r="T2293" s="322"/>
      <c r="U2293" s="328"/>
      <c r="V2293" s="330"/>
      <c r="W2293" s="332"/>
      <c r="X2293" s="328"/>
      <c r="Y2293" s="324"/>
      <c r="Z2293" s="324"/>
      <c r="AA2293" s="324"/>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22"/>
      <c r="Q2294" s="266"/>
      <c r="R2294" s="324"/>
      <c r="S2294" s="326"/>
      <c r="T2294" s="322"/>
      <c r="U2294" s="328"/>
      <c r="V2294" s="330"/>
      <c r="W2294" s="332"/>
      <c r="X2294" s="328"/>
      <c r="Y2294" s="324"/>
      <c r="Z2294" s="324"/>
      <c r="AA2294" s="324"/>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22"/>
      <c r="Q2295" s="266"/>
      <c r="R2295" s="324"/>
      <c r="S2295" s="326"/>
      <c r="T2295" s="322"/>
      <c r="U2295" s="328"/>
      <c r="V2295" s="330"/>
      <c r="W2295" s="332"/>
      <c r="X2295" s="328"/>
      <c r="Y2295" s="324"/>
      <c r="Z2295" s="324"/>
      <c r="AA2295" s="324"/>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22"/>
      <c r="Q2296" s="266"/>
      <c r="R2296" s="324"/>
      <c r="S2296" s="326"/>
      <c r="T2296" s="322"/>
      <c r="U2296" s="328"/>
      <c r="V2296" s="330"/>
      <c r="W2296" s="332"/>
      <c r="X2296" s="328"/>
      <c r="Y2296" s="324"/>
      <c r="Z2296" s="324"/>
      <c r="AA2296" s="324"/>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34">
        <f>SUM(O2297:O2301)</f>
        <v>0</v>
      </c>
      <c r="Q2297" s="269"/>
      <c r="R2297" s="318">
        <f>SUMPRODUCT(Q2297:Q2301+0)</f>
        <v>0</v>
      </c>
      <c r="S2297" s="336" t="e">
        <f>R2297/P2297</f>
        <v>#DIV/0!</v>
      </c>
      <c r="T2297" s="334" t="e">
        <f>LOOKUP(S2297,{0.4,0.45,0.5,0.55,0.6,0.65,0.7,0.75,0.8,0.85,0.9,0.95,1},{0.1,0.175,0.25,0.325,0.4,0.475,0.55,0.625,0.7,0.775,0.85,0.925,1})</f>
        <v>#DIV/0!</v>
      </c>
      <c r="U2297" s="338"/>
      <c r="V2297" s="340"/>
      <c r="W2297" s="342"/>
      <c r="X2297" s="338"/>
      <c r="Y2297" s="318">
        <f>R2297-(V2297/10)-X2297</f>
        <v>0</v>
      </c>
      <c r="Z2297" s="318" t="e">
        <f>Y2297*T2297*AE2297</f>
        <v>#DIV/0!</v>
      </c>
      <c r="AA2297" s="318"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35"/>
      <c r="Q2298" s="271"/>
      <c r="R2298" s="319"/>
      <c r="S2298" s="337"/>
      <c r="T2298" s="335"/>
      <c r="U2298" s="339"/>
      <c r="V2298" s="341"/>
      <c r="W2298" s="343"/>
      <c r="X2298" s="339"/>
      <c r="Y2298" s="319"/>
      <c r="Z2298" s="319"/>
      <c r="AA2298" s="319"/>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35"/>
      <c r="Q2299" s="271"/>
      <c r="R2299" s="319"/>
      <c r="S2299" s="337"/>
      <c r="T2299" s="335"/>
      <c r="U2299" s="339"/>
      <c r="V2299" s="341"/>
      <c r="W2299" s="343"/>
      <c r="X2299" s="339"/>
      <c r="Y2299" s="319"/>
      <c r="Z2299" s="319"/>
      <c r="AA2299" s="319"/>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35"/>
      <c r="Q2300" s="271"/>
      <c r="R2300" s="319"/>
      <c r="S2300" s="337"/>
      <c r="T2300" s="335"/>
      <c r="U2300" s="339"/>
      <c r="V2300" s="341"/>
      <c r="W2300" s="343"/>
      <c r="X2300" s="339"/>
      <c r="Y2300" s="319"/>
      <c r="Z2300" s="319"/>
      <c r="AA2300" s="319"/>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35"/>
      <c r="Q2301" s="271"/>
      <c r="R2301" s="319"/>
      <c r="S2301" s="337"/>
      <c r="T2301" s="335"/>
      <c r="U2301" s="339"/>
      <c r="V2301" s="341"/>
      <c r="W2301" s="343"/>
      <c r="X2301" s="339"/>
      <c r="Y2301" s="319"/>
      <c r="Z2301" s="319"/>
      <c r="AA2301" s="319"/>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21">
        <f>SUM(O2302:O2306)</f>
        <v>0</v>
      </c>
      <c r="Q2302" s="264"/>
      <c r="R2302" s="323">
        <f>SUMPRODUCT(Q2302:Q2306+0)</f>
        <v>0</v>
      </c>
      <c r="S2302" s="325" t="e">
        <f>R2302/P2302</f>
        <v>#DIV/0!</v>
      </c>
      <c r="T2302" s="321" t="e">
        <f>LOOKUP(S2302,{0.4,0.45,0.5,0.55,0.6,0.65,0.7,0.75,0.8,0.85,0.9,0.95,1},{0.1,0.175,0.25,0.325,0.4,0.475,0.55,0.625,0.7,0.775,0.85,0.925,1})</f>
        <v>#DIV/0!</v>
      </c>
      <c r="U2302" s="327"/>
      <c r="V2302" s="329"/>
      <c r="W2302" s="331"/>
      <c r="X2302" s="327"/>
      <c r="Y2302" s="323">
        <f>R2302-(V2302/10)-X2302</f>
        <v>0</v>
      </c>
      <c r="Z2302" s="323" t="e">
        <f>Y2302*T2302*AE2302</f>
        <v>#DIV/0!</v>
      </c>
      <c r="AA2302" s="323"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22"/>
      <c r="Q2303" s="266"/>
      <c r="R2303" s="324"/>
      <c r="S2303" s="326"/>
      <c r="T2303" s="322"/>
      <c r="U2303" s="328"/>
      <c r="V2303" s="330"/>
      <c r="W2303" s="332"/>
      <c r="X2303" s="328"/>
      <c r="Y2303" s="324"/>
      <c r="Z2303" s="324"/>
      <c r="AA2303" s="324"/>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22"/>
      <c r="Q2304" s="266"/>
      <c r="R2304" s="324"/>
      <c r="S2304" s="326"/>
      <c r="T2304" s="322"/>
      <c r="U2304" s="328"/>
      <c r="V2304" s="330"/>
      <c r="W2304" s="332"/>
      <c r="X2304" s="328"/>
      <c r="Y2304" s="324"/>
      <c r="Z2304" s="324"/>
      <c r="AA2304" s="324"/>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22"/>
      <c r="Q2305" s="266"/>
      <c r="R2305" s="324"/>
      <c r="S2305" s="326"/>
      <c r="T2305" s="322"/>
      <c r="U2305" s="328"/>
      <c r="V2305" s="330"/>
      <c r="W2305" s="332"/>
      <c r="X2305" s="328"/>
      <c r="Y2305" s="324"/>
      <c r="Z2305" s="324"/>
      <c r="AA2305" s="324"/>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22"/>
      <c r="Q2306" s="266"/>
      <c r="R2306" s="324"/>
      <c r="S2306" s="326"/>
      <c r="T2306" s="322"/>
      <c r="U2306" s="328"/>
      <c r="V2306" s="330"/>
      <c r="W2306" s="332"/>
      <c r="X2306" s="328"/>
      <c r="Y2306" s="324"/>
      <c r="Z2306" s="324"/>
      <c r="AA2306" s="324"/>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21">
        <f>SUM(O2308:O2312)</f>
        <v>0</v>
      </c>
      <c r="Q2308" s="264"/>
      <c r="R2308" s="323">
        <f>SUMPRODUCT(Q2308:Q2312+0)</f>
        <v>0</v>
      </c>
      <c r="S2308" s="325" t="e">
        <f>R2308/P2308</f>
        <v>#DIV/0!</v>
      </c>
      <c r="T2308" s="321" t="e">
        <f>LOOKUP(S2308,{0.4,0.45,0.5,0.55,0.6,0.65,0.7,0.75,0.8,0.85,0.9,0.95,1},{0.1,0.175,0.25,0.325,0.4,0.475,0.55,0.625,0.7,0.775,0.85,0.925,1})</f>
        <v>#DIV/0!</v>
      </c>
      <c r="U2308" s="327"/>
      <c r="V2308" s="329"/>
      <c r="W2308" s="331"/>
      <c r="X2308" s="327"/>
      <c r="Y2308" s="323">
        <f>R2308-(V2308/10)-X2308</f>
        <v>0</v>
      </c>
      <c r="Z2308" s="323" t="e">
        <f>Y2308*T2308*AE2308</f>
        <v>#DIV/0!</v>
      </c>
      <c r="AA2308" s="323"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22"/>
      <c r="Q2309" s="266"/>
      <c r="R2309" s="324"/>
      <c r="S2309" s="326"/>
      <c r="T2309" s="322"/>
      <c r="U2309" s="328"/>
      <c r="V2309" s="330"/>
      <c r="W2309" s="332"/>
      <c r="X2309" s="328"/>
      <c r="Y2309" s="324"/>
      <c r="Z2309" s="324"/>
      <c r="AA2309" s="324"/>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22"/>
      <c r="Q2310" s="266"/>
      <c r="R2310" s="324"/>
      <c r="S2310" s="326"/>
      <c r="T2310" s="322"/>
      <c r="U2310" s="328"/>
      <c r="V2310" s="330"/>
      <c r="W2310" s="332"/>
      <c r="X2310" s="328"/>
      <c r="Y2310" s="324"/>
      <c r="Z2310" s="324"/>
      <c r="AA2310" s="324"/>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22"/>
      <c r="Q2311" s="266"/>
      <c r="R2311" s="324"/>
      <c r="S2311" s="326"/>
      <c r="T2311" s="322"/>
      <c r="U2311" s="328"/>
      <c r="V2311" s="330"/>
      <c r="W2311" s="332"/>
      <c r="X2311" s="328"/>
      <c r="Y2311" s="324"/>
      <c r="Z2311" s="324"/>
      <c r="AA2311" s="324"/>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22"/>
      <c r="Q2312" s="266"/>
      <c r="R2312" s="324"/>
      <c r="S2312" s="326"/>
      <c r="T2312" s="322"/>
      <c r="U2312" s="328"/>
      <c r="V2312" s="330"/>
      <c r="W2312" s="332"/>
      <c r="X2312" s="328"/>
      <c r="Y2312" s="324"/>
      <c r="Z2312" s="324"/>
      <c r="AA2312" s="324"/>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34">
        <f>SUM(O2313:O2317)</f>
        <v>0</v>
      </c>
      <c r="Q2313" s="269"/>
      <c r="R2313" s="318">
        <f>SUMPRODUCT(Q2313:Q2317+0)</f>
        <v>0</v>
      </c>
      <c r="S2313" s="336" t="e">
        <f>R2313/P2313</f>
        <v>#DIV/0!</v>
      </c>
      <c r="T2313" s="334" t="e">
        <f>LOOKUP(S2313,{0.4,0.45,0.5,0.55,0.6,0.65,0.7,0.75,0.8,0.85,0.9,0.95,1},{0.1,0.175,0.25,0.325,0.4,0.475,0.55,0.625,0.7,0.775,0.85,0.925,1})</f>
        <v>#DIV/0!</v>
      </c>
      <c r="U2313" s="338"/>
      <c r="V2313" s="340"/>
      <c r="W2313" s="342"/>
      <c r="X2313" s="338"/>
      <c r="Y2313" s="318">
        <f>R2313-(V2313/10)-X2313</f>
        <v>0</v>
      </c>
      <c r="Z2313" s="318" t="e">
        <f>Y2313*T2313*AE2313</f>
        <v>#DIV/0!</v>
      </c>
      <c r="AA2313" s="318"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35"/>
      <c r="Q2314" s="271"/>
      <c r="R2314" s="319"/>
      <c r="S2314" s="337"/>
      <c r="T2314" s="335"/>
      <c r="U2314" s="339"/>
      <c r="V2314" s="341"/>
      <c r="W2314" s="343"/>
      <c r="X2314" s="339"/>
      <c r="Y2314" s="319"/>
      <c r="Z2314" s="319"/>
      <c r="AA2314" s="319"/>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35"/>
      <c r="Q2315" s="271"/>
      <c r="R2315" s="319"/>
      <c r="S2315" s="337"/>
      <c r="T2315" s="335"/>
      <c r="U2315" s="339"/>
      <c r="V2315" s="341"/>
      <c r="W2315" s="343"/>
      <c r="X2315" s="339"/>
      <c r="Y2315" s="319"/>
      <c r="Z2315" s="319"/>
      <c r="AA2315" s="319"/>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35"/>
      <c r="Q2316" s="271"/>
      <c r="R2316" s="319"/>
      <c r="S2316" s="337"/>
      <c r="T2316" s="335"/>
      <c r="U2316" s="339"/>
      <c r="V2316" s="341"/>
      <c r="W2316" s="343"/>
      <c r="X2316" s="339"/>
      <c r="Y2316" s="319"/>
      <c r="Z2316" s="319"/>
      <c r="AA2316" s="319"/>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35"/>
      <c r="Q2317" s="271"/>
      <c r="R2317" s="319"/>
      <c r="S2317" s="337"/>
      <c r="T2317" s="335"/>
      <c r="U2317" s="339"/>
      <c r="V2317" s="341"/>
      <c r="W2317" s="343"/>
      <c r="X2317" s="339"/>
      <c r="Y2317" s="319"/>
      <c r="Z2317" s="319"/>
      <c r="AA2317" s="319"/>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21">
        <f>SUM(O2318:O2322)</f>
        <v>0</v>
      </c>
      <c r="Q2318" s="264"/>
      <c r="R2318" s="323">
        <f>SUMPRODUCT(Q2318:Q2322+0)</f>
        <v>0</v>
      </c>
      <c r="S2318" s="325" t="e">
        <f>R2318/P2318</f>
        <v>#DIV/0!</v>
      </c>
      <c r="T2318" s="321" t="e">
        <f>LOOKUP(S2318,{0.4,0.45,0.5,0.55,0.6,0.65,0.7,0.75,0.8,0.85,0.9,0.95,1},{0.1,0.175,0.25,0.325,0.4,0.475,0.55,0.625,0.7,0.775,0.85,0.925,1})</f>
        <v>#DIV/0!</v>
      </c>
      <c r="U2318" s="327"/>
      <c r="V2318" s="329"/>
      <c r="W2318" s="331"/>
      <c r="X2318" s="327"/>
      <c r="Y2318" s="323">
        <f>R2318-(V2318/10)-X2318</f>
        <v>0</v>
      </c>
      <c r="Z2318" s="323" t="e">
        <f>Y2318*T2318*AE2318</f>
        <v>#DIV/0!</v>
      </c>
      <c r="AA2318" s="323"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22"/>
      <c r="Q2319" s="266"/>
      <c r="R2319" s="324"/>
      <c r="S2319" s="326"/>
      <c r="T2319" s="322"/>
      <c r="U2319" s="328"/>
      <c r="V2319" s="330"/>
      <c r="W2319" s="332"/>
      <c r="X2319" s="328"/>
      <c r="Y2319" s="324"/>
      <c r="Z2319" s="324"/>
      <c r="AA2319" s="324"/>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22"/>
      <c r="Q2320" s="266"/>
      <c r="R2320" s="324"/>
      <c r="S2320" s="326"/>
      <c r="T2320" s="322"/>
      <c r="U2320" s="328"/>
      <c r="V2320" s="330"/>
      <c r="W2320" s="332"/>
      <c r="X2320" s="328"/>
      <c r="Y2320" s="324"/>
      <c r="Z2320" s="324"/>
      <c r="AA2320" s="324"/>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22"/>
      <c r="Q2321" s="266"/>
      <c r="R2321" s="324"/>
      <c r="S2321" s="326"/>
      <c r="T2321" s="322"/>
      <c r="U2321" s="328"/>
      <c r="V2321" s="330"/>
      <c r="W2321" s="332"/>
      <c r="X2321" s="328"/>
      <c r="Y2321" s="324"/>
      <c r="Z2321" s="324"/>
      <c r="AA2321" s="324"/>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22"/>
      <c r="Q2322" s="266"/>
      <c r="R2322" s="324"/>
      <c r="S2322" s="326"/>
      <c r="T2322" s="322"/>
      <c r="U2322" s="328"/>
      <c r="V2322" s="330"/>
      <c r="W2322" s="332"/>
      <c r="X2322" s="328"/>
      <c r="Y2322" s="324"/>
      <c r="Z2322" s="324"/>
      <c r="AA2322" s="324"/>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34">
        <f>SUM(O2323:O2327)</f>
        <v>0</v>
      </c>
      <c r="Q2323" s="269"/>
      <c r="R2323" s="318">
        <f>SUMPRODUCT(Q2323:Q2327+0)</f>
        <v>0</v>
      </c>
      <c r="S2323" s="336" t="e">
        <f>R2323/P2323</f>
        <v>#DIV/0!</v>
      </c>
      <c r="T2323" s="334" t="e">
        <f>LOOKUP(S2323,{0.4,0.45,0.5,0.55,0.6,0.65,0.7,0.75,0.8,0.85,0.9,0.95,1},{0.1,0.175,0.25,0.325,0.4,0.475,0.55,0.625,0.7,0.775,0.85,0.925,1})</f>
        <v>#DIV/0!</v>
      </c>
      <c r="U2323" s="338"/>
      <c r="V2323" s="340"/>
      <c r="W2323" s="342"/>
      <c r="X2323" s="338"/>
      <c r="Y2323" s="318">
        <f>R2323-(V2323/10)-X2323</f>
        <v>0</v>
      </c>
      <c r="Z2323" s="318" t="e">
        <f>Y2323*T2323*AE2323</f>
        <v>#DIV/0!</v>
      </c>
      <c r="AA2323" s="318"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35"/>
      <c r="Q2324" s="271"/>
      <c r="R2324" s="319"/>
      <c r="S2324" s="337"/>
      <c r="T2324" s="335"/>
      <c r="U2324" s="339"/>
      <c r="V2324" s="341"/>
      <c r="W2324" s="343"/>
      <c r="X2324" s="339"/>
      <c r="Y2324" s="319"/>
      <c r="Z2324" s="319"/>
      <c r="AA2324" s="319"/>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35"/>
      <c r="Q2325" s="271"/>
      <c r="R2325" s="319"/>
      <c r="S2325" s="337"/>
      <c r="T2325" s="335"/>
      <c r="U2325" s="339"/>
      <c r="V2325" s="341"/>
      <c r="W2325" s="343"/>
      <c r="X2325" s="339"/>
      <c r="Y2325" s="319"/>
      <c r="Z2325" s="319"/>
      <c r="AA2325" s="319"/>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35"/>
      <c r="Q2326" s="271"/>
      <c r="R2326" s="319"/>
      <c r="S2326" s="337"/>
      <c r="T2326" s="335"/>
      <c r="U2326" s="339"/>
      <c r="V2326" s="341"/>
      <c r="W2326" s="343"/>
      <c r="X2326" s="339"/>
      <c r="Y2326" s="319"/>
      <c r="Z2326" s="319"/>
      <c r="AA2326" s="319"/>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35"/>
      <c r="Q2327" s="271"/>
      <c r="R2327" s="319"/>
      <c r="S2327" s="337"/>
      <c r="T2327" s="335"/>
      <c r="U2327" s="339"/>
      <c r="V2327" s="341"/>
      <c r="W2327" s="343"/>
      <c r="X2327" s="339"/>
      <c r="Y2327" s="319"/>
      <c r="Z2327" s="319"/>
      <c r="AA2327" s="319"/>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21">
        <f>SUM(O2328:O2332)</f>
        <v>0</v>
      </c>
      <c r="Q2328" s="264"/>
      <c r="R2328" s="323">
        <f>SUMPRODUCT(Q2328:Q2332+0)</f>
        <v>0</v>
      </c>
      <c r="S2328" s="325" t="e">
        <f>R2328/P2328</f>
        <v>#DIV/0!</v>
      </c>
      <c r="T2328" s="321" t="e">
        <f>LOOKUP(S2328,{0.4,0.45,0.5,0.55,0.6,0.65,0.7,0.75,0.8,0.85,0.9,0.95,1},{0.1,0.175,0.25,0.325,0.4,0.475,0.55,0.625,0.7,0.775,0.85,0.925,1})</f>
        <v>#DIV/0!</v>
      </c>
      <c r="U2328" s="327"/>
      <c r="V2328" s="329"/>
      <c r="W2328" s="331"/>
      <c r="X2328" s="327"/>
      <c r="Y2328" s="323">
        <f>R2328-(V2328/10)-X2328</f>
        <v>0</v>
      </c>
      <c r="Z2328" s="323" t="e">
        <f>Y2328*T2328*AE2328</f>
        <v>#DIV/0!</v>
      </c>
      <c r="AA2328" s="323"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22"/>
      <c r="Q2329" s="266"/>
      <c r="R2329" s="324"/>
      <c r="S2329" s="326"/>
      <c r="T2329" s="322"/>
      <c r="U2329" s="328"/>
      <c r="V2329" s="330"/>
      <c r="W2329" s="332"/>
      <c r="X2329" s="328"/>
      <c r="Y2329" s="324"/>
      <c r="Z2329" s="324"/>
      <c r="AA2329" s="324"/>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22"/>
      <c r="Q2330" s="266"/>
      <c r="R2330" s="324"/>
      <c r="S2330" s="326"/>
      <c r="T2330" s="322"/>
      <c r="U2330" s="328"/>
      <c r="V2330" s="330"/>
      <c r="W2330" s="332"/>
      <c r="X2330" s="328"/>
      <c r="Y2330" s="324"/>
      <c r="Z2330" s="324"/>
      <c r="AA2330" s="324"/>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22"/>
      <c r="Q2331" s="266"/>
      <c r="R2331" s="324"/>
      <c r="S2331" s="326"/>
      <c r="T2331" s="322"/>
      <c r="U2331" s="328"/>
      <c r="V2331" s="330"/>
      <c r="W2331" s="332"/>
      <c r="X2331" s="328"/>
      <c r="Y2331" s="324"/>
      <c r="Z2331" s="324"/>
      <c r="AA2331" s="324"/>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22"/>
      <c r="Q2332" s="266"/>
      <c r="R2332" s="324"/>
      <c r="S2332" s="326"/>
      <c r="T2332" s="322"/>
      <c r="U2332" s="328"/>
      <c r="V2332" s="330"/>
      <c r="W2332" s="332"/>
      <c r="X2332" s="328"/>
      <c r="Y2332" s="324"/>
      <c r="Z2332" s="324"/>
      <c r="AA2332" s="324"/>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21">
        <f>SUM(O2334:O2338)</f>
        <v>0</v>
      </c>
      <c r="Q2334" s="264"/>
      <c r="R2334" s="323">
        <f>SUMPRODUCT(Q2334:Q2338+0)</f>
        <v>0</v>
      </c>
      <c r="S2334" s="325" t="e">
        <f>R2334/P2334</f>
        <v>#DIV/0!</v>
      </c>
      <c r="T2334" s="321" t="e">
        <f>LOOKUP(S2334,{0.4,0.45,0.5,0.55,0.6,0.65,0.7,0.75,0.8,0.85,0.9,0.95,1},{0.1,0.175,0.25,0.325,0.4,0.475,0.55,0.625,0.7,0.775,0.85,0.925,1})</f>
        <v>#DIV/0!</v>
      </c>
      <c r="U2334" s="327"/>
      <c r="V2334" s="329"/>
      <c r="W2334" s="331"/>
      <c r="X2334" s="327"/>
      <c r="Y2334" s="323">
        <f>R2334-(V2334/10)-X2334</f>
        <v>0</v>
      </c>
      <c r="Z2334" s="323" t="e">
        <f>Y2334*T2334*AE2334</f>
        <v>#DIV/0!</v>
      </c>
      <c r="AA2334" s="323"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22"/>
      <c r="Q2335" s="266"/>
      <c r="R2335" s="324"/>
      <c r="S2335" s="326"/>
      <c r="T2335" s="322"/>
      <c r="U2335" s="328"/>
      <c r="V2335" s="330"/>
      <c r="W2335" s="332"/>
      <c r="X2335" s="328"/>
      <c r="Y2335" s="324"/>
      <c r="Z2335" s="324"/>
      <c r="AA2335" s="324"/>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22"/>
      <c r="Q2336" s="266"/>
      <c r="R2336" s="324"/>
      <c r="S2336" s="326"/>
      <c r="T2336" s="322"/>
      <c r="U2336" s="328"/>
      <c r="V2336" s="330"/>
      <c r="W2336" s="332"/>
      <c r="X2336" s="328"/>
      <c r="Y2336" s="324"/>
      <c r="Z2336" s="324"/>
      <c r="AA2336" s="324"/>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22"/>
      <c r="Q2337" s="266"/>
      <c r="R2337" s="324"/>
      <c r="S2337" s="326"/>
      <c r="T2337" s="322"/>
      <c r="U2337" s="328"/>
      <c r="V2337" s="330"/>
      <c r="W2337" s="332"/>
      <c r="X2337" s="328"/>
      <c r="Y2337" s="324"/>
      <c r="Z2337" s="324"/>
      <c r="AA2337" s="324"/>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22"/>
      <c r="Q2338" s="266"/>
      <c r="R2338" s="324"/>
      <c r="S2338" s="326"/>
      <c r="T2338" s="322"/>
      <c r="U2338" s="328"/>
      <c r="V2338" s="330"/>
      <c r="W2338" s="332"/>
      <c r="X2338" s="328"/>
      <c r="Y2338" s="324"/>
      <c r="Z2338" s="324"/>
      <c r="AA2338" s="324"/>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34">
        <f>SUM(O2339:O2343)</f>
        <v>0</v>
      </c>
      <c r="Q2339" s="269"/>
      <c r="R2339" s="318">
        <f>SUMPRODUCT(Q2339:Q2343+0)</f>
        <v>0</v>
      </c>
      <c r="S2339" s="336" t="e">
        <f>R2339/P2339</f>
        <v>#DIV/0!</v>
      </c>
      <c r="T2339" s="334" t="e">
        <f>LOOKUP(S2339,{0.4,0.45,0.5,0.55,0.6,0.65,0.7,0.75,0.8,0.85,0.9,0.95,1},{0.1,0.175,0.25,0.325,0.4,0.475,0.55,0.625,0.7,0.775,0.85,0.925,1})</f>
        <v>#DIV/0!</v>
      </c>
      <c r="U2339" s="338"/>
      <c r="V2339" s="340"/>
      <c r="W2339" s="342"/>
      <c r="X2339" s="338"/>
      <c r="Y2339" s="318">
        <f>R2339-(V2339/10)-X2339</f>
        <v>0</v>
      </c>
      <c r="Z2339" s="318" t="e">
        <f>Y2339*T2339*AE2339</f>
        <v>#DIV/0!</v>
      </c>
      <c r="AA2339" s="318"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35"/>
      <c r="Q2340" s="271"/>
      <c r="R2340" s="319"/>
      <c r="S2340" s="337"/>
      <c r="T2340" s="335"/>
      <c r="U2340" s="339"/>
      <c r="V2340" s="341"/>
      <c r="W2340" s="343"/>
      <c r="X2340" s="339"/>
      <c r="Y2340" s="319"/>
      <c r="Z2340" s="319"/>
      <c r="AA2340" s="319"/>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35"/>
      <c r="Q2341" s="271"/>
      <c r="R2341" s="319"/>
      <c r="S2341" s="337"/>
      <c r="T2341" s="335"/>
      <c r="U2341" s="339"/>
      <c r="V2341" s="341"/>
      <c r="W2341" s="343"/>
      <c r="X2341" s="339"/>
      <c r="Y2341" s="319"/>
      <c r="Z2341" s="319"/>
      <c r="AA2341" s="319"/>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35"/>
      <c r="Q2342" s="271"/>
      <c r="R2342" s="319"/>
      <c r="S2342" s="337"/>
      <c r="T2342" s="335"/>
      <c r="U2342" s="339"/>
      <c r="V2342" s="341"/>
      <c r="W2342" s="343"/>
      <c r="X2342" s="339"/>
      <c r="Y2342" s="319"/>
      <c r="Z2342" s="319"/>
      <c r="AA2342" s="319"/>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35"/>
      <c r="Q2343" s="271"/>
      <c r="R2343" s="319"/>
      <c r="S2343" s="337"/>
      <c r="T2343" s="335"/>
      <c r="U2343" s="339"/>
      <c r="V2343" s="341"/>
      <c r="W2343" s="343"/>
      <c r="X2343" s="339"/>
      <c r="Y2343" s="319"/>
      <c r="Z2343" s="319"/>
      <c r="AA2343" s="319"/>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21">
        <f>SUM(O2344:O2348)</f>
        <v>0</v>
      </c>
      <c r="Q2344" s="264"/>
      <c r="R2344" s="323">
        <f>SUMPRODUCT(Q2344:Q2348+0)</f>
        <v>0</v>
      </c>
      <c r="S2344" s="325" t="e">
        <f>R2344/P2344</f>
        <v>#DIV/0!</v>
      </c>
      <c r="T2344" s="321" t="e">
        <f>LOOKUP(S2344,{0.4,0.45,0.5,0.55,0.6,0.65,0.7,0.75,0.8,0.85,0.9,0.95,1},{0.1,0.175,0.25,0.325,0.4,0.475,0.55,0.625,0.7,0.775,0.85,0.925,1})</f>
        <v>#DIV/0!</v>
      </c>
      <c r="U2344" s="327"/>
      <c r="V2344" s="329"/>
      <c r="W2344" s="331"/>
      <c r="X2344" s="327"/>
      <c r="Y2344" s="323">
        <f>R2344-(V2344/10)-X2344</f>
        <v>0</v>
      </c>
      <c r="Z2344" s="323" t="e">
        <f>Y2344*T2344*AE2344</f>
        <v>#DIV/0!</v>
      </c>
      <c r="AA2344" s="323"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22"/>
      <c r="Q2345" s="266"/>
      <c r="R2345" s="324"/>
      <c r="S2345" s="326"/>
      <c r="T2345" s="322"/>
      <c r="U2345" s="328"/>
      <c r="V2345" s="330"/>
      <c r="W2345" s="332"/>
      <c r="X2345" s="328"/>
      <c r="Y2345" s="324"/>
      <c r="Z2345" s="324"/>
      <c r="AA2345" s="324"/>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22"/>
      <c r="Q2346" s="266"/>
      <c r="R2346" s="324"/>
      <c r="S2346" s="326"/>
      <c r="T2346" s="322"/>
      <c r="U2346" s="328"/>
      <c r="V2346" s="330"/>
      <c r="W2346" s="332"/>
      <c r="X2346" s="328"/>
      <c r="Y2346" s="324"/>
      <c r="Z2346" s="324"/>
      <c r="AA2346" s="324"/>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22"/>
      <c r="Q2347" s="266"/>
      <c r="R2347" s="324"/>
      <c r="S2347" s="326"/>
      <c r="T2347" s="322"/>
      <c r="U2347" s="328"/>
      <c r="V2347" s="330"/>
      <c r="W2347" s="332"/>
      <c r="X2347" s="328"/>
      <c r="Y2347" s="324"/>
      <c r="Z2347" s="324"/>
      <c r="AA2347" s="324"/>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22"/>
      <c r="Q2348" s="266"/>
      <c r="R2348" s="324"/>
      <c r="S2348" s="326"/>
      <c r="T2348" s="322"/>
      <c r="U2348" s="328"/>
      <c r="V2348" s="330"/>
      <c r="W2348" s="332"/>
      <c r="X2348" s="328"/>
      <c r="Y2348" s="324"/>
      <c r="Z2348" s="324"/>
      <c r="AA2348" s="324"/>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34">
        <f>SUM(O2349:O2353)</f>
        <v>0</v>
      </c>
      <c r="Q2349" s="269"/>
      <c r="R2349" s="318">
        <f>SUMPRODUCT(Q2349:Q2353+0)</f>
        <v>0</v>
      </c>
      <c r="S2349" s="336" t="e">
        <f>R2349/P2349</f>
        <v>#DIV/0!</v>
      </c>
      <c r="T2349" s="334" t="e">
        <f>LOOKUP(S2349,{0.4,0.45,0.5,0.55,0.6,0.65,0.7,0.75,0.8,0.85,0.9,0.95,1},{0.1,0.175,0.25,0.325,0.4,0.475,0.55,0.625,0.7,0.775,0.85,0.925,1})</f>
        <v>#DIV/0!</v>
      </c>
      <c r="U2349" s="338"/>
      <c r="V2349" s="340"/>
      <c r="W2349" s="342"/>
      <c r="X2349" s="338"/>
      <c r="Y2349" s="318">
        <f>R2349-(V2349/10)-X2349</f>
        <v>0</v>
      </c>
      <c r="Z2349" s="318" t="e">
        <f>Y2349*T2349*AE2349</f>
        <v>#DIV/0!</v>
      </c>
      <c r="AA2349" s="318"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35"/>
      <c r="Q2350" s="271"/>
      <c r="R2350" s="319"/>
      <c r="S2350" s="337"/>
      <c r="T2350" s="335"/>
      <c r="U2350" s="339"/>
      <c r="V2350" s="341"/>
      <c r="W2350" s="343"/>
      <c r="X2350" s="339"/>
      <c r="Y2350" s="319"/>
      <c r="Z2350" s="319"/>
      <c r="AA2350" s="319"/>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35"/>
      <c r="Q2351" s="271"/>
      <c r="R2351" s="319"/>
      <c r="S2351" s="337"/>
      <c r="T2351" s="335"/>
      <c r="U2351" s="339"/>
      <c r="V2351" s="341"/>
      <c r="W2351" s="343"/>
      <c r="X2351" s="339"/>
      <c r="Y2351" s="319"/>
      <c r="Z2351" s="319"/>
      <c r="AA2351" s="319"/>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35"/>
      <c r="Q2352" s="271"/>
      <c r="R2352" s="319"/>
      <c r="S2352" s="337"/>
      <c r="T2352" s="335"/>
      <c r="U2352" s="339"/>
      <c r="V2352" s="341"/>
      <c r="W2352" s="343"/>
      <c r="X2352" s="339"/>
      <c r="Y2352" s="319"/>
      <c r="Z2352" s="319"/>
      <c r="AA2352" s="319"/>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35"/>
      <c r="Q2353" s="271"/>
      <c r="R2353" s="319"/>
      <c r="S2353" s="337"/>
      <c r="T2353" s="335"/>
      <c r="U2353" s="339"/>
      <c r="V2353" s="341"/>
      <c r="W2353" s="343"/>
      <c r="X2353" s="339"/>
      <c r="Y2353" s="319"/>
      <c r="Z2353" s="319"/>
      <c r="AA2353" s="319"/>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21">
        <f>SUM(O2354:O2358)</f>
        <v>0</v>
      </c>
      <c r="Q2354" s="264"/>
      <c r="R2354" s="323">
        <f>SUMPRODUCT(Q2354:Q2358+0)</f>
        <v>0</v>
      </c>
      <c r="S2354" s="325" t="e">
        <f>R2354/P2354</f>
        <v>#DIV/0!</v>
      </c>
      <c r="T2354" s="321" t="e">
        <f>LOOKUP(S2354,{0.4,0.45,0.5,0.55,0.6,0.65,0.7,0.75,0.8,0.85,0.9,0.95,1},{0.1,0.175,0.25,0.325,0.4,0.475,0.55,0.625,0.7,0.775,0.85,0.925,1})</f>
        <v>#DIV/0!</v>
      </c>
      <c r="U2354" s="327"/>
      <c r="V2354" s="329"/>
      <c r="W2354" s="331"/>
      <c r="X2354" s="327"/>
      <c r="Y2354" s="323">
        <f>R2354-(V2354/10)-X2354</f>
        <v>0</v>
      </c>
      <c r="Z2354" s="323" t="e">
        <f>Y2354*T2354*AE2354</f>
        <v>#DIV/0!</v>
      </c>
      <c r="AA2354" s="323"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22"/>
      <c r="Q2355" s="266"/>
      <c r="R2355" s="324"/>
      <c r="S2355" s="326"/>
      <c r="T2355" s="322"/>
      <c r="U2355" s="328"/>
      <c r="V2355" s="330"/>
      <c r="W2355" s="332"/>
      <c r="X2355" s="328"/>
      <c r="Y2355" s="324"/>
      <c r="Z2355" s="324"/>
      <c r="AA2355" s="324"/>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22"/>
      <c r="Q2356" s="266"/>
      <c r="R2356" s="324"/>
      <c r="S2356" s="326"/>
      <c r="T2356" s="322"/>
      <c r="U2356" s="328"/>
      <c r="V2356" s="330"/>
      <c r="W2356" s="332"/>
      <c r="X2356" s="328"/>
      <c r="Y2356" s="324"/>
      <c r="Z2356" s="324"/>
      <c r="AA2356" s="324"/>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22"/>
      <c r="Q2357" s="266"/>
      <c r="R2357" s="324"/>
      <c r="S2357" s="326"/>
      <c r="T2357" s="322"/>
      <c r="U2357" s="328"/>
      <c r="V2357" s="330"/>
      <c r="W2357" s="332"/>
      <c r="X2357" s="328"/>
      <c r="Y2357" s="324"/>
      <c r="Z2357" s="324"/>
      <c r="AA2357" s="324"/>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22"/>
      <c r="Q2358" s="266"/>
      <c r="R2358" s="324"/>
      <c r="S2358" s="326"/>
      <c r="T2358" s="322"/>
      <c r="U2358" s="328"/>
      <c r="V2358" s="330"/>
      <c r="W2358" s="332"/>
      <c r="X2358" s="328"/>
      <c r="Y2358" s="324"/>
      <c r="Z2358" s="324"/>
      <c r="AA2358" s="324"/>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21">
        <f>SUM(O2360:O2364)</f>
        <v>0</v>
      </c>
      <c r="Q2360" s="264"/>
      <c r="R2360" s="323">
        <f>SUMPRODUCT(Q2360:Q2364+0)</f>
        <v>0</v>
      </c>
      <c r="S2360" s="325" t="e">
        <f>R2360/P2360</f>
        <v>#DIV/0!</v>
      </c>
      <c r="T2360" s="321" t="e">
        <f>LOOKUP(S2360,{0.4,0.45,0.5,0.55,0.6,0.65,0.7,0.75,0.8,0.85,0.9,0.95,1},{0.1,0.175,0.25,0.325,0.4,0.475,0.55,0.625,0.7,0.775,0.85,0.925,1})</f>
        <v>#DIV/0!</v>
      </c>
      <c r="U2360" s="327"/>
      <c r="V2360" s="329"/>
      <c r="W2360" s="331"/>
      <c r="X2360" s="327"/>
      <c r="Y2360" s="323">
        <f>R2360-(V2360/10)-X2360</f>
        <v>0</v>
      </c>
      <c r="Z2360" s="323" t="e">
        <f>Y2360*T2360*AE2360</f>
        <v>#DIV/0!</v>
      </c>
      <c r="AA2360" s="323"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22"/>
      <c r="Q2361" s="266"/>
      <c r="R2361" s="324"/>
      <c r="S2361" s="326"/>
      <c r="T2361" s="322"/>
      <c r="U2361" s="328"/>
      <c r="V2361" s="330"/>
      <c r="W2361" s="332"/>
      <c r="X2361" s="328"/>
      <c r="Y2361" s="324"/>
      <c r="Z2361" s="324"/>
      <c r="AA2361" s="324"/>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22"/>
      <c r="Q2362" s="266"/>
      <c r="R2362" s="324"/>
      <c r="S2362" s="326"/>
      <c r="T2362" s="322"/>
      <c r="U2362" s="328"/>
      <c r="V2362" s="330"/>
      <c r="W2362" s="332"/>
      <c r="X2362" s="328"/>
      <c r="Y2362" s="324"/>
      <c r="Z2362" s="324"/>
      <c r="AA2362" s="324"/>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22"/>
      <c r="Q2363" s="266"/>
      <c r="R2363" s="324"/>
      <c r="S2363" s="326"/>
      <c r="T2363" s="322"/>
      <c r="U2363" s="328"/>
      <c r="V2363" s="330"/>
      <c r="W2363" s="332"/>
      <c r="X2363" s="328"/>
      <c r="Y2363" s="324"/>
      <c r="Z2363" s="324"/>
      <c r="AA2363" s="324"/>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22"/>
      <c r="Q2364" s="266"/>
      <c r="R2364" s="324"/>
      <c r="S2364" s="326"/>
      <c r="T2364" s="322"/>
      <c r="U2364" s="328"/>
      <c r="V2364" s="330"/>
      <c r="W2364" s="332"/>
      <c r="X2364" s="328"/>
      <c r="Y2364" s="324"/>
      <c r="Z2364" s="324"/>
      <c r="AA2364" s="324"/>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34">
        <f>SUM(O2365:O2369)</f>
        <v>0</v>
      </c>
      <c r="Q2365" s="269"/>
      <c r="R2365" s="318">
        <f>SUMPRODUCT(Q2365:Q2369+0)</f>
        <v>0</v>
      </c>
      <c r="S2365" s="336" t="e">
        <f>R2365/P2365</f>
        <v>#DIV/0!</v>
      </c>
      <c r="T2365" s="334" t="e">
        <f>LOOKUP(S2365,{0.4,0.45,0.5,0.55,0.6,0.65,0.7,0.75,0.8,0.85,0.9,0.95,1},{0.1,0.175,0.25,0.325,0.4,0.475,0.55,0.625,0.7,0.775,0.85,0.925,1})</f>
        <v>#DIV/0!</v>
      </c>
      <c r="U2365" s="338"/>
      <c r="V2365" s="340"/>
      <c r="W2365" s="342"/>
      <c r="X2365" s="338"/>
      <c r="Y2365" s="318">
        <f>R2365-(V2365/10)-X2365</f>
        <v>0</v>
      </c>
      <c r="Z2365" s="318" t="e">
        <f>Y2365*T2365*AE2365</f>
        <v>#DIV/0!</v>
      </c>
      <c r="AA2365" s="318"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35"/>
      <c r="Q2366" s="271"/>
      <c r="R2366" s="319"/>
      <c r="S2366" s="337"/>
      <c r="T2366" s="335"/>
      <c r="U2366" s="339"/>
      <c r="V2366" s="341"/>
      <c r="W2366" s="343"/>
      <c r="X2366" s="339"/>
      <c r="Y2366" s="319"/>
      <c r="Z2366" s="319"/>
      <c r="AA2366" s="319"/>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35"/>
      <c r="Q2367" s="271"/>
      <c r="R2367" s="319"/>
      <c r="S2367" s="337"/>
      <c r="T2367" s="335"/>
      <c r="U2367" s="339"/>
      <c r="V2367" s="341"/>
      <c r="W2367" s="343"/>
      <c r="X2367" s="339"/>
      <c r="Y2367" s="319"/>
      <c r="Z2367" s="319"/>
      <c r="AA2367" s="319"/>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35"/>
      <c r="Q2368" s="271"/>
      <c r="R2368" s="319"/>
      <c r="S2368" s="337"/>
      <c r="T2368" s="335"/>
      <c r="U2368" s="339"/>
      <c r="V2368" s="341"/>
      <c r="W2368" s="343"/>
      <c r="X2368" s="339"/>
      <c r="Y2368" s="319"/>
      <c r="Z2368" s="319"/>
      <c r="AA2368" s="319"/>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35"/>
      <c r="Q2369" s="271"/>
      <c r="R2369" s="319"/>
      <c r="S2369" s="337"/>
      <c r="T2369" s="335"/>
      <c r="U2369" s="339"/>
      <c r="V2369" s="341"/>
      <c r="W2369" s="343"/>
      <c r="X2369" s="339"/>
      <c r="Y2369" s="319"/>
      <c r="Z2369" s="319"/>
      <c r="AA2369" s="319"/>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21">
        <f>SUM(O2370:O2374)</f>
        <v>0</v>
      </c>
      <c r="Q2370" s="264"/>
      <c r="R2370" s="323">
        <f>SUMPRODUCT(Q2370:Q2374+0)</f>
        <v>0</v>
      </c>
      <c r="S2370" s="325" t="e">
        <f>R2370/P2370</f>
        <v>#DIV/0!</v>
      </c>
      <c r="T2370" s="321" t="e">
        <f>LOOKUP(S2370,{0.4,0.45,0.5,0.55,0.6,0.65,0.7,0.75,0.8,0.85,0.9,0.95,1},{0.1,0.175,0.25,0.325,0.4,0.475,0.55,0.625,0.7,0.775,0.85,0.925,1})</f>
        <v>#DIV/0!</v>
      </c>
      <c r="U2370" s="327"/>
      <c r="V2370" s="329"/>
      <c r="W2370" s="331"/>
      <c r="X2370" s="327"/>
      <c r="Y2370" s="323">
        <f>R2370-(V2370/10)-X2370</f>
        <v>0</v>
      </c>
      <c r="Z2370" s="323" t="e">
        <f>Y2370*T2370*AE2370</f>
        <v>#DIV/0!</v>
      </c>
      <c r="AA2370" s="323"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22"/>
      <c r="Q2371" s="266"/>
      <c r="R2371" s="324"/>
      <c r="S2371" s="326"/>
      <c r="T2371" s="322"/>
      <c r="U2371" s="328"/>
      <c r="V2371" s="330"/>
      <c r="W2371" s="332"/>
      <c r="X2371" s="328"/>
      <c r="Y2371" s="324"/>
      <c r="Z2371" s="324"/>
      <c r="AA2371" s="324"/>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22"/>
      <c r="Q2372" s="266"/>
      <c r="R2372" s="324"/>
      <c r="S2372" s="326"/>
      <c r="T2372" s="322"/>
      <c r="U2372" s="328"/>
      <c r="V2372" s="330"/>
      <c r="W2372" s="332"/>
      <c r="X2372" s="328"/>
      <c r="Y2372" s="324"/>
      <c r="Z2372" s="324"/>
      <c r="AA2372" s="324"/>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22"/>
      <c r="Q2373" s="266"/>
      <c r="R2373" s="324"/>
      <c r="S2373" s="326"/>
      <c r="T2373" s="322"/>
      <c r="U2373" s="328"/>
      <c r="V2373" s="330"/>
      <c r="W2373" s="332"/>
      <c r="X2373" s="328"/>
      <c r="Y2373" s="324"/>
      <c r="Z2373" s="324"/>
      <c r="AA2373" s="324"/>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22"/>
      <c r="Q2374" s="266"/>
      <c r="R2374" s="324"/>
      <c r="S2374" s="326"/>
      <c r="T2374" s="322"/>
      <c r="U2374" s="328"/>
      <c r="V2374" s="330"/>
      <c r="W2374" s="332"/>
      <c r="X2374" s="328"/>
      <c r="Y2374" s="324"/>
      <c r="Z2374" s="324"/>
      <c r="AA2374" s="324"/>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34">
        <f>SUM(O2375:O2379)</f>
        <v>0</v>
      </c>
      <c r="Q2375" s="269"/>
      <c r="R2375" s="318">
        <f>SUMPRODUCT(Q2375:Q2379+0)</f>
        <v>0</v>
      </c>
      <c r="S2375" s="336" t="e">
        <f>R2375/P2375</f>
        <v>#DIV/0!</v>
      </c>
      <c r="T2375" s="334" t="e">
        <f>LOOKUP(S2375,{0.4,0.45,0.5,0.55,0.6,0.65,0.7,0.75,0.8,0.85,0.9,0.95,1},{0.1,0.175,0.25,0.325,0.4,0.475,0.55,0.625,0.7,0.775,0.85,0.925,1})</f>
        <v>#DIV/0!</v>
      </c>
      <c r="U2375" s="338"/>
      <c r="V2375" s="340"/>
      <c r="W2375" s="342"/>
      <c r="X2375" s="338"/>
      <c r="Y2375" s="318">
        <f>R2375-(V2375/10)-X2375</f>
        <v>0</v>
      </c>
      <c r="Z2375" s="318" t="e">
        <f>Y2375*T2375*AE2375</f>
        <v>#DIV/0!</v>
      </c>
      <c r="AA2375" s="318"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35"/>
      <c r="Q2376" s="271"/>
      <c r="R2376" s="319"/>
      <c r="S2376" s="337"/>
      <c r="T2376" s="335"/>
      <c r="U2376" s="339"/>
      <c r="V2376" s="341"/>
      <c r="W2376" s="343"/>
      <c r="X2376" s="339"/>
      <c r="Y2376" s="319"/>
      <c r="Z2376" s="319"/>
      <c r="AA2376" s="319"/>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35"/>
      <c r="Q2377" s="271"/>
      <c r="R2377" s="319"/>
      <c r="S2377" s="337"/>
      <c r="T2377" s="335"/>
      <c r="U2377" s="339"/>
      <c r="V2377" s="341"/>
      <c r="W2377" s="343"/>
      <c r="X2377" s="339"/>
      <c r="Y2377" s="319"/>
      <c r="Z2377" s="319"/>
      <c r="AA2377" s="319"/>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35"/>
      <c r="Q2378" s="271"/>
      <c r="R2378" s="319"/>
      <c r="S2378" s="337"/>
      <c r="T2378" s="335"/>
      <c r="U2378" s="339"/>
      <c r="V2378" s="341"/>
      <c r="W2378" s="343"/>
      <c r="X2378" s="339"/>
      <c r="Y2378" s="319"/>
      <c r="Z2378" s="319"/>
      <c r="AA2378" s="319"/>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35"/>
      <c r="Q2379" s="271"/>
      <c r="R2379" s="319"/>
      <c r="S2379" s="337"/>
      <c r="T2379" s="335"/>
      <c r="U2379" s="339"/>
      <c r="V2379" s="341"/>
      <c r="W2379" s="343"/>
      <c r="X2379" s="339"/>
      <c r="Y2379" s="319"/>
      <c r="Z2379" s="319"/>
      <c r="AA2379" s="319"/>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21">
        <f>SUM(O2380:O2384)</f>
        <v>0</v>
      </c>
      <c r="Q2380" s="264"/>
      <c r="R2380" s="323">
        <f>SUMPRODUCT(Q2380:Q2384+0)</f>
        <v>0</v>
      </c>
      <c r="S2380" s="325" t="e">
        <f>R2380/P2380</f>
        <v>#DIV/0!</v>
      </c>
      <c r="T2380" s="321" t="e">
        <f>LOOKUP(S2380,{0.4,0.45,0.5,0.55,0.6,0.65,0.7,0.75,0.8,0.85,0.9,0.95,1},{0.1,0.175,0.25,0.325,0.4,0.475,0.55,0.625,0.7,0.775,0.85,0.925,1})</f>
        <v>#DIV/0!</v>
      </c>
      <c r="U2380" s="327"/>
      <c r="V2380" s="329"/>
      <c r="W2380" s="331"/>
      <c r="X2380" s="327"/>
      <c r="Y2380" s="323">
        <f>R2380-(V2380/10)-X2380</f>
        <v>0</v>
      </c>
      <c r="Z2380" s="323" t="e">
        <f>Y2380*T2380*AE2380</f>
        <v>#DIV/0!</v>
      </c>
      <c r="AA2380" s="323"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22"/>
      <c r="Q2381" s="266"/>
      <c r="R2381" s="324"/>
      <c r="S2381" s="326"/>
      <c r="T2381" s="322"/>
      <c r="U2381" s="328"/>
      <c r="V2381" s="330"/>
      <c r="W2381" s="332"/>
      <c r="X2381" s="328"/>
      <c r="Y2381" s="324"/>
      <c r="Z2381" s="324"/>
      <c r="AA2381" s="324"/>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22"/>
      <c r="Q2382" s="266"/>
      <c r="R2382" s="324"/>
      <c r="S2382" s="326"/>
      <c r="T2382" s="322"/>
      <c r="U2382" s="328"/>
      <c r="V2382" s="330"/>
      <c r="W2382" s="332"/>
      <c r="X2382" s="328"/>
      <c r="Y2382" s="324"/>
      <c r="Z2382" s="324"/>
      <c r="AA2382" s="324"/>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22"/>
      <c r="Q2383" s="266"/>
      <c r="R2383" s="324"/>
      <c r="S2383" s="326"/>
      <c r="T2383" s="322"/>
      <c r="U2383" s="328"/>
      <c r="V2383" s="330"/>
      <c r="W2383" s="332"/>
      <c r="X2383" s="328"/>
      <c r="Y2383" s="324"/>
      <c r="Z2383" s="324"/>
      <c r="AA2383" s="324"/>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22"/>
      <c r="Q2384" s="266"/>
      <c r="R2384" s="324"/>
      <c r="S2384" s="326"/>
      <c r="T2384" s="322"/>
      <c r="U2384" s="328"/>
      <c r="V2384" s="330"/>
      <c r="W2384" s="332"/>
      <c r="X2384" s="328"/>
      <c r="Y2384" s="324"/>
      <c r="Z2384" s="324"/>
      <c r="AA2384" s="324"/>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21">
        <f>SUM(O2386:O2390)</f>
        <v>0</v>
      </c>
      <c r="Q2386" s="264"/>
      <c r="R2386" s="323">
        <f>SUMPRODUCT(Q2386:Q2390+0)</f>
        <v>0</v>
      </c>
      <c r="S2386" s="325" t="e">
        <f>R2386/P2386</f>
        <v>#DIV/0!</v>
      </c>
      <c r="T2386" s="321" t="e">
        <f>LOOKUP(S2386,{0.4,0.45,0.5,0.55,0.6,0.65,0.7,0.75,0.8,0.85,0.9,0.95,1},{0.1,0.175,0.25,0.325,0.4,0.475,0.55,0.625,0.7,0.775,0.85,0.925,1})</f>
        <v>#DIV/0!</v>
      </c>
      <c r="U2386" s="327"/>
      <c r="V2386" s="329"/>
      <c r="W2386" s="331"/>
      <c r="X2386" s="327"/>
      <c r="Y2386" s="323">
        <f>R2386-(V2386/10)-X2386</f>
        <v>0</v>
      </c>
      <c r="Z2386" s="323" t="e">
        <f>Y2386*T2386*AE2386</f>
        <v>#DIV/0!</v>
      </c>
      <c r="AA2386" s="323"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22"/>
      <c r="Q2387" s="266"/>
      <c r="R2387" s="324"/>
      <c r="S2387" s="326"/>
      <c r="T2387" s="322"/>
      <c r="U2387" s="328"/>
      <c r="V2387" s="330"/>
      <c r="W2387" s="332"/>
      <c r="X2387" s="328"/>
      <c r="Y2387" s="324"/>
      <c r="Z2387" s="324"/>
      <c r="AA2387" s="324"/>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22"/>
      <c r="Q2388" s="266"/>
      <c r="R2388" s="324"/>
      <c r="S2388" s="326"/>
      <c r="T2388" s="322"/>
      <c r="U2388" s="328"/>
      <c r="V2388" s="330"/>
      <c r="W2388" s="332"/>
      <c r="X2388" s="328"/>
      <c r="Y2388" s="324"/>
      <c r="Z2388" s="324"/>
      <c r="AA2388" s="324"/>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22"/>
      <c r="Q2389" s="266"/>
      <c r="R2389" s="324"/>
      <c r="S2389" s="326"/>
      <c r="T2389" s="322"/>
      <c r="U2389" s="328"/>
      <c r="V2389" s="330"/>
      <c r="W2389" s="332"/>
      <c r="X2389" s="328"/>
      <c r="Y2389" s="324"/>
      <c r="Z2389" s="324"/>
      <c r="AA2389" s="324"/>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22"/>
      <c r="Q2390" s="266"/>
      <c r="R2390" s="324"/>
      <c r="S2390" s="326"/>
      <c r="T2390" s="322"/>
      <c r="U2390" s="328"/>
      <c r="V2390" s="330"/>
      <c r="W2390" s="332"/>
      <c r="X2390" s="328"/>
      <c r="Y2390" s="324"/>
      <c r="Z2390" s="324"/>
      <c r="AA2390" s="324"/>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34">
        <f>SUM(O2391:O2395)</f>
        <v>0</v>
      </c>
      <c r="Q2391" s="269"/>
      <c r="R2391" s="318">
        <f>SUMPRODUCT(Q2391:Q2395+0)</f>
        <v>0</v>
      </c>
      <c r="S2391" s="336" t="e">
        <f>R2391/P2391</f>
        <v>#DIV/0!</v>
      </c>
      <c r="T2391" s="334" t="e">
        <f>LOOKUP(S2391,{0.4,0.45,0.5,0.55,0.6,0.65,0.7,0.75,0.8,0.85,0.9,0.95,1},{0.1,0.175,0.25,0.325,0.4,0.475,0.55,0.625,0.7,0.775,0.85,0.925,1})</f>
        <v>#DIV/0!</v>
      </c>
      <c r="U2391" s="338"/>
      <c r="V2391" s="340"/>
      <c r="W2391" s="342"/>
      <c r="X2391" s="338"/>
      <c r="Y2391" s="318">
        <f>R2391-(V2391/10)-X2391</f>
        <v>0</v>
      </c>
      <c r="Z2391" s="318" t="e">
        <f>Y2391*T2391*AE2391</f>
        <v>#DIV/0!</v>
      </c>
      <c r="AA2391" s="318"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35"/>
      <c r="Q2392" s="271"/>
      <c r="R2392" s="319"/>
      <c r="S2392" s="337"/>
      <c r="T2392" s="335"/>
      <c r="U2392" s="339"/>
      <c r="V2392" s="341"/>
      <c r="W2392" s="343"/>
      <c r="X2392" s="339"/>
      <c r="Y2392" s="319"/>
      <c r="Z2392" s="319"/>
      <c r="AA2392" s="319"/>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35"/>
      <c r="Q2393" s="271"/>
      <c r="R2393" s="319"/>
      <c r="S2393" s="337"/>
      <c r="T2393" s="335"/>
      <c r="U2393" s="339"/>
      <c r="V2393" s="341"/>
      <c r="W2393" s="343"/>
      <c r="X2393" s="339"/>
      <c r="Y2393" s="319"/>
      <c r="Z2393" s="319"/>
      <c r="AA2393" s="319"/>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35"/>
      <c r="Q2394" s="271"/>
      <c r="R2394" s="319"/>
      <c r="S2394" s="337"/>
      <c r="T2394" s="335"/>
      <c r="U2394" s="339"/>
      <c r="V2394" s="341"/>
      <c r="W2394" s="343"/>
      <c r="X2394" s="339"/>
      <c r="Y2394" s="319"/>
      <c r="Z2394" s="319"/>
      <c r="AA2394" s="319"/>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35"/>
      <c r="Q2395" s="271"/>
      <c r="R2395" s="319"/>
      <c r="S2395" s="337"/>
      <c r="T2395" s="335"/>
      <c r="U2395" s="339"/>
      <c r="V2395" s="341"/>
      <c r="W2395" s="343"/>
      <c r="X2395" s="339"/>
      <c r="Y2395" s="319"/>
      <c r="Z2395" s="319"/>
      <c r="AA2395" s="319"/>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21">
        <f>SUM(O2396:O2400)</f>
        <v>0</v>
      </c>
      <c r="Q2396" s="264"/>
      <c r="R2396" s="323">
        <f>SUMPRODUCT(Q2396:Q2400+0)</f>
        <v>0</v>
      </c>
      <c r="S2396" s="325" t="e">
        <f>R2396/P2396</f>
        <v>#DIV/0!</v>
      </c>
      <c r="T2396" s="321" t="e">
        <f>LOOKUP(S2396,{0.4,0.45,0.5,0.55,0.6,0.65,0.7,0.75,0.8,0.85,0.9,0.95,1},{0.1,0.175,0.25,0.325,0.4,0.475,0.55,0.625,0.7,0.775,0.85,0.925,1})</f>
        <v>#DIV/0!</v>
      </c>
      <c r="U2396" s="327"/>
      <c r="V2396" s="329"/>
      <c r="W2396" s="331"/>
      <c r="X2396" s="327"/>
      <c r="Y2396" s="323">
        <f>R2396-(V2396/10)-X2396</f>
        <v>0</v>
      </c>
      <c r="Z2396" s="323" t="e">
        <f>Y2396*T2396*AE2396</f>
        <v>#DIV/0!</v>
      </c>
      <c r="AA2396" s="323"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22"/>
      <c r="Q2397" s="266"/>
      <c r="R2397" s="324"/>
      <c r="S2397" s="326"/>
      <c r="T2397" s="322"/>
      <c r="U2397" s="328"/>
      <c r="V2397" s="330"/>
      <c r="W2397" s="332"/>
      <c r="X2397" s="328"/>
      <c r="Y2397" s="324"/>
      <c r="Z2397" s="324"/>
      <c r="AA2397" s="324"/>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22"/>
      <c r="Q2398" s="266"/>
      <c r="R2398" s="324"/>
      <c r="S2398" s="326"/>
      <c r="T2398" s="322"/>
      <c r="U2398" s="328"/>
      <c r="V2398" s="330"/>
      <c r="W2398" s="332"/>
      <c r="X2398" s="328"/>
      <c r="Y2398" s="324"/>
      <c r="Z2398" s="324"/>
      <c r="AA2398" s="324"/>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22"/>
      <c r="Q2399" s="266"/>
      <c r="R2399" s="324"/>
      <c r="S2399" s="326"/>
      <c r="T2399" s="322"/>
      <c r="U2399" s="328"/>
      <c r="V2399" s="330"/>
      <c r="W2399" s="332"/>
      <c r="X2399" s="328"/>
      <c r="Y2399" s="324"/>
      <c r="Z2399" s="324"/>
      <c r="AA2399" s="324"/>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22"/>
      <c r="Q2400" s="266"/>
      <c r="R2400" s="324"/>
      <c r="S2400" s="326"/>
      <c r="T2400" s="322"/>
      <c r="U2400" s="328"/>
      <c r="V2400" s="330"/>
      <c r="W2400" s="332"/>
      <c r="X2400" s="328"/>
      <c r="Y2400" s="324"/>
      <c r="Z2400" s="324"/>
      <c r="AA2400" s="324"/>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34">
        <f>SUM(O2401:O2405)</f>
        <v>0</v>
      </c>
      <c r="Q2401" s="269"/>
      <c r="R2401" s="318">
        <f>SUMPRODUCT(Q2401:Q2405+0)</f>
        <v>0</v>
      </c>
      <c r="S2401" s="336" t="e">
        <f>R2401/P2401</f>
        <v>#DIV/0!</v>
      </c>
      <c r="T2401" s="334" t="e">
        <f>LOOKUP(S2401,{0.4,0.45,0.5,0.55,0.6,0.65,0.7,0.75,0.8,0.85,0.9,0.95,1},{0.1,0.175,0.25,0.325,0.4,0.475,0.55,0.625,0.7,0.775,0.85,0.925,1})</f>
        <v>#DIV/0!</v>
      </c>
      <c r="U2401" s="338"/>
      <c r="V2401" s="340"/>
      <c r="W2401" s="342"/>
      <c r="X2401" s="338"/>
      <c r="Y2401" s="318">
        <f>R2401-(V2401/10)-X2401</f>
        <v>0</v>
      </c>
      <c r="Z2401" s="318" t="e">
        <f>Y2401*T2401*AE2401</f>
        <v>#DIV/0!</v>
      </c>
      <c r="AA2401" s="318"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35"/>
      <c r="Q2402" s="271"/>
      <c r="R2402" s="319"/>
      <c r="S2402" s="337"/>
      <c r="T2402" s="335"/>
      <c r="U2402" s="339"/>
      <c r="V2402" s="341"/>
      <c r="W2402" s="343"/>
      <c r="X2402" s="339"/>
      <c r="Y2402" s="319"/>
      <c r="Z2402" s="319"/>
      <c r="AA2402" s="319"/>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35"/>
      <c r="Q2403" s="271"/>
      <c r="R2403" s="319"/>
      <c r="S2403" s="337"/>
      <c r="T2403" s="335"/>
      <c r="U2403" s="339"/>
      <c r="V2403" s="341"/>
      <c r="W2403" s="343"/>
      <c r="X2403" s="339"/>
      <c r="Y2403" s="319"/>
      <c r="Z2403" s="319"/>
      <c r="AA2403" s="319"/>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35"/>
      <c r="Q2404" s="271"/>
      <c r="R2404" s="319"/>
      <c r="S2404" s="337"/>
      <c r="T2404" s="335"/>
      <c r="U2404" s="339"/>
      <c r="V2404" s="341"/>
      <c r="W2404" s="343"/>
      <c r="X2404" s="339"/>
      <c r="Y2404" s="319"/>
      <c r="Z2404" s="319"/>
      <c r="AA2404" s="319"/>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35"/>
      <c r="Q2405" s="271"/>
      <c r="R2405" s="319"/>
      <c r="S2405" s="337"/>
      <c r="T2405" s="335"/>
      <c r="U2405" s="339"/>
      <c r="V2405" s="341"/>
      <c r="W2405" s="343"/>
      <c r="X2405" s="339"/>
      <c r="Y2405" s="319"/>
      <c r="Z2405" s="319"/>
      <c r="AA2405" s="319"/>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21">
        <f>SUM(O2406:O2410)</f>
        <v>0</v>
      </c>
      <c r="Q2406" s="264"/>
      <c r="R2406" s="323">
        <f>SUMPRODUCT(Q2406:Q2410+0)</f>
        <v>0</v>
      </c>
      <c r="S2406" s="325" t="e">
        <f>R2406/P2406</f>
        <v>#DIV/0!</v>
      </c>
      <c r="T2406" s="321" t="e">
        <f>LOOKUP(S2406,{0.4,0.45,0.5,0.55,0.6,0.65,0.7,0.75,0.8,0.85,0.9,0.95,1},{0.1,0.175,0.25,0.325,0.4,0.475,0.55,0.625,0.7,0.775,0.85,0.925,1})</f>
        <v>#DIV/0!</v>
      </c>
      <c r="U2406" s="327"/>
      <c r="V2406" s="329"/>
      <c r="W2406" s="331"/>
      <c r="X2406" s="327"/>
      <c r="Y2406" s="323">
        <f>R2406-(V2406/10)-X2406</f>
        <v>0</v>
      </c>
      <c r="Z2406" s="323" t="e">
        <f>Y2406*T2406*AE2406</f>
        <v>#DIV/0!</v>
      </c>
      <c r="AA2406" s="323"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22"/>
      <c r="Q2407" s="266"/>
      <c r="R2407" s="324"/>
      <c r="S2407" s="326"/>
      <c r="T2407" s="322"/>
      <c r="U2407" s="328"/>
      <c r="V2407" s="330"/>
      <c r="W2407" s="332"/>
      <c r="X2407" s="328"/>
      <c r="Y2407" s="324"/>
      <c r="Z2407" s="324"/>
      <c r="AA2407" s="324"/>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22"/>
      <c r="Q2408" s="266"/>
      <c r="R2408" s="324"/>
      <c r="S2408" s="326"/>
      <c r="T2408" s="322"/>
      <c r="U2408" s="328"/>
      <c r="V2408" s="330"/>
      <c r="W2408" s="332"/>
      <c r="X2408" s="328"/>
      <c r="Y2408" s="324"/>
      <c r="Z2408" s="324"/>
      <c r="AA2408" s="324"/>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22"/>
      <c r="Q2409" s="266"/>
      <c r="R2409" s="324"/>
      <c r="S2409" s="326"/>
      <c r="T2409" s="322"/>
      <c r="U2409" s="328"/>
      <c r="V2409" s="330"/>
      <c r="W2409" s="332"/>
      <c r="X2409" s="328"/>
      <c r="Y2409" s="324"/>
      <c r="Z2409" s="324"/>
      <c r="AA2409" s="324"/>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22"/>
      <c r="Q2410" s="266"/>
      <c r="R2410" s="324"/>
      <c r="S2410" s="326"/>
      <c r="T2410" s="322"/>
      <c r="U2410" s="328"/>
      <c r="V2410" s="330"/>
      <c r="W2410" s="332"/>
      <c r="X2410" s="328"/>
      <c r="Y2410" s="324"/>
      <c r="Z2410" s="324"/>
      <c r="AA2410" s="324"/>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21">
        <f>SUM(O2412:O2416)</f>
        <v>0</v>
      </c>
      <c r="Q2412" s="264"/>
      <c r="R2412" s="323">
        <f>SUMPRODUCT(Q2412:Q2416+0)</f>
        <v>0</v>
      </c>
      <c r="S2412" s="325" t="e">
        <f>R2412/P2412</f>
        <v>#DIV/0!</v>
      </c>
      <c r="T2412" s="321" t="e">
        <f>LOOKUP(S2412,{0.4,0.45,0.5,0.55,0.6,0.65,0.7,0.75,0.8,0.85,0.9,0.95,1},{0.1,0.175,0.25,0.325,0.4,0.475,0.55,0.625,0.7,0.775,0.85,0.925,1})</f>
        <v>#DIV/0!</v>
      </c>
      <c r="U2412" s="327"/>
      <c r="V2412" s="329"/>
      <c r="W2412" s="331"/>
      <c r="X2412" s="327"/>
      <c r="Y2412" s="323">
        <f>R2412-(V2412/10)-X2412</f>
        <v>0</v>
      </c>
      <c r="Z2412" s="323" t="e">
        <f>Y2412*T2412*AE2412</f>
        <v>#DIV/0!</v>
      </c>
      <c r="AA2412" s="323"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22"/>
      <c r="Q2413" s="266"/>
      <c r="R2413" s="324"/>
      <c r="S2413" s="326"/>
      <c r="T2413" s="322"/>
      <c r="U2413" s="328"/>
      <c r="V2413" s="330"/>
      <c r="W2413" s="332"/>
      <c r="X2413" s="328"/>
      <c r="Y2413" s="324"/>
      <c r="Z2413" s="324"/>
      <c r="AA2413" s="324"/>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22"/>
      <c r="Q2414" s="266"/>
      <c r="R2414" s="324"/>
      <c r="S2414" s="326"/>
      <c r="T2414" s="322"/>
      <c r="U2414" s="328"/>
      <c r="V2414" s="330"/>
      <c r="W2414" s="332"/>
      <c r="X2414" s="328"/>
      <c r="Y2414" s="324"/>
      <c r="Z2414" s="324"/>
      <c r="AA2414" s="324"/>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22"/>
      <c r="Q2415" s="266"/>
      <c r="R2415" s="324"/>
      <c r="S2415" s="326"/>
      <c r="T2415" s="322"/>
      <c r="U2415" s="328"/>
      <c r="V2415" s="330"/>
      <c r="W2415" s="332"/>
      <c r="X2415" s="328"/>
      <c r="Y2415" s="324"/>
      <c r="Z2415" s="324"/>
      <c r="AA2415" s="324"/>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22"/>
      <c r="Q2416" s="266"/>
      <c r="R2416" s="324"/>
      <c r="S2416" s="326"/>
      <c r="T2416" s="322"/>
      <c r="U2416" s="328"/>
      <c r="V2416" s="330"/>
      <c r="W2416" s="332"/>
      <c r="X2416" s="328"/>
      <c r="Y2416" s="324"/>
      <c r="Z2416" s="324"/>
      <c r="AA2416" s="324"/>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34">
        <f>SUM(O2417:O2421)</f>
        <v>0</v>
      </c>
      <c r="Q2417" s="269"/>
      <c r="R2417" s="318">
        <f>SUMPRODUCT(Q2417:Q2421+0)</f>
        <v>0</v>
      </c>
      <c r="S2417" s="336" t="e">
        <f>R2417/P2417</f>
        <v>#DIV/0!</v>
      </c>
      <c r="T2417" s="334" t="e">
        <f>LOOKUP(S2417,{0.4,0.45,0.5,0.55,0.6,0.65,0.7,0.75,0.8,0.85,0.9,0.95,1},{0.1,0.175,0.25,0.325,0.4,0.475,0.55,0.625,0.7,0.775,0.85,0.925,1})</f>
        <v>#DIV/0!</v>
      </c>
      <c r="U2417" s="338"/>
      <c r="V2417" s="340"/>
      <c r="W2417" s="342"/>
      <c r="X2417" s="338"/>
      <c r="Y2417" s="318">
        <f>R2417-(V2417/10)-X2417</f>
        <v>0</v>
      </c>
      <c r="Z2417" s="318" t="e">
        <f>Y2417*T2417*AE2417</f>
        <v>#DIV/0!</v>
      </c>
      <c r="AA2417" s="318"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35"/>
      <c r="Q2418" s="271"/>
      <c r="R2418" s="319"/>
      <c r="S2418" s="337"/>
      <c r="T2418" s="335"/>
      <c r="U2418" s="339"/>
      <c r="V2418" s="341"/>
      <c r="W2418" s="343"/>
      <c r="X2418" s="339"/>
      <c r="Y2418" s="319"/>
      <c r="Z2418" s="319"/>
      <c r="AA2418" s="319"/>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35"/>
      <c r="Q2419" s="271"/>
      <c r="R2419" s="319"/>
      <c r="S2419" s="337"/>
      <c r="T2419" s="335"/>
      <c r="U2419" s="339"/>
      <c r="V2419" s="341"/>
      <c r="W2419" s="343"/>
      <c r="X2419" s="339"/>
      <c r="Y2419" s="319"/>
      <c r="Z2419" s="319"/>
      <c r="AA2419" s="319"/>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35"/>
      <c r="Q2420" s="271"/>
      <c r="R2420" s="319"/>
      <c r="S2420" s="337"/>
      <c r="T2420" s="335"/>
      <c r="U2420" s="339"/>
      <c r="V2420" s="341"/>
      <c r="W2420" s="343"/>
      <c r="X2420" s="339"/>
      <c r="Y2420" s="319"/>
      <c r="Z2420" s="319"/>
      <c r="AA2420" s="319"/>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35"/>
      <c r="Q2421" s="271"/>
      <c r="R2421" s="319"/>
      <c r="S2421" s="337"/>
      <c r="T2421" s="335"/>
      <c r="U2421" s="339"/>
      <c r="V2421" s="341"/>
      <c r="W2421" s="343"/>
      <c r="X2421" s="339"/>
      <c r="Y2421" s="319"/>
      <c r="Z2421" s="319"/>
      <c r="AA2421" s="319"/>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21">
        <f>SUM(O2422:O2426)</f>
        <v>0</v>
      </c>
      <c r="Q2422" s="264"/>
      <c r="R2422" s="323">
        <f>SUMPRODUCT(Q2422:Q2426+0)</f>
        <v>0</v>
      </c>
      <c r="S2422" s="325" t="e">
        <f>R2422/P2422</f>
        <v>#DIV/0!</v>
      </c>
      <c r="T2422" s="321" t="e">
        <f>LOOKUP(S2422,{0.4,0.45,0.5,0.55,0.6,0.65,0.7,0.75,0.8,0.85,0.9,0.95,1},{0.1,0.175,0.25,0.325,0.4,0.475,0.55,0.625,0.7,0.775,0.85,0.925,1})</f>
        <v>#DIV/0!</v>
      </c>
      <c r="U2422" s="327"/>
      <c r="V2422" s="329"/>
      <c r="W2422" s="331"/>
      <c r="X2422" s="327"/>
      <c r="Y2422" s="323">
        <f>R2422-(V2422/10)-X2422</f>
        <v>0</v>
      </c>
      <c r="Z2422" s="323" t="e">
        <f>Y2422*T2422*AE2422</f>
        <v>#DIV/0!</v>
      </c>
      <c r="AA2422" s="323"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22"/>
      <c r="Q2423" s="266"/>
      <c r="R2423" s="324"/>
      <c r="S2423" s="326"/>
      <c r="T2423" s="322"/>
      <c r="U2423" s="328"/>
      <c r="V2423" s="330"/>
      <c r="W2423" s="332"/>
      <c r="X2423" s="328"/>
      <c r="Y2423" s="324"/>
      <c r="Z2423" s="324"/>
      <c r="AA2423" s="324"/>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22"/>
      <c r="Q2424" s="266"/>
      <c r="R2424" s="324"/>
      <c r="S2424" s="326"/>
      <c r="T2424" s="322"/>
      <c r="U2424" s="328"/>
      <c r="V2424" s="330"/>
      <c r="W2424" s="332"/>
      <c r="X2424" s="328"/>
      <c r="Y2424" s="324"/>
      <c r="Z2424" s="324"/>
      <c r="AA2424" s="324"/>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22"/>
      <c r="Q2425" s="266"/>
      <c r="R2425" s="324"/>
      <c r="S2425" s="326"/>
      <c r="T2425" s="322"/>
      <c r="U2425" s="328"/>
      <c r="V2425" s="330"/>
      <c r="W2425" s="332"/>
      <c r="X2425" s="328"/>
      <c r="Y2425" s="324"/>
      <c r="Z2425" s="324"/>
      <c r="AA2425" s="324"/>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22"/>
      <c r="Q2426" s="266"/>
      <c r="R2426" s="324"/>
      <c r="S2426" s="326"/>
      <c r="T2426" s="322"/>
      <c r="U2426" s="328"/>
      <c r="V2426" s="330"/>
      <c r="W2426" s="332"/>
      <c r="X2426" s="328"/>
      <c r="Y2426" s="324"/>
      <c r="Z2426" s="324"/>
      <c r="AA2426" s="324"/>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34">
        <f>SUM(O2427:O2431)</f>
        <v>0</v>
      </c>
      <c r="Q2427" s="269"/>
      <c r="R2427" s="318">
        <f>SUMPRODUCT(Q2427:Q2431+0)</f>
        <v>0</v>
      </c>
      <c r="S2427" s="336" t="e">
        <f>R2427/P2427</f>
        <v>#DIV/0!</v>
      </c>
      <c r="T2427" s="334" t="e">
        <f>LOOKUP(S2427,{0.4,0.45,0.5,0.55,0.6,0.65,0.7,0.75,0.8,0.85,0.9,0.95,1},{0.1,0.175,0.25,0.325,0.4,0.475,0.55,0.625,0.7,0.775,0.85,0.925,1})</f>
        <v>#DIV/0!</v>
      </c>
      <c r="U2427" s="338"/>
      <c r="V2427" s="340"/>
      <c r="W2427" s="342"/>
      <c r="X2427" s="338"/>
      <c r="Y2427" s="318">
        <f>R2427-(V2427/10)-X2427</f>
        <v>0</v>
      </c>
      <c r="Z2427" s="318" t="e">
        <f>Y2427*T2427*AE2427</f>
        <v>#DIV/0!</v>
      </c>
      <c r="AA2427" s="318"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35"/>
      <c r="Q2428" s="271"/>
      <c r="R2428" s="319"/>
      <c r="S2428" s="337"/>
      <c r="T2428" s="335"/>
      <c r="U2428" s="339"/>
      <c r="V2428" s="341"/>
      <c r="W2428" s="343"/>
      <c r="X2428" s="339"/>
      <c r="Y2428" s="319"/>
      <c r="Z2428" s="319"/>
      <c r="AA2428" s="319"/>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35"/>
      <c r="Q2429" s="271"/>
      <c r="R2429" s="319"/>
      <c r="S2429" s="337"/>
      <c r="T2429" s="335"/>
      <c r="U2429" s="339"/>
      <c r="V2429" s="341"/>
      <c r="W2429" s="343"/>
      <c r="X2429" s="339"/>
      <c r="Y2429" s="319"/>
      <c r="Z2429" s="319"/>
      <c r="AA2429" s="319"/>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35"/>
      <c r="Q2430" s="271"/>
      <c r="R2430" s="319"/>
      <c r="S2430" s="337"/>
      <c r="T2430" s="335"/>
      <c r="U2430" s="339"/>
      <c r="V2430" s="341"/>
      <c r="W2430" s="343"/>
      <c r="X2430" s="339"/>
      <c r="Y2430" s="319"/>
      <c r="Z2430" s="319"/>
      <c r="AA2430" s="319"/>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35"/>
      <c r="Q2431" s="271"/>
      <c r="R2431" s="319"/>
      <c r="S2431" s="337"/>
      <c r="T2431" s="335"/>
      <c r="U2431" s="339"/>
      <c r="V2431" s="341"/>
      <c r="W2431" s="343"/>
      <c r="X2431" s="339"/>
      <c r="Y2431" s="319"/>
      <c r="Z2431" s="319"/>
      <c r="AA2431" s="319"/>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21">
        <f>SUM(O2432:O2436)</f>
        <v>0</v>
      </c>
      <c r="Q2432" s="264"/>
      <c r="R2432" s="323">
        <f>SUMPRODUCT(Q2432:Q2436+0)</f>
        <v>0</v>
      </c>
      <c r="S2432" s="325" t="e">
        <f>R2432/P2432</f>
        <v>#DIV/0!</v>
      </c>
      <c r="T2432" s="321" t="e">
        <f>LOOKUP(S2432,{0.4,0.45,0.5,0.55,0.6,0.65,0.7,0.75,0.8,0.85,0.9,0.95,1},{0.1,0.175,0.25,0.325,0.4,0.475,0.55,0.625,0.7,0.775,0.85,0.925,1})</f>
        <v>#DIV/0!</v>
      </c>
      <c r="U2432" s="327"/>
      <c r="V2432" s="329"/>
      <c r="W2432" s="331"/>
      <c r="X2432" s="327"/>
      <c r="Y2432" s="323">
        <f>R2432-(V2432/10)-X2432</f>
        <v>0</v>
      </c>
      <c r="Z2432" s="323" t="e">
        <f>Y2432*T2432*AE2432</f>
        <v>#DIV/0!</v>
      </c>
      <c r="AA2432" s="323"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22"/>
      <c r="Q2433" s="266"/>
      <c r="R2433" s="324"/>
      <c r="S2433" s="326"/>
      <c r="T2433" s="322"/>
      <c r="U2433" s="328"/>
      <c r="V2433" s="330"/>
      <c r="W2433" s="332"/>
      <c r="X2433" s="328"/>
      <c r="Y2433" s="324"/>
      <c r="Z2433" s="324"/>
      <c r="AA2433" s="324"/>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22"/>
      <c r="Q2434" s="266"/>
      <c r="R2434" s="324"/>
      <c r="S2434" s="326"/>
      <c r="T2434" s="322"/>
      <c r="U2434" s="328"/>
      <c r="V2434" s="330"/>
      <c r="W2434" s="332"/>
      <c r="X2434" s="328"/>
      <c r="Y2434" s="324"/>
      <c r="Z2434" s="324"/>
      <c r="AA2434" s="324"/>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22"/>
      <c r="Q2435" s="266"/>
      <c r="R2435" s="324"/>
      <c r="S2435" s="326"/>
      <c r="T2435" s="322"/>
      <c r="U2435" s="328"/>
      <c r="V2435" s="330"/>
      <c r="W2435" s="332"/>
      <c r="X2435" s="328"/>
      <c r="Y2435" s="324"/>
      <c r="Z2435" s="324"/>
      <c r="AA2435" s="324"/>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22"/>
      <c r="Q2436" s="266"/>
      <c r="R2436" s="324"/>
      <c r="S2436" s="326"/>
      <c r="T2436" s="322"/>
      <c r="U2436" s="328"/>
      <c r="V2436" s="330"/>
      <c r="W2436" s="332"/>
      <c r="X2436" s="328"/>
      <c r="Y2436" s="324"/>
      <c r="Z2436" s="324"/>
      <c r="AA2436" s="324"/>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21">
        <f>SUM(O2438:O2442)</f>
        <v>0</v>
      </c>
      <c r="Q2438" s="264"/>
      <c r="R2438" s="323">
        <f>SUMPRODUCT(Q2438:Q2442+0)</f>
        <v>0</v>
      </c>
      <c r="S2438" s="325" t="e">
        <f>R2438/P2438</f>
        <v>#DIV/0!</v>
      </c>
      <c r="T2438" s="321" t="e">
        <f>LOOKUP(S2438,{0.4,0.45,0.5,0.55,0.6,0.65,0.7,0.75,0.8,0.85,0.9,0.95,1},{0.1,0.175,0.25,0.325,0.4,0.475,0.55,0.625,0.7,0.775,0.85,0.925,1})</f>
        <v>#DIV/0!</v>
      </c>
      <c r="U2438" s="327"/>
      <c r="V2438" s="329"/>
      <c r="W2438" s="331"/>
      <c r="X2438" s="327"/>
      <c r="Y2438" s="323">
        <f>R2438-(V2438/10)-X2438</f>
        <v>0</v>
      </c>
      <c r="Z2438" s="323" t="e">
        <f>Y2438*T2438*AE2438</f>
        <v>#DIV/0!</v>
      </c>
      <c r="AA2438" s="323"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22"/>
      <c r="Q2439" s="266"/>
      <c r="R2439" s="324"/>
      <c r="S2439" s="326"/>
      <c r="T2439" s="322"/>
      <c r="U2439" s="328"/>
      <c r="V2439" s="330"/>
      <c r="W2439" s="332"/>
      <c r="X2439" s="328"/>
      <c r="Y2439" s="324"/>
      <c r="Z2439" s="324"/>
      <c r="AA2439" s="324"/>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22"/>
      <c r="Q2440" s="266"/>
      <c r="R2440" s="324"/>
      <c r="S2440" s="326"/>
      <c r="T2440" s="322"/>
      <c r="U2440" s="328"/>
      <c r="V2440" s="330"/>
      <c r="W2440" s="332"/>
      <c r="X2440" s="328"/>
      <c r="Y2440" s="324"/>
      <c r="Z2440" s="324"/>
      <c r="AA2440" s="324"/>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22"/>
      <c r="Q2441" s="266"/>
      <c r="R2441" s="324"/>
      <c r="S2441" s="326"/>
      <c r="T2441" s="322"/>
      <c r="U2441" s="328"/>
      <c r="V2441" s="330"/>
      <c r="W2441" s="332"/>
      <c r="X2441" s="328"/>
      <c r="Y2441" s="324"/>
      <c r="Z2441" s="324"/>
      <c r="AA2441" s="324"/>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22"/>
      <c r="Q2442" s="266"/>
      <c r="R2442" s="324"/>
      <c r="S2442" s="326"/>
      <c r="T2442" s="322"/>
      <c r="U2442" s="328"/>
      <c r="V2442" s="330"/>
      <c r="W2442" s="332"/>
      <c r="X2442" s="328"/>
      <c r="Y2442" s="324"/>
      <c r="Z2442" s="324"/>
      <c r="AA2442" s="324"/>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34">
        <f>SUM(O2443:O2447)</f>
        <v>0</v>
      </c>
      <c r="Q2443" s="269"/>
      <c r="R2443" s="318">
        <f>SUMPRODUCT(Q2443:Q2447+0)</f>
        <v>0</v>
      </c>
      <c r="S2443" s="336" t="e">
        <f>R2443/P2443</f>
        <v>#DIV/0!</v>
      </c>
      <c r="T2443" s="334" t="e">
        <f>LOOKUP(S2443,{0.4,0.45,0.5,0.55,0.6,0.65,0.7,0.75,0.8,0.85,0.9,0.95,1},{0.1,0.175,0.25,0.325,0.4,0.475,0.55,0.625,0.7,0.775,0.85,0.925,1})</f>
        <v>#DIV/0!</v>
      </c>
      <c r="U2443" s="338"/>
      <c r="V2443" s="340"/>
      <c r="W2443" s="342"/>
      <c r="X2443" s="338"/>
      <c r="Y2443" s="318">
        <f>R2443-(V2443/10)-X2443</f>
        <v>0</v>
      </c>
      <c r="Z2443" s="318" t="e">
        <f>Y2443*T2443*AE2443</f>
        <v>#DIV/0!</v>
      </c>
      <c r="AA2443" s="318"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35"/>
      <c r="Q2444" s="271"/>
      <c r="R2444" s="319"/>
      <c r="S2444" s="337"/>
      <c r="T2444" s="335"/>
      <c r="U2444" s="339"/>
      <c r="V2444" s="341"/>
      <c r="W2444" s="343"/>
      <c r="X2444" s="339"/>
      <c r="Y2444" s="319"/>
      <c r="Z2444" s="319"/>
      <c r="AA2444" s="319"/>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35"/>
      <c r="Q2445" s="271"/>
      <c r="R2445" s="319"/>
      <c r="S2445" s="337"/>
      <c r="T2445" s="335"/>
      <c r="U2445" s="339"/>
      <c r="V2445" s="341"/>
      <c r="W2445" s="343"/>
      <c r="X2445" s="339"/>
      <c r="Y2445" s="319"/>
      <c r="Z2445" s="319"/>
      <c r="AA2445" s="319"/>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35"/>
      <c r="Q2446" s="271"/>
      <c r="R2446" s="319"/>
      <c r="S2446" s="337"/>
      <c r="T2446" s="335"/>
      <c r="U2446" s="339"/>
      <c r="V2446" s="341"/>
      <c r="W2446" s="343"/>
      <c r="X2446" s="339"/>
      <c r="Y2446" s="319"/>
      <c r="Z2446" s="319"/>
      <c r="AA2446" s="319"/>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35"/>
      <c r="Q2447" s="271"/>
      <c r="R2447" s="319"/>
      <c r="S2447" s="337"/>
      <c r="T2447" s="335"/>
      <c r="U2447" s="339"/>
      <c r="V2447" s="341"/>
      <c r="W2447" s="343"/>
      <c r="X2447" s="339"/>
      <c r="Y2447" s="319"/>
      <c r="Z2447" s="319"/>
      <c r="AA2447" s="319"/>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21">
        <f>SUM(O2448:O2452)</f>
        <v>0</v>
      </c>
      <c r="Q2448" s="264"/>
      <c r="R2448" s="323">
        <f>SUMPRODUCT(Q2448:Q2452+0)</f>
        <v>0</v>
      </c>
      <c r="S2448" s="325" t="e">
        <f>R2448/P2448</f>
        <v>#DIV/0!</v>
      </c>
      <c r="T2448" s="321" t="e">
        <f>LOOKUP(S2448,{0.4,0.45,0.5,0.55,0.6,0.65,0.7,0.75,0.8,0.85,0.9,0.95,1},{0.1,0.175,0.25,0.325,0.4,0.475,0.55,0.625,0.7,0.775,0.85,0.925,1})</f>
        <v>#DIV/0!</v>
      </c>
      <c r="U2448" s="327"/>
      <c r="V2448" s="329"/>
      <c r="W2448" s="331"/>
      <c r="X2448" s="327"/>
      <c r="Y2448" s="323">
        <f>R2448-(V2448/10)-X2448</f>
        <v>0</v>
      </c>
      <c r="Z2448" s="323" t="e">
        <f>Y2448*T2448*AE2448</f>
        <v>#DIV/0!</v>
      </c>
      <c r="AA2448" s="323"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22"/>
      <c r="Q2449" s="266"/>
      <c r="R2449" s="324"/>
      <c r="S2449" s="326"/>
      <c r="T2449" s="322"/>
      <c r="U2449" s="328"/>
      <c r="V2449" s="330"/>
      <c r="W2449" s="332"/>
      <c r="X2449" s="328"/>
      <c r="Y2449" s="324"/>
      <c r="Z2449" s="324"/>
      <c r="AA2449" s="324"/>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22"/>
      <c r="Q2450" s="266"/>
      <c r="R2450" s="324"/>
      <c r="S2450" s="326"/>
      <c r="T2450" s="322"/>
      <c r="U2450" s="328"/>
      <c r="V2450" s="330"/>
      <c r="W2450" s="332"/>
      <c r="X2450" s="328"/>
      <c r="Y2450" s="324"/>
      <c r="Z2450" s="324"/>
      <c r="AA2450" s="324"/>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22"/>
      <c r="Q2451" s="266"/>
      <c r="R2451" s="324"/>
      <c r="S2451" s="326"/>
      <c r="T2451" s="322"/>
      <c r="U2451" s="328"/>
      <c r="V2451" s="330"/>
      <c r="W2451" s="332"/>
      <c r="X2451" s="328"/>
      <c r="Y2451" s="324"/>
      <c r="Z2451" s="324"/>
      <c r="AA2451" s="324"/>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22"/>
      <c r="Q2452" s="266"/>
      <c r="R2452" s="324"/>
      <c r="S2452" s="326"/>
      <c r="T2452" s="322"/>
      <c r="U2452" s="328"/>
      <c r="V2452" s="330"/>
      <c r="W2452" s="332"/>
      <c r="X2452" s="328"/>
      <c r="Y2452" s="324"/>
      <c r="Z2452" s="324"/>
      <c r="AA2452" s="324"/>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34">
        <f>SUM(O2453:O2457)</f>
        <v>0</v>
      </c>
      <c r="Q2453" s="269"/>
      <c r="R2453" s="318">
        <f>SUMPRODUCT(Q2453:Q2457+0)</f>
        <v>0</v>
      </c>
      <c r="S2453" s="336" t="e">
        <f>R2453/P2453</f>
        <v>#DIV/0!</v>
      </c>
      <c r="T2453" s="334" t="e">
        <f>LOOKUP(S2453,{0.4,0.45,0.5,0.55,0.6,0.65,0.7,0.75,0.8,0.85,0.9,0.95,1},{0.1,0.175,0.25,0.325,0.4,0.475,0.55,0.625,0.7,0.775,0.85,0.925,1})</f>
        <v>#DIV/0!</v>
      </c>
      <c r="U2453" s="338"/>
      <c r="V2453" s="340"/>
      <c r="W2453" s="342"/>
      <c r="X2453" s="338"/>
      <c r="Y2453" s="318">
        <f>R2453-(V2453/10)-X2453</f>
        <v>0</v>
      </c>
      <c r="Z2453" s="318" t="e">
        <f>Y2453*T2453*AE2453</f>
        <v>#DIV/0!</v>
      </c>
      <c r="AA2453" s="318"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35"/>
      <c r="Q2454" s="271"/>
      <c r="R2454" s="319"/>
      <c r="S2454" s="337"/>
      <c r="T2454" s="335"/>
      <c r="U2454" s="339"/>
      <c r="V2454" s="341"/>
      <c r="W2454" s="343"/>
      <c r="X2454" s="339"/>
      <c r="Y2454" s="319"/>
      <c r="Z2454" s="319"/>
      <c r="AA2454" s="319"/>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35"/>
      <c r="Q2455" s="271"/>
      <c r="R2455" s="319"/>
      <c r="S2455" s="337"/>
      <c r="T2455" s="335"/>
      <c r="U2455" s="339"/>
      <c r="V2455" s="341"/>
      <c r="W2455" s="343"/>
      <c r="X2455" s="339"/>
      <c r="Y2455" s="319"/>
      <c r="Z2455" s="319"/>
      <c r="AA2455" s="319"/>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35"/>
      <c r="Q2456" s="271"/>
      <c r="R2456" s="319"/>
      <c r="S2456" s="337"/>
      <c r="T2456" s="335"/>
      <c r="U2456" s="339"/>
      <c r="V2456" s="341"/>
      <c r="W2456" s="343"/>
      <c r="X2456" s="339"/>
      <c r="Y2456" s="319"/>
      <c r="Z2456" s="319"/>
      <c r="AA2456" s="319"/>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35"/>
      <c r="Q2457" s="271"/>
      <c r="R2457" s="319"/>
      <c r="S2457" s="337"/>
      <c r="T2457" s="335"/>
      <c r="U2457" s="339"/>
      <c r="V2457" s="341"/>
      <c r="W2457" s="343"/>
      <c r="X2457" s="339"/>
      <c r="Y2457" s="319"/>
      <c r="Z2457" s="319"/>
      <c r="AA2457" s="319"/>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21">
        <f>SUM(O2458:O2462)</f>
        <v>0</v>
      </c>
      <c r="Q2458" s="264"/>
      <c r="R2458" s="323">
        <f>SUMPRODUCT(Q2458:Q2462+0)</f>
        <v>0</v>
      </c>
      <c r="S2458" s="325" t="e">
        <f>R2458/P2458</f>
        <v>#DIV/0!</v>
      </c>
      <c r="T2458" s="321" t="e">
        <f>LOOKUP(S2458,{0.4,0.45,0.5,0.55,0.6,0.65,0.7,0.75,0.8,0.85,0.9,0.95,1},{0.1,0.175,0.25,0.325,0.4,0.475,0.55,0.625,0.7,0.775,0.85,0.925,1})</f>
        <v>#DIV/0!</v>
      </c>
      <c r="U2458" s="327"/>
      <c r="V2458" s="329"/>
      <c r="W2458" s="331"/>
      <c r="X2458" s="327"/>
      <c r="Y2458" s="323">
        <f>R2458-(V2458/10)-X2458</f>
        <v>0</v>
      </c>
      <c r="Z2458" s="323" t="e">
        <f>Y2458*T2458*AE2458</f>
        <v>#DIV/0!</v>
      </c>
      <c r="AA2458" s="323"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22"/>
      <c r="Q2459" s="266"/>
      <c r="R2459" s="324"/>
      <c r="S2459" s="326"/>
      <c r="T2459" s="322"/>
      <c r="U2459" s="328"/>
      <c r="V2459" s="330"/>
      <c r="W2459" s="332"/>
      <c r="X2459" s="328"/>
      <c r="Y2459" s="324"/>
      <c r="Z2459" s="324"/>
      <c r="AA2459" s="324"/>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22"/>
      <c r="Q2460" s="266"/>
      <c r="R2460" s="324"/>
      <c r="S2460" s="326"/>
      <c r="T2460" s="322"/>
      <c r="U2460" s="328"/>
      <c r="V2460" s="330"/>
      <c r="W2460" s="332"/>
      <c r="X2460" s="328"/>
      <c r="Y2460" s="324"/>
      <c r="Z2460" s="324"/>
      <c r="AA2460" s="324"/>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22"/>
      <c r="Q2461" s="266"/>
      <c r="R2461" s="324"/>
      <c r="S2461" s="326"/>
      <c r="T2461" s="322"/>
      <c r="U2461" s="328"/>
      <c r="V2461" s="330"/>
      <c r="W2461" s="332"/>
      <c r="X2461" s="328"/>
      <c r="Y2461" s="324"/>
      <c r="Z2461" s="324"/>
      <c r="AA2461" s="324"/>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22"/>
      <c r="Q2462" s="266"/>
      <c r="R2462" s="324"/>
      <c r="S2462" s="326"/>
      <c r="T2462" s="322"/>
      <c r="U2462" s="328"/>
      <c r="V2462" s="330"/>
      <c r="W2462" s="332"/>
      <c r="X2462" s="328"/>
      <c r="Y2462" s="324"/>
      <c r="Z2462" s="324"/>
      <c r="AA2462" s="324"/>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21">
        <f>SUM(O2464:O2468)</f>
        <v>0</v>
      </c>
      <c r="Q2464" s="264"/>
      <c r="R2464" s="323">
        <f>SUMPRODUCT(Q2464:Q2468+0)</f>
        <v>0</v>
      </c>
      <c r="S2464" s="325" t="e">
        <f>R2464/P2464</f>
        <v>#DIV/0!</v>
      </c>
      <c r="T2464" s="321" t="e">
        <f>LOOKUP(S2464,{0.4,0.45,0.5,0.55,0.6,0.65,0.7,0.75,0.8,0.85,0.9,0.95,1},{0.1,0.175,0.25,0.325,0.4,0.475,0.55,0.625,0.7,0.775,0.85,0.925,1})</f>
        <v>#DIV/0!</v>
      </c>
      <c r="U2464" s="327"/>
      <c r="V2464" s="329"/>
      <c r="W2464" s="331"/>
      <c r="X2464" s="327"/>
      <c r="Y2464" s="323">
        <f>R2464-(V2464/10)-X2464</f>
        <v>0</v>
      </c>
      <c r="Z2464" s="323" t="e">
        <f>Y2464*T2464*AE2464</f>
        <v>#DIV/0!</v>
      </c>
      <c r="AA2464" s="323"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22"/>
      <c r="Q2465" s="266"/>
      <c r="R2465" s="324"/>
      <c r="S2465" s="326"/>
      <c r="T2465" s="322"/>
      <c r="U2465" s="328"/>
      <c r="V2465" s="330"/>
      <c r="W2465" s="332"/>
      <c r="X2465" s="328"/>
      <c r="Y2465" s="324"/>
      <c r="Z2465" s="324"/>
      <c r="AA2465" s="324"/>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22"/>
      <c r="Q2466" s="266"/>
      <c r="R2466" s="324"/>
      <c r="S2466" s="326"/>
      <c r="T2466" s="322"/>
      <c r="U2466" s="328"/>
      <c r="V2466" s="330"/>
      <c r="W2466" s="332"/>
      <c r="X2466" s="328"/>
      <c r="Y2466" s="324"/>
      <c r="Z2466" s="324"/>
      <c r="AA2466" s="324"/>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22"/>
      <c r="Q2467" s="266"/>
      <c r="R2467" s="324"/>
      <c r="S2467" s="326"/>
      <c r="T2467" s="322"/>
      <c r="U2467" s="328"/>
      <c r="V2467" s="330"/>
      <c r="W2467" s="332"/>
      <c r="X2467" s="328"/>
      <c r="Y2467" s="324"/>
      <c r="Z2467" s="324"/>
      <c r="AA2467" s="324"/>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22"/>
      <c r="Q2468" s="266"/>
      <c r="R2468" s="324"/>
      <c r="S2468" s="326"/>
      <c r="T2468" s="322"/>
      <c r="U2468" s="328"/>
      <c r="V2468" s="330"/>
      <c r="W2468" s="332"/>
      <c r="X2468" s="328"/>
      <c r="Y2468" s="324"/>
      <c r="Z2468" s="324"/>
      <c r="AA2468" s="324"/>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34">
        <f>SUM(O2469:O2473)</f>
        <v>0</v>
      </c>
      <c r="Q2469" s="269"/>
      <c r="R2469" s="318">
        <f>SUMPRODUCT(Q2469:Q2473+0)</f>
        <v>0</v>
      </c>
      <c r="S2469" s="336" t="e">
        <f>R2469/P2469</f>
        <v>#DIV/0!</v>
      </c>
      <c r="T2469" s="334" t="e">
        <f>LOOKUP(S2469,{0.4,0.45,0.5,0.55,0.6,0.65,0.7,0.75,0.8,0.85,0.9,0.95,1},{0.1,0.175,0.25,0.325,0.4,0.475,0.55,0.625,0.7,0.775,0.85,0.925,1})</f>
        <v>#DIV/0!</v>
      </c>
      <c r="U2469" s="338"/>
      <c r="V2469" s="340"/>
      <c r="W2469" s="342"/>
      <c r="X2469" s="338"/>
      <c r="Y2469" s="318">
        <f>R2469-(V2469/10)-X2469</f>
        <v>0</v>
      </c>
      <c r="Z2469" s="318" t="e">
        <f>Y2469*T2469*AE2469</f>
        <v>#DIV/0!</v>
      </c>
      <c r="AA2469" s="318"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35"/>
      <c r="Q2470" s="271"/>
      <c r="R2470" s="319"/>
      <c r="S2470" s="337"/>
      <c r="T2470" s="335"/>
      <c r="U2470" s="339"/>
      <c r="V2470" s="341"/>
      <c r="W2470" s="343"/>
      <c r="X2470" s="339"/>
      <c r="Y2470" s="319"/>
      <c r="Z2470" s="319"/>
      <c r="AA2470" s="319"/>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35"/>
      <c r="Q2471" s="271"/>
      <c r="R2471" s="319"/>
      <c r="S2471" s="337"/>
      <c r="T2471" s="335"/>
      <c r="U2471" s="339"/>
      <c r="V2471" s="341"/>
      <c r="W2471" s="343"/>
      <c r="X2471" s="339"/>
      <c r="Y2471" s="319"/>
      <c r="Z2471" s="319"/>
      <c r="AA2471" s="319"/>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35"/>
      <c r="Q2472" s="271"/>
      <c r="R2472" s="319"/>
      <c r="S2472" s="337"/>
      <c r="T2472" s="335"/>
      <c r="U2472" s="339"/>
      <c r="V2472" s="341"/>
      <c r="W2472" s="343"/>
      <c r="X2472" s="339"/>
      <c r="Y2472" s="319"/>
      <c r="Z2472" s="319"/>
      <c r="AA2472" s="319"/>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35"/>
      <c r="Q2473" s="271"/>
      <c r="R2473" s="319"/>
      <c r="S2473" s="337"/>
      <c r="T2473" s="335"/>
      <c r="U2473" s="339"/>
      <c r="V2473" s="341"/>
      <c r="W2473" s="343"/>
      <c r="X2473" s="339"/>
      <c r="Y2473" s="319"/>
      <c r="Z2473" s="319"/>
      <c r="AA2473" s="319"/>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21">
        <f>SUM(O2474:O2478)</f>
        <v>0</v>
      </c>
      <c r="Q2474" s="264"/>
      <c r="R2474" s="323">
        <f>SUMPRODUCT(Q2474:Q2478+0)</f>
        <v>0</v>
      </c>
      <c r="S2474" s="325" t="e">
        <f>R2474/P2474</f>
        <v>#DIV/0!</v>
      </c>
      <c r="T2474" s="321" t="e">
        <f>LOOKUP(S2474,{0.4,0.45,0.5,0.55,0.6,0.65,0.7,0.75,0.8,0.85,0.9,0.95,1},{0.1,0.175,0.25,0.325,0.4,0.475,0.55,0.625,0.7,0.775,0.85,0.925,1})</f>
        <v>#DIV/0!</v>
      </c>
      <c r="U2474" s="327"/>
      <c r="V2474" s="329"/>
      <c r="W2474" s="331"/>
      <c r="X2474" s="327"/>
      <c r="Y2474" s="323">
        <f>R2474-(V2474/10)-X2474</f>
        <v>0</v>
      </c>
      <c r="Z2474" s="323" t="e">
        <f>Y2474*T2474*AE2474</f>
        <v>#DIV/0!</v>
      </c>
      <c r="AA2474" s="323"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22"/>
      <c r="Q2475" s="266"/>
      <c r="R2475" s="324"/>
      <c r="S2475" s="326"/>
      <c r="T2475" s="322"/>
      <c r="U2475" s="328"/>
      <c r="V2475" s="330"/>
      <c r="W2475" s="332"/>
      <c r="X2475" s="328"/>
      <c r="Y2475" s="324"/>
      <c r="Z2475" s="324"/>
      <c r="AA2475" s="324"/>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22"/>
      <c r="Q2476" s="266"/>
      <c r="R2476" s="324"/>
      <c r="S2476" s="326"/>
      <c r="T2476" s="322"/>
      <c r="U2476" s="328"/>
      <c r="V2476" s="330"/>
      <c r="W2476" s="332"/>
      <c r="X2476" s="328"/>
      <c r="Y2476" s="324"/>
      <c r="Z2476" s="324"/>
      <c r="AA2476" s="324"/>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22"/>
      <c r="Q2477" s="266"/>
      <c r="R2477" s="324"/>
      <c r="S2477" s="326"/>
      <c r="T2477" s="322"/>
      <c r="U2477" s="328"/>
      <c r="V2477" s="330"/>
      <c r="W2477" s="332"/>
      <c r="X2477" s="328"/>
      <c r="Y2477" s="324"/>
      <c r="Z2477" s="324"/>
      <c r="AA2477" s="324"/>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22"/>
      <c r="Q2478" s="266"/>
      <c r="R2478" s="324"/>
      <c r="S2478" s="326"/>
      <c r="T2478" s="322"/>
      <c r="U2478" s="328"/>
      <c r="V2478" s="330"/>
      <c r="W2478" s="332"/>
      <c r="X2478" s="328"/>
      <c r="Y2478" s="324"/>
      <c r="Z2478" s="324"/>
      <c r="AA2478" s="324"/>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34">
        <f>SUM(O2479:O2483)</f>
        <v>0</v>
      </c>
      <c r="Q2479" s="269"/>
      <c r="R2479" s="318">
        <f>SUMPRODUCT(Q2479:Q2483+0)</f>
        <v>0</v>
      </c>
      <c r="S2479" s="336" t="e">
        <f>R2479/P2479</f>
        <v>#DIV/0!</v>
      </c>
      <c r="T2479" s="334" t="e">
        <f>LOOKUP(S2479,{0.4,0.45,0.5,0.55,0.6,0.65,0.7,0.75,0.8,0.85,0.9,0.95,1},{0.1,0.175,0.25,0.325,0.4,0.475,0.55,0.625,0.7,0.775,0.85,0.925,1})</f>
        <v>#DIV/0!</v>
      </c>
      <c r="U2479" s="338"/>
      <c r="V2479" s="340"/>
      <c r="W2479" s="342"/>
      <c r="X2479" s="338"/>
      <c r="Y2479" s="318">
        <f>R2479-(V2479/10)-X2479</f>
        <v>0</v>
      </c>
      <c r="Z2479" s="318" t="e">
        <f>Y2479*T2479*AE2479</f>
        <v>#DIV/0!</v>
      </c>
      <c r="AA2479" s="318"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35"/>
      <c r="Q2480" s="271"/>
      <c r="R2480" s="319"/>
      <c r="S2480" s="337"/>
      <c r="T2480" s="335"/>
      <c r="U2480" s="339"/>
      <c r="V2480" s="341"/>
      <c r="W2480" s="343"/>
      <c r="X2480" s="339"/>
      <c r="Y2480" s="319"/>
      <c r="Z2480" s="319"/>
      <c r="AA2480" s="319"/>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35"/>
      <c r="Q2481" s="271"/>
      <c r="R2481" s="319"/>
      <c r="S2481" s="337"/>
      <c r="T2481" s="335"/>
      <c r="U2481" s="339"/>
      <c r="V2481" s="341"/>
      <c r="W2481" s="343"/>
      <c r="X2481" s="339"/>
      <c r="Y2481" s="319"/>
      <c r="Z2481" s="319"/>
      <c r="AA2481" s="319"/>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35"/>
      <c r="Q2482" s="271"/>
      <c r="R2482" s="319"/>
      <c r="S2482" s="337"/>
      <c r="T2482" s="335"/>
      <c r="U2482" s="339"/>
      <c r="V2482" s="341"/>
      <c r="W2482" s="343"/>
      <c r="X2482" s="339"/>
      <c r="Y2482" s="319"/>
      <c r="Z2482" s="319"/>
      <c r="AA2482" s="319"/>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35"/>
      <c r="Q2483" s="271"/>
      <c r="R2483" s="319"/>
      <c r="S2483" s="337"/>
      <c r="T2483" s="335"/>
      <c r="U2483" s="339"/>
      <c r="V2483" s="341"/>
      <c r="W2483" s="343"/>
      <c r="X2483" s="339"/>
      <c r="Y2483" s="319"/>
      <c r="Z2483" s="319"/>
      <c r="AA2483" s="319"/>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21">
        <f>SUM(O2484:O2488)</f>
        <v>0</v>
      </c>
      <c r="Q2484" s="264"/>
      <c r="R2484" s="323">
        <f>SUMPRODUCT(Q2484:Q2488+0)</f>
        <v>0</v>
      </c>
      <c r="S2484" s="325" t="e">
        <f>R2484/P2484</f>
        <v>#DIV/0!</v>
      </c>
      <c r="T2484" s="321" t="e">
        <f>LOOKUP(S2484,{0.4,0.45,0.5,0.55,0.6,0.65,0.7,0.75,0.8,0.85,0.9,0.95,1},{0.1,0.175,0.25,0.325,0.4,0.475,0.55,0.625,0.7,0.775,0.85,0.925,1})</f>
        <v>#DIV/0!</v>
      </c>
      <c r="U2484" s="327"/>
      <c r="V2484" s="329"/>
      <c r="W2484" s="331"/>
      <c r="X2484" s="327"/>
      <c r="Y2484" s="323">
        <f>R2484-(V2484/10)-X2484</f>
        <v>0</v>
      </c>
      <c r="Z2484" s="323" t="e">
        <f>Y2484*T2484*AE2484</f>
        <v>#DIV/0!</v>
      </c>
      <c r="AA2484" s="323"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22"/>
      <c r="Q2485" s="266"/>
      <c r="R2485" s="324"/>
      <c r="S2485" s="326"/>
      <c r="T2485" s="322"/>
      <c r="U2485" s="328"/>
      <c r="V2485" s="330"/>
      <c r="W2485" s="332"/>
      <c r="X2485" s="328"/>
      <c r="Y2485" s="324"/>
      <c r="Z2485" s="324"/>
      <c r="AA2485" s="324"/>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22"/>
      <c r="Q2486" s="266"/>
      <c r="R2486" s="324"/>
      <c r="S2486" s="326"/>
      <c r="T2486" s="322"/>
      <c r="U2486" s="328"/>
      <c r="V2486" s="330"/>
      <c r="W2486" s="332"/>
      <c r="X2486" s="328"/>
      <c r="Y2486" s="324"/>
      <c r="Z2486" s="324"/>
      <c r="AA2486" s="324"/>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22"/>
      <c r="Q2487" s="266"/>
      <c r="R2487" s="324"/>
      <c r="S2487" s="326"/>
      <c r="T2487" s="322"/>
      <c r="U2487" s="328"/>
      <c r="V2487" s="330"/>
      <c r="W2487" s="332"/>
      <c r="X2487" s="328"/>
      <c r="Y2487" s="324"/>
      <c r="Z2487" s="324"/>
      <c r="AA2487" s="324"/>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22"/>
      <c r="Q2488" s="266"/>
      <c r="R2488" s="324"/>
      <c r="S2488" s="326"/>
      <c r="T2488" s="322"/>
      <c r="U2488" s="328"/>
      <c r="V2488" s="330"/>
      <c r="W2488" s="332"/>
      <c r="X2488" s="328"/>
      <c r="Y2488" s="324"/>
      <c r="Z2488" s="324"/>
      <c r="AA2488" s="324"/>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21">
        <f>SUM(O2490:O2494)</f>
        <v>0</v>
      </c>
      <c r="Q2490" s="264"/>
      <c r="R2490" s="323">
        <f>SUMPRODUCT(Q2490:Q2494+0)</f>
        <v>0</v>
      </c>
      <c r="S2490" s="325" t="e">
        <f>R2490/P2490</f>
        <v>#DIV/0!</v>
      </c>
      <c r="T2490" s="321" t="e">
        <f>LOOKUP(S2490,{0.4,0.45,0.5,0.55,0.6,0.65,0.7,0.75,0.8,0.85,0.9,0.95,1},{0.1,0.175,0.25,0.325,0.4,0.475,0.55,0.625,0.7,0.775,0.85,0.925,1})</f>
        <v>#DIV/0!</v>
      </c>
      <c r="U2490" s="327"/>
      <c r="V2490" s="329"/>
      <c r="W2490" s="331"/>
      <c r="X2490" s="327"/>
      <c r="Y2490" s="323">
        <f>R2490-(V2490/10)-X2490</f>
        <v>0</v>
      </c>
      <c r="Z2490" s="323" t="e">
        <f>Y2490*T2490*AE2490</f>
        <v>#DIV/0!</v>
      </c>
      <c r="AA2490" s="323"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22"/>
      <c r="Q2491" s="266"/>
      <c r="R2491" s="324"/>
      <c r="S2491" s="326"/>
      <c r="T2491" s="322"/>
      <c r="U2491" s="328"/>
      <c r="V2491" s="330"/>
      <c r="W2491" s="332"/>
      <c r="X2491" s="328"/>
      <c r="Y2491" s="324"/>
      <c r="Z2491" s="324"/>
      <c r="AA2491" s="324"/>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22"/>
      <c r="Q2492" s="266"/>
      <c r="R2492" s="324"/>
      <c r="S2492" s="326"/>
      <c r="T2492" s="322"/>
      <c r="U2492" s="328"/>
      <c r="V2492" s="330"/>
      <c r="W2492" s="332"/>
      <c r="X2492" s="328"/>
      <c r="Y2492" s="324"/>
      <c r="Z2492" s="324"/>
      <c r="AA2492" s="324"/>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22"/>
      <c r="Q2493" s="266"/>
      <c r="R2493" s="324"/>
      <c r="S2493" s="326"/>
      <c r="T2493" s="322"/>
      <c r="U2493" s="328"/>
      <c r="V2493" s="330"/>
      <c r="W2493" s="332"/>
      <c r="X2493" s="328"/>
      <c r="Y2493" s="324"/>
      <c r="Z2493" s="324"/>
      <c r="AA2493" s="324"/>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22"/>
      <c r="Q2494" s="266"/>
      <c r="R2494" s="324"/>
      <c r="S2494" s="326"/>
      <c r="T2494" s="322"/>
      <c r="U2494" s="328"/>
      <c r="V2494" s="330"/>
      <c r="W2494" s="332"/>
      <c r="X2494" s="328"/>
      <c r="Y2494" s="324"/>
      <c r="Z2494" s="324"/>
      <c r="AA2494" s="324"/>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34">
        <f>SUM(O2495:O2499)</f>
        <v>0</v>
      </c>
      <c r="Q2495" s="269"/>
      <c r="R2495" s="318">
        <f>SUMPRODUCT(Q2495:Q2499+0)</f>
        <v>0</v>
      </c>
      <c r="S2495" s="336" t="e">
        <f>R2495/P2495</f>
        <v>#DIV/0!</v>
      </c>
      <c r="T2495" s="334" t="e">
        <f>LOOKUP(S2495,{0.4,0.45,0.5,0.55,0.6,0.65,0.7,0.75,0.8,0.85,0.9,0.95,1},{0.1,0.175,0.25,0.325,0.4,0.475,0.55,0.625,0.7,0.775,0.85,0.925,1})</f>
        <v>#DIV/0!</v>
      </c>
      <c r="U2495" s="338"/>
      <c r="V2495" s="340"/>
      <c r="W2495" s="342"/>
      <c r="X2495" s="338"/>
      <c r="Y2495" s="318">
        <f>R2495-(V2495/10)-X2495</f>
        <v>0</v>
      </c>
      <c r="Z2495" s="318" t="e">
        <f>Y2495*T2495*AE2495</f>
        <v>#DIV/0!</v>
      </c>
      <c r="AA2495" s="318"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35"/>
      <c r="Q2496" s="271"/>
      <c r="R2496" s="319"/>
      <c r="S2496" s="337"/>
      <c r="T2496" s="335"/>
      <c r="U2496" s="339"/>
      <c r="V2496" s="341"/>
      <c r="W2496" s="343"/>
      <c r="X2496" s="339"/>
      <c r="Y2496" s="319"/>
      <c r="Z2496" s="319"/>
      <c r="AA2496" s="319"/>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35"/>
      <c r="Q2497" s="271"/>
      <c r="R2497" s="319"/>
      <c r="S2497" s="337"/>
      <c r="T2497" s="335"/>
      <c r="U2497" s="339"/>
      <c r="V2497" s="341"/>
      <c r="W2497" s="343"/>
      <c r="X2497" s="339"/>
      <c r="Y2497" s="319"/>
      <c r="Z2497" s="319"/>
      <c r="AA2497" s="319"/>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35"/>
      <c r="Q2498" s="271"/>
      <c r="R2498" s="319"/>
      <c r="S2498" s="337"/>
      <c r="T2498" s="335"/>
      <c r="U2498" s="339"/>
      <c r="V2498" s="341"/>
      <c r="W2498" s="343"/>
      <c r="X2498" s="339"/>
      <c r="Y2498" s="319"/>
      <c r="Z2498" s="319"/>
      <c r="AA2498" s="319"/>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35"/>
      <c r="Q2499" s="271"/>
      <c r="R2499" s="319"/>
      <c r="S2499" s="337"/>
      <c r="T2499" s="335"/>
      <c r="U2499" s="339"/>
      <c r="V2499" s="341"/>
      <c r="W2499" s="343"/>
      <c r="X2499" s="339"/>
      <c r="Y2499" s="319"/>
      <c r="Z2499" s="319"/>
      <c r="AA2499" s="319"/>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21">
        <f>SUM(O2500:O2504)</f>
        <v>0</v>
      </c>
      <c r="Q2500" s="264"/>
      <c r="R2500" s="323">
        <f>SUMPRODUCT(Q2500:Q2504+0)</f>
        <v>0</v>
      </c>
      <c r="S2500" s="325" t="e">
        <f>R2500/P2500</f>
        <v>#DIV/0!</v>
      </c>
      <c r="T2500" s="321" t="e">
        <f>LOOKUP(S2500,{0.4,0.45,0.5,0.55,0.6,0.65,0.7,0.75,0.8,0.85,0.9,0.95,1},{0.1,0.175,0.25,0.325,0.4,0.475,0.55,0.625,0.7,0.775,0.85,0.925,1})</f>
        <v>#DIV/0!</v>
      </c>
      <c r="U2500" s="327"/>
      <c r="V2500" s="329"/>
      <c r="W2500" s="331"/>
      <c r="X2500" s="327"/>
      <c r="Y2500" s="323">
        <f>R2500-(V2500/10)-X2500</f>
        <v>0</v>
      </c>
      <c r="Z2500" s="323" t="e">
        <f>Y2500*T2500*AE2500</f>
        <v>#DIV/0!</v>
      </c>
      <c r="AA2500" s="323"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22"/>
      <c r="Q2501" s="266"/>
      <c r="R2501" s="324"/>
      <c r="S2501" s="326"/>
      <c r="T2501" s="322"/>
      <c r="U2501" s="328"/>
      <c r="V2501" s="330"/>
      <c r="W2501" s="332"/>
      <c r="X2501" s="328"/>
      <c r="Y2501" s="324"/>
      <c r="Z2501" s="324"/>
      <c r="AA2501" s="324"/>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22"/>
      <c r="Q2502" s="266"/>
      <c r="R2502" s="324"/>
      <c r="S2502" s="326"/>
      <c r="T2502" s="322"/>
      <c r="U2502" s="328"/>
      <c r="V2502" s="330"/>
      <c r="W2502" s="332"/>
      <c r="X2502" s="328"/>
      <c r="Y2502" s="324"/>
      <c r="Z2502" s="324"/>
      <c r="AA2502" s="324"/>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22"/>
      <c r="Q2503" s="266"/>
      <c r="R2503" s="324"/>
      <c r="S2503" s="326"/>
      <c r="T2503" s="322"/>
      <c r="U2503" s="328"/>
      <c r="V2503" s="330"/>
      <c r="W2503" s="332"/>
      <c r="X2503" s="328"/>
      <c r="Y2503" s="324"/>
      <c r="Z2503" s="324"/>
      <c r="AA2503" s="324"/>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22"/>
      <c r="Q2504" s="266"/>
      <c r="R2504" s="324"/>
      <c r="S2504" s="326"/>
      <c r="T2504" s="322"/>
      <c r="U2504" s="328"/>
      <c r="V2504" s="330"/>
      <c r="W2504" s="332"/>
      <c r="X2504" s="328"/>
      <c r="Y2504" s="324"/>
      <c r="Z2504" s="324"/>
      <c r="AA2504" s="324"/>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34">
        <f>SUM(O2505:O2509)</f>
        <v>0</v>
      </c>
      <c r="Q2505" s="269"/>
      <c r="R2505" s="318">
        <f>SUMPRODUCT(Q2505:Q2509+0)</f>
        <v>0</v>
      </c>
      <c r="S2505" s="336" t="e">
        <f>R2505/P2505</f>
        <v>#DIV/0!</v>
      </c>
      <c r="T2505" s="334" t="e">
        <f>LOOKUP(S2505,{0.4,0.45,0.5,0.55,0.6,0.65,0.7,0.75,0.8,0.85,0.9,0.95,1},{0.1,0.175,0.25,0.325,0.4,0.475,0.55,0.625,0.7,0.775,0.85,0.925,1})</f>
        <v>#DIV/0!</v>
      </c>
      <c r="U2505" s="338"/>
      <c r="V2505" s="340"/>
      <c r="W2505" s="342"/>
      <c r="X2505" s="338"/>
      <c r="Y2505" s="318">
        <f>R2505-(V2505/10)-X2505</f>
        <v>0</v>
      </c>
      <c r="Z2505" s="318" t="e">
        <f>Y2505*T2505*AE2505</f>
        <v>#DIV/0!</v>
      </c>
      <c r="AA2505" s="318"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35"/>
      <c r="Q2506" s="271"/>
      <c r="R2506" s="319"/>
      <c r="S2506" s="337"/>
      <c r="T2506" s="335"/>
      <c r="U2506" s="339"/>
      <c r="V2506" s="341"/>
      <c r="W2506" s="343"/>
      <c r="X2506" s="339"/>
      <c r="Y2506" s="319"/>
      <c r="Z2506" s="319"/>
      <c r="AA2506" s="319"/>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35"/>
      <c r="Q2507" s="271"/>
      <c r="R2507" s="319"/>
      <c r="S2507" s="337"/>
      <c r="T2507" s="335"/>
      <c r="U2507" s="339"/>
      <c r="V2507" s="341"/>
      <c r="W2507" s="343"/>
      <c r="X2507" s="339"/>
      <c r="Y2507" s="319"/>
      <c r="Z2507" s="319"/>
      <c r="AA2507" s="319"/>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35"/>
      <c r="Q2508" s="271"/>
      <c r="R2508" s="319"/>
      <c r="S2508" s="337"/>
      <c r="T2508" s="335"/>
      <c r="U2508" s="339"/>
      <c r="V2508" s="341"/>
      <c r="W2508" s="343"/>
      <c r="X2508" s="339"/>
      <c r="Y2508" s="319"/>
      <c r="Z2508" s="319"/>
      <c r="AA2508" s="319"/>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35"/>
      <c r="Q2509" s="271"/>
      <c r="R2509" s="319"/>
      <c r="S2509" s="337"/>
      <c r="T2509" s="335"/>
      <c r="U2509" s="339"/>
      <c r="V2509" s="341"/>
      <c r="W2509" s="343"/>
      <c r="X2509" s="339"/>
      <c r="Y2509" s="319"/>
      <c r="Z2509" s="319"/>
      <c r="AA2509" s="319"/>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21">
        <f>SUM(O2510:O2514)</f>
        <v>0</v>
      </c>
      <c r="Q2510" s="264"/>
      <c r="R2510" s="323">
        <f>SUMPRODUCT(Q2510:Q2514+0)</f>
        <v>0</v>
      </c>
      <c r="S2510" s="325" t="e">
        <f>R2510/P2510</f>
        <v>#DIV/0!</v>
      </c>
      <c r="T2510" s="321" t="e">
        <f>LOOKUP(S2510,{0.4,0.45,0.5,0.55,0.6,0.65,0.7,0.75,0.8,0.85,0.9,0.95,1},{0.1,0.175,0.25,0.325,0.4,0.475,0.55,0.625,0.7,0.775,0.85,0.925,1})</f>
        <v>#DIV/0!</v>
      </c>
      <c r="U2510" s="327"/>
      <c r="V2510" s="329"/>
      <c r="W2510" s="331"/>
      <c r="X2510" s="327"/>
      <c r="Y2510" s="323">
        <f>R2510-(V2510/10)-X2510</f>
        <v>0</v>
      </c>
      <c r="Z2510" s="323" t="e">
        <f>Y2510*T2510*AE2510</f>
        <v>#DIV/0!</v>
      </c>
      <c r="AA2510" s="323"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22"/>
      <c r="Q2511" s="266"/>
      <c r="R2511" s="324"/>
      <c r="S2511" s="326"/>
      <c r="T2511" s="322"/>
      <c r="U2511" s="328"/>
      <c r="V2511" s="330"/>
      <c r="W2511" s="332"/>
      <c r="X2511" s="328"/>
      <c r="Y2511" s="324"/>
      <c r="Z2511" s="324"/>
      <c r="AA2511" s="324"/>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22"/>
      <c r="Q2512" s="266"/>
      <c r="R2512" s="324"/>
      <c r="S2512" s="326"/>
      <c r="T2512" s="322"/>
      <c r="U2512" s="328"/>
      <c r="V2512" s="330"/>
      <c r="W2512" s="332"/>
      <c r="X2512" s="328"/>
      <c r="Y2512" s="324"/>
      <c r="Z2512" s="324"/>
      <c r="AA2512" s="324"/>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22"/>
      <c r="Q2513" s="266"/>
      <c r="R2513" s="324"/>
      <c r="S2513" s="326"/>
      <c r="T2513" s="322"/>
      <c r="U2513" s="328"/>
      <c r="V2513" s="330"/>
      <c r="W2513" s="332"/>
      <c r="X2513" s="328"/>
      <c r="Y2513" s="324"/>
      <c r="Z2513" s="324"/>
      <c r="AA2513" s="324"/>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22"/>
      <c r="Q2514" s="266"/>
      <c r="R2514" s="324"/>
      <c r="S2514" s="326"/>
      <c r="T2514" s="322"/>
      <c r="U2514" s="328"/>
      <c r="V2514" s="330"/>
      <c r="W2514" s="332"/>
      <c r="X2514" s="328"/>
      <c r="Y2514" s="324"/>
      <c r="Z2514" s="324"/>
      <c r="AA2514" s="324"/>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21">
        <f>SUM(O2516:O2520)</f>
        <v>0</v>
      </c>
      <c r="Q2516" s="264"/>
      <c r="R2516" s="323">
        <f>SUMPRODUCT(Q2516:Q2520+0)</f>
        <v>0</v>
      </c>
      <c r="S2516" s="325" t="e">
        <f>R2516/P2516</f>
        <v>#DIV/0!</v>
      </c>
      <c r="T2516" s="321" t="e">
        <f>LOOKUP(S2516,{0.4,0.45,0.5,0.55,0.6,0.65,0.7,0.75,0.8,0.85,0.9,0.95,1},{0.1,0.175,0.25,0.325,0.4,0.475,0.55,0.625,0.7,0.775,0.85,0.925,1})</f>
        <v>#DIV/0!</v>
      </c>
      <c r="U2516" s="327"/>
      <c r="V2516" s="329"/>
      <c r="W2516" s="331"/>
      <c r="X2516" s="327"/>
      <c r="Y2516" s="323">
        <f>R2516-(V2516/10)-X2516</f>
        <v>0</v>
      </c>
      <c r="Z2516" s="323" t="e">
        <f>Y2516*T2516*AE2516</f>
        <v>#DIV/0!</v>
      </c>
      <c r="AA2516" s="323"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22"/>
      <c r="Q2517" s="266"/>
      <c r="R2517" s="324"/>
      <c r="S2517" s="326"/>
      <c r="T2517" s="322"/>
      <c r="U2517" s="328"/>
      <c r="V2517" s="330"/>
      <c r="W2517" s="332"/>
      <c r="X2517" s="328"/>
      <c r="Y2517" s="324"/>
      <c r="Z2517" s="324"/>
      <c r="AA2517" s="324"/>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22"/>
      <c r="Q2518" s="266"/>
      <c r="R2518" s="324"/>
      <c r="S2518" s="326"/>
      <c r="T2518" s="322"/>
      <c r="U2518" s="328"/>
      <c r="V2518" s="330"/>
      <c r="W2518" s="332"/>
      <c r="X2518" s="328"/>
      <c r="Y2518" s="324"/>
      <c r="Z2518" s="324"/>
      <c r="AA2518" s="324"/>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22"/>
      <c r="Q2519" s="266"/>
      <c r="R2519" s="324"/>
      <c r="S2519" s="326"/>
      <c r="T2519" s="322"/>
      <c r="U2519" s="328"/>
      <c r="V2519" s="330"/>
      <c r="W2519" s="332"/>
      <c r="X2519" s="328"/>
      <c r="Y2519" s="324"/>
      <c r="Z2519" s="324"/>
      <c r="AA2519" s="324"/>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22"/>
      <c r="Q2520" s="266"/>
      <c r="R2520" s="324"/>
      <c r="S2520" s="326"/>
      <c r="T2520" s="322"/>
      <c r="U2520" s="328"/>
      <c r="V2520" s="330"/>
      <c r="W2520" s="332"/>
      <c r="X2520" s="328"/>
      <c r="Y2520" s="324"/>
      <c r="Z2520" s="324"/>
      <c r="AA2520" s="324"/>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34">
        <f>SUM(O2521:O2525)</f>
        <v>0</v>
      </c>
      <c r="Q2521" s="269"/>
      <c r="R2521" s="318">
        <f>SUMPRODUCT(Q2521:Q2525+0)</f>
        <v>0</v>
      </c>
      <c r="S2521" s="336" t="e">
        <f>R2521/P2521</f>
        <v>#DIV/0!</v>
      </c>
      <c r="T2521" s="334" t="e">
        <f>LOOKUP(S2521,{0.4,0.45,0.5,0.55,0.6,0.65,0.7,0.75,0.8,0.85,0.9,0.95,1},{0.1,0.175,0.25,0.325,0.4,0.475,0.55,0.625,0.7,0.775,0.85,0.925,1})</f>
        <v>#DIV/0!</v>
      </c>
      <c r="U2521" s="338"/>
      <c r="V2521" s="340"/>
      <c r="W2521" s="342"/>
      <c r="X2521" s="338"/>
      <c r="Y2521" s="318">
        <f>R2521-(V2521/10)-X2521</f>
        <v>0</v>
      </c>
      <c r="Z2521" s="318" t="e">
        <f>Y2521*T2521*AE2521</f>
        <v>#DIV/0!</v>
      </c>
      <c r="AA2521" s="318"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35"/>
      <c r="Q2522" s="271"/>
      <c r="R2522" s="319"/>
      <c r="S2522" s="337"/>
      <c r="T2522" s="335"/>
      <c r="U2522" s="339"/>
      <c r="V2522" s="341"/>
      <c r="W2522" s="343"/>
      <c r="X2522" s="339"/>
      <c r="Y2522" s="319"/>
      <c r="Z2522" s="319"/>
      <c r="AA2522" s="319"/>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35"/>
      <c r="Q2523" s="271"/>
      <c r="R2523" s="319"/>
      <c r="S2523" s="337"/>
      <c r="T2523" s="335"/>
      <c r="U2523" s="339"/>
      <c r="V2523" s="341"/>
      <c r="W2523" s="343"/>
      <c r="X2523" s="339"/>
      <c r="Y2523" s="319"/>
      <c r="Z2523" s="319"/>
      <c r="AA2523" s="319"/>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35"/>
      <c r="Q2524" s="271"/>
      <c r="R2524" s="319"/>
      <c r="S2524" s="337"/>
      <c r="T2524" s="335"/>
      <c r="U2524" s="339"/>
      <c r="V2524" s="341"/>
      <c r="W2524" s="343"/>
      <c r="X2524" s="339"/>
      <c r="Y2524" s="319"/>
      <c r="Z2524" s="319"/>
      <c r="AA2524" s="319"/>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35"/>
      <c r="Q2525" s="271"/>
      <c r="R2525" s="319"/>
      <c r="S2525" s="337"/>
      <c r="T2525" s="335"/>
      <c r="U2525" s="339"/>
      <c r="V2525" s="341"/>
      <c r="W2525" s="343"/>
      <c r="X2525" s="339"/>
      <c r="Y2525" s="319"/>
      <c r="Z2525" s="319"/>
      <c r="AA2525" s="319"/>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21">
        <f>SUM(O2526:O2530)</f>
        <v>0</v>
      </c>
      <c r="Q2526" s="264"/>
      <c r="R2526" s="323">
        <f>SUMPRODUCT(Q2526:Q2530+0)</f>
        <v>0</v>
      </c>
      <c r="S2526" s="325" t="e">
        <f>R2526/P2526</f>
        <v>#DIV/0!</v>
      </c>
      <c r="T2526" s="321" t="e">
        <f>LOOKUP(S2526,{0.4,0.45,0.5,0.55,0.6,0.65,0.7,0.75,0.8,0.85,0.9,0.95,1},{0.1,0.175,0.25,0.325,0.4,0.475,0.55,0.625,0.7,0.775,0.85,0.925,1})</f>
        <v>#DIV/0!</v>
      </c>
      <c r="U2526" s="327"/>
      <c r="V2526" s="329"/>
      <c r="W2526" s="331"/>
      <c r="X2526" s="327"/>
      <c r="Y2526" s="323">
        <f>R2526-(V2526/10)-X2526</f>
        <v>0</v>
      </c>
      <c r="Z2526" s="323" t="e">
        <f>Y2526*T2526*AE2526</f>
        <v>#DIV/0!</v>
      </c>
      <c r="AA2526" s="323"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22"/>
      <c r="Q2527" s="266"/>
      <c r="R2527" s="324"/>
      <c r="S2527" s="326"/>
      <c r="T2527" s="322"/>
      <c r="U2527" s="328"/>
      <c r="V2527" s="330"/>
      <c r="W2527" s="332"/>
      <c r="X2527" s="328"/>
      <c r="Y2527" s="324"/>
      <c r="Z2527" s="324"/>
      <c r="AA2527" s="324"/>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22"/>
      <c r="Q2528" s="266"/>
      <c r="R2528" s="324"/>
      <c r="S2528" s="326"/>
      <c r="T2528" s="322"/>
      <c r="U2528" s="328"/>
      <c r="V2528" s="330"/>
      <c r="W2528" s="332"/>
      <c r="X2528" s="328"/>
      <c r="Y2528" s="324"/>
      <c r="Z2528" s="324"/>
      <c r="AA2528" s="324"/>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22"/>
      <c r="Q2529" s="266"/>
      <c r="R2529" s="324"/>
      <c r="S2529" s="326"/>
      <c r="T2529" s="322"/>
      <c r="U2529" s="328"/>
      <c r="V2529" s="330"/>
      <c r="W2529" s="332"/>
      <c r="X2529" s="328"/>
      <c r="Y2529" s="324"/>
      <c r="Z2529" s="324"/>
      <c r="AA2529" s="324"/>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22"/>
      <c r="Q2530" s="266"/>
      <c r="R2530" s="324"/>
      <c r="S2530" s="326"/>
      <c r="T2530" s="322"/>
      <c r="U2530" s="328"/>
      <c r="V2530" s="330"/>
      <c r="W2530" s="332"/>
      <c r="X2530" s="328"/>
      <c r="Y2530" s="324"/>
      <c r="Z2530" s="324"/>
      <c r="AA2530" s="324"/>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34">
        <f>SUM(O2531:O2535)</f>
        <v>0</v>
      </c>
      <c r="Q2531" s="269"/>
      <c r="R2531" s="318">
        <f>SUMPRODUCT(Q2531:Q2535+0)</f>
        <v>0</v>
      </c>
      <c r="S2531" s="336" t="e">
        <f>R2531/P2531</f>
        <v>#DIV/0!</v>
      </c>
      <c r="T2531" s="334" t="e">
        <f>LOOKUP(S2531,{0.4,0.45,0.5,0.55,0.6,0.65,0.7,0.75,0.8,0.85,0.9,0.95,1},{0.1,0.175,0.25,0.325,0.4,0.475,0.55,0.625,0.7,0.775,0.85,0.925,1})</f>
        <v>#DIV/0!</v>
      </c>
      <c r="U2531" s="338"/>
      <c r="V2531" s="340"/>
      <c r="W2531" s="342"/>
      <c r="X2531" s="338"/>
      <c r="Y2531" s="318">
        <f>R2531-(V2531/10)-X2531</f>
        <v>0</v>
      </c>
      <c r="Z2531" s="318" t="e">
        <f>Y2531*T2531*AE2531</f>
        <v>#DIV/0!</v>
      </c>
      <c r="AA2531" s="318"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35"/>
      <c r="Q2532" s="271"/>
      <c r="R2532" s="319"/>
      <c r="S2532" s="337"/>
      <c r="T2532" s="335"/>
      <c r="U2532" s="339"/>
      <c r="V2532" s="341"/>
      <c r="W2532" s="343"/>
      <c r="X2532" s="339"/>
      <c r="Y2532" s="319"/>
      <c r="Z2532" s="319"/>
      <c r="AA2532" s="319"/>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35"/>
      <c r="Q2533" s="271"/>
      <c r="R2533" s="319"/>
      <c r="S2533" s="337"/>
      <c r="T2533" s="335"/>
      <c r="U2533" s="339"/>
      <c r="V2533" s="341"/>
      <c r="W2533" s="343"/>
      <c r="X2533" s="339"/>
      <c r="Y2533" s="319"/>
      <c r="Z2533" s="319"/>
      <c r="AA2533" s="319"/>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35"/>
      <c r="Q2534" s="271"/>
      <c r="R2534" s="319"/>
      <c r="S2534" s="337"/>
      <c r="T2534" s="335"/>
      <c r="U2534" s="339"/>
      <c r="V2534" s="341"/>
      <c r="W2534" s="343"/>
      <c r="X2534" s="339"/>
      <c r="Y2534" s="319"/>
      <c r="Z2534" s="319"/>
      <c r="AA2534" s="319"/>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35"/>
      <c r="Q2535" s="271"/>
      <c r="R2535" s="319"/>
      <c r="S2535" s="337"/>
      <c r="T2535" s="335"/>
      <c r="U2535" s="339"/>
      <c r="V2535" s="341"/>
      <c r="W2535" s="343"/>
      <c r="X2535" s="339"/>
      <c r="Y2535" s="319"/>
      <c r="Z2535" s="319"/>
      <c r="AA2535" s="319"/>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21">
        <f>SUM(O2536:O2540)</f>
        <v>0</v>
      </c>
      <c r="Q2536" s="264"/>
      <c r="R2536" s="323">
        <f>SUMPRODUCT(Q2536:Q2540+0)</f>
        <v>0</v>
      </c>
      <c r="S2536" s="325" t="e">
        <f>R2536/P2536</f>
        <v>#DIV/0!</v>
      </c>
      <c r="T2536" s="321" t="e">
        <f>LOOKUP(S2536,{0.4,0.45,0.5,0.55,0.6,0.65,0.7,0.75,0.8,0.85,0.9,0.95,1},{0.1,0.175,0.25,0.325,0.4,0.475,0.55,0.625,0.7,0.775,0.85,0.925,1})</f>
        <v>#DIV/0!</v>
      </c>
      <c r="U2536" s="327"/>
      <c r="V2536" s="329"/>
      <c r="W2536" s="331"/>
      <c r="X2536" s="327"/>
      <c r="Y2536" s="323">
        <f>R2536-(V2536/10)-X2536</f>
        <v>0</v>
      </c>
      <c r="Z2536" s="323" t="e">
        <f>Y2536*T2536*AE2536</f>
        <v>#DIV/0!</v>
      </c>
      <c r="AA2536" s="323"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22"/>
      <c r="Q2537" s="266"/>
      <c r="R2537" s="324"/>
      <c r="S2537" s="326"/>
      <c r="T2537" s="322"/>
      <c r="U2537" s="328"/>
      <c r="V2537" s="330"/>
      <c r="W2537" s="332"/>
      <c r="X2537" s="328"/>
      <c r="Y2537" s="324"/>
      <c r="Z2537" s="324"/>
      <c r="AA2537" s="324"/>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22"/>
      <c r="Q2538" s="266"/>
      <c r="R2538" s="324"/>
      <c r="S2538" s="326"/>
      <c r="T2538" s="322"/>
      <c r="U2538" s="328"/>
      <c r="V2538" s="330"/>
      <c r="W2538" s="332"/>
      <c r="X2538" s="328"/>
      <c r="Y2538" s="324"/>
      <c r="Z2538" s="324"/>
      <c r="AA2538" s="324"/>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22"/>
      <c r="Q2539" s="266"/>
      <c r="R2539" s="324"/>
      <c r="S2539" s="326"/>
      <c r="T2539" s="322"/>
      <c r="U2539" s="328"/>
      <c r="V2539" s="330"/>
      <c r="W2539" s="332"/>
      <c r="X2539" s="328"/>
      <c r="Y2539" s="324"/>
      <c r="Z2539" s="324"/>
      <c r="AA2539" s="324"/>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22"/>
      <c r="Q2540" s="266"/>
      <c r="R2540" s="324"/>
      <c r="S2540" s="326"/>
      <c r="T2540" s="322"/>
      <c r="U2540" s="328"/>
      <c r="V2540" s="330"/>
      <c r="W2540" s="332"/>
      <c r="X2540" s="328"/>
      <c r="Y2540" s="324"/>
      <c r="Z2540" s="324"/>
      <c r="AA2540" s="324"/>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21">
        <f>SUM(O2542:O2546)</f>
        <v>0</v>
      </c>
      <c r="Q2542" s="264"/>
      <c r="R2542" s="323">
        <f>SUMPRODUCT(Q2542:Q2546+0)</f>
        <v>0</v>
      </c>
      <c r="S2542" s="325" t="e">
        <f>R2542/P2542</f>
        <v>#DIV/0!</v>
      </c>
      <c r="T2542" s="321" t="e">
        <f>LOOKUP(S2542,{0.4,0.45,0.5,0.55,0.6,0.65,0.7,0.75,0.8,0.85,0.9,0.95,1},{0.1,0.175,0.25,0.325,0.4,0.475,0.55,0.625,0.7,0.775,0.85,0.925,1})</f>
        <v>#DIV/0!</v>
      </c>
      <c r="U2542" s="327"/>
      <c r="V2542" s="329"/>
      <c r="W2542" s="331"/>
      <c r="X2542" s="327"/>
      <c r="Y2542" s="323">
        <f>R2542-(V2542/10)-X2542</f>
        <v>0</v>
      </c>
      <c r="Z2542" s="323" t="e">
        <f>Y2542*T2542*AE2542</f>
        <v>#DIV/0!</v>
      </c>
      <c r="AA2542" s="323"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22"/>
      <c r="Q2543" s="266"/>
      <c r="R2543" s="324"/>
      <c r="S2543" s="326"/>
      <c r="T2543" s="322"/>
      <c r="U2543" s="328"/>
      <c r="V2543" s="330"/>
      <c r="W2543" s="332"/>
      <c r="X2543" s="328"/>
      <c r="Y2543" s="324"/>
      <c r="Z2543" s="324"/>
      <c r="AA2543" s="324"/>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22"/>
      <c r="Q2544" s="266"/>
      <c r="R2544" s="324"/>
      <c r="S2544" s="326"/>
      <c r="T2544" s="322"/>
      <c r="U2544" s="328"/>
      <c r="V2544" s="330"/>
      <c r="W2544" s="332"/>
      <c r="X2544" s="328"/>
      <c r="Y2544" s="324"/>
      <c r="Z2544" s="324"/>
      <c r="AA2544" s="324"/>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22"/>
      <c r="Q2545" s="266"/>
      <c r="R2545" s="324"/>
      <c r="S2545" s="326"/>
      <c r="T2545" s="322"/>
      <c r="U2545" s="328"/>
      <c r="V2545" s="330"/>
      <c r="W2545" s="332"/>
      <c r="X2545" s="328"/>
      <c r="Y2545" s="324"/>
      <c r="Z2545" s="324"/>
      <c r="AA2545" s="324"/>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22"/>
      <c r="Q2546" s="266"/>
      <c r="R2546" s="324"/>
      <c r="S2546" s="326"/>
      <c r="T2546" s="322"/>
      <c r="U2546" s="328"/>
      <c r="V2546" s="330"/>
      <c r="W2546" s="332"/>
      <c r="X2546" s="328"/>
      <c r="Y2546" s="324"/>
      <c r="Z2546" s="324"/>
      <c r="AA2546" s="324"/>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34">
        <f>SUM(O2547:O2551)</f>
        <v>0</v>
      </c>
      <c r="Q2547" s="269"/>
      <c r="R2547" s="318">
        <f>SUMPRODUCT(Q2547:Q2551+0)</f>
        <v>0</v>
      </c>
      <c r="S2547" s="336" t="e">
        <f>R2547/P2547</f>
        <v>#DIV/0!</v>
      </c>
      <c r="T2547" s="334" t="e">
        <f>LOOKUP(S2547,{0.4,0.45,0.5,0.55,0.6,0.65,0.7,0.75,0.8,0.85,0.9,0.95,1},{0.1,0.175,0.25,0.325,0.4,0.475,0.55,0.625,0.7,0.775,0.85,0.925,1})</f>
        <v>#DIV/0!</v>
      </c>
      <c r="U2547" s="338"/>
      <c r="V2547" s="340"/>
      <c r="W2547" s="342"/>
      <c r="X2547" s="338"/>
      <c r="Y2547" s="318">
        <f>R2547-(V2547/10)-X2547</f>
        <v>0</v>
      </c>
      <c r="Z2547" s="318" t="e">
        <f>Y2547*T2547*AE2547</f>
        <v>#DIV/0!</v>
      </c>
      <c r="AA2547" s="318"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35"/>
      <c r="Q2548" s="271"/>
      <c r="R2548" s="319"/>
      <c r="S2548" s="337"/>
      <c r="T2548" s="335"/>
      <c r="U2548" s="339"/>
      <c r="V2548" s="341"/>
      <c r="W2548" s="343"/>
      <c r="X2548" s="339"/>
      <c r="Y2548" s="319"/>
      <c r="Z2548" s="319"/>
      <c r="AA2548" s="319"/>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35"/>
      <c r="Q2549" s="271"/>
      <c r="R2549" s="319"/>
      <c r="S2549" s="337"/>
      <c r="T2549" s="335"/>
      <c r="U2549" s="339"/>
      <c r="V2549" s="341"/>
      <c r="W2549" s="343"/>
      <c r="X2549" s="339"/>
      <c r="Y2549" s="319"/>
      <c r="Z2549" s="319"/>
      <c r="AA2549" s="319"/>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35"/>
      <c r="Q2550" s="271"/>
      <c r="R2550" s="319"/>
      <c r="S2550" s="337"/>
      <c r="T2550" s="335"/>
      <c r="U2550" s="339"/>
      <c r="V2550" s="341"/>
      <c r="W2550" s="343"/>
      <c r="X2550" s="339"/>
      <c r="Y2550" s="319"/>
      <c r="Z2550" s="319"/>
      <c r="AA2550" s="319"/>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35"/>
      <c r="Q2551" s="271"/>
      <c r="R2551" s="319"/>
      <c r="S2551" s="337"/>
      <c r="T2551" s="335"/>
      <c r="U2551" s="339"/>
      <c r="V2551" s="341"/>
      <c r="W2551" s="343"/>
      <c r="X2551" s="339"/>
      <c r="Y2551" s="319"/>
      <c r="Z2551" s="319"/>
      <c r="AA2551" s="319"/>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21">
        <f>SUM(O2552:O2556)</f>
        <v>0</v>
      </c>
      <c r="Q2552" s="264"/>
      <c r="R2552" s="323">
        <f>SUMPRODUCT(Q2552:Q2556+0)</f>
        <v>0</v>
      </c>
      <c r="S2552" s="325" t="e">
        <f>R2552/P2552</f>
        <v>#DIV/0!</v>
      </c>
      <c r="T2552" s="321" t="e">
        <f>LOOKUP(S2552,{0.4,0.45,0.5,0.55,0.6,0.65,0.7,0.75,0.8,0.85,0.9,0.95,1},{0.1,0.175,0.25,0.325,0.4,0.475,0.55,0.625,0.7,0.775,0.85,0.925,1})</f>
        <v>#DIV/0!</v>
      </c>
      <c r="U2552" s="327"/>
      <c r="V2552" s="329"/>
      <c r="W2552" s="331"/>
      <c r="X2552" s="327"/>
      <c r="Y2552" s="323">
        <f>R2552-(V2552/10)-X2552</f>
        <v>0</v>
      </c>
      <c r="Z2552" s="323" t="e">
        <f>Y2552*T2552*AE2552</f>
        <v>#DIV/0!</v>
      </c>
      <c r="AA2552" s="323"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22"/>
      <c r="Q2553" s="266"/>
      <c r="R2553" s="324"/>
      <c r="S2553" s="326"/>
      <c r="T2553" s="322"/>
      <c r="U2553" s="328"/>
      <c r="V2553" s="330"/>
      <c r="W2553" s="332"/>
      <c r="X2553" s="328"/>
      <c r="Y2553" s="324"/>
      <c r="Z2553" s="324"/>
      <c r="AA2553" s="324"/>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22"/>
      <c r="Q2554" s="266"/>
      <c r="R2554" s="324"/>
      <c r="S2554" s="326"/>
      <c r="T2554" s="322"/>
      <c r="U2554" s="328"/>
      <c r="V2554" s="330"/>
      <c r="W2554" s="332"/>
      <c r="X2554" s="328"/>
      <c r="Y2554" s="324"/>
      <c r="Z2554" s="324"/>
      <c r="AA2554" s="324"/>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22"/>
      <c r="Q2555" s="266"/>
      <c r="R2555" s="324"/>
      <c r="S2555" s="326"/>
      <c r="T2555" s="322"/>
      <c r="U2555" s="328"/>
      <c r="V2555" s="330"/>
      <c r="W2555" s="332"/>
      <c r="X2555" s="328"/>
      <c r="Y2555" s="324"/>
      <c r="Z2555" s="324"/>
      <c r="AA2555" s="324"/>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22"/>
      <c r="Q2556" s="266"/>
      <c r="R2556" s="324"/>
      <c r="S2556" s="326"/>
      <c r="T2556" s="322"/>
      <c r="U2556" s="328"/>
      <c r="V2556" s="330"/>
      <c r="W2556" s="332"/>
      <c r="X2556" s="328"/>
      <c r="Y2556" s="324"/>
      <c r="Z2556" s="324"/>
      <c r="AA2556" s="324"/>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34">
        <f>SUM(O2557:O2561)</f>
        <v>0</v>
      </c>
      <c r="Q2557" s="269"/>
      <c r="R2557" s="318">
        <f>SUMPRODUCT(Q2557:Q2561+0)</f>
        <v>0</v>
      </c>
      <c r="S2557" s="336" t="e">
        <f>R2557/P2557</f>
        <v>#DIV/0!</v>
      </c>
      <c r="T2557" s="334" t="e">
        <f>LOOKUP(S2557,{0.4,0.45,0.5,0.55,0.6,0.65,0.7,0.75,0.8,0.85,0.9,0.95,1},{0.1,0.175,0.25,0.325,0.4,0.475,0.55,0.625,0.7,0.775,0.85,0.925,1})</f>
        <v>#DIV/0!</v>
      </c>
      <c r="U2557" s="338"/>
      <c r="V2557" s="340"/>
      <c r="W2557" s="342"/>
      <c r="X2557" s="338"/>
      <c r="Y2557" s="318">
        <f>R2557-(V2557/10)-X2557</f>
        <v>0</v>
      </c>
      <c r="Z2557" s="318" t="e">
        <f>Y2557*T2557*AE2557</f>
        <v>#DIV/0!</v>
      </c>
      <c r="AA2557" s="318"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35"/>
      <c r="Q2558" s="271"/>
      <c r="R2558" s="319"/>
      <c r="S2558" s="337"/>
      <c r="T2558" s="335"/>
      <c r="U2558" s="339"/>
      <c r="V2558" s="341"/>
      <c r="W2558" s="343"/>
      <c r="X2558" s="339"/>
      <c r="Y2558" s="319"/>
      <c r="Z2558" s="319"/>
      <c r="AA2558" s="319"/>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35"/>
      <c r="Q2559" s="271"/>
      <c r="R2559" s="319"/>
      <c r="S2559" s="337"/>
      <c r="T2559" s="335"/>
      <c r="U2559" s="339"/>
      <c r="V2559" s="341"/>
      <c r="W2559" s="343"/>
      <c r="X2559" s="339"/>
      <c r="Y2559" s="319"/>
      <c r="Z2559" s="319"/>
      <c r="AA2559" s="319"/>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35"/>
      <c r="Q2560" s="271"/>
      <c r="R2560" s="319"/>
      <c r="S2560" s="337"/>
      <c r="T2560" s="335"/>
      <c r="U2560" s="339"/>
      <c r="V2560" s="341"/>
      <c r="W2560" s="343"/>
      <c r="X2560" s="339"/>
      <c r="Y2560" s="319"/>
      <c r="Z2560" s="319"/>
      <c r="AA2560" s="319"/>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35"/>
      <c r="Q2561" s="271"/>
      <c r="R2561" s="319"/>
      <c r="S2561" s="337"/>
      <c r="T2561" s="335"/>
      <c r="U2561" s="339"/>
      <c r="V2561" s="341"/>
      <c r="W2561" s="343"/>
      <c r="X2561" s="339"/>
      <c r="Y2561" s="319"/>
      <c r="Z2561" s="319"/>
      <c r="AA2561" s="319"/>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21">
        <f>SUM(O2562:O2566)</f>
        <v>0</v>
      </c>
      <c r="Q2562" s="264"/>
      <c r="R2562" s="323">
        <f>SUMPRODUCT(Q2562:Q2566+0)</f>
        <v>0</v>
      </c>
      <c r="S2562" s="325" t="e">
        <f>R2562/P2562</f>
        <v>#DIV/0!</v>
      </c>
      <c r="T2562" s="321" t="e">
        <f>LOOKUP(S2562,{0.4,0.45,0.5,0.55,0.6,0.65,0.7,0.75,0.8,0.85,0.9,0.95,1},{0.1,0.175,0.25,0.325,0.4,0.475,0.55,0.625,0.7,0.775,0.85,0.925,1})</f>
        <v>#DIV/0!</v>
      </c>
      <c r="U2562" s="327"/>
      <c r="V2562" s="329"/>
      <c r="W2562" s="331"/>
      <c r="X2562" s="327"/>
      <c r="Y2562" s="323">
        <f>R2562-(V2562/10)-X2562</f>
        <v>0</v>
      </c>
      <c r="Z2562" s="323" t="e">
        <f>Y2562*T2562*AE2562</f>
        <v>#DIV/0!</v>
      </c>
      <c r="AA2562" s="323"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22"/>
      <c r="Q2563" s="266"/>
      <c r="R2563" s="324"/>
      <c r="S2563" s="326"/>
      <c r="T2563" s="322"/>
      <c r="U2563" s="328"/>
      <c r="V2563" s="330"/>
      <c r="W2563" s="332"/>
      <c r="X2563" s="328"/>
      <c r="Y2563" s="324"/>
      <c r="Z2563" s="324"/>
      <c r="AA2563" s="324"/>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22"/>
      <c r="Q2564" s="266"/>
      <c r="R2564" s="324"/>
      <c r="S2564" s="326"/>
      <c r="T2564" s="322"/>
      <c r="U2564" s="328"/>
      <c r="V2564" s="330"/>
      <c r="W2564" s="332"/>
      <c r="X2564" s="328"/>
      <c r="Y2564" s="324"/>
      <c r="Z2564" s="324"/>
      <c r="AA2564" s="324"/>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22"/>
      <c r="Q2565" s="266"/>
      <c r="R2565" s="324"/>
      <c r="S2565" s="326"/>
      <c r="T2565" s="322"/>
      <c r="U2565" s="328"/>
      <c r="V2565" s="330"/>
      <c r="W2565" s="332"/>
      <c r="X2565" s="328"/>
      <c r="Y2565" s="324"/>
      <c r="Z2565" s="324"/>
      <c r="AA2565" s="324"/>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22"/>
      <c r="Q2566" s="266"/>
      <c r="R2566" s="324"/>
      <c r="S2566" s="326"/>
      <c r="T2566" s="322"/>
      <c r="U2566" s="328"/>
      <c r="V2566" s="330"/>
      <c r="W2566" s="332"/>
      <c r="X2566" s="328"/>
      <c r="Y2566" s="324"/>
      <c r="Z2566" s="324"/>
      <c r="AA2566" s="324"/>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21">
        <f>SUM(O2568:O2572)</f>
        <v>0</v>
      </c>
      <c r="Q2568" s="264"/>
      <c r="R2568" s="323">
        <f>SUMPRODUCT(Q2568:Q2572+0)</f>
        <v>0</v>
      </c>
      <c r="S2568" s="325" t="e">
        <f>R2568/P2568</f>
        <v>#DIV/0!</v>
      </c>
      <c r="T2568" s="321" t="e">
        <f>LOOKUP(S2568,{0.4,0.45,0.5,0.55,0.6,0.65,0.7,0.75,0.8,0.85,0.9,0.95,1},{0.1,0.175,0.25,0.325,0.4,0.475,0.55,0.625,0.7,0.775,0.85,0.925,1})</f>
        <v>#DIV/0!</v>
      </c>
      <c r="U2568" s="327"/>
      <c r="V2568" s="329"/>
      <c r="W2568" s="331"/>
      <c r="X2568" s="327"/>
      <c r="Y2568" s="323">
        <f>R2568-(V2568/10)-X2568</f>
        <v>0</v>
      </c>
      <c r="Z2568" s="323" t="e">
        <f>Y2568*T2568*AE2568</f>
        <v>#DIV/0!</v>
      </c>
      <c r="AA2568" s="323"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22"/>
      <c r="Q2569" s="266"/>
      <c r="R2569" s="324"/>
      <c r="S2569" s="326"/>
      <c r="T2569" s="322"/>
      <c r="U2569" s="328"/>
      <c r="V2569" s="330"/>
      <c r="W2569" s="332"/>
      <c r="X2569" s="328"/>
      <c r="Y2569" s="324"/>
      <c r="Z2569" s="324"/>
      <c r="AA2569" s="324"/>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22"/>
      <c r="Q2570" s="266"/>
      <c r="R2570" s="324"/>
      <c r="S2570" s="326"/>
      <c r="T2570" s="322"/>
      <c r="U2570" s="328"/>
      <c r="V2570" s="330"/>
      <c r="W2570" s="332"/>
      <c r="X2570" s="328"/>
      <c r="Y2570" s="324"/>
      <c r="Z2570" s="324"/>
      <c r="AA2570" s="324"/>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22"/>
      <c r="Q2571" s="266"/>
      <c r="R2571" s="324"/>
      <c r="S2571" s="326"/>
      <c r="T2571" s="322"/>
      <c r="U2571" s="328"/>
      <c r="V2571" s="330"/>
      <c r="W2571" s="332"/>
      <c r="X2571" s="328"/>
      <c r="Y2571" s="324"/>
      <c r="Z2571" s="324"/>
      <c r="AA2571" s="324"/>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22"/>
      <c r="Q2572" s="266"/>
      <c r="R2572" s="324"/>
      <c r="S2572" s="326"/>
      <c r="T2572" s="322"/>
      <c r="U2572" s="328"/>
      <c r="V2572" s="330"/>
      <c r="W2572" s="332"/>
      <c r="X2572" s="328"/>
      <c r="Y2572" s="324"/>
      <c r="Z2572" s="324"/>
      <c r="AA2572" s="324"/>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34">
        <f>SUM(O2573:O2577)</f>
        <v>0</v>
      </c>
      <c r="Q2573" s="269"/>
      <c r="R2573" s="318">
        <f>SUMPRODUCT(Q2573:Q2577+0)</f>
        <v>0</v>
      </c>
      <c r="S2573" s="336" t="e">
        <f>R2573/P2573</f>
        <v>#DIV/0!</v>
      </c>
      <c r="T2573" s="334" t="e">
        <f>LOOKUP(S2573,{0.4,0.45,0.5,0.55,0.6,0.65,0.7,0.75,0.8,0.85,0.9,0.95,1},{0.1,0.175,0.25,0.325,0.4,0.475,0.55,0.625,0.7,0.775,0.85,0.925,1})</f>
        <v>#DIV/0!</v>
      </c>
      <c r="U2573" s="338"/>
      <c r="V2573" s="340"/>
      <c r="W2573" s="342"/>
      <c r="X2573" s="338"/>
      <c r="Y2573" s="318">
        <f>R2573-(V2573/10)-X2573</f>
        <v>0</v>
      </c>
      <c r="Z2573" s="318" t="e">
        <f>Y2573*T2573*AE2573</f>
        <v>#DIV/0!</v>
      </c>
      <c r="AA2573" s="318"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35"/>
      <c r="Q2574" s="271"/>
      <c r="R2574" s="319"/>
      <c r="S2574" s="337"/>
      <c r="T2574" s="335"/>
      <c r="U2574" s="339"/>
      <c r="V2574" s="341"/>
      <c r="W2574" s="343"/>
      <c r="X2574" s="339"/>
      <c r="Y2574" s="319"/>
      <c r="Z2574" s="319"/>
      <c r="AA2574" s="319"/>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35"/>
      <c r="Q2575" s="271"/>
      <c r="R2575" s="319"/>
      <c r="S2575" s="337"/>
      <c r="T2575" s="335"/>
      <c r="U2575" s="339"/>
      <c r="V2575" s="341"/>
      <c r="W2575" s="343"/>
      <c r="X2575" s="339"/>
      <c r="Y2575" s="319"/>
      <c r="Z2575" s="319"/>
      <c r="AA2575" s="319"/>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35"/>
      <c r="Q2576" s="271"/>
      <c r="R2576" s="319"/>
      <c r="S2576" s="337"/>
      <c r="T2576" s="335"/>
      <c r="U2576" s="339"/>
      <c r="V2576" s="341"/>
      <c r="W2576" s="343"/>
      <c r="X2576" s="339"/>
      <c r="Y2576" s="319"/>
      <c r="Z2576" s="319"/>
      <c r="AA2576" s="319"/>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35"/>
      <c r="Q2577" s="271"/>
      <c r="R2577" s="319"/>
      <c r="S2577" s="337"/>
      <c r="T2577" s="335"/>
      <c r="U2577" s="339"/>
      <c r="V2577" s="341"/>
      <c r="W2577" s="343"/>
      <c r="X2577" s="339"/>
      <c r="Y2577" s="319"/>
      <c r="Z2577" s="319"/>
      <c r="AA2577" s="319"/>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21">
        <f>SUM(O2578:O2582)</f>
        <v>0</v>
      </c>
      <c r="Q2578" s="264"/>
      <c r="R2578" s="323">
        <f>SUMPRODUCT(Q2578:Q2582+0)</f>
        <v>0</v>
      </c>
      <c r="S2578" s="325" t="e">
        <f>R2578/P2578</f>
        <v>#DIV/0!</v>
      </c>
      <c r="T2578" s="321" t="e">
        <f>LOOKUP(S2578,{0.4,0.45,0.5,0.55,0.6,0.65,0.7,0.75,0.8,0.85,0.9,0.95,1},{0.1,0.175,0.25,0.325,0.4,0.475,0.55,0.625,0.7,0.775,0.85,0.925,1})</f>
        <v>#DIV/0!</v>
      </c>
      <c r="U2578" s="327"/>
      <c r="V2578" s="329"/>
      <c r="W2578" s="331"/>
      <c r="X2578" s="327"/>
      <c r="Y2578" s="323">
        <f>R2578-(V2578/10)-X2578</f>
        <v>0</v>
      </c>
      <c r="Z2578" s="323" t="e">
        <f>Y2578*T2578*AE2578</f>
        <v>#DIV/0!</v>
      </c>
      <c r="AA2578" s="323"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22"/>
      <c r="Q2579" s="266"/>
      <c r="R2579" s="324"/>
      <c r="S2579" s="326"/>
      <c r="T2579" s="322"/>
      <c r="U2579" s="328"/>
      <c r="V2579" s="330"/>
      <c r="W2579" s="332"/>
      <c r="X2579" s="328"/>
      <c r="Y2579" s="324"/>
      <c r="Z2579" s="324"/>
      <c r="AA2579" s="324"/>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22"/>
      <c r="Q2580" s="266"/>
      <c r="R2580" s="324"/>
      <c r="S2580" s="326"/>
      <c r="T2580" s="322"/>
      <c r="U2580" s="328"/>
      <c r="V2580" s="330"/>
      <c r="W2580" s="332"/>
      <c r="X2580" s="328"/>
      <c r="Y2580" s="324"/>
      <c r="Z2580" s="324"/>
      <c r="AA2580" s="324"/>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22"/>
      <c r="Q2581" s="266"/>
      <c r="R2581" s="324"/>
      <c r="S2581" s="326"/>
      <c r="T2581" s="322"/>
      <c r="U2581" s="328"/>
      <c r="V2581" s="330"/>
      <c r="W2581" s="332"/>
      <c r="X2581" s="328"/>
      <c r="Y2581" s="324"/>
      <c r="Z2581" s="324"/>
      <c r="AA2581" s="324"/>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22"/>
      <c r="Q2582" s="266"/>
      <c r="R2582" s="324"/>
      <c r="S2582" s="326"/>
      <c r="T2582" s="322"/>
      <c r="U2582" s="328"/>
      <c r="V2582" s="330"/>
      <c r="W2582" s="332"/>
      <c r="X2582" s="328"/>
      <c r="Y2582" s="324"/>
      <c r="Z2582" s="324"/>
      <c r="AA2582" s="324"/>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34">
        <f>SUM(O2583:O2587)</f>
        <v>0</v>
      </c>
      <c r="Q2583" s="269"/>
      <c r="R2583" s="318">
        <f>SUMPRODUCT(Q2583:Q2587+0)</f>
        <v>0</v>
      </c>
      <c r="S2583" s="336" t="e">
        <f>R2583/P2583</f>
        <v>#DIV/0!</v>
      </c>
      <c r="T2583" s="334" t="e">
        <f>LOOKUP(S2583,{0.4,0.45,0.5,0.55,0.6,0.65,0.7,0.75,0.8,0.85,0.9,0.95,1},{0.1,0.175,0.25,0.325,0.4,0.475,0.55,0.625,0.7,0.775,0.85,0.925,1})</f>
        <v>#DIV/0!</v>
      </c>
      <c r="U2583" s="338"/>
      <c r="V2583" s="340"/>
      <c r="W2583" s="342"/>
      <c r="X2583" s="338"/>
      <c r="Y2583" s="318">
        <f>R2583-(V2583/10)-X2583</f>
        <v>0</v>
      </c>
      <c r="Z2583" s="318" t="e">
        <f>Y2583*T2583*AE2583</f>
        <v>#DIV/0!</v>
      </c>
      <c r="AA2583" s="318"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35"/>
      <c r="Q2584" s="271"/>
      <c r="R2584" s="319"/>
      <c r="S2584" s="337"/>
      <c r="T2584" s="335"/>
      <c r="U2584" s="339"/>
      <c r="V2584" s="341"/>
      <c r="W2584" s="343"/>
      <c r="X2584" s="339"/>
      <c r="Y2584" s="319"/>
      <c r="Z2584" s="319"/>
      <c r="AA2584" s="319"/>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35"/>
      <c r="Q2585" s="271"/>
      <c r="R2585" s="319"/>
      <c r="S2585" s="337"/>
      <c r="T2585" s="335"/>
      <c r="U2585" s="339"/>
      <c r="V2585" s="341"/>
      <c r="W2585" s="343"/>
      <c r="X2585" s="339"/>
      <c r="Y2585" s="319"/>
      <c r="Z2585" s="319"/>
      <c r="AA2585" s="319"/>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35"/>
      <c r="Q2586" s="271"/>
      <c r="R2586" s="319"/>
      <c r="S2586" s="337"/>
      <c r="T2586" s="335"/>
      <c r="U2586" s="339"/>
      <c r="V2586" s="341"/>
      <c r="W2586" s="343"/>
      <c r="X2586" s="339"/>
      <c r="Y2586" s="319"/>
      <c r="Z2586" s="319"/>
      <c r="AA2586" s="319"/>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35"/>
      <c r="Q2587" s="271"/>
      <c r="R2587" s="319"/>
      <c r="S2587" s="337"/>
      <c r="T2587" s="335"/>
      <c r="U2587" s="339"/>
      <c r="V2587" s="341"/>
      <c r="W2587" s="343"/>
      <c r="X2587" s="339"/>
      <c r="Y2587" s="319"/>
      <c r="Z2587" s="319"/>
      <c r="AA2587" s="319"/>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21">
        <f>SUM(O2588:O2592)</f>
        <v>0</v>
      </c>
      <c r="Q2588" s="264"/>
      <c r="R2588" s="323">
        <f>SUMPRODUCT(Q2588:Q2592+0)</f>
        <v>0</v>
      </c>
      <c r="S2588" s="325" t="e">
        <f>R2588/P2588</f>
        <v>#DIV/0!</v>
      </c>
      <c r="T2588" s="321" t="e">
        <f>LOOKUP(S2588,{0.4,0.45,0.5,0.55,0.6,0.65,0.7,0.75,0.8,0.85,0.9,0.95,1},{0.1,0.175,0.25,0.325,0.4,0.475,0.55,0.625,0.7,0.775,0.85,0.925,1})</f>
        <v>#DIV/0!</v>
      </c>
      <c r="U2588" s="327"/>
      <c r="V2588" s="329"/>
      <c r="W2588" s="331"/>
      <c r="X2588" s="327"/>
      <c r="Y2588" s="323">
        <f>R2588-(V2588/10)-X2588</f>
        <v>0</v>
      </c>
      <c r="Z2588" s="323" t="e">
        <f>Y2588*T2588*AE2588</f>
        <v>#DIV/0!</v>
      </c>
      <c r="AA2588" s="323"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22"/>
      <c r="Q2589" s="266"/>
      <c r="R2589" s="324"/>
      <c r="S2589" s="326"/>
      <c r="T2589" s="322"/>
      <c r="U2589" s="328"/>
      <c r="V2589" s="330"/>
      <c r="W2589" s="332"/>
      <c r="X2589" s="328"/>
      <c r="Y2589" s="324"/>
      <c r="Z2589" s="324"/>
      <c r="AA2589" s="324"/>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22"/>
      <c r="Q2590" s="266"/>
      <c r="R2590" s="324"/>
      <c r="S2590" s="326"/>
      <c r="T2590" s="322"/>
      <c r="U2590" s="328"/>
      <c r="V2590" s="330"/>
      <c r="W2590" s="332"/>
      <c r="X2590" s="328"/>
      <c r="Y2590" s="324"/>
      <c r="Z2590" s="324"/>
      <c r="AA2590" s="324"/>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22"/>
      <c r="Q2591" s="266"/>
      <c r="R2591" s="324"/>
      <c r="S2591" s="326"/>
      <c r="T2591" s="322"/>
      <c r="U2591" s="328"/>
      <c r="V2591" s="330"/>
      <c r="W2591" s="332"/>
      <c r="X2591" s="328"/>
      <c r="Y2591" s="324"/>
      <c r="Z2591" s="324"/>
      <c r="AA2591" s="324"/>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22"/>
      <c r="Q2592" s="266"/>
      <c r="R2592" s="324"/>
      <c r="S2592" s="326"/>
      <c r="T2592" s="322"/>
      <c r="U2592" s="328"/>
      <c r="V2592" s="330"/>
      <c r="W2592" s="332"/>
      <c r="X2592" s="328"/>
      <c r="Y2592" s="324"/>
      <c r="Z2592" s="324"/>
      <c r="AA2592" s="324"/>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21">
        <f>SUM(O2594:O2598)</f>
        <v>0</v>
      </c>
      <c r="Q2594" s="264"/>
      <c r="R2594" s="323">
        <f>SUMPRODUCT(Q2594:Q2598+0)</f>
        <v>0</v>
      </c>
      <c r="S2594" s="325" t="e">
        <f>R2594/P2594</f>
        <v>#DIV/0!</v>
      </c>
      <c r="T2594" s="321" t="e">
        <f>LOOKUP(S2594,{0.4,0.45,0.5,0.55,0.6,0.65,0.7,0.75,0.8,0.85,0.9,0.95,1},{0.1,0.175,0.25,0.325,0.4,0.475,0.55,0.625,0.7,0.775,0.85,0.925,1})</f>
        <v>#DIV/0!</v>
      </c>
      <c r="U2594" s="327"/>
      <c r="V2594" s="329"/>
      <c r="W2594" s="331"/>
      <c r="X2594" s="327"/>
      <c r="Y2594" s="323">
        <f>R2594-(V2594/10)-X2594</f>
        <v>0</v>
      </c>
      <c r="Z2594" s="323" t="e">
        <f>Y2594*T2594*AE2594</f>
        <v>#DIV/0!</v>
      </c>
      <c r="AA2594" s="323"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22"/>
      <c r="Q2595" s="266"/>
      <c r="R2595" s="324"/>
      <c r="S2595" s="326"/>
      <c r="T2595" s="322"/>
      <c r="U2595" s="328"/>
      <c r="V2595" s="330"/>
      <c r="W2595" s="332"/>
      <c r="X2595" s="328"/>
      <c r="Y2595" s="324"/>
      <c r="Z2595" s="324"/>
      <c r="AA2595" s="324"/>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22"/>
      <c r="Q2596" s="266"/>
      <c r="R2596" s="324"/>
      <c r="S2596" s="326"/>
      <c r="T2596" s="322"/>
      <c r="U2596" s="328"/>
      <c r="V2596" s="330"/>
      <c r="W2596" s="332"/>
      <c r="X2596" s="328"/>
      <c r="Y2596" s="324"/>
      <c r="Z2596" s="324"/>
      <c r="AA2596" s="324"/>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22"/>
      <c r="Q2597" s="266"/>
      <c r="R2597" s="324"/>
      <c r="S2597" s="326"/>
      <c r="T2597" s="322"/>
      <c r="U2597" s="328"/>
      <c r="V2597" s="330"/>
      <c r="W2597" s="332"/>
      <c r="X2597" s="328"/>
      <c r="Y2597" s="324"/>
      <c r="Z2597" s="324"/>
      <c r="AA2597" s="324"/>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22"/>
      <c r="Q2598" s="266"/>
      <c r="R2598" s="324"/>
      <c r="S2598" s="326"/>
      <c r="T2598" s="322"/>
      <c r="U2598" s="328"/>
      <c r="V2598" s="330"/>
      <c r="W2598" s="332"/>
      <c r="X2598" s="328"/>
      <c r="Y2598" s="324"/>
      <c r="Z2598" s="324"/>
      <c r="AA2598" s="324"/>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34">
        <f>SUM(O2599:O2603)</f>
        <v>0</v>
      </c>
      <c r="Q2599" s="269"/>
      <c r="R2599" s="318">
        <f>SUMPRODUCT(Q2599:Q2603+0)</f>
        <v>0</v>
      </c>
      <c r="S2599" s="336" t="e">
        <f>R2599/P2599</f>
        <v>#DIV/0!</v>
      </c>
      <c r="T2599" s="334" t="e">
        <f>LOOKUP(S2599,{0.4,0.45,0.5,0.55,0.6,0.65,0.7,0.75,0.8,0.85,0.9,0.95,1},{0.1,0.175,0.25,0.325,0.4,0.475,0.55,0.625,0.7,0.775,0.85,0.925,1})</f>
        <v>#DIV/0!</v>
      </c>
      <c r="U2599" s="338"/>
      <c r="V2599" s="340"/>
      <c r="W2599" s="342"/>
      <c r="X2599" s="338"/>
      <c r="Y2599" s="318">
        <f>R2599-(V2599/10)-X2599</f>
        <v>0</v>
      </c>
      <c r="Z2599" s="318" t="e">
        <f>Y2599*T2599*AE2599</f>
        <v>#DIV/0!</v>
      </c>
      <c r="AA2599" s="318"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35"/>
      <c r="Q2600" s="271"/>
      <c r="R2600" s="319"/>
      <c r="S2600" s="337"/>
      <c r="T2600" s="335"/>
      <c r="U2600" s="339"/>
      <c r="V2600" s="341"/>
      <c r="W2600" s="343"/>
      <c r="X2600" s="339"/>
      <c r="Y2600" s="319"/>
      <c r="Z2600" s="319"/>
      <c r="AA2600" s="319"/>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35"/>
      <c r="Q2601" s="271"/>
      <c r="R2601" s="319"/>
      <c r="S2601" s="337"/>
      <c r="T2601" s="335"/>
      <c r="U2601" s="339"/>
      <c r="V2601" s="341"/>
      <c r="W2601" s="343"/>
      <c r="X2601" s="339"/>
      <c r="Y2601" s="319"/>
      <c r="Z2601" s="319"/>
      <c r="AA2601" s="319"/>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35"/>
      <c r="Q2602" s="271"/>
      <c r="R2602" s="319"/>
      <c r="S2602" s="337"/>
      <c r="T2602" s="335"/>
      <c r="U2602" s="339"/>
      <c r="V2602" s="341"/>
      <c r="W2602" s="343"/>
      <c r="X2602" s="339"/>
      <c r="Y2602" s="319"/>
      <c r="Z2602" s="319"/>
      <c r="AA2602" s="319"/>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35"/>
      <c r="Q2603" s="271"/>
      <c r="R2603" s="319"/>
      <c r="S2603" s="337"/>
      <c r="T2603" s="335"/>
      <c r="U2603" s="339"/>
      <c r="V2603" s="341"/>
      <c r="W2603" s="343"/>
      <c r="X2603" s="339"/>
      <c r="Y2603" s="319"/>
      <c r="Z2603" s="319"/>
      <c r="AA2603" s="319"/>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21">
        <f>SUM(O2604:O2608)</f>
        <v>0</v>
      </c>
      <c r="Q2604" s="264"/>
      <c r="R2604" s="323">
        <f>SUMPRODUCT(Q2604:Q2608+0)</f>
        <v>0</v>
      </c>
      <c r="S2604" s="325" t="e">
        <f>R2604/P2604</f>
        <v>#DIV/0!</v>
      </c>
      <c r="T2604" s="321" t="e">
        <f>LOOKUP(S2604,{0.4,0.45,0.5,0.55,0.6,0.65,0.7,0.75,0.8,0.85,0.9,0.95,1},{0.1,0.175,0.25,0.325,0.4,0.475,0.55,0.625,0.7,0.775,0.85,0.925,1})</f>
        <v>#DIV/0!</v>
      </c>
      <c r="U2604" s="327"/>
      <c r="V2604" s="329"/>
      <c r="W2604" s="331"/>
      <c r="X2604" s="327"/>
      <c r="Y2604" s="323">
        <f>R2604-(V2604/10)-X2604</f>
        <v>0</v>
      </c>
      <c r="Z2604" s="323" t="e">
        <f>Y2604*T2604*AE2604</f>
        <v>#DIV/0!</v>
      </c>
      <c r="AA2604" s="323"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22"/>
      <c r="Q2605" s="266"/>
      <c r="R2605" s="324"/>
      <c r="S2605" s="326"/>
      <c r="T2605" s="322"/>
      <c r="U2605" s="328"/>
      <c r="V2605" s="330"/>
      <c r="W2605" s="332"/>
      <c r="X2605" s="328"/>
      <c r="Y2605" s="324"/>
      <c r="Z2605" s="324"/>
      <c r="AA2605" s="324"/>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22"/>
      <c r="Q2606" s="266"/>
      <c r="R2606" s="324"/>
      <c r="S2606" s="326"/>
      <c r="T2606" s="322"/>
      <c r="U2606" s="328"/>
      <c r="V2606" s="330"/>
      <c r="W2606" s="332"/>
      <c r="X2606" s="328"/>
      <c r="Y2606" s="324"/>
      <c r="Z2606" s="324"/>
      <c r="AA2606" s="324"/>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22"/>
      <c r="Q2607" s="266"/>
      <c r="R2607" s="324"/>
      <c r="S2607" s="326"/>
      <c r="T2607" s="322"/>
      <c r="U2607" s="328"/>
      <c r="V2607" s="330"/>
      <c r="W2607" s="332"/>
      <c r="X2607" s="328"/>
      <c r="Y2607" s="324"/>
      <c r="Z2607" s="324"/>
      <c r="AA2607" s="324"/>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22"/>
      <c r="Q2608" s="266"/>
      <c r="R2608" s="324"/>
      <c r="S2608" s="326"/>
      <c r="T2608" s="322"/>
      <c r="U2608" s="328"/>
      <c r="V2608" s="330"/>
      <c r="W2608" s="332"/>
      <c r="X2608" s="328"/>
      <c r="Y2608" s="324"/>
      <c r="Z2608" s="324"/>
      <c r="AA2608" s="324"/>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34">
        <f>SUM(O2609:O2613)</f>
        <v>0</v>
      </c>
      <c r="Q2609" s="269"/>
      <c r="R2609" s="318">
        <f>SUMPRODUCT(Q2609:Q2613+0)</f>
        <v>0</v>
      </c>
      <c r="S2609" s="336" t="e">
        <f>R2609/P2609</f>
        <v>#DIV/0!</v>
      </c>
      <c r="T2609" s="334" t="e">
        <f>LOOKUP(S2609,{0.4,0.45,0.5,0.55,0.6,0.65,0.7,0.75,0.8,0.85,0.9,0.95,1},{0.1,0.175,0.25,0.325,0.4,0.475,0.55,0.625,0.7,0.775,0.85,0.925,1})</f>
        <v>#DIV/0!</v>
      </c>
      <c r="U2609" s="338"/>
      <c r="V2609" s="340"/>
      <c r="W2609" s="342"/>
      <c r="X2609" s="338"/>
      <c r="Y2609" s="318">
        <f>R2609-(V2609/10)-X2609</f>
        <v>0</v>
      </c>
      <c r="Z2609" s="318" t="e">
        <f>Y2609*T2609*AE2609</f>
        <v>#DIV/0!</v>
      </c>
      <c r="AA2609" s="318"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35"/>
      <c r="Q2610" s="271"/>
      <c r="R2610" s="319"/>
      <c r="S2610" s="337"/>
      <c r="T2610" s="335"/>
      <c r="U2610" s="339"/>
      <c r="V2610" s="341"/>
      <c r="W2610" s="343"/>
      <c r="X2610" s="339"/>
      <c r="Y2610" s="319"/>
      <c r="Z2610" s="319"/>
      <c r="AA2610" s="319"/>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35"/>
      <c r="Q2611" s="271"/>
      <c r="R2611" s="319"/>
      <c r="S2611" s="337"/>
      <c r="T2611" s="335"/>
      <c r="U2611" s="339"/>
      <c r="V2611" s="341"/>
      <c r="W2611" s="343"/>
      <c r="X2611" s="339"/>
      <c r="Y2611" s="319"/>
      <c r="Z2611" s="319"/>
      <c r="AA2611" s="319"/>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35"/>
      <c r="Q2612" s="271"/>
      <c r="R2612" s="319"/>
      <c r="S2612" s="337"/>
      <c r="T2612" s="335"/>
      <c r="U2612" s="339"/>
      <c r="V2612" s="341"/>
      <c r="W2612" s="343"/>
      <c r="X2612" s="339"/>
      <c r="Y2612" s="319"/>
      <c r="Z2612" s="319"/>
      <c r="AA2612" s="319"/>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35"/>
      <c r="Q2613" s="271"/>
      <c r="R2613" s="319"/>
      <c r="S2613" s="337"/>
      <c r="T2613" s="335"/>
      <c r="U2613" s="339"/>
      <c r="V2613" s="341"/>
      <c r="W2613" s="343"/>
      <c r="X2613" s="339"/>
      <c r="Y2613" s="319"/>
      <c r="Z2613" s="319"/>
      <c r="AA2613" s="319"/>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21">
        <f>SUM(O2614:O2618)</f>
        <v>0</v>
      </c>
      <c r="Q2614" s="264"/>
      <c r="R2614" s="323">
        <f>SUMPRODUCT(Q2614:Q2618+0)</f>
        <v>0</v>
      </c>
      <c r="S2614" s="325" t="e">
        <f>R2614/P2614</f>
        <v>#DIV/0!</v>
      </c>
      <c r="T2614" s="321" t="e">
        <f>LOOKUP(S2614,{0.4,0.45,0.5,0.55,0.6,0.65,0.7,0.75,0.8,0.85,0.9,0.95,1},{0.1,0.175,0.25,0.325,0.4,0.475,0.55,0.625,0.7,0.775,0.85,0.925,1})</f>
        <v>#DIV/0!</v>
      </c>
      <c r="U2614" s="327"/>
      <c r="V2614" s="329"/>
      <c r="W2614" s="331"/>
      <c r="X2614" s="327"/>
      <c r="Y2614" s="323">
        <f>R2614-(V2614/10)-X2614</f>
        <v>0</v>
      </c>
      <c r="Z2614" s="323" t="e">
        <f>Y2614*T2614*AE2614</f>
        <v>#DIV/0!</v>
      </c>
      <c r="AA2614" s="323"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22"/>
      <c r="Q2615" s="266"/>
      <c r="R2615" s="324"/>
      <c r="S2615" s="326"/>
      <c r="T2615" s="322"/>
      <c r="U2615" s="328"/>
      <c r="V2615" s="330"/>
      <c r="W2615" s="332"/>
      <c r="X2615" s="328"/>
      <c r="Y2615" s="324"/>
      <c r="Z2615" s="324"/>
      <c r="AA2615" s="324"/>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22"/>
      <c r="Q2616" s="266"/>
      <c r="R2616" s="324"/>
      <c r="S2616" s="326"/>
      <c r="T2616" s="322"/>
      <c r="U2616" s="328"/>
      <c r="V2616" s="330"/>
      <c r="W2616" s="332"/>
      <c r="X2616" s="328"/>
      <c r="Y2616" s="324"/>
      <c r="Z2616" s="324"/>
      <c r="AA2616" s="324"/>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22"/>
      <c r="Q2617" s="266"/>
      <c r="R2617" s="324"/>
      <c r="S2617" s="326"/>
      <c r="T2617" s="322"/>
      <c r="U2617" s="328"/>
      <c r="V2617" s="330"/>
      <c r="W2617" s="332"/>
      <c r="X2617" s="328"/>
      <c r="Y2617" s="324"/>
      <c r="Z2617" s="324"/>
      <c r="AA2617" s="324"/>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22"/>
      <c r="Q2618" s="266"/>
      <c r="R2618" s="324"/>
      <c r="S2618" s="326"/>
      <c r="T2618" s="322"/>
      <c r="U2618" s="328"/>
      <c r="V2618" s="330"/>
      <c r="W2618" s="332"/>
      <c r="X2618" s="328"/>
      <c r="Y2618" s="324"/>
      <c r="Z2618" s="324"/>
      <c r="AA2618" s="324"/>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21">
        <f>SUM(O2620:O2624)</f>
        <v>0</v>
      </c>
      <c r="Q2620" s="264"/>
      <c r="R2620" s="323">
        <f>SUMPRODUCT(Q2620:Q2624+0)</f>
        <v>0</v>
      </c>
      <c r="S2620" s="325" t="e">
        <f>R2620/P2620</f>
        <v>#DIV/0!</v>
      </c>
      <c r="T2620" s="321" t="e">
        <f>LOOKUP(S2620,{0.4,0.45,0.5,0.55,0.6,0.65,0.7,0.75,0.8,0.85,0.9,0.95,1},{0.1,0.175,0.25,0.325,0.4,0.475,0.55,0.625,0.7,0.775,0.85,0.925,1})</f>
        <v>#DIV/0!</v>
      </c>
      <c r="U2620" s="327"/>
      <c r="V2620" s="329"/>
      <c r="W2620" s="331"/>
      <c r="X2620" s="327"/>
      <c r="Y2620" s="323">
        <f>R2620-(V2620/10)-X2620</f>
        <v>0</v>
      </c>
      <c r="Z2620" s="323" t="e">
        <f>Y2620*T2620*AE2620</f>
        <v>#DIV/0!</v>
      </c>
      <c r="AA2620" s="323"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22"/>
      <c r="Q2621" s="266"/>
      <c r="R2621" s="324"/>
      <c r="S2621" s="326"/>
      <c r="T2621" s="322"/>
      <c r="U2621" s="328"/>
      <c r="V2621" s="330"/>
      <c r="W2621" s="332"/>
      <c r="X2621" s="328"/>
      <c r="Y2621" s="324"/>
      <c r="Z2621" s="324"/>
      <c r="AA2621" s="324"/>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22"/>
      <c r="Q2622" s="266"/>
      <c r="R2622" s="324"/>
      <c r="S2622" s="326"/>
      <c r="T2622" s="322"/>
      <c r="U2622" s="328"/>
      <c r="V2622" s="330"/>
      <c r="W2622" s="332"/>
      <c r="X2622" s="328"/>
      <c r="Y2622" s="324"/>
      <c r="Z2622" s="324"/>
      <c r="AA2622" s="324"/>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22"/>
      <c r="Q2623" s="266"/>
      <c r="R2623" s="324"/>
      <c r="S2623" s="326"/>
      <c r="T2623" s="322"/>
      <c r="U2623" s="328"/>
      <c r="V2623" s="330"/>
      <c r="W2623" s="332"/>
      <c r="X2623" s="328"/>
      <c r="Y2623" s="324"/>
      <c r="Z2623" s="324"/>
      <c r="AA2623" s="324"/>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22"/>
      <c r="Q2624" s="266"/>
      <c r="R2624" s="324"/>
      <c r="S2624" s="326"/>
      <c r="T2624" s="322"/>
      <c r="U2624" s="328"/>
      <c r="V2624" s="330"/>
      <c r="W2624" s="332"/>
      <c r="X2624" s="328"/>
      <c r="Y2624" s="324"/>
      <c r="Z2624" s="324"/>
      <c r="AA2624" s="324"/>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34">
        <f>SUM(O2625:O2629)</f>
        <v>0</v>
      </c>
      <c r="Q2625" s="269"/>
      <c r="R2625" s="318">
        <f>SUMPRODUCT(Q2625:Q2629+0)</f>
        <v>0</v>
      </c>
      <c r="S2625" s="336" t="e">
        <f>R2625/P2625</f>
        <v>#DIV/0!</v>
      </c>
      <c r="T2625" s="334" t="e">
        <f>LOOKUP(S2625,{0.4,0.45,0.5,0.55,0.6,0.65,0.7,0.75,0.8,0.85,0.9,0.95,1},{0.1,0.175,0.25,0.325,0.4,0.475,0.55,0.625,0.7,0.775,0.85,0.925,1})</f>
        <v>#DIV/0!</v>
      </c>
      <c r="U2625" s="338"/>
      <c r="V2625" s="340"/>
      <c r="W2625" s="342"/>
      <c r="X2625" s="338"/>
      <c r="Y2625" s="318">
        <f>R2625-(V2625/10)-X2625</f>
        <v>0</v>
      </c>
      <c r="Z2625" s="318" t="e">
        <f>Y2625*T2625*AE2625</f>
        <v>#DIV/0!</v>
      </c>
      <c r="AA2625" s="318"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35"/>
      <c r="Q2626" s="271"/>
      <c r="R2626" s="319"/>
      <c r="S2626" s="337"/>
      <c r="T2626" s="335"/>
      <c r="U2626" s="339"/>
      <c r="V2626" s="341"/>
      <c r="W2626" s="343"/>
      <c r="X2626" s="339"/>
      <c r="Y2626" s="319"/>
      <c r="Z2626" s="319"/>
      <c r="AA2626" s="319"/>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35"/>
      <c r="Q2627" s="271"/>
      <c r="R2627" s="319"/>
      <c r="S2627" s="337"/>
      <c r="T2627" s="335"/>
      <c r="U2627" s="339"/>
      <c r="V2627" s="341"/>
      <c r="W2627" s="343"/>
      <c r="X2627" s="339"/>
      <c r="Y2627" s="319"/>
      <c r="Z2627" s="319"/>
      <c r="AA2627" s="319"/>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35"/>
      <c r="Q2628" s="271"/>
      <c r="R2628" s="319"/>
      <c r="S2628" s="337"/>
      <c r="T2628" s="335"/>
      <c r="U2628" s="339"/>
      <c r="V2628" s="341"/>
      <c r="W2628" s="343"/>
      <c r="X2628" s="339"/>
      <c r="Y2628" s="319"/>
      <c r="Z2628" s="319"/>
      <c r="AA2628" s="319"/>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35"/>
      <c r="Q2629" s="271"/>
      <c r="R2629" s="319"/>
      <c r="S2629" s="337"/>
      <c r="T2629" s="335"/>
      <c r="U2629" s="339"/>
      <c r="V2629" s="341"/>
      <c r="W2629" s="343"/>
      <c r="X2629" s="339"/>
      <c r="Y2629" s="319"/>
      <c r="Z2629" s="319"/>
      <c r="AA2629" s="319"/>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21">
        <f>SUM(O2630:O2634)</f>
        <v>0</v>
      </c>
      <c r="Q2630" s="264"/>
      <c r="R2630" s="323">
        <f>SUMPRODUCT(Q2630:Q2634+0)</f>
        <v>0</v>
      </c>
      <c r="S2630" s="325" t="e">
        <f>R2630/P2630</f>
        <v>#DIV/0!</v>
      </c>
      <c r="T2630" s="321" t="e">
        <f>LOOKUP(S2630,{0.4,0.45,0.5,0.55,0.6,0.65,0.7,0.75,0.8,0.85,0.9,0.95,1},{0.1,0.175,0.25,0.325,0.4,0.475,0.55,0.625,0.7,0.775,0.85,0.925,1})</f>
        <v>#DIV/0!</v>
      </c>
      <c r="U2630" s="327"/>
      <c r="V2630" s="329"/>
      <c r="W2630" s="331"/>
      <c r="X2630" s="327"/>
      <c r="Y2630" s="323">
        <f>R2630-(V2630/10)-X2630</f>
        <v>0</v>
      </c>
      <c r="Z2630" s="323" t="e">
        <f>Y2630*T2630*AE2630</f>
        <v>#DIV/0!</v>
      </c>
      <c r="AA2630" s="323"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22"/>
      <c r="Q2631" s="266"/>
      <c r="R2631" s="324"/>
      <c r="S2631" s="326"/>
      <c r="T2631" s="322"/>
      <c r="U2631" s="328"/>
      <c r="V2631" s="330"/>
      <c r="W2631" s="332"/>
      <c r="X2631" s="328"/>
      <c r="Y2631" s="324"/>
      <c r="Z2631" s="324"/>
      <c r="AA2631" s="324"/>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22"/>
      <c r="Q2632" s="266"/>
      <c r="R2632" s="324"/>
      <c r="S2632" s="326"/>
      <c r="T2632" s="322"/>
      <c r="U2632" s="328"/>
      <c r="V2632" s="330"/>
      <c r="W2632" s="332"/>
      <c r="X2632" s="328"/>
      <c r="Y2632" s="324"/>
      <c r="Z2632" s="324"/>
      <c r="AA2632" s="324"/>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22"/>
      <c r="Q2633" s="266"/>
      <c r="R2633" s="324"/>
      <c r="S2633" s="326"/>
      <c r="T2633" s="322"/>
      <c r="U2633" s="328"/>
      <c r="V2633" s="330"/>
      <c r="W2633" s="332"/>
      <c r="X2633" s="328"/>
      <c r="Y2633" s="324"/>
      <c r="Z2633" s="324"/>
      <c r="AA2633" s="324"/>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22"/>
      <c r="Q2634" s="266"/>
      <c r="R2634" s="324"/>
      <c r="S2634" s="326"/>
      <c r="T2634" s="322"/>
      <c r="U2634" s="328"/>
      <c r="V2634" s="330"/>
      <c r="W2634" s="332"/>
      <c r="X2634" s="328"/>
      <c r="Y2634" s="324"/>
      <c r="Z2634" s="324"/>
      <c r="AA2634" s="324"/>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34">
        <f>SUM(O2635:O2639)</f>
        <v>0</v>
      </c>
      <c r="Q2635" s="269"/>
      <c r="R2635" s="318">
        <f>SUMPRODUCT(Q2635:Q2639+0)</f>
        <v>0</v>
      </c>
      <c r="S2635" s="336" t="e">
        <f>R2635/P2635</f>
        <v>#DIV/0!</v>
      </c>
      <c r="T2635" s="334" t="e">
        <f>LOOKUP(S2635,{0.4,0.45,0.5,0.55,0.6,0.65,0.7,0.75,0.8,0.85,0.9,0.95,1},{0.1,0.175,0.25,0.325,0.4,0.475,0.55,0.625,0.7,0.775,0.85,0.925,1})</f>
        <v>#DIV/0!</v>
      </c>
      <c r="U2635" s="338"/>
      <c r="V2635" s="340"/>
      <c r="W2635" s="342"/>
      <c r="X2635" s="338"/>
      <c r="Y2635" s="318">
        <f>R2635-(V2635/10)-X2635</f>
        <v>0</v>
      </c>
      <c r="Z2635" s="318" t="e">
        <f>Y2635*T2635*AE2635</f>
        <v>#DIV/0!</v>
      </c>
      <c r="AA2635" s="318"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35"/>
      <c r="Q2636" s="271"/>
      <c r="R2636" s="319"/>
      <c r="S2636" s="337"/>
      <c r="T2636" s="335"/>
      <c r="U2636" s="339"/>
      <c r="V2636" s="341"/>
      <c r="W2636" s="343"/>
      <c r="X2636" s="339"/>
      <c r="Y2636" s="319"/>
      <c r="Z2636" s="319"/>
      <c r="AA2636" s="319"/>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35"/>
      <c r="Q2637" s="271"/>
      <c r="R2637" s="319"/>
      <c r="S2637" s="337"/>
      <c r="T2637" s="335"/>
      <c r="U2637" s="339"/>
      <c r="V2637" s="341"/>
      <c r="W2637" s="343"/>
      <c r="X2637" s="339"/>
      <c r="Y2637" s="319"/>
      <c r="Z2637" s="319"/>
      <c r="AA2637" s="319"/>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35"/>
      <c r="Q2638" s="271"/>
      <c r="R2638" s="319"/>
      <c r="S2638" s="337"/>
      <c r="T2638" s="335"/>
      <c r="U2638" s="339"/>
      <c r="V2638" s="341"/>
      <c r="W2638" s="343"/>
      <c r="X2638" s="339"/>
      <c r="Y2638" s="319"/>
      <c r="Z2638" s="319"/>
      <c r="AA2638" s="319"/>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35"/>
      <c r="Q2639" s="271"/>
      <c r="R2639" s="319"/>
      <c r="S2639" s="337"/>
      <c r="T2639" s="335"/>
      <c r="U2639" s="339"/>
      <c r="V2639" s="341"/>
      <c r="W2639" s="343"/>
      <c r="X2639" s="339"/>
      <c r="Y2639" s="319"/>
      <c r="Z2639" s="319"/>
      <c r="AA2639" s="319"/>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21">
        <f>SUM(O2640:O2644)</f>
        <v>0</v>
      </c>
      <c r="Q2640" s="264"/>
      <c r="R2640" s="323">
        <f>SUMPRODUCT(Q2640:Q2644+0)</f>
        <v>0</v>
      </c>
      <c r="S2640" s="325" t="e">
        <f>R2640/P2640</f>
        <v>#DIV/0!</v>
      </c>
      <c r="T2640" s="321" t="e">
        <f>LOOKUP(S2640,{0.4,0.45,0.5,0.55,0.6,0.65,0.7,0.75,0.8,0.85,0.9,0.95,1},{0.1,0.175,0.25,0.325,0.4,0.475,0.55,0.625,0.7,0.775,0.85,0.925,1})</f>
        <v>#DIV/0!</v>
      </c>
      <c r="U2640" s="327"/>
      <c r="V2640" s="329"/>
      <c r="W2640" s="331"/>
      <c r="X2640" s="327"/>
      <c r="Y2640" s="323">
        <f>R2640-(V2640/10)-X2640</f>
        <v>0</v>
      </c>
      <c r="Z2640" s="323" t="e">
        <f>Y2640*T2640*AE2640</f>
        <v>#DIV/0!</v>
      </c>
      <c r="AA2640" s="323"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22"/>
      <c r="Q2641" s="266"/>
      <c r="R2641" s="324"/>
      <c r="S2641" s="326"/>
      <c r="T2641" s="322"/>
      <c r="U2641" s="328"/>
      <c r="V2641" s="330"/>
      <c r="W2641" s="332"/>
      <c r="X2641" s="328"/>
      <c r="Y2641" s="324"/>
      <c r="Z2641" s="324"/>
      <c r="AA2641" s="324"/>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22"/>
      <c r="Q2642" s="266"/>
      <c r="R2642" s="324"/>
      <c r="S2642" s="326"/>
      <c r="T2642" s="322"/>
      <c r="U2642" s="328"/>
      <c r="V2642" s="330"/>
      <c r="W2642" s="332"/>
      <c r="X2642" s="328"/>
      <c r="Y2642" s="324"/>
      <c r="Z2642" s="324"/>
      <c r="AA2642" s="324"/>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22"/>
      <c r="Q2643" s="266"/>
      <c r="R2643" s="324"/>
      <c r="S2643" s="326"/>
      <c r="T2643" s="322"/>
      <c r="U2643" s="328"/>
      <c r="V2643" s="330"/>
      <c r="W2643" s="332"/>
      <c r="X2643" s="328"/>
      <c r="Y2643" s="324"/>
      <c r="Z2643" s="324"/>
      <c r="AA2643" s="324"/>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22"/>
      <c r="Q2644" s="266"/>
      <c r="R2644" s="324"/>
      <c r="S2644" s="326"/>
      <c r="T2644" s="322"/>
      <c r="U2644" s="328"/>
      <c r="V2644" s="330"/>
      <c r="W2644" s="332"/>
      <c r="X2644" s="328"/>
      <c r="Y2644" s="324"/>
      <c r="Z2644" s="324"/>
      <c r="AA2644" s="324"/>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21">
        <f>SUM(O2646:O2650)</f>
        <v>0</v>
      </c>
      <c r="Q2646" s="264"/>
      <c r="R2646" s="323">
        <f>SUMPRODUCT(Q2646:Q2650+0)</f>
        <v>0</v>
      </c>
      <c r="S2646" s="325" t="e">
        <f>R2646/P2646</f>
        <v>#DIV/0!</v>
      </c>
      <c r="T2646" s="321" t="e">
        <f>LOOKUP(S2646,{0.4,0.45,0.5,0.55,0.6,0.65,0.7,0.75,0.8,0.85,0.9,0.95,1},{0.1,0.175,0.25,0.325,0.4,0.475,0.55,0.625,0.7,0.775,0.85,0.925,1})</f>
        <v>#DIV/0!</v>
      </c>
      <c r="U2646" s="327"/>
      <c r="V2646" s="329"/>
      <c r="W2646" s="331"/>
      <c r="X2646" s="327"/>
      <c r="Y2646" s="323">
        <f>R2646-(V2646/10)-X2646</f>
        <v>0</v>
      </c>
      <c r="Z2646" s="323" t="e">
        <f>Y2646*T2646*AE2646</f>
        <v>#DIV/0!</v>
      </c>
      <c r="AA2646" s="323"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22"/>
      <c r="Q2647" s="266"/>
      <c r="R2647" s="324"/>
      <c r="S2647" s="326"/>
      <c r="T2647" s="322"/>
      <c r="U2647" s="328"/>
      <c r="V2647" s="330"/>
      <c r="W2647" s="332"/>
      <c r="X2647" s="328"/>
      <c r="Y2647" s="324"/>
      <c r="Z2647" s="324"/>
      <c r="AA2647" s="324"/>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22"/>
      <c r="Q2648" s="266"/>
      <c r="R2648" s="324"/>
      <c r="S2648" s="326"/>
      <c r="T2648" s="322"/>
      <c r="U2648" s="328"/>
      <c r="V2648" s="330"/>
      <c r="W2648" s="332"/>
      <c r="X2648" s="328"/>
      <c r="Y2648" s="324"/>
      <c r="Z2648" s="324"/>
      <c r="AA2648" s="324"/>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22"/>
      <c r="Q2649" s="266"/>
      <c r="R2649" s="324"/>
      <c r="S2649" s="326"/>
      <c r="T2649" s="322"/>
      <c r="U2649" s="328"/>
      <c r="V2649" s="330"/>
      <c r="W2649" s="332"/>
      <c r="X2649" s="328"/>
      <c r="Y2649" s="324"/>
      <c r="Z2649" s="324"/>
      <c r="AA2649" s="324"/>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22"/>
      <c r="Q2650" s="266"/>
      <c r="R2650" s="324"/>
      <c r="S2650" s="326"/>
      <c r="T2650" s="322"/>
      <c r="U2650" s="328"/>
      <c r="V2650" s="330"/>
      <c r="W2650" s="332"/>
      <c r="X2650" s="328"/>
      <c r="Y2650" s="324"/>
      <c r="Z2650" s="324"/>
      <c r="AA2650" s="324"/>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34">
        <f>SUM(O2651:O2655)</f>
        <v>0</v>
      </c>
      <c r="Q2651" s="269"/>
      <c r="R2651" s="318">
        <f>SUMPRODUCT(Q2651:Q2655+0)</f>
        <v>0</v>
      </c>
      <c r="S2651" s="336" t="e">
        <f>R2651/P2651</f>
        <v>#DIV/0!</v>
      </c>
      <c r="T2651" s="334" t="e">
        <f>LOOKUP(S2651,{0.4,0.45,0.5,0.55,0.6,0.65,0.7,0.75,0.8,0.85,0.9,0.95,1},{0.1,0.175,0.25,0.325,0.4,0.475,0.55,0.625,0.7,0.775,0.85,0.925,1})</f>
        <v>#DIV/0!</v>
      </c>
      <c r="U2651" s="338"/>
      <c r="V2651" s="340"/>
      <c r="W2651" s="342"/>
      <c r="X2651" s="338"/>
      <c r="Y2651" s="318">
        <f>R2651-(V2651/10)-X2651</f>
        <v>0</v>
      </c>
      <c r="Z2651" s="318" t="e">
        <f>Y2651*T2651*AE2651</f>
        <v>#DIV/0!</v>
      </c>
      <c r="AA2651" s="318"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35"/>
      <c r="Q2652" s="271"/>
      <c r="R2652" s="319"/>
      <c r="S2652" s="337"/>
      <c r="T2652" s="335"/>
      <c r="U2652" s="339"/>
      <c r="V2652" s="341"/>
      <c r="W2652" s="343"/>
      <c r="X2652" s="339"/>
      <c r="Y2652" s="319"/>
      <c r="Z2652" s="319"/>
      <c r="AA2652" s="319"/>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35"/>
      <c r="Q2653" s="271"/>
      <c r="R2653" s="319"/>
      <c r="S2653" s="337"/>
      <c r="T2653" s="335"/>
      <c r="U2653" s="339"/>
      <c r="V2653" s="341"/>
      <c r="W2653" s="343"/>
      <c r="X2653" s="339"/>
      <c r="Y2653" s="319"/>
      <c r="Z2653" s="319"/>
      <c r="AA2653" s="319"/>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35"/>
      <c r="Q2654" s="271"/>
      <c r="R2654" s="319"/>
      <c r="S2654" s="337"/>
      <c r="T2654" s="335"/>
      <c r="U2654" s="339"/>
      <c r="V2654" s="341"/>
      <c r="W2654" s="343"/>
      <c r="X2654" s="339"/>
      <c r="Y2654" s="319"/>
      <c r="Z2654" s="319"/>
      <c r="AA2654" s="319"/>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35"/>
      <c r="Q2655" s="271"/>
      <c r="R2655" s="319"/>
      <c r="S2655" s="337"/>
      <c r="T2655" s="335"/>
      <c r="U2655" s="339"/>
      <c r="V2655" s="341"/>
      <c r="W2655" s="343"/>
      <c r="X2655" s="339"/>
      <c r="Y2655" s="319"/>
      <c r="Z2655" s="319"/>
      <c r="AA2655" s="319"/>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21">
        <f>SUM(O2656:O2660)</f>
        <v>0</v>
      </c>
      <c r="Q2656" s="264"/>
      <c r="R2656" s="323">
        <f>SUMPRODUCT(Q2656:Q2660+0)</f>
        <v>0</v>
      </c>
      <c r="S2656" s="325" t="e">
        <f>R2656/P2656</f>
        <v>#DIV/0!</v>
      </c>
      <c r="T2656" s="321" t="e">
        <f>LOOKUP(S2656,{0.4,0.45,0.5,0.55,0.6,0.65,0.7,0.75,0.8,0.85,0.9,0.95,1},{0.1,0.175,0.25,0.325,0.4,0.475,0.55,0.625,0.7,0.775,0.85,0.925,1})</f>
        <v>#DIV/0!</v>
      </c>
      <c r="U2656" s="327"/>
      <c r="V2656" s="329"/>
      <c r="W2656" s="331"/>
      <c r="X2656" s="327"/>
      <c r="Y2656" s="323">
        <f>R2656-(V2656/10)-X2656</f>
        <v>0</v>
      </c>
      <c r="Z2656" s="323" t="e">
        <f>Y2656*T2656*AE2656</f>
        <v>#DIV/0!</v>
      </c>
      <c r="AA2656" s="323"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22"/>
      <c r="Q2657" s="266"/>
      <c r="R2657" s="324"/>
      <c r="S2657" s="326"/>
      <c r="T2657" s="322"/>
      <c r="U2657" s="328"/>
      <c r="V2657" s="330"/>
      <c r="W2657" s="332"/>
      <c r="X2657" s="328"/>
      <c r="Y2657" s="324"/>
      <c r="Z2657" s="324"/>
      <c r="AA2657" s="324"/>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22"/>
      <c r="Q2658" s="266"/>
      <c r="R2658" s="324"/>
      <c r="S2658" s="326"/>
      <c r="T2658" s="322"/>
      <c r="U2658" s="328"/>
      <c r="V2658" s="330"/>
      <c r="W2658" s="332"/>
      <c r="X2658" s="328"/>
      <c r="Y2658" s="324"/>
      <c r="Z2658" s="324"/>
      <c r="AA2658" s="324"/>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22"/>
      <c r="Q2659" s="266"/>
      <c r="R2659" s="324"/>
      <c r="S2659" s="326"/>
      <c r="T2659" s="322"/>
      <c r="U2659" s="328"/>
      <c r="V2659" s="330"/>
      <c r="W2659" s="332"/>
      <c r="X2659" s="328"/>
      <c r="Y2659" s="324"/>
      <c r="Z2659" s="324"/>
      <c r="AA2659" s="324"/>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22"/>
      <c r="Q2660" s="266"/>
      <c r="R2660" s="324"/>
      <c r="S2660" s="326"/>
      <c r="T2660" s="322"/>
      <c r="U2660" s="328"/>
      <c r="V2660" s="330"/>
      <c r="W2660" s="332"/>
      <c r="X2660" s="328"/>
      <c r="Y2660" s="324"/>
      <c r="Z2660" s="324"/>
      <c r="AA2660" s="324"/>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34">
        <f>SUM(O2661:O2665)</f>
        <v>0</v>
      </c>
      <c r="Q2661" s="269"/>
      <c r="R2661" s="318">
        <f>SUMPRODUCT(Q2661:Q2665+0)</f>
        <v>0</v>
      </c>
      <c r="S2661" s="336" t="e">
        <f>R2661/P2661</f>
        <v>#DIV/0!</v>
      </c>
      <c r="T2661" s="334" t="e">
        <f>LOOKUP(S2661,{0.4,0.45,0.5,0.55,0.6,0.65,0.7,0.75,0.8,0.85,0.9,0.95,1},{0.1,0.175,0.25,0.325,0.4,0.475,0.55,0.625,0.7,0.775,0.85,0.925,1})</f>
        <v>#DIV/0!</v>
      </c>
      <c r="U2661" s="338"/>
      <c r="V2661" s="340"/>
      <c r="W2661" s="342"/>
      <c r="X2661" s="338"/>
      <c r="Y2661" s="318">
        <f>R2661-(V2661/10)-X2661</f>
        <v>0</v>
      </c>
      <c r="Z2661" s="318" t="e">
        <f>Y2661*T2661*AE2661</f>
        <v>#DIV/0!</v>
      </c>
      <c r="AA2661" s="318"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35"/>
      <c r="Q2662" s="271"/>
      <c r="R2662" s="319"/>
      <c r="S2662" s="337"/>
      <c r="T2662" s="335"/>
      <c r="U2662" s="339"/>
      <c r="V2662" s="341"/>
      <c r="W2662" s="343"/>
      <c r="X2662" s="339"/>
      <c r="Y2662" s="319"/>
      <c r="Z2662" s="319"/>
      <c r="AA2662" s="319"/>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35"/>
      <c r="Q2663" s="271"/>
      <c r="R2663" s="319"/>
      <c r="S2663" s="337"/>
      <c r="T2663" s="335"/>
      <c r="U2663" s="339"/>
      <c r="V2663" s="341"/>
      <c r="W2663" s="343"/>
      <c r="X2663" s="339"/>
      <c r="Y2663" s="319"/>
      <c r="Z2663" s="319"/>
      <c r="AA2663" s="319"/>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35"/>
      <c r="Q2664" s="271"/>
      <c r="R2664" s="319"/>
      <c r="S2664" s="337"/>
      <c r="T2664" s="335"/>
      <c r="U2664" s="339"/>
      <c r="V2664" s="341"/>
      <c r="W2664" s="343"/>
      <c r="X2664" s="339"/>
      <c r="Y2664" s="319"/>
      <c r="Z2664" s="319"/>
      <c r="AA2664" s="319"/>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35"/>
      <c r="Q2665" s="271"/>
      <c r="R2665" s="319"/>
      <c r="S2665" s="337"/>
      <c r="T2665" s="335"/>
      <c r="U2665" s="339"/>
      <c r="V2665" s="341"/>
      <c r="W2665" s="343"/>
      <c r="X2665" s="339"/>
      <c r="Y2665" s="319"/>
      <c r="Z2665" s="319"/>
      <c r="AA2665" s="319"/>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21">
        <f>SUM(O2666:O2670)</f>
        <v>0</v>
      </c>
      <c r="Q2666" s="264"/>
      <c r="R2666" s="323">
        <f>SUMPRODUCT(Q2666:Q2670+0)</f>
        <v>0</v>
      </c>
      <c r="S2666" s="325" t="e">
        <f>R2666/P2666</f>
        <v>#DIV/0!</v>
      </c>
      <c r="T2666" s="321" t="e">
        <f>LOOKUP(S2666,{0.4,0.45,0.5,0.55,0.6,0.65,0.7,0.75,0.8,0.85,0.9,0.95,1},{0.1,0.175,0.25,0.325,0.4,0.475,0.55,0.625,0.7,0.775,0.85,0.925,1})</f>
        <v>#DIV/0!</v>
      </c>
      <c r="U2666" s="327"/>
      <c r="V2666" s="329"/>
      <c r="W2666" s="331"/>
      <c r="X2666" s="327"/>
      <c r="Y2666" s="323">
        <f>R2666-(V2666/10)-X2666</f>
        <v>0</v>
      </c>
      <c r="Z2666" s="323" t="e">
        <f>Y2666*T2666*AE2666</f>
        <v>#DIV/0!</v>
      </c>
      <c r="AA2666" s="323"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22"/>
      <c r="Q2667" s="266"/>
      <c r="R2667" s="324"/>
      <c r="S2667" s="326"/>
      <c r="T2667" s="322"/>
      <c r="U2667" s="328"/>
      <c r="V2667" s="330"/>
      <c r="W2667" s="332"/>
      <c r="X2667" s="328"/>
      <c r="Y2667" s="324"/>
      <c r="Z2667" s="324"/>
      <c r="AA2667" s="324"/>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22"/>
      <c r="Q2668" s="266"/>
      <c r="R2668" s="324"/>
      <c r="S2668" s="326"/>
      <c r="T2668" s="322"/>
      <c r="U2668" s="328"/>
      <c r="V2668" s="330"/>
      <c r="W2668" s="332"/>
      <c r="X2668" s="328"/>
      <c r="Y2668" s="324"/>
      <c r="Z2668" s="324"/>
      <c r="AA2668" s="324"/>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22"/>
      <c r="Q2669" s="266"/>
      <c r="R2669" s="324"/>
      <c r="S2669" s="326"/>
      <c r="T2669" s="322"/>
      <c r="U2669" s="328"/>
      <c r="V2669" s="330"/>
      <c r="W2669" s="332"/>
      <c r="X2669" s="328"/>
      <c r="Y2669" s="324"/>
      <c r="Z2669" s="324"/>
      <c r="AA2669" s="324"/>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22"/>
      <c r="Q2670" s="266"/>
      <c r="R2670" s="324"/>
      <c r="S2670" s="326"/>
      <c r="T2670" s="322"/>
      <c r="U2670" s="328"/>
      <c r="V2670" s="330"/>
      <c r="W2670" s="332"/>
      <c r="X2670" s="328"/>
      <c r="Y2670" s="324"/>
      <c r="Z2670" s="324"/>
      <c r="AA2670" s="324"/>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21">
        <f>SUM(O2672:O2676)</f>
        <v>0</v>
      </c>
      <c r="Q2672" s="264"/>
      <c r="R2672" s="323">
        <f>SUMPRODUCT(Q2672:Q2676+0)</f>
        <v>0</v>
      </c>
      <c r="S2672" s="325" t="e">
        <f>R2672/P2672</f>
        <v>#DIV/0!</v>
      </c>
      <c r="T2672" s="321" t="e">
        <f>LOOKUP(S2672,{0.4,0.45,0.5,0.55,0.6,0.65,0.7,0.75,0.8,0.85,0.9,0.95,1},{0.1,0.175,0.25,0.325,0.4,0.475,0.55,0.625,0.7,0.775,0.85,0.925,1})</f>
        <v>#DIV/0!</v>
      </c>
      <c r="U2672" s="327"/>
      <c r="V2672" s="329"/>
      <c r="W2672" s="331"/>
      <c r="X2672" s="327"/>
      <c r="Y2672" s="323">
        <f>R2672-(V2672/10)-X2672</f>
        <v>0</v>
      </c>
      <c r="Z2672" s="323" t="e">
        <f>Y2672*T2672*AE2672</f>
        <v>#DIV/0!</v>
      </c>
      <c r="AA2672" s="323"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22"/>
      <c r="Q2673" s="266"/>
      <c r="R2673" s="324"/>
      <c r="S2673" s="326"/>
      <c r="T2673" s="322"/>
      <c r="U2673" s="328"/>
      <c r="V2673" s="330"/>
      <c r="W2673" s="332"/>
      <c r="X2673" s="328"/>
      <c r="Y2673" s="324"/>
      <c r="Z2673" s="324"/>
      <c r="AA2673" s="324"/>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22"/>
      <c r="Q2674" s="266"/>
      <c r="R2674" s="324"/>
      <c r="S2674" s="326"/>
      <c r="T2674" s="322"/>
      <c r="U2674" s="328"/>
      <c r="V2674" s="330"/>
      <c r="W2674" s="332"/>
      <c r="X2674" s="328"/>
      <c r="Y2674" s="324"/>
      <c r="Z2674" s="324"/>
      <c r="AA2674" s="324"/>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22"/>
      <c r="Q2675" s="266"/>
      <c r="R2675" s="324"/>
      <c r="S2675" s="326"/>
      <c r="T2675" s="322"/>
      <c r="U2675" s="328"/>
      <c r="V2675" s="330"/>
      <c r="W2675" s="332"/>
      <c r="X2675" s="328"/>
      <c r="Y2675" s="324"/>
      <c r="Z2675" s="324"/>
      <c r="AA2675" s="324"/>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22"/>
      <c r="Q2676" s="266"/>
      <c r="R2676" s="324"/>
      <c r="S2676" s="326"/>
      <c r="T2676" s="322"/>
      <c r="U2676" s="328"/>
      <c r="V2676" s="330"/>
      <c r="W2676" s="332"/>
      <c r="X2676" s="328"/>
      <c r="Y2676" s="324"/>
      <c r="Z2676" s="324"/>
      <c r="AA2676" s="324"/>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34">
        <f>SUM(O2677:O2681)</f>
        <v>0</v>
      </c>
      <c r="Q2677" s="269"/>
      <c r="R2677" s="318">
        <f>SUMPRODUCT(Q2677:Q2681+0)</f>
        <v>0</v>
      </c>
      <c r="S2677" s="336" t="e">
        <f>R2677/P2677</f>
        <v>#DIV/0!</v>
      </c>
      <c r="T2677" s="334" t="e">
        <f>LOOKUP(S2677,{0.4,0.45,0.5,0.55,0.6,0.65,0.7,0.75,0.8,0.85,0.9,0.95,1},{0.1,0.175,0.25,0.325,0.4,0.475,0.55,0.625,0.7,0.775,0.85,0.925,1})</f>
        <v>#DIV/0!</v>
      </c>
      <c r="U2677" s="338"/>
      <c r="V2677" s="340"/>
      <c r="W2677" s="342"/>
      <c r="X2677" s="338"/>
      <c r="Y2677" s="318">
        <f>R2677-(V2677/10)-X2677</f>
        <v>0</v>
      </c>
      <c r="Z2677" s="318" t="e">
        <f>Y2677*T2677*AE2677</f>
        <v>#DIV/0!</v>
      </c>
      <c r="AA2677" s="318"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35"/>
      <c r="Q2678" s="271"/>
      <c r="R2678" s="319"/>
      <c r="S2678" s="337"/>
      <c r="T2678" s="335"/>
      <c r="U2678" s="339"/>
      <c r="V2678" s="341"/>
      <c r="W2678" s="343"/>
      <c r="X2678" s="339"/>
      <c r="Y2678" s="319"/>
      <c r="Z2678" s="319"/>
      <c r="AA2678" s="319"/>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35"/>
      <c r="Q2679" s="271"/>
      <c r="R2679" s="319"/>
      <c r="S2679" s="337"/>
      <c r="T2679" s="335"/>
      <c r="U2679" s="339"/>
      <c r="V2679" s="341"/>
      <c r="W2679" s="343"/>
      <c r="X2679" s="339"/>
      <c r="Y2679" s="319"/>
      <c r="Z2679" s="319"/>
      <c r="AA2679" s="319"/>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35"/>
      <c r="Q2680" s="271"/>
      <c r="R2680" s="319"/>
      <c r="S2680" s="337"/>
      <c r="T2680" s="335"/>
      <c r="U2680" s="339"/>
      <c r="V2680" s="341"/>
      <c r="W2680" s="343"/>
      <c r="X2680" s="339"/>
      <c r="Y2680" s="319"/>
      <c r="Z2680" s="319"/>
      <c r="AA2680" s="319"/>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35"/>
      <c r="Q2681" s="271"/>
      <c r="R2681" s="319"/>
      <c r="S2681" s="337"/>
      <c r="T2681" s="335"/>
      <c r="U2681" s="339"/>
      <c r="V2681" s="341"/>
      <c r="W2681" s="343"/>
      <c r="X2681" s="339"/>
      <c r="Y2681" s="319"/>
      <c r="Z2681" s="319"/>
      <c r="AA2681" s="319"/>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21">
        <f>SUM(O2682:O2686)</f>
        <v>0</v>
      </c>
      <c r="Q2682" s="264"/>
      <c r="R2682" s="323">
        <f>SUMPRODUCT(Q2682:Q2686+0)</f>
        <v>0</v>
      </c>
      <c r="S2682" s="325" t="e">
        <f>R2682/P2682</f>
        <v>#DIV/0!</v>
      </c>
      <c r="T2682" s="321" t="e">
        <f>LOOKUP(S2682,{0.4,0.45,0.5,0.55,0.6,0.65,0.7,0.75,0.8,0.85,0.9,0.95,1},{0.1,0.175,0.25,0.325,0.4,0.475,0.55,0.625,0.7,0.775,0.85,0.925,1})</f>
        <v>#DIV/0!</v>
      </c>
      <c r="U2682" s="327"/>
      <c r="V2682" s="329"/>
      <c r="W2682" s="331"/>
      <c r="X2682" s="327"/>
      <c r="Y2682" s="323">
        <f>R2682-(V2682/10)-X2682</f>
        <v>0</v>
      </c>
      <c r="Z2682" s="323" t="e">
        <f>Y2682*T2682*AE2682</f>
        <v>#DIV/0!</v>
      </c>
      <c r="AA2682" s="323"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22"/>
      <c r="Q2683" s="266"/>
      <c r="R2683" s="324"/>
      <c r="S2683" s="326"/>
      <c r="T2683" s="322"/>
      <c r="U2683" s="328"/>
      <c r="V2683" s="330"/>
      <c r="W2683" s="332"/>
      <c r="X2683" s="328"/>
      <c r="Y2683" s="324"/>
      <c r="Z2683" s="324"/>
      <c r="AA2683" s="324"/>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22"/>
      <c r="Q2684" s="266"/>
      <c r="R2684" s="324"/>
      <c r="S2684" s="326"/>
      <c r="T2684" s="322"/>
      <c r="U2684" s="328"/>
      <c r="V2684" s="330"/>
      <c r="W2684" s="332"/>
      <c r="X2684" s="328"/>
      <c r="Y2684" s="324"/>
      <c r="Z2684" s="324"/>
      <c r="AA2684" s="324"/>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22"/>
      <c r="Q2685" s="266"/>
      <c r="R2685" s="324"/>
      <c r="S2685" s="326"/>
      <c r="T2685" s="322"/>
      <c r="U2685" s="328"/>
      <c r="V2685" s="330"/>
      <c r="W2685" s="332"/>
      <c r="X2685" s="328"/>
      <c r="Y2685" s="324"/>
      <c r="Z2685" s="324"/>
      <c r="AA2685" s="324"/>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22"/>
      <c r="Q2686" s="266"/>
      <c r="R2686" s="324"/>
      <c r="S2686" s="326"/>
      <c r="T2686" s="322"/>
      <c r="U2686" s="328"/>
      <c r="V2686" s="330"/>
      <c r="W2686" s="332"/>
      <c r="X2686" s="328"/>
      <c r="Y2686" s="324"/>
      <c r="Z2686" s="324"/>
      <c r="AA2686" s="324"/>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34">
        <f>SUM(O2687:O2691)</f>
        <v>0</v>
      </c>
      <c r="Q2687" s="269"/>
      <c r="R2687" s="318">
        <f>SUMPRODUCT(Q2687:Q2691+0)</f>
        <v>0</v>
      </c>
      <c r="S2687" s="336" t="e">
        <f>R2687/P2687</f>
        <v>#DIV/0!</v>
      </c>
      <c r="T2687" s="334" t="e">
        <f>LOOKUP(S2687,{0.4,0.45,0.5,0.55,0.6,0.65,0.7,0.75,0.8,0.85,0.9,0.95,1},{0.1,0.175,0.25,0.325,0.4,0.475,0.55,0.625,0.7,0.775,0.85,0.925,1})</f>
        <v>#DIV/0!</v>
      </c>
      <c r="U2687" s="338"/>
      <c r="V2687" s="340"/>
      <c r="W2687" s="342"/>
      <c r="X2687" s="338"/>
      <c r="Y2687" s="318">
        <f>R2687-(V2687/10)-X2687</f>
        <v>0</v>
      </c>
      <c r="Z2687" s="318" t="e">
        <f>Y2687*T2687*AE2687</f>
        <v>#DIV/0!</v>
      </c>
      <c r="AA2687" s="318"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35"/>
      <c r="Q2688" s="271"/>
      <c r="R2688" s="319"/>
      <c r="S2688" s="337"/>
      <c r="T2688" s="335"/>
      <c r="U2688" s="339"/>
      <c r="V2688" s="341"/>
      <c r="W2688" s="343"/>
      <c r="X2688" s="339"/>
      <c r="Y2688" s="319"/>
      <c r="Z2688" s="319"/>
      <c r="AA2688" s="319"/>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35"/>
      <c r="Q2689" s="271"/>
      <c r="R2689" s="319"/>
      <c r="S2689" s="337"/>
      <c r="T2689" s="335"/>
      <c r="U2689" s="339"/>
      <c r="V2689" s="341"/>
      <c r="W2689" s="343"/>
      <c r="X2689" s="339"/>
      <c r="Y2689" s="319"/>
      <c r="Z2689" s="319"/>
      <c r="AA2689" s="319"/>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35"/>
      <c r="Q2690" s="271"/>
      <c r="R2690" s="319"/>
      <c r="S2690" s="337"/>
      <c r="T2690" s="335"/>
      <c r="U2690" s="339"/>
      <c r="V2690" s="341"/>
      <c r="W2690" s="343"/>
      <c r="X2690" s="339"/>
      <c r="Y2690" s="319"/>
      <c r="Z2690" s="319"/>
      <c r="AA2690" s="319"/>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35"/>
      <c r="Q2691" s="271"/>
      <c r="R2691" s="319"/>
      <c r="S2691" s="337"/>
      <c r="T2691" s="335"/>
      <c r="U2691" s="339"/>
      <c r="V2691" s="341"/>
      <c r="W2691" s="343"/>
      <c r="X2691" s="339"/>
      <c r="Y2691" s="319"/>
      <c r="Z2691" s="319"/>
      <c r="AA2691" s="319"/>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21">
        <f>SUM(O2692:O2696)</f>
        <v>0</v>
      </c>
      <c r="Q2692" s="264"/>
      <c r="R2692" s="323">
        <f>SUMPRODUCT(Q2692:Q2696+0)</f>
        <v>0</v>
      </c>
      <c r="S2692" s="325" t="e">
        <f>R2692/P2692</f>
        <v>#DIV/0!</v>
      </c>
      <c r="T2692" s="321" t="e">
        <f>LOOKUP(S2692,{0.4,0.45,0.5,0.55,0.6,0.65,0.7,0.75,0.8,0.85,0.9,0.95,1},{0.1,0.175,0.25,0.325,0.4,0.475,0.55,0.625,0.7,0.775,0.85,0.925,1})</f>
        <v>#DIV/0!</v>
      </c>
      <c r="U2692" s="327"/>
      <c r="V2692" s="329"/>
      <c r="W2692" s="331"/>
      <c r="X2692" s="327"/>
      <c r="Y2692" s="323">
        <f>R2692-(V2692/10)-X2692</f>
        <v>0</v>
      </c>
      <c r="Z2692" s="323" t="e">
        <f>Y2692*T2692*AE2692</f>
        <v>#DIV/0!</v>
      </c>
      <c r="AA2692" s="323"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22"/>
      <c r="Q2693" s="266"/>
      <c r="R2693" s="324"/>
      <c r="S2693" s="326"/>
      <c r="T2693" s="322"/>
      <c r="U2693" s="328"/>
      <c r="V2693" s="330"/>
      <c r="W2693" s="332"/>
      <c r="X2693" s="328"/>
      <c r="Y2693" s="324"/>
      <c r="Z2693" s="324"/>
      <c r="AA2693" s="324"/>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22"/>
      <c r="Q2694" s="266"/>
      <c r="R2694" s="324"/>
      <c r="S2694" s="326"/>
      <c r="T2694" s="322"/>
      <c r="U2694" s="328"/>
      <c r="V2694" s="330"/>
      <c r="W2694" s="332"/>
      <c r="X2694" s="328"/>
      <c r="Y2694" s="324"/>
      <c r="Z2694" s="324"/>
      <c r="AA2694" s="324"/>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22"/>
      <c r="Q2695" s="266"/>
      <c r="R2695" s="324"/>
      <c r="S2695" s="326"/>
      <c r="T2695" s="322"/>
      <c r="U2695" s="328"/>
      <c r="V2695" s="330"/>
      <c r="W2695" s="332"/>
      <c r="X2695" s="328"/>
      <c r="Y2695" s="324"/>
      <c r="Z2695" s="324"/>
      <c r="AA2695" s="324"/>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22"/>
      <c r="Q2696" s="266"/>
      <c r="R2696" s="324"/>
      <c r="S2696" s="326"/>
      <c r="T2696" s="322"/>
      <c r="U2696" s="328"/>
      <c r="V2696" s="330"/>
      <c r="W2696" s="332"/>
      <c r="X2696" s="328"/>
      <c r="Y2696" s="324"/>
      <c r="Z2696" s="324"/>
      <c r="AA2696" s="324"/>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21">
        <f>SUM(O2698:O2702)</f>
        <v>0</v>
      </c>
      <c r="Q2698" s="264"/>
      <c r="R2698" s="323">
        <f>SUMPRODUCT(Q2698:Q2702+0)</f>
        <v>0</v>
      </c>
      <c r="S2698" s="325" t="e">
        <f>R2698/P2698</f>
        <v>#DIV/0!</v>
      </c>
      <c r="T2698" s="321" t="e">
        <f>LOOKUP(S2698,{0.4,0.45,0.5,0.55,0.6,0.65,0.7,0.75,0.8,0.85,0.9,0.95,1},{0.1,0.175,0.25,0.325,0.4,0.475,0.55,0.625,0.7,0.775,0.85,0.925,1})</f>
        <v>#DIV/0!</v>
      </c>
      <c r="U2698" s="327"/>
      <c r="V2698" s="329"/>
      <c r="W2698" s="331"/>
      <c r="X2698" s="327"/>
      <c r="Y2698" s="323">
        <f>R2698-(V2698/10)-X2698</f>
        <v>0</v>
      </c>
      <c r="Z2698" s="323" t="e">
        <f>Y2698*T2698*AE2698</f>
        <v>#DIV/0!</v>
      </c>
      <c r="AA2698" s="323"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22"/>
      <c r="Q2699" s="266"/>
      <c r="R2699" s="324"/>
      <c r="S2699" s="326"/>
      <c r="T2699" s="322"/>
      <c r="U2699" s="328"/>
      <c r="V2699" s="330"/>
      <c r="W2699" s="332"/>
      <c r="X2699" s="328"/>
      <c r="Y2699" s="324"/>
      <c r="Z2699" s="324"/>
      <c r="AA2699" s="324"/>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22"/>
      <c r="Q2700" s="266"/>
      <c r="R2700" s="324"/>
      <c r="S2700" s="326"/>
      <c r="T2700" s="322"/>
      <c r="U2700" s="328"/>
      <c r="V2700" s="330"/>
      <c r="W2700" s="332"/>
      <c r="X2700" s="328"/>
      <c r="Y2700" s="324"/>
      <c r="Z2700" s="324"/>
      <c r="AA2700" s="324"/>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22"/>
      <c r="Q2701" s="266"/>
      <c r="R2701" s="324"/>
      <c r="S2701" s="326"/>
      <c r="T2701" s="322"/>
      <c r="U2701" s="328"/>
      <c r="V2701" s="330"/>
      <c r="W2701" s="332"/>
      <c r="X2701" s="328"/>
      <c r="Y2701" s="324"/>
      <c r="Z2701" s="324"/>
      <c r="AA2701" s="324"/>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22"/>
      <c r="Q2702" s="266"/>
      <c r="R2702" s="324"/>
      <c r="S2702" s="326"/>
      <c r="T2702" s="322"/>
      <c r="U2702" s="328"/>
      <c r="V2702" s="330"/>
      <c r="W2702" s="332"/>
      <c r="X2702" s="328"/>
      <c r="Y2702" s="324"/>
      <c r="Z2702" s="324"/>
      <c r="AA2702" s="324"/>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34">
        <f>SUM(O2703:O2707)</f>
        <v>0</v>
      </c>
      <c r="Q2703" s="269"/>
      <c r="R2703" s="318">
        <f>SUMPRODUCT(Q2703:Q2707+0)</f>
        <v>0</v>
      </c>
      <c r="S2703" s="336" t="e">
        <f>R2703/P2703</f>
        <v>#DIV/0!</v>
      </c>
      <c r="T2703" s="334" t="e">
        <f>LOOKUP(S2703,{0.4,0.45,0.5,0.55,0.6,0.65,0.7,0.75,0.8,0.85,0.9,0.95,1},{0.1,0.175,0.25,0.325,0.4,0.475,0.55,0.625,0.7,0.775,0.85,0.925,1})</f>
        <v>#DIV/0!</v>
      </c>
      <c r="U2703" s="338"/>
      <c r="V2703" s="340"/>
      <c r="W2703" s="342"/>
      <c r="X2703" s="338"/>
      <c r="Y2703" s="318">
        <f>R2703-(V2703/10)-X2703</f>
        <v>0</v>
      </c>
      <c r="Z2703" s="318" t="e">
        <f>Y2703*T2703*AE2703</f>
        <v>#DIV/0!</v>
      </c>
      <c r="AA2703" s="318"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35"/>
      <c r="Q2704" s="271"/>
      <c r="R2704" s="319"/>
      <c r="S2704" s="337"/>
      <c r="T2704" s="335"/>
      <c r="U2704" s="339"/>
      <c r="V2704" s="341"/>
      <c r="W2704" s="343"/>
      <c r="X2704" s="339"/>
      <c r="Y2704" s="319"/>
      <c r="Z2704" s="319"/>
      <c r="AA2704" s="319"/>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35"/>
      <c r="Q2705" s="271"/>
      <c r="R2705" s="319"/>
      <c r="S2705" s="337"/>
      <c r="T2705" s="335"/>
      <c r="U2705" s="339"/>
      <c r="V2705" s="341"/>
      <c r="W2705" s="343"/>
      <c r="X2705" s="339"/>
      <c r="Y2705" s="319"/>
      <c r="Z2705" s="319"/>
      <c r="AA2705" s="319"/>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35"/>
      <c r="Q2706" s="271"/>
      <c r="R2706" s="319"/>
      <c r="S2706" s="337"/>
      <c r="T2706" s="335"/>
      <c r="U2706" s="339"/>
      <c r="V2706" s="341"/>
      <c r="W2706" s="343"/>
      <c r="X2706" s="339"/>
      <c r="Y2706" s="319"/>
      <c r="Z2706" s="319"/>
      <c r="AA2706" s="319"/>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35"/>
      <c r="Q2707" s="271"/>
      <c r="R2707" s="319"/>
      <c r="S2707" s="337"/>
      <c r="T2707" s="335"/>
      <c r="U2707" s="339"/>
      <c r="V2707" s="341"/>
      <c r="W2707" s="343"/>
      <c r="X2707" s="339"/>
      <c r="Y2707" s="319"/>
      <c r="Z2707" s="319"/>
      <c r="AA2707" s="319"/>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21">
        <f>SUM(O2708:O2712)</f>
        <v>0</v>
      </c>
      <c r="Q2708" s="264"/>
      <c r="R2708" s="323">
        <f>SUMPRODUCT(Q2708:Q2712+0)</f>
        <v>0</v>
      </c>
      <c r="S2708" s="325" t="e">
        <f>R2708/P2708</f>
        <v>#DIV/0!</v>
      </c>
      <c r="T2708" s="321" t="e">
        <f>LOOKUP(S2708,{0.4,0.45,0.5,0.55,0.6,0.65,0.7,0.75,0.8,0.85,0.9,0.95,1},{0.1,0.175,0.25,0.325,0.4,0.475,0.55,0.625,0.7,0.775,0.85,0.925,1})</f>
        <v>#DIV/0!</v>
      </c>
      <c r="U2708" s="327"/>
      <c r="V2708" s="329"/>
      <c r="W2708" s="331"/>
      <c r="X2708" s="327"/>
      <c r="Y2708" s="323">
        <f>R2708-(V2708/10)-X2708</f>
        <v>0</v>
      </c>
      <c r="Z2708" s="323" t="e">
        <f>Y2708*T2708*AE2708</f>
        <v>#DIV/0!</v>
      </c>
      <c r="AA2708" s="323"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22"/>
      <c r="Q2709" s="266"/>
      <c r="R2709" s="324"/>
      <c r="S2709" s="326"/>
      <c r="T2709" s="322"/>
      <c r="U2709" s="328"/>
      <c r="V2709" s="330"/>
      <c r="W2709" s="332"/>
      <c r="X2709" s="328"/>
      <c r="Y2709" s="324"/>
      <c r="Z2709" s="324"/>
      <c r="AA2709" s="324"/>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22"/>
      <c r="Q2710" s="266"/>
      <c r="R2710" s="324"/>
      <c r="S2710" s="326"/>
      <c r="T2710" s="322"/>
      <c r="U2710" s="328"/>
      <c r="V2710" s="330"/>
      <c r="W2710" s="332"/>
      <c r="X2710" s="328"/>
      <c r="Y2710" s="324"/>
      <c r="Z2710" s="324"/>
      <c r="AA2710" s="324"/>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22"/>
      <c r="Q2711" s="266"/>
      <c r="R2711" s="324"/>
      <c r="S2711" s="326"/>
      <c r="T2711" s="322"/>
      <c r="U2711" s="328"/>
      <c r="V2711" s="330"/>
      <c r="W2711" s="332"/>
      <c r="X2711" s="328"/>
      <c r="Y2711" s="324"/>
      <c r="Z2711" s="324"/>
      <c r="AA2711" s="324"/>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22"/>
      <c r="Q2712" s="266"/>
      <c r="R2712" s="324"/>
      <c r="S2712" s="326"/>
      <c r="T2712" s="322"/>
      <c r="U2712" s="328"/>
      <c r="V2712" s="330"/>
      <c r="W2712" s="332"/>
      <c r="X2712" s="328"/>
      <c r="Y2712" s="324"/>
      <c r="Z2712" s="324"/>
      <c r="AA2712" s="324"/>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34">
        <f>SUM(O2713:O2717)</f>
        <v>0</v>
      </c>
      <c r="Q2713" s="269"/>
      <c r="R2713" s="318">
        <f>SUMPRODUCT(Q2713:Q2717+0)</f>
        <v>0</v>
      </c>
      <c r="S2713" s="336" t="e">
        <f>R2713/P2713</f>
        <v>#DIV/0!</v>
      </c>
      <c r="T2713" s="334" t="e">
        <f>LOOKUP(S2713,{0.4,0.45,0.5,0.55,0.6,0.65,0.7,0.75,0.8,0.85,0.9,0.95,1},{0.1,0.175,0.25,0.325,0.4,0.475,0.55,0.625,0.7,0.775,0.85,0.925,1})</f>
        <v>#DIV/0!</v>
      </c>
      <c r="U2713" s="338"/>
      <c r="V2713" s="340"/>
      <c r="W2713" s="342"/>
      <c r="X2713" s="338"/>
      <c r="Y2713" s="318">
        <f>R2713-(V2713/10)-X2713</f>
        <v>0</v>
      </c>
      <c r="Z2713" s="318" t="e">
        <f>Y2713*T2713*AE2713</f>
        <v>#DIV/0!</v>
      </c>
      <c r="AA2713" s="318"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35"/>
      <c r="Q2714" s="271"/>
      <c r="R2714" s="319"/>
      <c r="S2714" s="337"/>
      <c r="T2714" s="335"/>
      <c r="U2714" s="339"/>
      <c r="V2714" s="341"/>
      <c r="W2714" s="343"/>
      <c r="X2714" s="339"/>
      <c r="Y2714" s="319"/>
      <c r="Z2714" s="319"/>
      <c r="AA2714" s="319"/>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35"/>
      <c r="Q2715" s="271"/>
      <c r="R2715" s="319"/>
      <c r="S2715" s="337"/>
      <c r="T2715" s="335"/>
      <c r="U2715" s="339"/>
      <c r="V2715" s="341"/>
      <c r="W2715" s="343"/>
      <c r="X2715" s="339"/>
      <c r="Y2715" s="319"/>
      <c r="Z2715" s="319"/>
      <c r="AA2715" s="319"/>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35"/>
      <c r="Q2716" s="271"/>
      <c r="R2716" s="319"/>
      <c r="S2716" s="337"/>
      <c r="T2716" s="335"/>
      <c r="U2716" s="339"/>
      <c r="V2716" s="341"/>
      <c r="W2716" s="343"/>
      <c r="X2716" s="339"/>
      <c r="Y2716" s="319"/>
      <c r="Z2716" s="319"/>
      <c r="AA2716" s="319"/>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35"/>
      <c r="Q2717" s="271"/>
      <c r="R2717" s="319"/>
      <c r="S2717" s="337"/>
      <c r="T2717" s="335"/>
      <c r="U2717" s="339"/>
      <c r="V2717" s="341"/>
      <c r="W2717" s="343"/>
      <c r="X2717" s="339"/>
      <c r="Y2717" s="319"/>
      <c r="Z2717" s="319"/>
      <c r="AA2717" s="319"/>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21">
        <f>SUM(O2718:O2722)</f>
        <v>0</v>
      </c>
      <c r="Q2718" s="264"/>
      <c r="R2718" s="323">
        <f>SUMPRODUCT(Q2718:Q2722+0)</f>
        <v>0</v>
      </c>
      <c r="S2718" s="325" t="e">
        <f>R2718/P2718</f>
        <v>#DIV/0!</v>
      </c>
      <c r="T2718" s="321" t="e">
        <f>LOOKUP(S2718,{0.4,0.45,0.5,0.55,0.6,0.65,0.7,0.75,0.8,0.85,0.9,0.95,1},{0.1,0.175,0.25,0.325,0.4,0.475,0.55,0.625,0.7,0.775,0.85,0.925,1})</f>
        <v>#DIV/0!</v>
      </c>
      <c r="U2718" s="327"/>
      <c r="V2718" s="329"/>
      <c r="W2718" s="331"/>
      <c r="X2718" s="327"/>
      <c r="Y2718" s="323">
        <f>R2718-(V2718/10)-X2718</f>
        <v>0</v>
      </c>
      <c r="Z2718" s="323" t="e">
        <f>Y2718*T2718*AE2718</f>
        <v>#DIV/0!</v>
      </c>
      <c r="AA2718" s="323"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22"/>
      <c r="Q2719" s="266"/>
      <c r="R2719" s="324"/>
      <c r="S2719" s="326"/>
      <c r="T2719" s="322"/>
      <c r="U2719" s="328"/>
      <c r="V2719" s="330"/>
      <c r="W2719" s="332"/>
      <c r="X2719" s="328"/>
      <c r="Y2719" s="324"/>
      <c r="Z2719" s="324"/>
      <c r="AA2719" s="324"/>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22"/>
      <c r="Q2720" s="266"/>
      <c r="R2720" s="324"/>
      <c r="S2720" s="326"/>
      <c r="T2720" s="322"/>
      <c r="U2720" s="328"/>
      <c r="V2720" s="330"/>
      <c r="W2720" s="332"/>
      <c r="X2720" s="328"/>
      <c r="Y2720" s="324"/>
      <c r="Z2720" s="324"/>
      <c r="AA2720" s="324"/>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22"/>
      <c r="Q2721" s="266"/>
      <c r="R2721" s="324"/>
      <c r="S2721" s="326"/>
      <c r="T2721" s="322"/>
      <c r="U2721" s="328"/>
      <c r="V2721" s="330"/>
      <c r="W2721" s="332"/>
      <c r="X2721" s="328"/>
      <c r="Y2721" s="324"/>
      <c r="Z2721" s="324"/>
      <c r="AA2721" s="324"/>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22"/>
      <c r="Q2722" s="266"/>
      <c r="R2722" s="324"/>
      <c r="S2722" s="326"/>
      <c r="T2722" s="322"/>
      <c r="U2722" s="328"/>
      <c r="V2722" s="330"/>
      <c r="W2722" s="332"/>
      <c r="X2722" s="328"/>
      <c r="Y2722" s="324"/>
      <c r="Z2722" s="324"/>
      <c r="AA2722" s="324"/>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21">
        <f>SUM(O2724:O2728)</f>
        <v>0</v>
      </c>
      <c r="Q2724" s="264"/>
      <c r="R2724" s="323">
        <f>SUMPRODUCT(Q2724:Q2728+0)</f>
        <v>0</v>
      </c>
      <c r="S2724" s="325" t="e">
        <f>R2724/P2724</f>
        <v>#DIV/0!</v>
      </c>
      <c r="T2724" s="321" t="e">
        <f>LOOKUP(S2724,{0.4,0.45,0.5,0.55,0.6,0.65,0.7,0.75,0.8,0.85,0.9,0.95,1},{0.1,0.175,0.25,0.325,0.4,0.475,0.55,0.625,0.7,0.775,0.85,0.925,1})</f>
        <v>#DIV/0!</v>
      </c>
      <c r="U2724" s="327"/>
      <c r="V2724" s="329"/>
      <c r="W2724" s="331"/>
      <c r="X2724" s="327"/>
      <c r="Y2724" s="323">
        <f>R2724-(V2724/10)-X2724</f>
        <v>0</v>
      </c>
      <c r="Z2724" s="323" t="e">
        <f>Y2724*T2724*AE2724</f>
        <v>#DIV/0!</v>
      </c>
      <c r="AA2724" s="323"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22"/>
      <c r="Q2725" s="266"/>
      <c r="R2725" s="324"/>
      <c r="S2725" s="326"/>
      <c r="T2725" s="322"/>
      <c r="U2725" s="328"/>
      <c r="V2725" s="330"/>
      <c r="W2725" s="332"/>
      <c r="X2725" s="328"/>
      <c r="Y2725" s="324"/>
      <c r="Z2725" s="324"/>
      <c r="AA2725" s="324"/>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22"/>
      <c r="Q2726" s="266"/>
      <c r="R2726" s="324"/>
      <c r="S2726" s="326"/>
      <c r="T2726" s="322"/>
      <c r="U2726" s="328"/>
      <c r="V2726" s="330"/>
      <c r="W2726" s="332"/>
      <c r="X2726" s="328"/>
      <c r="Y2726" s="324"/>
      <c r="Z2726" s="324"/>
      <c r="AA2726" s="324"/>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22"/>
      <c r="Q2727" s="266"/>
      <c r="R2727" s="324"/>
      <c r="S2727" s="326"/>
      <c r="T2727" s="322"/>
      <c r="U2727" s="328"/>
      <c r="V2727" s="330"/>
      <c r="W2727" s="332"/>
      <c r="X2727" s="328"/>
      <c r="Y2727" s="324"/>
      <c r="Z2727" s="324"/>
      <c r="AA2727" s="324"/>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22"/>
      <c r="Q2728" s="266"/>
      <c r="R2728" s="324"/>
      <c r="S2728" s="326"/>
      <c r="T2728" s="322"/>
      <c r="U2728" s="328"/>
      <c r="V2728" s="330"/>
      <c r="W2728" s="332"/>
      <c r="X2728" s="328"/>
      <c r="Y2728" s="324"/>
      <c r="Z2728" s="324"/>
      <c r="AA2728" s="324"/>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34">
        <f>SUM(O2729:O2733)</f>
        <v>0</v>
      </c>
      <c r="Q2729" s="269"/>
      <c r="R2729" s="318">
        <f>SUMPRODUCT(Q2729:Q2733+0)</f>
        <v>0</v>
      </c>
      <c r="S2729" s="336" t="e">
        <f>R2729/P2729</f>
        <v>#DIV/0!</v>
      </c>
      <c r="T2729" s="334" t="e">
        <f>LOOKUP(S2729,{0.4,0.45,0.5,0.55,0.6,0.65,0.7,0.75,0.8,0.85,0.9,0.95,1},{0.1,0.175,0.25,0.325,0.4,0.475,0.55,0.625,0.7,0.775,0.85,0.925,1})</f>
        <v>#DIV/0!</v>
      </c>
      <c r="U2729" s="338"/>
      <c r="V2729" s="340"/>
      <c r="W2729" s="342"/>
      <c r="X2729" s="338"/>
      <c r="Y2729" s="318">
        <f>R2729-(V2729/10)-X2729</f>
        <v>0</v>
      </c>
      <c r="Z2729" s="318" t="e">
        <f>Y2729*T2729*AE2729</f>
        <v>#DIV/0!</v>
      </c>
      <c r="AA2729" s="318"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35"/>
      <c r="Q2730" s="271"/>
      <c r="R2730" s="319"/>
      <c r="S2730" s="337"/>
      <c r="T2730" s="335"/>
      <c r="U2730" s="339"/>
      <c r="V2730" s="341"/>
      <c r="W2730" s="343"/>
      <c r="X2730" s="339"/>
      <c r="Y2730" s="319"/>
      <c r="Z2730" s="319"/>
      <c r="AA2730" s="319"/>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35"/>
      <c r="Q2731" s="271"/>
      <c r="R2731" s="319"/>
      <c r="S2731" s="337"/>
      <c r="T2731" s="335"/>
      <c r="U2731" s="339"/>
      <c r="V2731" s="341"/>
      <c r="W2731" s="343"/>
      <c r="X2731" s="339"/>
      <c r="Y2731" s="319"/>
      <c r="Z2731" s="319"/>
      <c r="AA2731" s="319"/>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35"/>
      <c r="Q2732" s="271"/>
      <c r="R2732" s="319"/>
      <c r="S2732" s="337"/>
      <c r="T2732" s="335"/>
      <c r="U2732" s="339"/>
      <c r="V2732" s="341"/>
      <c r="W2732" s="343"/>
      <c r="X2732" s="339"/>
      <c r="Y2732" s="319"/>
      <c r="Z2732" s="319"/>
      <c r="AA2732" s="319"/>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35"/>
      <c r="Q2733" s="271"/>
      <c r="R2733" s="319"/>
      <c r="S2733" s="337"/>
      <c r="T2733" s="335"/>
      <c r="U2733" s="339"/>
      <c r="V2733" s="341"/>
      <c r="W2733" s="343"/>
      <c r="X2733" s="339"/>
      <c r="Y2733" s="319"/>
      <c r="Z2733" s="319"/>
      <c r="AA2733" s="319"/>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21">
        <f>SUM(O2734:O2738)</f>
        <v>0</v>
      </c>
      <c r="Q2734" s="264"/>
      <c r="R2734" s="323">
        <f>SUMPRODUCT(Q2734:Q2738+0)</f>
        <v>0</v>
      </c>
      <c r="S2734" s="325" t="e">
        <f>R2734/P2734</f>
        <v>#DIV/0!</v>
      </c>
      <c r="T2734" s="321" t="e">
        <f>LOOKUP(S2734,{0.4,0.45,0.5,0.55,0.6,0.65,0.7,0.75,0.8,0.85,0.9,0.95,1},{0.1,0.175,0.25,0.325,0.4,0.475,0.55,0.625,0.7,0.775,0.85,0.925,1})</f>
        <v>#DIV/0!</v>
      </c>
      <c r="U2734" s="327"/>
      <c r="V2734" s="329"/>
      <c r="W2734" s="331"/>
      <c r="X2734" s="327"/>
      <c r="Y2734" s="323">
        <f>R2734-(V2734/10)-X2734</f>
        <v>0</v>
      </c>
      <c r="Z2734" s="323" t="e">
        <f>Y2734*T2734*AE2734</f>
        <v>#DIV/0!</v>
      </c>
      <c r="AA2734" s="323"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22"/>
      <c r="Q2735" s="266"/>
      <c r="R2735" s="324"/>
      <c r="S2735" s="326"/>
      <c r="T2735" s="322"/>
      <c r="U2735" s="328"/>
      <c r="V2735" s="330"/>
      <c r="W2735" s="332"/>
      <c r="X2735" s="328"/>
      <c r="Y2735" s="324"/>
      <c r="Z2735" s="324"/>
      <c r="AA2735" s="324"/>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22"/>
      <c r="Q2736" s="266"/>
      <c r="R2736" s="324"/>
      <c r="S2736" s="326"/>
      <c r="T2736" s="322"/>
      <c r="U2736" s="328"/>
      <c r="V2736" s="330"/>
      <c r="W2736" s="332"/>
      <c r="X2736" s="328"/>
      <c r="Y2736" s="324"/>
      <c r="Z2736" s="324"/>
      <c r="AA2736" s="324"/>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22"/>
      <c r="Q2737" s="266"/>
      <c r="R2737" s="324"/>
      <c r="S2737" s="326"/>
      <c r="T2737" s="322"/>
      <c r="U2737" s="328"/>
      <c r="V2737" s="330"/>
      <c r="W2737" s="332"/>
      <c r="X2737" s="328"/>
      <c r="Y2737" s="324"/>
      <c r="Z2737" s="324"/>
      <c r="AA2737" s="324"/>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22"/>
      <c r="Q2738" s="266"/>
      <c r="R2738" s="324"/>
      <c r="S2738" s="326"/>
      <c r="T2738" s="322"/>
      <c r="U2738" s="328"/>
      <c r="V2738" s="330"/>
      <c r="W2738" s="332"/>
      <c r="X2738" s="328"/>
      <c r="Y2738" s="324"/>
      <c r="Z2738" s="324"/>
      <c r="AA2738" s="324"/>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34">
        <f>SUM(O2739:O2743)</f>
        <v>0</v>
      </c>
      <c r="Q2739" s="269"/>
      <c r="R2739" s="318">
        <f>SUMPRODUCT(Q2739:Q2743+0)</f>
        <v>0</v>
      </c>
      <c r="S2739" s="336" t="e">
        <f>R2739/P2739</f>
        <v>#DIV/0!</v>
      </c>
      <c r="T2739" s="334" t="e">
        <f>LOOKUP(S2739,{0.4,0.45,0.5,0.55,0.6,0.65,0.7,0.75,0.8,0.85,0.9,0.95,1},{0.1,0.175,0.25,0.325,0.4,0.475,0.55,0.625,0.7,0.775,0.85,0.925,1})</f>
        <v>#DIV/0!</v>
      </c>
      <c r="U2739" s="338"/>
      <c r="V2739" s="340"/>
      <c r="W2739" s="342"/>
      <c r="X2739" s="338"/>
      <c r="Y2739" s="318">
        <f>R2739-(V2739/10)-X2739</f>
        <v>0</v>
      </c>
      <c r="Z2739" s="318" t="e">
        <f>Y2739*T2739*AE2739</f>
        <v>#DIV/0!</v>
      </c>
      <c r="AA2739" s="318"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35"/>
      <c r="Q2740" s="271"/>
      <c r="R2740" s="319"/>
      <c r="S2740" s="337"/>
      <c r="T2740" s="335"/>
      <c r="U2740" s="339"/>
      <c r="V2740" s="341"/>
      <c r="W2740" s="343"/>
      <c r="X2740" s="339"/>
      <c r="Y2740" s="319"/>
      <c r="Z2740" s="319"/>
      <c r="AA2740" s="319"/>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35"/>
      <c r="Q2741" s="271"/>
      <c r="R2741" s="319"/>
      <c r="S2741" s="337"/>
      <c r="T2741" s="335"/>
      <c r="U2741" s="339"/>
      <c r="V2741" s="341"/>
      <c r="W2741" s="343"/>
      <c r="X2741" s="339"/>
      <c r="Y2741" s="319"/>
      <c r="Z2741" s="319"/>
      <c r="AA2741" s="319"/>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35"/>
      <c r="Q2742" s="271"/>
      <c r="R2742" s="319"/>
      <c r="S2742" s="337"/>
      <c r="T2742" s="335"/>
      <c r="U2742" s="339"/>
      <c r="V2742" s="341"/>
      <c r="W2742" s="343"/>
      <c r="X2742" s="339"/>
      <c r="Y2742" s="319"/>
      <c r="Z2742" s="319"/>
      <c r="AA2742" s="319"/>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35"/>
      <c r="Q2743" s="271"/>
      <c r="R2743" s="319"/>
      <c r="S2743" s="337"/>
      <c r="T2743" s="335"/>
      <c r="U2743" s="339"/>
      <c r="V2743" s="341"/>
      <c r="W2743" s="343"/>
      <c r="X2743" s="339"/>
      <c r="Y2743" s="319"/>
      <c r="Z2743" s="319"/>
      <c r="AA2743" s="319"/>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21">
        <f>SUM(O2744:O2748)</f>
        <v>0</v>
      </c>
      <c r="Q2744" s="264"/>
      <c r="R2744" s="323">
        <f>SUMPRODUCT(Q2744:Q2748+0)</f>
        <v>0</v>
      </c>
      <c r="S2744" s="325" t="e">
        <f>R2744/P2744</f>
        <v>#DIV/0!</v>
      </c>
      <c r="T2744" s="321" t="e">
        <f>LOOKUP(S2744,{0.4,0.45,0.5,0.55,0.6,0.65,0.7,0.75,0.8,0.85,0.9,0.95,1},{0.1,0.175,0.25,0.325,0.4,0.475,0.55,0.625,0.7,0.775,0.85,0.925,1})</f>
        <v>#DIV/0!</v>
      </c>
      <c r="U2744" s="327"/>
      <c r="V2744" s="329"/>
      <c r="W2744" s="331"/>
      <c r="X2744" s="327"/>
      <c r="Y2744" s="323">
        <f>R2744-(V2744/10)-X2744</f>
        <v>0</v>
      </c>
      <c r="Z2744" s="323" t="e">
        <f>Y2744*T2744*AE2744</f>
        <v>#DIV/0!</v>
      </c>
      <c r="AA2744" s="323"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22"/>
      <c r="Q2745" s="266"/>
      <c r="R2745" s="324"/>
      <c r="S2745" s="326"/>
      <c r="T2745" s="322"/>
      <c r="U2745" s="328"/>
      <c r="V2745" s="330"/>
      <c r="W2745" s="332"/>
      <c r="X2745" s="328"/>
      <c r="Y2745" s="324"/>
      <c r="Z2745" s="324"/>
      <c r="AA2745" s="324"/>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22"/>
      <c r="Q2746" s="266"/>
      <c r="R2746" s="324"/>
      <c r="S2746" s="326"/>
      <c r="T2746" s="322"/>
      <c r="U2746" s="328"/>
      <c r="V2746" s="330"/>
      <c r="W2746" s="332"/>
      <c r="X2746" s="328"/>
      <c r="Y2746" s="324"/>
      <c r="Z2746" s="324"/>
      <c r="AA2746" s="324"/>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22"/>
      <c r="Q2747" s="266"/>
      <c r="R2747" s="324"/>
      <c r="S2747" s="326"/>
      <c r="T2747" s="322"/>
      <c r="U2747" s="328"/>
      <c r="V2747" s="330"/>
      <c r="W2747" s="332"/>
      <c r="X2747" s="328"/>
      <c r="Y2747" s="324"/>
      <c r="Z2747" s="324"/>
      <c r="AA2747" s="324"/>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22"/>
      <c r="Q2748" s="266"/>
      <c r="R2748" s="324"/>
      <c r="S2748" s="326"/>
      <c r="T2748" s="322"/>
      <c r="U2748" s="328"/>
      <c r="V2748" s="330"/>
      <c r="W2748" s="332"/>
      <c r="X2748" s="328"/>
      <c r="Y2748" s="324"/>
      <c r="Z2748" s="324"/>
      <c r="AA2748" s="324"/>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21">
        <f>SUM(O2750:O2754)</f>
        <v>0</v>
      </c>
      <c r="Q2750" s="264"/>
      <c r="R2750" s="323">
        <f>SUMPRODUCT(Q2750:Q2754+0)</f>
        <v>0</v>
      </c>
      <c r="S2750" s="325" t="e">
        <f>R2750/P2750</f>
        <v>#DIV/0!</v>
      </c>
      <c r="T2750" s="321" t="e">
        <f>LOOKUP(S2750,{0.4,0.45,0.5,0.55,0.6,0.65,0.7,0.75,0.8,0.85,0.9,0.95,1},{0.1,0.175,0.25,0.325,0.4,0.475,0.55,0.625,0.7,0.775,0.85,0.925,1})</f>
        <v>#DIV/0!</v>
      </c>
      <c r="U2750" s="327"/>
      <c r="V2750" s="329"/>
      <c r="W2750" s="331"/>
      <c r="X2750" s="327"/>
      <c r="Y2750" s="323">
        <f>R2750-(V2750/10)-X2750</f>
        <v>0</v>
      </c>
      <c r="Z2750" s="323" t="e">
        <f>Y2750*T2750*AE2750</f>
        <v>#DIV/0!</v>
      </c>
      <c r="AA2750" s="323"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22"/>
      <c r="Q2751" s="266"/>
      <c r="R2751" s="324"/>
      <c r="S2751" s="326"/>
      <c r="T2751" s="322"/>
      <c r="U2751" s="328"/>
      <c r="V2751" s="330"/>
      <c r="W2751" s="332"/>
      <c r="X2751" s="328"/>
      <c r="Y2751" s="324"/>
      <c r="Z2751" s="324"/>
      <c r="AA2751" s="324"/>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22"/>
      <c r="Q2752" s="266"/>
      <c r="R2752" s="324"/>
      <c r="S2752" s="326"/>
      <c r="T2752" s="322"/>
      <c r="U2752" s="328"/>
      <c r="V2752" s="330"/>
      <c r="W2752" s="332"/>
      <c r="X2752" s="328"/>
      <c r="Y2752" s="324"/>
      <c r="Z2752" s="324"/>
      <c r="AA2752" s="324"/>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22"/>
      <c r="Q2753" s="266"/>
      <c r="R2753" s="324"/>
      <c r="S2753" s="326"/>
      <c r="T2753" s="322"/>
      <c r="U2753" s="328"/>
      <c r="V2753" s="330"/>
      <c r="W2753" s="332"/>
      <c r="X2753" s="328"/>
      <c r="Y2753" s="324"/>
      <c r="Z2753" s="324"/>
      <c r="AA2753" s="324"/>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22"/>
      <c r="Q2754" s="266"/>
      <c r="R2754" s="324"/>
      <c r="S2754" s="326"/>
      <c r="T2754" s="322"/>
      <c r="U2754" s="328"/>
      <c r="V2754" s="330"/>
      <c r="W2754" s="332"/>
      <c r="X2754" s="328"/>
      <c r="Y2754" s="324"/>
      <c r="Z2754" s="324"/>
      <c r="AA2754" s="324"/>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34">
        <f>SUM(O2755:O2759)</f>
        <v>0</v>
      </c>
      <c r="Q2755" s="269"/>
      <c r="R2755" s="318">
        <f>SUMPRODUCT(Q2755:Q2759+0)</f>
        <v>0</v>
      </c>
      <c r="S2755" s="336" t="e">
        <f>R2755/P2755</f>
        <v>#DIV/0!</v>
      </c>
      <c r="T2755" s="334" t="e">
        <f>LOOKUP(S2755,{0.4,0.45,0.5,0.55,0.6,0.65,0.7,0.75,0.8,0.85,0.9,0.95,1},{0.1,0.175,0.25,0.325,0.4,0.475,0.55,0.625,0.7,0.775,0.85,0.925,1})</f>
        <v>#DIV/0!</v>
      </c>
      <c r="U2755" s="338"/>
      <c r="V2755" s="340"/>
      <c r="W2755" s="342"/>
      <c r="X2755" s="338"/>
      <c r="Y2755" s="318">
        <f>R2755-(V2755/10)-X2755</f>
        <v>0</v>
      </c>
      <c r="Z2755" s="318" t="e">
        <f>Y2755*T2755*AE2755</f>
        <v>#DIV/0!</v>
      </c>
      <c r="AA2755" s="318"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35"/>
      <c r="Q2756" s="271"/>
      <c r="R2756" s="319"/>
      <c r="S2756" s="337"/>
      <c r="T2756" s="335"/>
      <c r="U2756" s="339"/>
      <c r="V2756" s="341"/>
      <c r="W2756" s="343"/>
      <c r="X2756" s="339"/>
      <c r="Y2756" s="319"/>
      <c r="Z2756" s="319"/>
      <c r="AA2756" s="319"/>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35"/>
      <c r="Q2757" s="271"/>
      <c r="R2757" s="319"/>
      <c r="S2757" s="337"/>
      <c r="T2757" s="335"/>
      <c r="U2757" s="339"/>
      <c r="V2757" s="341"/>
      <c r="W2757" s="343"/>
      <c r="X2757" s="339"/>
      <c r="Y2757" s="319"/>
      <c r="Z2757" s="319"/>
      <c r="AA2757" s="319"/>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35"/>
      <c r="Q2758" s="271"/>
      <c r="R2758" s="319"/>
      <c r="S2758" s="337"/>
      <c r="T2758" s="335"/>
      <c r="U2758" s="339"/>
      <c r="V2758" s="341"/>
      <c r="W2758" s="343"/>
      <c r="X2758" s="339"/>
      <c r="Y2758" s="319"/>
      <c r="Z2758" s="319"/>
      <c r="AA2758" s="319"/>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35"/>
      <c r="Q2759" s="271"/>
      <c r="R2759" s="319"/>
      <c r="S2759" s="337"/>
      <c r="T2759" s="335"/>
      <c r="U2759" s="339"/>
      <c r="V2759" s="341"/>
      <c r="W2759" s="343"/>
      <c r="X2759" s="339"/>
      <c r="Y2759" s="319"/>
      <c r="Z2759" s="319"/>
      <c r="AA2759" s="319"/>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21">
        <f>SUM(O2760:O2764)</f>
        <v>0</v>
      </c>
      <c r="Q2760" s="264"/>
      <c r="R2760" s="323">
        <f>SUMPRODUCT(Q2760:Q2764+0)</f>
        <v>0</v>
      </c>
      <c r="S2760" s="325" t="e">
        <f>R2760/P2760</f>
        <v>#DIV/0!</v>
      </c>
      <c r="T2760" s="321" t="e">
        <f>LOOKUP(S2760,{0.4,0.45,0.5,0.55,0.6,0.65,0.7,0.75,0.8,0.85,0.9,0.95,1},{0.1,0.175,0.25,0.325,0.4,0.475,0.55,0.625,0.7,0.775,0.85,0.925,1})</f>
        <v>#DIV/0!</v>
      </c>
      <c r="U2760" s="327"/>
      <c r="V2760" s="329"/>
      <c r="W2760" s="331"/>
      <c r="X2760" s="327"/>
      <c r="Y2760" s="323">
        <f>R2760-(V2760/10)-X2760</f>
        <v>0</v>
      </c>
      <c r="Z2760" s="323" t="e">
        <f>Y2760*T2760*AE2760</f>
        <v>#DIV/0!</v>
      </c>
      <c r="AA2760" s="323"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22"/>
      <c r="Q2761" s="266"/>
      <c r="R2761" s="324"/>
      <c r="S2761" s="326"/>
      <c r="T2761" s="322"/>
      <c r="U2761" s="328"/>
      <c r="V2761" s="330"/>
      <c r="W2761" s="332"/>
      <c r="X2761" s="328"/>
      <c r="Y2761" s="324"/>
      <c r="Z2761" s="324"/>
      <c r="AA2761" s="324"/>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22"/>
      <c r="Q2762" s="266"/>
      <c r="R2762" s="324"/>
      <c r="S2762" s="326"/>
      <c r="T2762" s="322"/>
      <c r="U2762" s="328"/>
      <c r="V2762" s="330"/>
      <c r="W2762" s="332"/>
      <c r="X2762" s="328"/>
      <c r="Y2762" s="324"/>
      <c r="Z2762" s="324"/>
      <c r="AA2762" s="324"/>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22"/>
      <c r="Q2763" s="266"/>
      <c r="R2763" s="324"/>
      <c r="S2763" s="326"/>
      <c r="T2763" s="322"/>
      <c r="U2763" s="328"/>
      <c r="V2763" s="330"/>
      <c r="W2763" s="332"/>
      <c r="X2763" s="328"/>
      <c r="Y2763" s="324"/>
      <c r="Z2763" s="324"/>
      <c r="AA2763" s="324"/>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22"/>
      <c r="Q2764" s="266"/>
      <c r="R2764" s="324"/>
      <c r="S2764" s="326"/>
      <c r="T2764" s="322"/>
      <c r="U2764" s="328"/>
      <c r="V2764" s="330"/>
      <c r="W2764" s="332"/>
      <c r="X2764" s="328"/>
      <c r="Y2764" s="324"/>
      <c r="Z2764" s="324"/>
      <c r="AA2764" s="324"/>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34">
        <f>SUM(O2765:O2769)</f>
        <v>0</v>
      </c>
      <c r="Q2765" s="269"/>
      <c r="R2765" s="318">
        <f>SUMPRODUCT(Q2765:Q2769+0)</f>
        <v>0</v>
      </c>
      <c r="S2765" s="336" t="e">
        <f>R2765/P2765</f>
        <v>#DIV/0!</v>
      </c>
      <c r="T2765" s="334" t="e">
        <f>LOOKUP(S2765,{0.4,0.45,0.5,0.55,0.6,0.65,0.7,0.75,0.8,0.85,0.9,0.95,1},{0.1,0.175,0.25,0.325,0.4,0.475,0.55,0.625,0.7,0.775,0.85,0.925,1})</f>
        <v>#DIV/0!</v>
      </c>
      <c r="U2765" s="338"/>
      <c r="V2765" s="340"/>
      <c r="W2765" s="342"/>
      <c r="X2765" s="338"/>
      <c r="Y2765" s="318">
        <f>R2765-(V2765/10)-X2765</f>
        <v>0</v>
      </c>
      <c r="Z2765" s="318" t="e">
        <f>Y2765*T2765*AE2765</f>
        <v>#DIV/0!</v>
      </c>
      <c r="AA2765" s="318"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35"/>
      <c r="Q2766" s="271"/>
      <c r="R2766" s="319"/>
      <c r="S2766" s="337"/>
      <c r="T2766" s="335"/>
      <c r="U2766" s="339"/>
      <c r="V2766" s="341"/>
      <c r="W2766" s="343"/>
      <c r="X2766" s="339"/>
      <c r="Y2766" s="319"/>
      <c r="Z2766" s="319"/>
      <c r="AA2766" s="319"/>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35"/>
      <c r="Q2767" s="271"/>
      <c r="R2767" s="319"/>
      <c r="S2767" s="337"/>
      <c r="T2767" s="335"/>
      <c r="U2767" s="339"/>
      <c r="V2767" s="341"/>
      <c r="W2767" s="343"/>
      <c r="X2767" s="339"/>
      <c r="Y2767" s="319"/>
      <c r="Z2767" s="319"/>
      <c r="AA2767" s="319"/>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35"/>
      <c r="Q2768" s="271"/>
      <c r="R2768" s="319"/>
      <c r="S2768" s="337"/>
      <c r="T2768" s="335"/>
      <c r="U2768" s="339"/>
      <c r="V2768" s="341"/>
      <c r="W2768" s="343"/>
      <c r="X2768" s="339"/>
      <c r="Y2768" s="319"/>
      <c r="Z2768" s="319"/>
      <c r="AA2768" s="319"/>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35"/>
      <c r="Q2769" s="271"/>
      <c r="R2769" s="319"/>
      <c r="S2769" s="337"/>
      <c r="T2769" s="335"/>
      <c r="U2769" s="339"/>
      <c r="V2769" s="341"/>
      <c r="W2769" s="343"/>
      <c r="X2769" s="339"/>
      <c r="Y2769" s="319"/>
      <c r="Z2769" s="319"/>
      <c r="AA2769" s="319"/>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21">
        <f>SUM(O2770:O2774)</f>
        <v>0</v>
      </c>
      <c r="Q2770" s="264"/>
      <c r="R2770" s="323">
        <f>SUMPRODUCT(Q2770:Q2774+0)</f>
        <v>0</v>
      </c>
      <c r="S2770" s="325" t="e">
        <f>R2770/P2770</f>
        <v>#DIV/0!</v>
      </c>
      <c r="T2770" s="321" t="e">
        <f>LOOKUP(S2770,{0.4,0.45,0.5,0.55,0.6,0.65,0.7,0.75,0.8,0.85,0.9,0.95,1},{0.1,0.175,0.25,0.325,0.4,0.475,0.55,0.625,0.7,0.775,0.85,0.925,1})</f>
        <v>#DIV/0!</v>
      </c>
      <c r="U2770" s="327"/>
      <c r="V2770" s="329"/>
      <c r="W2770" s="331"/>
      <c r="X2770" s="327"/>
      <c r="Y2770" s="323">
        <f>R2770-(V2770/10)-X2770</f>
        <v>0</v>
      </c>
      <c r="Z2770" s="323" t="e">
        <f>Y2770*T2770*AE2770</f>
        <v>#DIV/0!</v>
      </c>
      <c r="AA2770" s="323"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22"/>
      <c r="Q2771" s="266"/>
      <c r="R2771" s="324"/>
      <c r="S2771" s="326"/>
      <c r="T2771" s="322"/>
      <c r="U2771" s="328"/>
      <c r="V2771" s="330"/>
      <c r="W2771" s="332"/>
      <c r="X2771" s="328"/>
      <c r="Y2771" s="324"/>
      <c r="Z2771" s="324"/>
      <c r="AA2771" s="324"/>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22"/>
      <c r="Q2772" s="266"/>
      <c r="R2772" s="324"/>
      <c r="S2772" s="326"/>
      <c r="T2772" s="322"/>
      <c r="U2772" s="328"/>
      <c r="V2772" s="330"/>
      <c r="W2772" s="332"/>
      <c r="X2772" s="328"/>
      <c r="Y2772" s="324"/>
      <c r="Z2772" s="324"/>
      <c r="AA2772" s="324"/>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22"/>
      <c r="Q2773" s="266"/>
      <c r="R2773" s="324"/>
      <c r="S2773" s="326"/>
      <c r="T2773" s="322"/>
      <c r="U2773" s="328"/>
      <c r="V2773" s="330"/>
      <c r="W2773" s="332"/>
      <c r="X2773" s="328"/>
      <c r="Y2773" s="324"/>
      <c r="Z2773" s="324"/>
      <c r="AA2773" s="324"/>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22"/>
      <c r="Q2774" s="266"/>
      <c r="R2774" s="324"/>
      <c r="S2774" s="326"/>
      <c r="T2774" s="322"/>
      <c r="U2774" s="328"/>
      <c r="V2774" s="330"/>
      <c r="W2774" s="332"/>
      <c r="X2774" s="328"/>
      <c r="Y2774" s="324"/>
      <c r="Z2774" s="324"/>
      <c r="AA2774" s="324"/>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21">
        <f>SUM(O2776:O2780)</f>
        <v>0</v>
      </c>
      <c r="Q2776" s="264"/>
      <c r="R2776" s="323">
        <f>SUMPRODUCT(Q2776:Q2780+0)</f>
        <v>0</v>
      </c>
      <c r="S2776" s="325" t="e">
        <f>R2776/P2776</f>
        <v>#DIV/0!</v>
      </c>
      <c r="T2776" s="321" t="e">
        <f>LOOKUP(S2776,{0.4,0.45,0.5,0.55,0.6,0.65,0.7,0.75,0.8,0.85,0.9,0.95,1},{0.1,0.175,0.25,0.325,0.4,0.475,0.55,0.625,0.7,0.775,0.85,0.925,1})</f>
        <v>#DIV/0!</v>
      </c>
      <c r="U2776" s="327"/>
      <c r="V2776" s="329"/>
      <c r="W2776" s="331"/>
      <c r="X2776" s="327"/>
      <c r="Y2776" s="323">
        <f>R2776-(V2776/10)-X2776</f>
        <v>0</v>
      </c>
      <c r="Z2776" s="323" t="e">
        <f>Y2776*T2776*AE2776</f>
        <v>#DIV/0!</v>
      </c>
      <c r="AA2776" s="323"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22"/>
      <c r="Q2777" s="266"/>
      <c r="R2777" s="324"/>
      <c r="S2777" s="326"/>
      <c r="T2777" s="322"/>
      <c r="U2777" s="328"/>
      <c r="V2777" s="330"/>
      <c r="W2777" s="332"/>
      <c r="X2777" s="328"/>
      <c r="Y2777" s="324"/>
      <c r="Z2777" s="324"/>
      <c r="AA2777" s="324"/>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22"/>
      <c r="Q2778" s="266"/>
      <c r="R2778" s="324"/>
      <c r="S2778" s="326"/>
      <c r="T2778" s="322"/>
      <c r="U2778" s="328"/>
      <c r="V2778" s="330"/>
      <c r="W2778" s="332"/>
      <c r="X2778" s="328"/>
      <c r="Y2778" s="324"/>
      <c r="Z2778" s="324"/>
      <c r="AA2778" s="324"/>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22"/>
      <c r="Q2779" s="266"/>
      <c r="R2779" s="324"/>
      <c r="S2779" s="326"/>
      <c r="T2779" s="322"/>
      <c r="U2779" s="328"/>
      <c r="V2779" s="330"/>
      <c r="W2779" s="332"/>
      <c r="X2779" s="328"/>
      <c r="Y2779" s="324"/>
      <c r="Z2779" s="324"/>
      <c r="AA2779" s="324"/>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22"/>
      <c r="Q2780" s="266"/>
      <c r="R2780" s="324"/>
      <c r="S2780" s="326"/>
      <c r="T2780" s="322"/>
      <c r="U2780" s="328"/>
      <c r="V2780" s="330"/>
      <c r="W2780" s="332"/>
      <c r="X2780" s="328"/>
      <c r="Y2780" s="324"/>
      <c r="Z2780" s="324"/>
      <c r="AA2780" s="324"/>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34">
        <f>SUM(O2781:O2785)</f>
        <v>0</v>
      </c>
      <c r="Q2781" s="269"/>
      <c r="R2781" s="318">
        <f>SUMPRODUCT(Q2781:Q2785+0)</f>
        <v>0</v>
      </c>
      <c r="S2781" s="336" t="e">
        <f>R2781/P2781</f>
        <v>#DIV/0!</v>
      </c>
      <c r="T2781" s="334" t="e">
        <f>LOOKUP(S2781,{0.4,0.45,0.5,0.55,0.6,0.65,0.7,0.75,0.8,0.85,0.9,0.95,1},{0.1,0.175,0.25,0.325,0.4,0.475,0.55,0.625,0.7,0.775,0.85,0.925,1})</f>
        <v>#DIV/0!</v>
      </c>
      <c r="U2781" s="338"/>
      <c r="V2781" s="340"/>
      <c r="W2781" s="342"/>
      <c r="X2781" s="338"/>
      <c r="Y2781" s="318">
        <f>R2781-(V2781/10)-X2781</f>
        <v>0</v>
      </c>
      <c r="Z2781" s="318" t="e">
        <f>Y2781*T2781*AE2781</f>
        <v>#DIV/0!</v>
      </c>
      <c r="AA2781" s="318"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35"/>
      <c r="Q2782" s="271"/>
      <c r="R2782" s="319"/>
      <c r="S2782" s="337"/>
      <c r="T2782" s="335"/>
      <c r="U2782" s="339"/>
      <c r="V2782" s="341"/>
      <c r="W2782" s="343"/>
      <c r="X2782" s="339"/>
      <c r="Y2782" s="319"/>
      <c r="Z2782" s="319"/>
      <c r="AA2782" s="319"/>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35"/>
      <c r="Q2783" s="271"/>
      <c r="R2783" s="319"/>
      <c r="S2783" s="337"/>
      <c r="T2783" s="335"/>
      <c r="U2783" s="339"/>
      <c r="V2783" s="341"/>
      <c r="W2783" s="343"/>
      <c r="X2783" s="339"/>
      <c r="Y2783" s="319"/>
      <c r="Z2783" s="319"/>
      <c r="AA2783" s="319"/>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35"/>
      <c r="Q2784" s="271"/>
      <c r="R2784" s="319"/>
      <c r="S2784" s="337"/>
      <c r="T2784" s="335"/>
      <c r="U2784" s="339"/>
      <c r="V2784" s="341"/>
      <c r="W2784" s="343"/>
      <c r="X2784" s="339"/>
      <c r="Y2784" s="319"/>
      <c r="Z2784" s="319"/>
      <c r="AA2784" s="319"/>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35"/>
      <c r="Q2785" s="271"/>
      <c r="R2785" s="319"/>
      <c r="S2785" s="337"/>
      <c r="T2785" s="335"/>
      <c r="U2785" s="339"/>
      <c r="V2785" s="341"/>
      <c r="W2785" s="343"/>
      <c r="X2785" s="339"/>
      <c r="Y2785" s="319"/>
      <c r="Z2785" s="319"/>
      <c r="AA2785" s="319"/>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21">
        <f>SUM(O2786:O2790)</f>
        <v>0</v>
      </c>
      <c r="Q2786" s="264"/>
      <c r="R2786" s="323">
        <f>SUMPRODUCT(Q2786:Q2790+0)</f>
        <v>0</v>
      </c>
      <c r="S2786" s="325" t="e">
        <f>R2786/P2786</f>
        <v>#DIV/0!</v>
      </c>
      <c r="T2786" s="321" t="e">
        <f>LOOKUP(S2786,{0.4,0.45,0.5,0.55,0.6,0.65,0.7,0.75,0.8,0.85,0.9,0.95,1},{0.1,0.175,0.25,0.325,0.4,0.475,0.55,0.625,0.7,0.775,0.85,0.925,1})</f>
        <v>#DIV/0!</v>
      </c>
      <c r="U2786" s="327"/>
      <c r="V2786" s="329"/>
      <c r="W2786" s="331"/>
      <c r="X2786" s="327"/>
      <c r="Y2786" s="323">
        <f>R2786-(V2786/10)-X2786</f>
        <v>0</v>
      </c>
      <c r="Z2786" s="323" t="e">
        <f>Y2786*T2786*AE2786</f>
        <v>#DIV/0!</v>
      </c>
      <c r="AA2786" s="323"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22"/>
      <c r="Q2787" s="266"/>
      <c r="R2787" s="324"/>
      <c r="S2787" s="326"/>
      <c r="T2787" s="322"/>
      <c r="U2787" s="328"/>
      <c r="V2787" s="330"/>
      <c r="W2787" s="332"/>
      <c r="X2787" s="328"/>
      <c r="Y2787" s="324"/>
      <c r="Z2787" s="324"/>
      <c r="AA2787" s="324"/>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22"/>
      <c r="Q2788" s="266"/>
      <c r="R2788" s="324"/>
      <c r="S2788" s="326"/>
      <c r="T2788" s="322"/>
      <c r="U2788" s="328"/>
      <c r="V2788" s="330"/>
      <c r="W2788" s="332"/>
      <c r="X2788" s="328"/>
      <c r="Y2788" s="324"/>
      <c r="Z2788" s="324"/>
      <c r="AA2788" s="324"/>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22"/>
      <c r="Q2789" s="266"/>
      <c r="R2789" s="324"/>
      <c r="S2789" s="326"/>
      <c r="T2789" s="322"/>
      <c r="U2789" s="328"/>
      <c r="V2789" s="330"/>
      <c r="W2789" s="332"/>
      <c r="X2789" s="328"/>
      <c r="Y2789" s="324"/>
      <c r="Z2789" s="324"/>
      <c r="AA2789" s="324"/>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22"/>
      <c r="Q2790" s="266"/>
      <c r="R2790" s="324"/>
      <c r="S2790" s="326"/>
      <c r="T2790" s="322"/>
      <c r="U2790" s="328"/>
      <c r="V2790" s="330"/>
      <c r="W2790" s="332"/>
      <c r="X2790" s="328"/>
      <c r="Y2790" s="324"/>
      <c r="Z2790" s="324"/>
      <c r="AA2790" s="324"/>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34">
        <f>SUM(O2791:O2795)</f>
        <v>0</v>
      </c>
      <c r="Q2791" s="269"/>
      <c r="R2791" s="318">
        <f>SUMPRODUCT(Q2791:Q2795+0)</f>
        <v>0</v>
      </c>
      <c r="S2791" s="336" t="e">
        <f>R2791/P2791</f>
        <v>#DIV/0!</v>
      </c>
      <c r="T2791" s="334" t="e">
        <f>LOOKUP(S2791,{0.4,0.45,0.5,0.55,0.6,0.65,0.7,0.75,0.8,0.85,0.9,0.95,1},{0.1,0.175,0.25,0.325,0.4,0.475,0.55,0.625,0.7,0.775,0.85,0.925,1})</f>
        <v>#DIV/0!</v>
      </c>
      <c r="U2791" s="338"/>
      <c r="V2791" s="340"/>
      <c r="W2791" s="342"/>
      <c r="X2791" s="338"/>
      <c r="Y2791" s="318">
        <f>R2791-(V2791/10)-X2791</f>
        <v>0</v>
      </c>
      <c r="Z2791" s="318" t="e">
        <f>Y2791*T2791*AE2791</f>
        <v>#DIV/0!</v>
      </c>
      <c r="AA2791" s="318"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35"/>
      <c r="Q2792" s="271"/>
      <c r="R2792" s="319"/>
      <c r="S2792" s="337"/>
      <c r="T2792" s="335"/>
      <c r="U2792" s="339"/>
      <c r="V2792" s="341"/>
      <c r="W2792" s="343"/>
      <c r="X2792" s="339"/>
      <c r="Y2792" s="319"/>
      <c r="Z2792" s="319"/>
      <c r="AA2792" s="319"/>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35"/>
      <c r="Q2793" s="271"/>
      <c r="R2793" s="319"/>
      <c r="S2793" s="337"/>
      <c r="T2793" s="335"/>
      <c r="U2793" s="339"/>
      <c r="V2793" s="341"/>
      <c r="W2793" s="343"/>
      <c r="X2793" s="339"/>
      <c r="Y2793" s="319"/>
      <c r="Z2793" s="319"/>
      <c r="AA2793" s="319"/>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35"/>
      <c r="Q2794" s="271"/>
      <c r="R2794" s="319"/>
      <c r="S2794" s="337"/>
      <c r="T2794" s="335"/>
      <c r="U2794" s="339"/>
      <c r="V2794" s="341"/>
      <c r="W2794" s="343"/>
      <c r="X2794" s="339"/>
      <c r="Y2794" s="319"/>
      <c r="Z2794" s="319"/>
      <c r="AA2794" s="319"/>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35"/>
      <c r="Q2795" s="271"/>
      <c r="R2795" s="319"/>
      <c r="S2795" s="337"/>
      <c r="T2795" s="335"/>
      <c r="U2795" s="339"/>
      <c r="V2795" s="341"/>
      <c r="W2795" s="343"/>
      <c r="X2795" s="339"/>
      <c r="Y2795" s="319"/>
      <c r="Z2795" s="319"/>
      <c r="AA2795" s="319"/>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21">
        <f>SUM(O2796:O2800)</f>
        <v>0</v>
      </c>
      <c r="Q2796" s="264"/>
      <c r="R2796" s="323">
        <f>SUMPRODUCT(Q2796:Q2800+0)</f>
        <v>0</v>
      </c>
      <c r="S2796" s="325" t="e">
        <f>R2796/P2796</f>
        <v>#DIV/0!</v>
      </c>
      <c r="T2796" s="321" t="e">
        <f>LOOKUP(S2796,{0.4,0.45,0.5,0.55,0.6,0.65,0.7,0.75,0.8,0.85,0.9,0.95,1},{0.1,0.175,0.25,0.325,0.4,0.475,0.55,0.625,0.7,0.775,0.85,0.925,1})</f>
        <v>#DIV/0!</v>
      </c>
      <c r="U2796" s="327"/>
      <c r="V2796" s="329"/>
      <c r="W2796" s="331"/>
      <c r="X2796" s="327"/>
      <c r="Y2796" s="323">
        <f>R2796-(V2796/10)-X2796</f>
        <v>0</v>
      </c>
      <c r="Z2796" s="323" t="e">
        <f>Y2796*T2796*AE2796</f>
        <v>#DIV/0!</v>
      </c>
      <c r="AA2796" s="323"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22"/>
      <c r="Q2797" s="266"/>
      <c r="R2797" s="324"/>
      <c r="S2797" s="326"/>
      <c r="T2797" s="322"/>
      <c r="U2797" s="328"/>
      <c r="V2797" s="330"/>
      <c r="W2797" s="332"/>
      <c r="X2797" s="328"/>
      <c r="Y2797" s="324"/>
      <c r="Z2797" s="324"/>
      <c r="AA2797" s="324"/>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22"/>
      <c r="Q2798" s="266"/>
      <c r="R2798" s="324"/>
      <c r="S2798" s="326"/>
      <c r="T2798" s="322"/>
      <c r="U2798" s="328"/>
      <c r="V2798" s="330"/>
      <c r="W2798" s="332"/>
      <c r="X2798" s="328"/>
      <c r="Y2798" s="324"/>
      <c r="Z2798" s="324"/>
      <c r="AA2798" s="324"/>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22"/>
      <c r="Q2799" s="266"/>
      <c r="R2799" s="324"/>
      <c r="S2799" s="326"/>
      <c r="T2799" s="322"/>
      <c r="U2799" s="328"/>
      <c r="V2799" s="330"/>
      <c r="W2799" s="332"/>
      <c r="X2799" s="328"/>
      <c r="Y2799" s="324"/>
      <c r="Z2799" s="324"/>
      <c r="AA2799" s="324"/>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22"/>
      <c r="Q2800" s="266"/>
      <c r="R2800" s="324"/>
      <c r="S2800" s="326"/>
      <c r="T2800" s="322"/>
      <c r="U2800" s="328"/>
      <c r="V2800" s="330"/>
      <c r="W2800" s="332"/>
      <c r="X2800" s="328"/>
      <c r="Y2800" s="324"/>
      <c r="Z2800" s="324"/>
      <c r="AA2800" s="324"/>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21">
        <f>SUM(O2802:O2806)</f>
        <v>0</v>
      </c>
      <c r="Q2802" s="264"/>
      <c r="R2802" s="323">
        <f>SUMPRODUCT(Q2802:Q2806+0)</f>
        <v>0</v>
      </c>
      <c r="S2802" s="325" t="e">
        <f>R2802/P2802</f>
        <v>#DIV/0!</v>
      </c>
      <c r="T2802" s="321" t="e">
        <f>LOOKUP(S2802,{0.4,0.45,0.5,0.55,0.6,0.65,0.7,0.75,0.8,0.85,0.9,0.95,1},{0.1,0.175,0.25,0.325,0.4,0.475,0.55,0.625,0.7,0.775,0.85,0.925,1})</f>
        <v>#DIV/0!</v>
      </c>
      <c r="U2802" s="327"/>
      <c r="V2802" s="329"/>
      <c r="W2802" s="331"/>
      <c r="X2802" s="327"/>
      <c r="Y2802" s="323">
        <f>R2802-(V2802/10)-X2802</f>
        <v>0</v>
      </c>
      <c r="Z2802" s="323" t="e">
        <f>Y2802*T2802*AE2802</f>
        <v>#DIV/0!</v>
      </c>
      <c r="AA2802" s="323"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22"/>
      <c r="Q2803" s="266"/>
      <c r="R2803" s="324"/>
      <c r="S2803" s="326"/>
      <c r="T2803" s="322"/>
      <c r="U2803" s="328"/>
      <c r="V2803" s="330"/>
      <c r="W2803" s="332"/>
      <c r="X2803" s="328"/>
      <c r="Y2803" s="324"/>
      <c r="Z2803" s="324"/>
      <c r="AA2803" s="324"/>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22"/>
      <c r="Q2804" s="266"/>
      <c r="R2804" s="324"/>
      <c r="S2804" s="326"/>
      <c r="T2804" s="322"/>
      <c r="U2804" s="328"/>
      <c r="V2804" s="330"/>
      <c r="W2804" s="332"/>
      <c r="X2804" s="328"/>
      <c r="Y2804" s="324"/>
      <c r="Z2804" s="324"/>
      <c r="AA2804" s="324"/>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22"/>
      <c r="Q2805" s="266"/>
      <c r="R2805" s="324"/>
      <c r="S2805" s="326"/>
      <c r="T2805" s="322"/>
      <c r="U2805" s="328"/>
      <c r="V2805" s="330"/>
      <c r="W2805" s="332"/>
      <c r="X2805" s="328"/>
      <c r="Y2805" s="324"/>
      <c r="Z2805" s="324"/>
      <c r="AA2805" s="324"/>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22"/>
      <c r="Q2806" s="266"/>
      <c r="R2806" s="324"/>
      <c r="S2806" s="326"/>
      <c r="T2806" s="322"/>
      <c r="U2806" s="328"/>
      <c r="V2806" s="330"/>
      <c r="W2806" s="332"/>
      <c r="X2806" s="328"/>
      <c r="Y2806" s="324"/>
      <c r="Z2806" s="324"/>
      <c r="AA2806" s="324"/>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34">
        <f>SUM(O2807:O2811)</f>
        <v>0</v>
      </c>
      <c r="Q2807" s="269"/>
      <c r="R2807" s="318">
        <f>SUMPRODUCT(Q2807:Q2811+0)</f>
        <v>0</v>
      </c>
      <c r="S2807" s="336" t="e">
        <f>R2807/P2807</f>
        <v>#DIV/0!</v>
      </c>
      <c r="T2807" s="334" t="e">
        <f>LOOKUP(S2807,{0.4,0.45,0.5,0.55,0.6,0.65,0.7,0.75,0.8,0.85,0.9,0.95,1},{0.1,0.175,0.25,0.325,0.4,0.475,0.55,0.625,0.7,0.775,0.85,0.925,1})</f>
        <v>#DIV/0!</v>
      </c>
      <c r="U2807" s="338"/>
      <c r="V2807" s="340"/>
      <c r="W2807" s="342"/>
      <c r="X2807" s="338"/>
      <c r="Y2807" s="318">
        <f>R2807-(V2807/10)-X2807</f>
        <v>0</v>
      </c>
      <c r="Z2807" s="318" t="e">
        <f>Y2807*T2807*AE2807</f>
        <v>#DIV/0!</v>
      </c>
      <c r="AA2807" s="318"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35"/>
      <c r="Q2808" s="271"/>
      <c r="R2808" s="319"/>
      <c r="S2808" s="337"/>
      <c r="T2808" s="335"/>
      <c r="U2808" s="339"/>
      <c r="V2808" s="341"/>
      <c r="W2808" s="343"/>
      <c r="X2808" s="339"/>
      <c r="Y2808" s="319"/>
      <c r="Z2808" s="319"/>
      <c r="AA2808" s="319"/>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35"/>
      <c r="Q2809" s="271"/>
      <c r="R2809" s="319"/>
      <c r="S2809" s="337"/>
      <c r="T2809" s="335"/>
      <c r="U2809" s="339"/>
      <c r="V2809" s="341"/>
      <c r="W2809" s="343"/>
      <c r="X2809" s="339"/>
      <c r="Y2809" s="319"/>
      <c r="Z2809" s="319"/>
      <c r="AA2809" s="319"/>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35"/>
      <c r="Q2810" s="271"/>
      <c r="R2810" s="319"/>
      <c r="S2810" s="337"/>
      <c r="T2810" s="335"/>
      <c r="U2810" s="339"/>
      <c r="V2810" s="341"/>
      <c r="W2810" s="343"/>
      <c r="X2810" s="339"/>
      <c r="Y2810" s="319"/>
      <c r="Z2810" s="319"/>
      <c r="AA2810" s="319"/>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35"/>
      <c r="Q2811" s="271"/>
      <c r="R2811" s="319"/>
      <c r="S2811" s="337"/>
      <c r="T2811" s="335"/>
      <c r="U2811" s="339"/>
      <c r="V2811" s="341"/>
      <c r="W2811" s="343"/>
      <c r="X2811" s="339"/>
      <c r="Y2811" s="319"/>
      <c r="Z2811" s="319"/>
      <c r="AA2811" s="319"/>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21">
        <f>SUM(O2812:O2816)</f>
        <v>0</v>
      </c>
      <c r="Q2812" s="264"/>
      <c r="R2812" s="323">
        <f>SUMPRODUCT(Q2812:Q2816+0)</f>
        <v>0</v>
      </c>
      <c r="S2812" s="325" t="e">
        <f>R2812/P2812</f>
        <v>#DIV/0!</v>
      </c>
      <c r="T2812" s="321" t="e">
        <f>LOOKUP(S2812,{0.4,0.45,0.5,0.55,0.6,0.65,0.7,0.75,0.8,0.85,0.9,0.95,1},{0.1,0.175,0.25,0.325,0.4,0.475,0.55,0.625,0.7,0.775,0.85,0.925,1})</f>
        <v>#DIV/0!</v>
      </c>
      <c r="U2812" s="327"/>
      <c r="V2812" s="329"/>
      <c r="W2812" s="331"/>
      <c r="X2812" s="327"/>
      <c r="Y2812" s="323">
        <f>R2812-(V2812/10)-X2812</f>
        <v>0</v>
      </c>
      <c r="Z2812" s="323" t="e">
        <f>Y2812*T2812*AE2812</f>
        <v>#DIV/0!</v>
      </c>
      <c r="AA2812" s="323"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22"/>
      <c r="Q2813" s="266"/>
      <c r="R2813" s="324"/>
      <c r="S2813" s="326"/>
      <c r="T2813" s="322"/>
      <c r="U2813" s="328"/>
      <c r="V2813" s="330"/>
      <c r="W2813" s="332"/>
      <c r="X2813" s="328"/>
      <c r="Y2813" s="324"/>
      <c r="Z2813" s="324"/>
      <c r="AA2813" s="324"/>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22"/>
      <c r="Q2814" s="266"/>
      <c r="R2814" s="324"/>
      <c r="S2814" s="326"/>
      <c r="T2814" s="322"/>
      <c r="U2814" s="328"/>
      <c r="V2814" s="330"/>
      <c r="W2814" s="332"/>
      <c r="X2814" s="328"/>
      <c r="Y2814" s="324"/>
      <c r="Z2814" s="324"/>
      <c r="AA2814" s="324"/>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22"/>
      <c r="Q2815" s="266"/>
      <c r="R2815" s="324"/>
      <c r="S2815" s="326"/>
      <c r="T2815" s="322"/>
      <c r="U2815" s="328"/>
      <c r="V2815" s="330"/>
      <c r="W2815" s="332"/>
      <c r="X2815" s="328"/>
      <c r="Y2815" s="324"/>
      <c r="Z2815" s="324"/>
      <c r="AA2815" s="324"/>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22"/>
      <c r="Q2816" s="266"/>
      <c r="R2816" s="324"/>
      <c r="S2816" s="326"/>
      <c r="T2816" s="322"/>
      <c r="U2816" s="328"/>
      <c r="V2816" s="330"/>
      <c r="W2816" s="332"/>
      <c r="X2816" s="328"/>
      <c r="Y2816" s="324"/>
      <c r="Z2816" s="324"/>
      <c r="AA2816" s="324"/>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34">
        <f>SUM(O2817:O2821)</f>
        <v>0</v>
      </c>
      <c r="Q2817" s="269"/>
      <c r="R2817" s="318">
        <f>SUMPRODUCT(Q2817:Q2821+0)</f>
        <v>0</v>
      </c>
      <c r="S2817" s="336" t="e">
        <f>R2817/P2817</f>
        <v>#DIV/0!</v>
      </c>
      <c r="T2817" s="334" t="e">
        <f>LOOKUP(S2817,{0.4,0.45,0.5,0.55,0.6,0.65,0.7,0.75,0.8,0.85,0.9,0.95,1},{0.1,0.175,0.25,0.325,0.4,0.475,0.55,0.625,0.7,0.775,0.85,0.925,1})</f>
        <v>#DIV/0!</v>
      </c>
      <c r="U2817" s="338"/>
      <c r="V2817" s="340"/>
      <c r="W2817" s="342"/>
      <c r="X2817" s="338"/>
      <c r="Y2817" s="318">
        <f>R2817-(V2817/10)-X2817</f>
        <v>0</v>
      </c>
      <c r="Z2817" s="318" t="e">
        <f>Y2817*T2817*AE2817</f>
        <v>#DIV/0!</v>
      </c>
      <c r="AA2817" s="318"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35"/>
      <c r="Q2818" s="271"/>
      <c r="R2818" s="319"/>
      <c r="S2818" s="337"/>
      <c r="T2818" s="335"/>
      <c r="U2818" s="339"/>
      <c r="V2818" s="341"/>
      <c r="W2818" s="343"/>
      <c r="X2818" s="339"/>
      <c r="Y2818" s="319"/>
      <c r="Z2818" s="319"/>
      <c r="AA2818" s="319"/>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35"/>
      <c r="Q2819" s="271"/>
      <c r="R2819" s="319"/>
      <c r="S2819" s="337"/>
      <c r="T2819" s="335"/>
      <c r="U2819" s="339"/>
      <c r="V2819" s="341"/>
      <c r="W2819" s="343"/>
      <c r="X2819" s="339"/>
      <c r="Y2819" s="319"/>
      <c r="Z2819" s="319"/>
      <c r="AA2819" s="319"/>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35"/>
      <c r="Q2820" s="271"/>
      <c r="R2820" s="319"/>
      <c r="S2820" s="337"/>
      <c r="T2820" s="335"/>
      <c r="U2820" s="339"/>
      <c r="V2820" s="341"/>
      <c r="W2820" s="343"/>
      <c r="X2820" s="339"/>
      <c r="Y2820" s="319"/>
      <c r="Z2820" s="319"/>
      <c r="AA2820" s="319"/>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35"/>
      <c r="Q2821" s="271"/>
      <c r="R2821" s="319"/>
      <c r="S2821" s="337"/>
      <c r="T2821" s="335"/>
      <c r="U2821" s="339"/>
      <c r="V2821" s="341"/>
      <c r="W2821" s="343"/>
      <c r="X2821" s="339"/>
      <c r="Y2821" s="319"/>
      <c r="Z2821" s="319"/>
      <c r="AA2821" s="319"/>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21">
        <f>SUM(O2822:O2826)</f>
        <v>0</v>
      </c>
      <c r="Q2822" s="264"/>
      <c r="R2822" s="323">
        <f>SUMPRODUCT(Q2822:Q2826+0)</f>
        <v>0</v>
      </c>
      <c r="S2822" s="325" t="e">
        <f>R2822/P2822</f>
        <v>#DIV/0!</v>
      </c>
      <c r="T2822" s="321" t="e">
        <f>LOOKUP(S2822,{0.4,0.45,0.5,0.55,0.6,0.65,0.7,0.75,0.8,0.85,0.9,0.95,1},{0.1,0.175,0.25,0.325,0.4,0.475,0.55,0.625,0.7,0.775,0.85,0.925,1})</f>
        <v>#DIV/0!</v>
      </c>
      <c r="U2822" s="327"/>
      <c r="V2822" s="329"/>
      <c r="W2822" s="331"/>
      <c r="X2822" s="327"/>
      <c r="Y2822" s="323">
        <f>R2822-(V2822/10)-X2822</f>
        <v>0</v>
      </c>
      <c r="Z2822" s="323" t="e">
        <f>Y2822*T2822*AE2822</f>
        <v>#DIV/0!</v>
      </c>
      <c r="AA2822" s="323"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22"/>
      <c r="Q2823" s="266"/>
      <c r="R2823" s="324"/>
      <c r="S2823" s="326"/>
      <c r="T2823" s="322"/>
      <c r="U2823" s="328"/>
      <c r="V2823" s="330"/>
      <c r="W2823" s="332"/>
      <c r="X2823" s="328"/>
      <c r="Y2823" s="324"/>
      <c r="Z2823" s="324"/>
      <c r="AA2823" s="324"/>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22"/>
      <c r="Q2824" s="266"/>
      <c r="R2824" s="324"/>
      <c r="S2824" s="326"/>
      <c r="T2824" s="322"/>
      <c r="U2824" s="328"/>
      <c r="V2824" s="330"/>
      <c r="W2824" s="332"/>
      <c r="X2824" s="328"/>
      <c r="Y2824" s="324"/>
      <c r="Z2824" s="324"/>
      <c r="AA2824" s="324"/>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22"/>
      <c r="Q2825" s="266"/>
      <c r="R2825" s="324"/>
      <c r="S2825" s="326"/>
      <c r="T2825" s="322"/>
      <c r="U2825" s="328"/>
      <c r="V2825" s="330"/>
      <c r="W2825" s="332"/>
      <c r="X2825" s="328"/>
      <c r="Y2825" s="324"/>
      <c r="Z2825" s="324"/>
      <c r="AA2825" s="324"/>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22"/>
      <c r="Q2826" s="266"/>
      <c r="R2826" s="324"/>
      <c r="S2826" s="326"/>
      <c r="T2826" s="322"/>
      <c r="U2826" s="328"/>
      <c r="V2826" s="330"/>
      <c r="W2826" s="332"/>
      <c r="X2826" s="328"/>
      <c r="Y2826" s="324"/>
      <c r="Z2826" s="324"/>
      <c r="AA2826" s="324"/>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21">
        <f>SUM(O2828:O2832)</f>
        <v>0</v>
      </c>
      <c r="Q2828" s="264"/>
      <c r="R2828" s="323">
        <f>SUMPRODUCT(Q2828:Q2832+0)</f>
        <v>0</v>
      </c>
      <c r="S2828" s="325" t="e">
        <f>R2828/P2828</f>
        <v>#DIV/0!</v>
      </c>
      <c r="T2828" s="321" t="e">
        <f>LOOKUP(S2828,{0.4,0.45,0.5,0.55,0.6,0.65,0.7,0.75,0.8,0.85,0.9,0.95,1},{0.1,0.175,0.25,0.325,0.4,0.475,0.55,0.625,0.7,0.775,0.85,0.925,1})</f>
        <v>#DIV/0!</v>
      </c>
      <c r="U2828" s="327"/>
      <c r="V2828" s="329"/>
      <c r="W2828" s="331"/>
      <c r="X2828" s="327"/>
      <c r="Y2828" s="323">
        <f>R2828-(V2828/10)-X2828</f>
        <v>0</v>
      </c>
      <c r="Z2828" s="323" t="e">
        <f>Y2828*T2828*AE2828</f>
        <v>#DIV/0!</v>
      </c>
      <c r="AA2828" s="323"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22"/>
      <c r="Q2829" s="266"/>
      <c r="R2829" s="324"/>
      <c r="S2829" s="326"/>
      <c r="T2829" s="322"/>
      <c r="U2829" s="328"/>
      <c r="V2829" s="330"/>
      <c r="W2829" s="332"/>
      <c r="X2829" s="328"/>
      <c r="Y2829" s="324"/>
      <c r="Z2829" s="324"/>
      <c r="AA2829" s="324"/>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22"/>
      <c r="Q2830" s="266"/>
      <c r="R2830" s="324"/>
      <c r="S2830" s="326"/>
      <c r="T2830" s="322"/>
      <c r="U2830" s="328"/>
      <c r="V2830" s="330"/>
      <c r="W2830" s="332"/>
      <c r="X2830" s="328"/>
      <c r="Y2830" s="324"/>
      <c r="Z2830" s="324"/>
      <c r="AA2830" s="324"/>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22"/>
      <c r="Q2831" s="266"/>
      <c r="R2831" s="324"/>
      <c r="S2831" s="326"/>
      <c r="T2831" s="322"/>
      <c r="U2831" s="328"/>
      <c r="V2831" s="330"/>
      <c r="W2831" s="332"/>
      <c r="X2831" s="328"/>
      <c r="Y2831" s="324"/>
      <c r="Z2831" s="324"/>
      <c r="AA2831" s="324"/>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22"/>
      <c r="Q2832" s="266"/>
      <c r="R2832" s="324"/>
      <c r="S2832" s="326"/>
      <c r="T2832" s="322"/>
      <c r="U2832" s="328"/>
      <c r="V2832" s="330"/>
      <c r="W2832" s="332"/>
      <c r="X2832" s="328"/>
      <c r="Y2832" s="324"/>
      <c r="Z2832" s="324"/>
      <c r="AA2832" s="324"/>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34">
        <f>SUM(O2833:O2837)</f>
        <v>0</v>
      </c>
      <c r="Q2833" s="269"/>
      <c r="R2833" s="318">
        <f>SUMPRODUCT(Q2833:Q2837+0)</f>
        <v>0</v>
      </c>
      <c r="S2833" s="336" t="e">
        <f>R2833/P2833</f>
        <v>#DIV/0!</v>
      </c>
      <c r="T2833" s="334" t="e">
        <f>LOOKUP(S2833,{0.4,0.45,0.5,0.55,0.6,0.65,0.7,0.75,0.8,0.85,0.9,0.95,1},{0.1,0.175,0.25,0.325,0.4,0.475,0.55,0.625,0.7,0.775,0.85,0.925,1})</f>
        <v>#DIV/0!</v>
      </c>
      <c r="U2833" s="338"/>
      <c r="V2833" s="340"/>
      <c r="W2833" s="342"/>
      <c r="X2833" s="338"/>
      <c r="Y2833" s="318">
        <f>R2833-(V2833/10)-X2833</f>
        <v>0</v>
      </c>
      <c r="Z2833" s="318" t="e">
        <f>Y2833*T2833*AE2833</f>
        <v>#DIV/0!</v>
      </c>
      <c r="AA2833" s="318"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35"/>
      <c r="Q2834" s="271"/>
      <c r="R2834" s="319"/>
      <c r="S2834" s="337"/>
      <c r="T2834" s="335"/>
      <c r="U2834" s="339"/>
      <c r="V2834" s="341"/>
      <c r="W2834" s="343"/>
      <c r="X2834" s="339"/>
      <c r="Y2834" s="319"/>
      <c r="Z2834" s="319"/>
      <c r="AA2834" s="319"/>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35"/>
      <c r="Q2835" s="271"/>
      <c r="R2835" s="319"/>
      <c r="S2835" s="337"/>
      <c r="T2835" s="335"/>
      <c r="U2835" s="339"/>
      <c r="V2835" s="341"/>
      <c r="W2835" s="343"/>
      <c r="X2835" s="339"/>
      <c r="Y2835" s="319"/>
      <c r="Z2835" s="319"/>
      <c r="AA2835" s="319"/>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35"/>
      <c r="Q2836" s="271"/>
      <c r="R2836" s="319"/>
      <c r="S2836" s="337"/>
      <c r="T2836" s="335"/>
      <c r="U2836" s="339"/>
      <c r="V2836" s="341"/>
      <c r="W2836" s="343"/>
      <c r="X2836" s="339"/>
      <c r="Y2836" s="319"/>
      <c r="Z2836" s="319"/>
      <c r="AA2836" s="319"/>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35"/>
      <c r="Q2837" s="271"/>
      <c r="R2837" s="319"/>
      <c r="S2837" s="337"/>
      <c r="T2837" s="335"/>
      <c r="U2837" s="339"/>
      <c r="V2837" s="341"/>
      <c r="W2837" s="343"/>
      <c r="X2837" s="339"/>
      <c r="Y2837" s="319"/>
      <c r="Z2837" s="319"/>
      <c r="AA2837" s="319"/>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21">
        <f>SUM(O2838:O2842)</f>
        <v>0</v>
      </c>
      <c r="Q2838" s="264"/>
      <c r="R2838" s="323">
        <f>SUMPRODUCT(Q2838:Q2842+0)</f>
        <v>0</v>
      </c>
      <c r="S2838" s="325" t="e">
        <f>R2838/P2838</f>
        <v>#DIV/0!</v>
      </c>
      <c r="T2838" s="321" t="e">
        <f>LOOKUP(S2838,{0.4,0.45,0.5,0.55,0.6,0.65,0.7,0.75,0.8,0.85,0.9,0.95,1},{0.1,0.175,0.25,0.325,0.4,0.475,0.55,0.625,0.7,0.775,0.85,0.925,1})</f>
        <v>#DIV/0!</v>
      </c>
      <c r="U2838" s="327"/>
      <c r="V2838" s="329"/>
      <c r="W2838" s="331"/>
      <c r="X2838" s="327"/>
      <c r="Y2838" s="323">
        <f>R2838-(V2838/10)-X2838</f>
        <v>0</v>
      </c>
      <c r="Z2838" s="323" t="e">
        <f>Y2838*T2838*AE2838</f>
        <v>#DIV/0!</v>
      </c>
      <c r="AA2838" s="323"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22"/>
      <c r="Q2839" s="266"/>
      <c r="R2839" s="324"/>
      <c r="S2839" s="326"/>
      <c r="T2839" s="322"/>
      <c r="U2839" s="328"/>
      <c r="V2839" s="330"/>
      <c r="W2839" s="332"/>
      <c r="X2839" s="328"/>
      <c r="Y2839" s="324"/>
      <c r="Z2839" s="324"/>
      <c r="AA2839" s="324"/>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22"/>
      <c r="Q2840" s="266"/>
      <c r="R2840" s="324"/>
      <c r="S2840" s="326"/>
      <c r="T2840" s="322"/>
      <c r="U2840" s="328"/>
      <c r="V2840" s="330"/>
      <c r="W2840" s="332"/>
      <c r="X2840" s="328"/>
      <c r="Y2840" s="324"/>
      <c r="Z2840" s="324"/>
      <c r="AA2840" s="324"/>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22"/>
      <c r="Q2841" s="266"/>
      <c r="R2841" s="324"/>
      <c r="S2841" s="326"/>
      <c r="T2841" s="322"/>
      <c r="U2841" s="328"/>
      <c r="V2841" s="330"/>
      <c r="W2841" s="332"/>
      <c r="X2841" s="328"/>
      <c r="Y2841" s="324"/>
      <c r="Z2841" s="324"/>
      <c r="AA2841" s="324"/>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22"/>
      <c r="Q2842" s="266"/>
      <c r="R2842" s="324"/>
      <c r="S2842" s="326"/>
      <c r="T2842" s="322"/>
      <c r="U2842" s="328"/>
      <c r="V2842" s="330"/>
      <c r="W2842" s="332"/>
      <c r="X2842" s="328"/>
      <c r="Y2842" s="324"/>
      <c r="Z2842" s="324"/>
      <c r="AA2842" s="324"/>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34">
        <f>SUM(O2843:O2847)</f>
        <v>0</v>
      </c>
      <c r="Q2843" s="269"/>
      <c r="R2843" s="318">
        <f>SUMPRODUCT(Q2843:Q2847+0)</f>
        <v>0</v>
      </c>
      <c r="S2843" s="336" t="e">
        <f>R2843/P2843</f>
        <v>#DIV/0!</v>
      </c>
      <c r="T2843" s="334" t="e">
        <f>LOOKUP(S2843,{0.4,0.45,0.5,0.55,0.6,0.65,0.7,0.75,0.8,0.85,0.9,0.95,1},{0.1,0.175,0.25,0.325,0.4,0.475,0.55,0.625,0.7,0.775,0.85,0.925,1})</f>
        <v>#DIV/0!</v>
      </c>
      <c r="U2843" s="338"/>
      <c r="V2843" s="340"/>
      <c r="W2843" s="342"/>
      <c r="X2843" s="338"/>
      <c r="Y2843" s="318">
        <f>R2843-(V2843/10)-X2843</f>
        <v>0</v>
      </c>
      <c r="Z2843" s="318" t="e">
        <f>Y2843*T2843*AE2843</f>
        <v>#DIV/0!</v>
      </c>
      <c r="AA2843" s="318"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35"/>
      <c r="Q2844" s="271"/>
      <c r="R2844" s="319"/>
      <c r="S2844" s="337"/>
      <c r="T2844" s="335"/>
      <c r="U2844" s="339"/>
      <c r="V2844" s="341"/>
      <c r="W2844" s="343"/>
      <c r="X2844" s="339"/>
      <c r="Y2844" s="319"/>
      <c r="Z2844" s="319"/>
      <c r="AA2844" s="319"/>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35"/>
      <c r="Q2845" s="271"/>
      <c r="R2845" s="319"/>
      <c r="S2845" s="337"/>
      <c r="T2845" s="335"/>
      <c r="U2845" s="339"/>
      <c r="V2845" s="341"/>
      <c r="W2845" s="343"/>
      <c r="X2845" s="339"/>
      <c r="Y2845" s="319"/>
      <c r="Z2845" s="319"/>
      <c r="AA2845" s="319"/>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35"/>
      <c r="Q2846" s="271"/>
      <c r="R2846" s="319"/>
      <c r="S2846" s="337"/>
      <c r="T2846" s="335"/>
      <c r="U2846" s="339"/>
      <c r="V2846" s="341"/>
      <c r="W2846" s="343"/>
      <c r="X2846" s="339"/>
      <c r="Y2846" s="319"/>
      <c r="Z2846" s="319"/>
      <c r="AA2846" s="319"/>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35"/>
      <c r="Q2847" s="271"/>
      <c r="R2847" s="319"/>
      <c r="S2847" s="337"/>
      <c r="T2847" s="335"/>
      <c r="U2847" s="339"/>
      <c r="V2847" s="341"/>
      <c r="W2847" s="343"/>
      <c r="X2847" s="339"/>
      <c r="Y2847" s="319"/>
      <c r="Z2847" s="319"/>
      <c r="AA2847" s="319"/>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21">
        <f>SUM(O2848:O2852)</f>
        <v>0</v>
      </c>
      <c r="Q2848" s="264"/>
      <c r="R2848" s="323">
        <f>SUMPRODUCT(Q2848:Q2852+0)</f>
        <v>0</v>
      </c>
      <c r="S2848" s="325" t="e">
        <f>R2848/P2848</f>
        <v>#DIV/0!</v>
      </c>
      <c r="T2848" s="321" t="e">
        <f>LOOKUP(S2848,{0.4,0.45,0.5,0.55,0.6,0.65,0.7,0.75,0.8,0.85,0.9,0.95,1},{0.1,0.175,0.25,0.325,0.4,0.475,0.55,0.625,0.7,0.775,0.85,0.925,1})</f>
        <v>#DIV/0!</v>
      </c>
      <c r="U2848" s="327"/>
      <c r="V2848" s="329"/>
      <c r="W2848" s="331"/>
      <c r="X2848" s="327"/>
      <c r="Y2848" s="323">
        <f>R2848-(V2848/10)-X2848</f>
        <v>0</v>
      </c>
      <c r="Z2848" s="323" t="e">
        <f>Y2848*T2848*AE2848</f>
        <v>#DIV/0!</v>
      </c>
      <c r="AA2848" s="323"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22"/>
      <c r="Q2849" s="266"/>
      <c r="R2849" s="324"/>
      <c r="S2849" s="326"/>
      <c r="T2849" s="322"/>
      <c r="U2849" s="328"/>
      <c r="V2849" s="330"/>
      <c r="W2849" s="332"/>
      <c r="X2849" s="328"/>
      <c r="Y2849" s="324"/>
      <c r="Z2849" s="324"/>
      <c r="AA2849" s="324"/>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22"/>
      <c r="Q2850" s="266"/>
      <c r="R2850" s="324"/>
      <c r="S2850" s="326"/>
      <c r="T2850" s="322"/>
      <c r="U2850" s="328"/>
      <c r="V2850" s="330"/>
      <c r="W2850" s="332"/>
      <c r="X2850" s="328"/>
      <c r="Y2850" s="324"/>
      <c r="Z2850" s="324"/>
      <c r="AA2850" s="324"/>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22"/>
      <c r="Q2851" s="266"/>
      <c r="R2851" s="324"/>
      <c r="S2851" s="326"/>
      <c r="T2851" s="322"/>
      <c r="U2851" s="328"/>
      <c r="V2851" s="330"/>
      <c r="W2851" s="332"/>
      <c r="X2851" s="328"/>
      <c r="Y2851" s="324"/>
      <c r="Z2851" s="324"/>
      <c r="AA2851" s="324"/>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22"/>
      <c r="Q2852" s="266"/>
      <c r="R2852" s="324"/>
      <c r="S2852" s="326"/>
      <c r="T2852" s="322"/>
      <c r="U2852" s="328"/>
      <c r="V2852" s="330"/>
      <c r="W2852" s="332"/>
      <c r="X2852" s="328"/>
      <c r="Y2852" s="324"/>
      <c r="Z2852" s="324"/>
      <c r="AA2852" s="324"/>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21">
        <f>SUM(O2854:O2858)</f>
        <v>0</v>
      </c>
      <c r="Q2854" s="264"/>
      <c r="R2854" s="323">
        <f>SUMPRODUCT(Q2854:Q2858+0)</f>
        <v>0</v>
      </c>
      <c r="S2854" s="325" t="e">
        <f>R2854/P2854</f>
        <v>#DIV/0!</v>
      </c>
      <c r="T2854" s="321" t="e">
        <f>LOOKUP(S2854,{0.4,0.45,0.5,0.55,0.6,0.65,0.7,0.75,0.8,0.85,0.9,0.95,1},{0.1,0.175,0.25,0.325,0.4,0.475,0.55,0.625,0.7,0.775,0.85,0.925,1})</f>
        <v>#DIV/0!</v>
      </c>
      <c r="U2854" s="327"/>
      <c r="V2854" s="329"/>
      <c r="W2854" s="331"/>
      <c r="X2854" s="327"/>
      <c r="Y2854" s="323">
        <f>R2854-(V2854/10)-X2854</f>
        <v>0</v>
      </c>
      <c r="Z2854" s="323" t="e">
        <f>Y2854*T2854*AE2854</f>
        <v>#DIV/0!</v>
      </c>
      <c r="AA2854" s="323"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22"/>
      <c r="Q2855" s="266"/>
      <c r="R2855" s="324"/>
      <c r="S2855" s="326"/>
      <c r="T2855" s="322"/>
      <c r="U2855" s="328"/>
      <c r="V2855" s="330"/>
      <c r="W2855" s="332"/>
      <c r="X2855" s="328"/>
      <c r="Y2855" s="324"/>
      <c r="Z2855" s="324"/>
      <c r="AA2855" s="324"/>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22"/>
      <c r="Q2856" s="266"/>
      <c r="R2856" s="324"/>
      <c r="S2856" s="326"/>
      <c r="T2856" s="322"/>
      <c r="U2856" s="328"/>
      <c r="V2856" s="330"/>
      <c r="W2856" s="332"/>
      <c r="X2856" s="328"/>
      <c r="Y2856" s="324"/>
      <c r="Z2856" s="324"/>
      <c r="AA2856" s="324"/>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22"/>
      <c r="Q2857" s="266"/>
      <c r="R2857" s="324"/>
      <c r="S2857" s="326"/>
      <c r="T2857" s="322"/>
      <c r="U2857" s="328"/>
      <c r="V2857" s="330"/>
      <c r="W2857" s="332"/>
      <c r="X2857" s="328"/>
      <c r="Y2857" s="324"/>
      <c r="Z2857" s="324"/>
      <c r="AA2857" s="324"/>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22"/>
      <c r="Q2858" s="266"/>
      <c r="R2858" s="324"/>
      <c r="S2858" s="326"/>
      <c r="T2858" s="322"/>
      <c r="U2858" s="328"/>
      <c r="V2858" s="330"/>
      <c r="W2858" s="332"/>
      <c r="X2858" s="328"/>
      <c r="Y2858" s="324"/>
      <c r="Z2858" s="324"/>
      <c r="AA2858" s="324"/>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34">
        <f>SUM(O2859:O2863)</f>
        <v>0</v>
      </c>
      <c r="Q2859" s="269"/>
      <c r="R2859" s="318">
        <f>SUMPRODUCT(Q2859:Q2863+0)</f>
        <v>0</v>
      </c>
      <c r="S2859" s="336" t="e">
        <f>R2859/P2859</f>
        <v>#DIV/0!</v>
      </c>
      <c r="T2859" s="334" t="e">
        <f>LOOKUP(S2859,{0.4,0.45,0.5,0.55,0.6,0.65,0.7,0.75,0.8,0.85,0.9,0.95,1},{0.1,0.175,0.25,0.325,0.4,0.475,0.55,0.625,0.7,0.775,0.85,0.925,1})</f>
        <v>#DIV/0!</v>
      </c>
      <c r="U2859" s="338"/>
      <c r="V2859" s="340"/>
      <c r="W2859" s="342"/>
      <c r="X2859" s="338"/>
      <c r="Y2859" s="318">
        <f>R2859-(V2859/10)-X2859</f>
        <v>0</v>
      </c>
      <c r="Z2859" s="318" t="e">
        <f>Y2859*T2859*AE2859</f>
        <v>#DIV/0!</v>
      </c>
      <c r="AA2859" s="318"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35"/>
      <c r="Q2860" s="271"/>
      <c r="R2860" s="319"/>
      <c r="S2860" s="337"/>
      <c r="T2860" s="335"/>
      <c r="U2860" s="339"/>
      <c r="V2860" s="341"/>
      <c r="W2860" s="343"/>
      <c r="X2860" s="339"/>
      <c r="Y2860" s="319"/>
      <c r="Z2860" s="319"/>
      <c r="AA2860" s="319"/>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35"/>
      <c r="Q2861" s="271"/>
      <c r="R2861" s="319"/>
      <c r="S2861" s="337"/>
      <c r="T2861" s="335"/>
      <c r="U2861" s="339"/>
      <c r="V2861" s="341"/>
      <c r="W2861" s="343"/>
      <c r="X2861" s="339"/>
      <c r="Y2861" s="319"/>
      <c r="Z2861" s="319"/>
      <c r="AA2861" s="319"/>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35"/>
      <c r="Q2862" s="271"/>
      <c r="R2862" s="319"/>
      <c r="S2862" s="337"/>
      <c r="T2862" s="335"/>
      <c r="U2862" s="339"/>
      <c r="V2862" s="341"/>
      <c r="W2862" s="343"/>
      <c r="X2862" s="339"/>
      <c r="Y2862" s="319"/>
      <c r="Z2862" s="319"/>
      <c r="AA2862" s="319"/>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35"/>
      <c r="Q2863" s="271"/>
      <c r="R2863" s="319"/>
      <c r="S2863" s="337"/>
      <c r="T2863" s="335"/>
      <c r="U2863" s="339"/>
      <c r="V2863" s="341"/>
      <c r="W2863" s="343"/>
      <c r="X2863" s="339"/>
      <c r="Y2863" s="319"/>
      <c r="Z2863" s="319"/>
      <c r="AA2863" s="319"/>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21">
        <f>SUM(O2864:O2868)</f>
        <v>0</v>
      </c>
      <c r="Q2864" s="264"/>
      <c r="R2864" s="323">
        <f>SUMPRODUCT(Q2864:Q2868+0)</f>
        <v>0</v>
      </c>
      <c r="S2864" s="325" t="e">
        <f>R2864/P2864</f>
        <v>#DIV/0!</v>
      </c>
      <c r="T2864" s="321" t="e">
        <f>LOOKUP(S2864,{0.4,0.45,0.5,0.55,0.6,0.65,0.7,0.75,0.8,0.85,0.9,0.95,1},{0.1,0.175,0.25,0.325,0.4,0.475,0.55,0.625,0.7,0.775,0.85,0.925,1})</f>
        <v>#DIV/0!</v>
      </c>
      <c r="U2864" s="327"/>
      <c r="V2864" s="329"/>
      <c r="W2864" s="331"/>
      <c r="X2864" s="327"/>
      <c r="Y2864" s="323">
        <f>R2864-(V2864/10)-X2864</f>
        <v>0</v>
      </c>
      <c r="Z2864" s="323" t="e">
        <f>Y2864*T2864*AE2864</f>
        <v>#DIV/0!</v>
      </c>
      <c r="AA2864" s="323"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22"/>
      <c r="Q2865" s="266"/>
      <c r="R2865" s="324"/>
      <c r="S2865" s="326"/>
      <c r="T2865" s="322"/>
      <c r="U2865" s="328"/>
      <c r="V2865" s="330"/>
      <c r="W2865" s="332"/>
      <c r="X2865" s="328"/>
      <c r="Y2865" s="324"/>
      <c r="Z2865" s="324"/>
      <c r="AA2865" s="324"/>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22"/>
      <c r="Q2866" s="266"/>
      <c r="R2866" s="324"/>
      <c r="S2866" s="326"/>
      <c r="T2866" s="322"/>
      <c r="U2866" s="328"/>
      <c r="V2866" s="330"/>
      <c r="W2866" s="332"/>
      <c r="X2866" s="328"/>
      <c r="Y2866" s="324"/>
      <c r="Z2866" s="324"/>
      <c r="AA2866" s="324"/>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22"/>
      <c r="Q2867" s="266"/>
      <c r="R2867" s="324"/>
      <c r="S2867" s="326"/>
      <c r="T2867" s="322"/>
      <c r="U2867" s="328"/>
      <c r="V2867" s="330"/>
      <c r="W2867" s="332"/>
      <c r="X2867" s="328"/>
      <c r="Y2867" s="324"/>
      <c r="Z2867" s="324"/>
      <c r="AA2867" s="324"/>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22"/>
      <c r="Q2868" s="266"/>
      <c r="R2868" s="324"/>
      <c r="S2868" s="326"/>
      <c r="T2868" s="322"/>
      <c r="U2868" s="328"/>
      <c r="V2868" s="330"/>
      <c r="W2868" s="332"/>
      <c r="X2868" s="328"/>
      <c r="Y2868" s="324"/>
      <c r="Z2868" s="324"/>
      <c r="AA2868" s="324"/>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34">
        <f>SUM(O2869:O2873)</f>
        <v>0</v>
      </c>
      <c r="Q2869" s="269"/>
      <c r="R2869" s="318">
        <f>SUMPRODUCT(Q2869:Q2873+0)</f>
        <v>0</v>
      </c>
      <c r="S2869" s="336" t="e">
        <f>R2869/P2869</f>
        <v>#DIV/0!</v>
      </c>
      <c r="T2869" s="334" t="e">
        <f>LOOKUP(S2869,{0.4,0.45,0.5,0.55,0.6,0.65,0.7,0.75,0.8,0.85,0.9,0.95,1},{0.1,0.175,0.25,0.325,0.4,0.475,0.55,0.625,0.7,0.775,0.85,0.925,1})</f>
        <v>#DIV/0!</v>
      </c>
      <c r="U2869" s="338"/>
      <c r="V2869" s="340"/>
      <c r="W2869" s="342"/>
      <c r="X2869" s="338"/>
      <c r="Y2869" s="318">
        <f>R2869-(V2869/10)-X2869</f>
        <v>0</v>
      </c>
      <c r="Z2869" s="318" t="e">
        <f>Y2869*T2869*AE2869</f>
        <v>#DIV/0!</v>
      </c>
      <c r="AA2869" s="318"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35"/>
      <c r="Q2870" s="271"/>
      <c r="R2870" s="319"/>
      <c r="S2870" s="337"/>
      <c r="T2870" s="335"/>
      <c r="U2870" s="339"/>
      <c r="V2870" s="341"/>
      <c r="W2870" s="343"/>
      <c r="X2870" s="339"/>
      <c r="Y2870" s="319"/>
      <c r="Z2870" s="319"/>
      <c r="AA2870" s="319"/>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35"/>
      <c r="Q2871" s="271"/>
      <c r="R2871" s="319"/>
      <c r="S2871" s="337"/>
      <c r="T2871" s="335"/>
      <c r="U2871" s="339"/>
      <c r="V2871" s="341"/>
      <c r="W2871" s="343"/>
      <c r="X2871" s="339"/>
      <c r="Y2871" s="319"/>
      <c r="Z2871" s="319"/>
      <c r="AA2871" s="319"/>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35"/>
      <c r="Q2872" s="271"/>
      <c r="R2872" s="319"/>
      <c r="S2872" s="337"/>
      <c r="T2872" s="335"/>
      <c r="U2872" s="339"/>
      <c r="V2872" s="341"/>
      <c r="W2872" s="343"/>
      <c r="X2872" s="339"/>
      <c r="Y2872" s="319"/>
      <c r="Z2872" s="319"/>
      <c r="AA2872" s="319"/>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35"/>
      <c r="Q2873" s="271"/>
      <c r="R2873" s="319"/>
      <c r="S2873" s="337"/>
      <c r="T2873" s="335"/>
      <c r="U2873" s="339"/>
      <c r="V2873" s="341"/>
      <c r="W2873" s="343"/>
      <c r="X2873" s="339"/>
      <c r="Y2873" s="319"/>
      <c r="Z2873" s="319"/>
      <c r="AA2873" s="319"/>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21">
        <f>SUM(O2874:O2878)</f>
        <v>0</v>
      </c>
      <c r="Q2874" s="264"/>
      <c r="R2874" s="323">
        <f>SUMPRODUCT(Q2874:Q2878+0)</f>
        <v>0</v>
      </c>
      <c r="S2874" s="325" t="e">
        <f>R2874/P2874</f>
        <v>#DIV/0!</v>
      </c>
      <c r="T2874" s="321" t="e">
        <f>LOOKUP(S2874,{0.4,0.45,0.5,0.55,0.6,0.65,0.7,0.75,0.8,0.85,0.9,0.95,1},{0.1,0.175,0.25,0.325,0.4,0.475,0.55,0.625,0.7,0.775,0.85,0.925,1})</f>
        <v>#DIV/0!</v>
      </c>
      <c r="U2874" s="327"/>
      <c r="V2874" s="329"/>
      <c r="W2874" s="331"/>
      <c r="X2874" s="327"/>
      <c r="Y2874" s="323">
        <f>R2874-(V2874/10)-X2874</f>
        <v>0</v>
      </c>
      <c r="Z2874" s="323" t="e">
        <f>Y2874*T2874*AE2874</f>
        <v>#DIV/0!</v>
      </c>
      <c r="AA2874" s="323"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22"/>
      <c r="Q2875" s="266"/>
      <c r="R2875" s="324"/>
      <c r="S2875" s="326"/>
      <c r="T2875" s="322"/>
      <c r="U2875" s="328"/>
      <c r="V2875" s="330"/>
      <c r="W2875" s="332"/>
      <c r="X2875" s="328"/>
      <c r="Y2875" s="324"/>
      <c r="Z2875" s="324"/>
      <c r="AA2875" s="324"/>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22"/>
      <c r="Q2876" s="266"/>
      <c r="R2876" s="324"/>
      <c r="S2876" s="326"/>
      <c r="T2876" s="322"/>
      <c r="U2876" s="328"/>
      <c r="V2876" s="330"/>
      <c r="W2876" s="332"/>
      <c r="X2876" s="328"/>
      <c r="Y2876" s="324"/>
      <c r="Z2876" s="324"/>
      <c r="AA2876" s="324"/>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22"/>
      <c r="Q2877" s="266"/>
      <c r="R2877" s="324"/>
      <c r="S2877" s="326"/>
      <c r="T2877" s="322"/>
      <c r="U2877" s="328"/>
      <c r="V2877" s="330"/>
      <c r="W2877" s="332"/>
      <c r="X2877" s="328"/>
      <c r="Y2877" s="324"/>
      <c r="Z2877" s="324"/>
      <c r="AA2877" s="324"/>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22"/>
      <c r="Q2878" s="266"/>
      <c r="R2878" s="324"/>
      <c r="S2878" s="326"/>
      <c r="T2878" s="322"/>
      <c r="U2878" s="328"/>
      <c r="V2878" s="330"/>
      <c r="W2878" s="332"/>
      <c r="X2878" s="328"/>
      <c r="Y2878" s="324"/>
      <c r="Z2878" s="324"/>
      <c r="AA2878" s="324"/>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21">
        <f>SUM(O2880:O2884)</f>
        <v>0</v>
      </c>
      <c r="Q2880" s="264"/>
      <c r="R2880" s="323">
        <f>SUMPRODUCT(Q2880:Q2884+0)</f>
        <v>0</v>
      </c>
      <c r="S2880" s="325" t="e">
        <f>R2880/P2880</f>
        <v>#DIV/0!</v>
      </c>
      <c r="T2880" s="321" t="e">
        <f>LOOKUP(S2880,{0.4,0.45,0.5,0.55,0.6,0.65,0.7,0.75,0.8,0.85,0.9,0.95,1},{0.1,0.175,0.25,0.325,0.4,0.475,0.55,0.625,0.7,0.775,0.85,0.925,1})</f>
        <v>#DIV/0!</v>
      </c>
      <c r="U2880" s="327"/>
      <c r="V2880" s="329"/>
      <c r="W2880" s="331"/>
      <c r="X2880" s="327"/>
      <c r="Y2880" s="323">
        <f>R2880-(V2880/10)-X2880</f>
        <v>0</v>
      </c>
      <c r="Z2880" s="323" t="e">
        <f>Y2880*T2880*AE2880</f>
        <v>#DIV/0!</v>
      </c>
      <c r="AA2880" s="323"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22"/>
      <c r="Q2881" s="266"/>
      <c r="R2881" s="324"/>
      <c r="S2881" s="326"/>
      <c r="T2881" s="322"/>
      <c r="U2881" s="328"/>
      <c r="V2881" s="330"/>
      <c r="W2881" s="332"/>
      <c r="X2881" s="328"/>
      <c r="Y2881" s="324"/>
      <c r="Z2881" s="324"/>
      <c r="AA2881" s="324"/>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22"/>
      <c r="Q2882" s="266"/>
      <c r="R2882" s="324"/>
      <c r="S2882" s="326"/>
      <c r="T2882" s="322"/>
      <c r="U2882" s="328"/>
      <c r="V2882" s="330"/>
      <c r="W2882" s="332"/>
      <c r="X2882" s="328"/>
      <c r="Y2882" s="324"/>
      <c r="Z2882" s="324"/>
      <c r="AA2882" s="324"/>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22"/>
      <c r="Q2883" s="266"/>
      <c r="R2883" s="324"/>
      <c r="S2883" s="326"/>
      <c r="T2883" s="322"/>
      <c r="U2883" s="328"/>
      <c r="V2883" s="330"/>
      <c r="W2883" s="332"/>
      <c r="X2883" s="328"/>
      <c r="Y2883" s="324"/>
      <c r="Z2883" s="324"/>
      <c r="AA2883" s="324"/>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22"/>
      <c r="Q2884" s="266"/>
      <c r="R2884" s="324"/>
      <c r="S2884" s="326"/>
      <c r="T2884" s="322"/>
      <c r="U2884" s="328"/>
      <c r="V2884" s="330"/>
      <c r="W2884" s="332"/>
      <c r="X2884" s="328"/>
      <c r="Y2884" s="324"/>
      <c r="Z2884" s="324"/>
      <c r="AA2884" s="324"/>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34">
        <f>SUM(O2885:O2889)</f>
        <v>0</v>
      </c>
      <c r="Q2885" s="269"/>
      <c r="R2885" s="318">
        <f>SUMPRODUCT(Q2885:Q2889+0)</f>
        <v>0</v>
      </c>
      <c r="S2885" s="336" t="e">
        <f>R2885/P2885</f>
        <v>#DIV/0!</v>
      </c>
      <c r="T2885" s="334" t="e">
        <f>LOOKUP(S2885,{0.4,0.45,0.5,0.55,0.6,0.65,0.7,0.75,0.8,0.85,0.9,0.95,1},{0.1,0.175,0.25,0.325,0.4,0.475,0.55,0.625,0.7,0.775,0.85,0.925,1})</f>
        <v>#DIV/0!</v>
      </c>
      <c r="U2885" s="338"/>
      <c r="V2885" s="340"/>
      <c r="W2885" s="342"/>
      <c r="X2885" s="338"/>
      <c r="Y2885" s="318">
        <f>R2885-(V2885/10)-X2885</f>
        <v>0</v>
      </c>
      <c r="Z2885" s="318" t="e">
        <f>Y2885*T2885*AE2885</f>
        <v>#DIV/0!</v>
      </c>
      <c r="AA2885" s="318"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35"/>
      <c r="Q2886" s="271"/>
      <c r="R2886" s="319"/>
      <c r="S2886" s="337"/>
      <c r="T2886" s="335"/>
      <c r="U2886" s="339"/>
      <c r="V2886" s="341"/>
      <c r="W2886" s="343"/>
      <c r="X2886" s="339"/>
      <c r="Y2886" s="319"/>
      <c r="Z2886" s="319"/>
      <c r="AA2886" s="319"/>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35"/>
      <c r="Q2887" s="271"/>
      <c r="R2887" s="319"/>
      <c r="S2887" s="337"/>
      <c r="T2887" s="335"/>
      <c r="U2887" s="339"/>
      <c r="V2887" s="341"/>
      <c r="W2887" s="343"/>
      <c r="X2887" s="339"/>
      <c r="Y2887" s="319"/>
      <c r="Z2887" s="319"/>
      <c r="AA2887" s="319"/>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35"/>
      <c r="Q2888" s="271"/>
      <c r="R2888" s="319"/>
      <c r="S2888" s="337"/>
      <c r="T2888" s="335"/>
      <c r="U2888" s="339"/>
      <c r="V2888" s="341"/>
      <c r="W2888" s="343"/>
      <c r="X2888" s="339"/>
      <c r="Y2888" s="319"/>
      <c r="Z2888" s="319"/>
      <c r="AA2888" s="319"/>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35"/>
      <c r="Q2889" s="271"/>
      <c r="R2889" s="319"/>
      <c r="S2889" s="337"/>
      <c r="T2889" s="335"/>
      <c r="U2889" s="339"/>
      <c r="V2889" s="341"/>
      <c r="W2889" s="343"/>
      <c r="X2889" s="339"/>
      <c r="Y2889" s="319"/>
      <c r="Z2889" s="319"/>
      <c r="AA2889" s="319"/>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21">
        <f>SUM(O2890:O2894)</f>
        <v>0</v>
      </c>
      <c r="Q2890" s="264"/>
      <c r="R2890" s="323">
        <f>SUMPRODUCT(Q2890:Q2894+0)</f>
        <v>0</v>
      </c>
      <c r="S2890" s="325" t="e">
        <f>R2890/P2890</f>
        <v>#DIV/0!</v>
      </c>
      <c r="T2890" s="321" t="e">
        <f>LOOKUP(S2890,{0.4,0.45,0.5,0.55,0.6,0.65,0.7,0.75,0.8,0.85,0.9,0.95,1},{0.1,0.175,0.25,0.325,0.4,0.475,0.55,0.625,0.7,0.775,0.85,0.925,1})</f>
        <v>#DIV/0!</v>
      </c>
      <c r="U2890" s="327"/>
      <c r="V2890" s="329"/>
      <c r="W2890" s="331"/>
      <c r="X2890" s="327"/>
      <c r="Y2890" s="323">
        <f>R2890-(V2890/10)-X2890</f>
        <v>0</v>
      </c>
      <c r="Z2890" s="323" t="e">
        <f>Y2890*T2890*AE2890</f>
        <v>#DIV/0!</v>
      </c>
      <c r="AA2890" s="323"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22"/>
      <c r="Q2891" s="266"/>
      <c r="R2891" s="324"/>
      <c r="S2891" s="326"/>
      <c r="T2891" s="322"/>
      <c r="U2891" s="328"/>
      <c r="V2891" s="330"/>
      <c r="W2891" s="332"/>
      <c r="X2891" s="328"/>
      <c r="Y2891" s="324"/>
      <c r="Z2891" s="324"/>
      <c r="AA2891" s="324"/>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22"/>
      <c r="Q2892" s="266"/>
      <c r="R2892" s="324"/>
      <c r="S2892" s="326"/>
      <c r="T2892" s="322"/>
      <c r="U2892" s="328"/>
      <c r="V2892" s="330"/>
      <c r="W2892" s="332"/>
      <c r="X2892" s="328"/>
      <c r="Y2892" s="324"/>
      <c r="Z2892" s="324"/>
      <c r="AA2892" s="324"/>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22"/>
      <c r="Q2893" s="266"/>
      <c r="R2893" s="324"/>
      <c r="S2893" s="326"/>
      <c r="T2893" s="322"/>
      <c r="U2893" s="328"/>
      <c r="V2893" s="330"/>
      <c r="W2893" s="332"/>
      <c r="X2893" s="328"/>
      <c r="Y2893" s="324"/>
      <c r="Z2893" s="324"/>
      <c r="AA2893" s="324"/>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22"/>
      <c r="Q2894" s="266"/>
      <c r="R2894" s="324"/>
      <c r="S2894" s="326"/>
      <c r="T2894" s="322"/>
      <c r="U2894" s="328"/>
      <c r="V2894" s="330"/>
      <c r="W2894" s="332"/>
      <c r="X2894" s="328"/>
      <c r="Y2894" s="324"/>
      <c r="Z2894" s="324"/>
      <c r="AA2894" s="324"/>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34">
        <f>SUM(O2895:O2899)</f>
        <v>0</v>
      </c>
      <c r="Q2895" s="269"/>
      <c r="R2895" s="318">
        <f>SUMPRODUCT(Q2895:Q2899+0)</f>
        <v>0</v>
      </c>
      <c r="S2895" s="336" t="e">
        <f>R2895/P2895</f>
        <v>#DIV/0!</v>
      </c>
      <c r="T2895" s="334" t="e">
        <f>LOOKUP(S2895,{0.4,0.45,0.5,0.55,0.6,0.65,0.7,0.75,0.8,0.85,0.9,0.95,1},{0.1,0.175,0.25,0.325,0.4,0.475,0.55,0.625,0.7,0.775,0.85,0.925,1})</f>
        <v>#DIV/0!</v>
      </c>
      <c r="U2895" s="338"/>
      <c r="V2895" s="340"/>
      <c r="W2895" s="342"/>
      <c r="X2895" s="338"/>
      <c r="Y2895" s="318">
        <f>R2895-(V2895/10)-X2895</f>
        <v>0</v>
      </c>
      <c r="Z2895" s="318" t="e">
        <f>Y2895*T2895*AE2895</f>
        <v>#DIV/0!</v>
      </c>
      <c r="AA2895" s="318"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35"/>
      <c r="Q2896" s="271"/>
      <c r="R2896" s="319"/>
      <c r="S2896" s="337"/>
      <c r="T2896" s="335"/>
      <c r="U2896" s="339"/>
      <c r="V2896" s="341"/>
      <c r="W2896" s="343"/>
      <c r="X2896" s="339"/>
      <c r="Y2896" s="319"/>
      <c r="Z2896" s="319"/>
      <c r="AA2896" s="319"/>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35"/>
      <c r="Q2897" s="271"/>
      <c r="R2897" s="319"/>
      <c r="S2897" s="337"/>
      <c r="T2897" s="335"/>
      <c r="U2897" s="339"/>
      <c r="V2897" s="341"/>
      <c r="W2897" s="343"/>
      <c r="X2897" s="339"/>
      <c r="Y2897" s="319"/>
      <c r="Z2897" s="319"/>
      <c r="AA2897" s="319"/>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35"/>
      <c r="Q2898" s="271"/>
      <c r="R2898" s="319"/>
      <c r="S2898" s="337"/>
      <c r="T2898" s="335"/>
      <c r="U2898" s="339"/>
      <c r="V2898" s="341"/>
      <c r="W2898" s="343"/>
      <c r="X2898" s="339"/>
      <c r="Y2898" s="319"/>
      <c r="Z2898" s="319"/>
      <c r="AA2898" s="319"/>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35"/>
      <c r="Q2899" s="271"/>
      <c r="R2899" s="319"/>
      <c r="S2899" s="337"/>
      <c r="T2899" s="335"/>
      <c r="U2899" s="339"/>
      <c r="V2899" s="341"/>
      <c r="W2899" s="343"/>
      <c r="X2899" s="339"/>
      <c r="Y2899" s="319"/>
      <c r="Z2899" s="319"/>
      <c r="AA2899" s="319"/>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21">
        <f>SUM(O2900:O2904)</f>
        <v>0</v>
      </c>
      <c r="Q2900" s="264"/>
      <c r="R2900" s="323">
        <f>SUMPRODUCT(Q2900:Q2904+0)</f>
        <v>0</v>
      </c>
      <c r="S2900" s="325" t="e">
        <f>R2900/P2900</f>
        <v>#DIV/0!</v>
      </c>
      <c r="T2900" s="321" t="e">
        <f>LOOKUP(S2900,{0.4,0.45,0.5,0.55,0.6,0.65,0.7,0.75,0.8,0.85,0.9,0.95,1},{0.1,0.175,0.25,0.325,0.4,0.475,0.55,0.625,0.7,0.775,0.85,0.925,1})</f>
        <v>#DIV/0!</v>
      </c>
      <c r="U2900" s="327"/>
      <c r="V2900" s="329"/>
      <c r="W2900" s="331"/>
      <c r="X2900" s="327"/>
      <c r="Y2900" s="323">
        <f>R2900-(V2900/10)-X2900</f>
        <v>0</v>
      </c>
      <c r="Z2900" s="323" t="e">
        <f>Y2900*T2900*AE2900</f>
        <v>#DIV/0!</v>
      </c>
      <c r="AA2900" s="323"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22"/>
      <c r="Q2901" s="266"/>
      <c r="R2901" s="324"/>
      <c r="S2901" s="326"/>
      <c r="T2901" s="322"/>
      <c r="U2901" s="328"/>
      <c r="V2901" s="330"/>
      <c r="W2901" s="332"/>
      <c r="X2901" s="328"/>
      <c r="Y2901" s="324"/>
      <c r="Z2901" s="324"/>
      <c r="AA2901" s="324"/>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22"/>
      <c r="Q2902" s="266"/>
      <c r="R2902" s="324"/>
      <c r="S2902" s="326"/>
      <c r="T2902" s="322"/>
      <c r="U2902" s="328"/>
      <c r="V2902" s="330"/>
      <c r="W2902" s="332"/>
      <c r="X2902" s="328"/>
      <c r="Y2902" s="324"/>
      <c r="Z2902" s="324"/>
      <c r="AA2902" s="324"/>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22"/>
      <c r="Q2903" s="266"/>
      <c r="R2903" s="324"/>
      <c r="S2903" s="326"/>
      <c r="T2903" s="322"/>
      <c r="U2903" s="328"/>
      <c r="V2903" s="330"/>
      <c r="W2903" s="332"/>
      <c r="X2903" s="328"/>
      <c r="Y2903" s="324"/>
      <c r="Z2903" s="324"/>
      <c r="AA2903" s="324"/>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22"/>
      <c r="Q2904" s="266"/>
      <c r="R2904" s="324"/>
      <c r="S2904" s="326"/>
      <c r="T2904" s="322"/>
      <c r="U2904" s="328"/>
      <c r="V2904" s="330"/>
      <c r="W2904" s="332"/>
      <c r="X2904" s="328"/>
      <c r="Y2904" s="324"/>
      <c r="Z2904" s="324"/>
      <c r="AA2904" s="324"/>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21">
        <f>SUM(O2906:O2910)</f>
        <v>0</v>
      </c>
      <c r="Q2906" s="264"/>
      <c r="R2906" s="323">
        <f>SUMPRODUCT(Q2906:Q2910+0)</f>
        <v>0</v>
      </c>
      <c r="S2906" s="325" t="e">
        <f>R2906/P2906</f>
        <v>#DIV/0!</v>
      </c>
      <c r="T2906" s="321" t="e">
        <f>LOOKUP(S2906,{0.4,0.45,0.5,0.55,0.6,0.65,0.7,0.75,0.8,0.85,0.9,0.95,1},{0.1,0.175,0.25,0.325,0.4,0.475,0.55,0.625,0.7,0.775,0.85,0.925,1})</f>
        <v>#DIV/0!</v>
      </c>
      <c r="U2906" s="327"/>
      <c r="V2906" s="329"/>
      <c r="W2906" s="331"/>
      <c r="X2906" s="327"/>
      <c r="Y2906" s="323">
        <f>R2906-(V2906/10)-X2906</f>
        <v>0</v>
      </c>
      <c r="Z2906" s="323" t="e">
        <f>Y2906*T2906*AE2906</f>
        <v>#DIV/0!</v>
      </c>
      <c r="AA2906" s="323"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22"/>
      <c r="Q2907" s="266"/>
      <c r="R2907" s="324"/>
      <c r="S2907" s="326"/>
      <c r="T2907" s="322"/>
      <c r="U2907" s="328"/>
      <c r="V2907" s="330"/>
      <c r="W2907" s="332"/>
      <c r="X2907" s="328"/>
      <c r="Y2907" s="324"/>
      <c r="Z2907" s="324"/>
      <c r="AA2907" s="324"/>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22"/>
      <c r="Q2908" s="266"/>
      <c r="R2908" s="324"/>
      <c r="S2908" s="326"/>
      <c r="T2908" s="322"/>
      <c r="U2908" s="328"/>
      <c r="V2908" s="330"/>
      <c r="W2908" s="332"/>
      <c r="X2908" s="328"/>
      <c r="Y2908" s="324"/>
      <c r="Z2908" s="324"/>
      <c r="AA2908" s="324"/>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22"/>
      <c r="Q2909" s="266"/>
      <c r="R2909" s="324"/>
      <c r="S2909" s="326"/>
      <c r="T2909" s="322"/>
      <c r="U2909" s="328"/>
      <c r="V2909" s="330"/>
      <c r="W2909" s="332"/>
      <c r="X2909" s="328"/>
      <c r="Y2909" s="324"/>
      <c r="Z2909" s="324"/>
      <c r="AA2909" s="324"/>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22"/>
      <c r="Q2910" s="266"/>
      <c r="R2910" s="324"/>
      <c r="S2910" s="326"/>
      <c r="T2910" s="322"/>
      <c r="U2910" s="328"/>
      <c r="V2910" s="330"/>
      <c r="W2910" s="332"/>
      <c r="X2910" s="328"/>
      <c r="Y2910" s="324"/>
      <c r="Z2910" s="324"/>
      <c r="AA2910" s="324"/>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34">
        <f>SUM(O2911:O2915)</f>
        <v>0</v>
      </c>
      <c r="Q2911" s="269"/>
      <c r="R2911" s="318">
        <f>SUMPRODUCT(Q2911:Q2915+0)</f>
        <v>0</v>
      </c>
      <c r="S2911" s="336" t="e">
        <f>R2911/P2911</f>
        <v>#DIV/0!</v>
      </c>
      <c r="T2911" s="334" t="e">
        <f>LOOKUP(S2911,{0.4,0.45,0.5,0.55,0.6,0.65,0.7,0.75,0.8,0.85,0.9,0.95,1},{0.1,0.175,0.25,0.325,0.4,0.475,0.55,0.625,0.7,0.775,0.85,0.925,1})</f>
        <v>#DIV/0!</v>
      </c>
      <c r="U2911" s="338"/>
      <c r="V2911" s="340"/>
      <c r="W2911" s="342"/>
      <c r="X2911" s="338"/>
      <c r="Y2911" s="318">
        <f>R2911-(V2911/10)-X2911</f>
        <v>0</v>
      </c>
      <c r="Z2911" s="318" t="e">
        <f>Y2911*T2911*AE2911</f>
        <v>#DIV/0!</v>
      </c>
      <c r="AA2911" s="318"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35"/>
      <c r="Q2912" s="271"/>
      <c r="R2912" s="319"/>
      <c r="S2912" s="337"/>
      <c r="T2912" s="335"/>
      <c r="U2912" s="339"/>
      <c r="V2912" s="341"/>
      <c r="W2912" s="343"/>
      <c r="X2912" s="339"/>
      <c r="Y2912" s="319"/>
      <c r="Z2912" s="319"/>
      <c r="AA2912" s="319"/>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35"/>
      <c r="Q2913" s="271"/>
      <c r="R2913" s="319"/>
      <c r="S2913" s="337"/>
      <c r="T2913" s="335"/>
      <c r="U2913" s="339"/>
      <c r="V2913" s="341"/>
      <c r="W2913" s="343"/>
      <c r="X2913" s="339"/>
      <c r="Y2913" s="319"/>
      <c r="Z2913" s="319"/>
      <c r="AA2913" s="319"/>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35"/>
      <c r="Q2914" s="271"/>
      <c r="R2914" s="319"/>
      <c r="S2914" s="337"/>
      <c r="T2914" s="335"/>
      <c r="U2914" s="339"/>
      <c r="V2914" s="341"/>
      <c r="W2914" s="343"/>
      <c r="X2914" s="339"/>
      <c r="Y2914" s="319"/>
      <c r="Z2914" s="319"/>
      <c r="AA2914" s="319"/>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35"/>
      <c r="Q2915" s="271"/>
      <c r="R2915" s="319"/>
      <c r="S2915" s="337"/>
      <c r="T2915" s="335"/>
      <c r="U2915" s="339"/>
      <c r="V2915" s="341"/>
      <c r="W2915" s="343"/>
      <c r="X2915" s="339"/>
      <c r="Y2915" s="319"/>
      <c r="Z2915" s="319"/>
      <c r="AA2915" s="319"/>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21">
        <f>SUM(O2916:O2920)</f>
        <v>0</v>
      </c>
      <c r="Q2916" s="264"/>
      <c r="R2916" s="323">
        <f>SUMPRODUCT(Q2916:Q2920+0)</f>
        <v>0</v>
      </c>
      <c r="S2916" s="325" t="e">
        <f>R2916/P2916</f>
        <v>#DIV/0!</v>
      </c>
      <c r="T2916" s="321" t="e">
        <f>LOOKUP(S2916,{0.4,0.45,0.5,0.55,0.6,0.65,0.7,0.75,0.8,0.85,0.9,0.95,1},{0.1,0.175,0.25,0.325,0.4,0.475,0.55,0.625,0.7,0.775,0.85,0.925,1})</f>
        <v>#DIV/0!</v>
      </c>
      <c r="U2916" s="327"/>
      <c r="V2916" s="329"/>
      <c r="W2916" s="331"/>
      <c r="X2916" s="327"/>
      <c r="Y2916" s="323">
        <f>R2916-(V2916/10)-X2916</f>
        <v>0</v>
      </c>
      <c r="Z2916" s="323" t="e">
        <f>Y2916*T2916*AE2916</f>
        <v>#DIV/0!</v>
      </c>
      <c r="AA2916" s="323"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22"/>
      <c r="Q2917" s="266"/>
      <c r="R2917" s="324"/>
      <c r="S2917" s="326"/>
      <c r="T2917" s="322"/>
      <c r="U2917" s="328"/>
      <c r="V2917" s="330"/>
      <c r="W2917" s="332"/>
      <c r="X2917" s="328"/>
      <c r="Y2917" s="324"/>
      <c r="Z2917" s="324"/>
      <c r="AA2917" s="324"/>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22"/>
      <c r="Q2918" s="266"/>
      <c r="R2918" s="324"/>
      <c r="S2918" s="326"/>
      <c r="T2918" s="322"/>
      <c r="U2918" s="328"/>
      <c r="V2918" s="330"/>
      <c r="W2918" s="332"/>
      <c r="X2918" s="328"/>
      <c r="Y2918" s="324"/>
      <c r="Z2918" s="324"/>
      <c r="AA2918" s="324"/>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22"/>
      <c r="Q2919" s="266"/>
      <c r="R2919" s="324"/>
      <c r="S2919" s="326"/>
      <c r="T2919" s="322"/>
      <c r="U2919" s="328"/>
      <c r="V2919" s="330"/>
      <c r="W2919" s="332"/>
      <c r="X2919" s="328"/>
      <c r="Y2919" s="324"/>
      <c r="Z2919" s="324"/>
      <c r="AA2919" s="324"/>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22"/>
      <c r="Q2920" s="266"/>
      <c r="R2920" s="324"/>
      <c r="S2920" s="326"/>
      <c r="T2920" s="322"/>
      <c r="U2920" s="328"/>
      <c r="V2920" s="330"/>
      <c r="W2920" s="332"/>
      <c r="X2920" s="328"/>
      <c r="Y2920" s="324"/>
      <c r="Z2920" s="324"/>
      <c r="AA2920" s="324"/>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34">
        <f>SUM(O2921:O2925)</f>
        <v>0</v>
      </c>
      <c r="Q2921" s="269"/>
      <c r="R2921" s="318">
        <f>SUMPRODUCT(Q2921:Q2925+0)</f>
        <v>0</v>
      </c>
      <c r="S2921" s="336" t="e">
        <f>R2921/P2921</f>
        <v>#DIV/0!</v>
      </c>
      <c r="T2921" s="334" t="e">
        <f>LOOKUP(S2921,{0.4,0.45,0.5,0.55,0.6,0.65,0.7,0.75,0.8,0.85,0.9,0.95,1},{0.1,0.175,0.25,0.325,0.4,0.475,0.55,0.625,0.7,0.775,0.85,0.925,1})</f>
        <v>#DIV/0!</v>
      </c>
      <c r="U2921" s="338"/>
      <c r="V2921" s="340"/>
      <c r="W2921" s="342"/>
      <c r="X2921" s="338"/>
      <c r="Y2921" s="318">
        <f>R2921-(V2921/10)-X2921</f>
        <v>0</v>
      </c>
      <c r="Z2921" s="318" t="e">
        <f>Y2921*T2921*AE2921</f>
        <v>#DIV/0!</v>
      </c>
      <c r="AA2921" s="318"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35"/>
      <c r="Q2922" s="271"/>
      <c r="R2922" s="319"/>
      <c r="S2922" s="337"/>
      <c r="T2922" s="335"/>
      <c r="U2922" s="339"/>
      <c r="V2922" s="341"/>
      <c r="W2922" s="343"/>
      <c r="X2922" s="339"/>
      <c r="Y2922" s="319"/>
      <c r="Z2922" s="319"/>
      <c r="AA2922" s="319"/>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35"/>
      <c r="Q2923" s="271"/>
      <c r="R2923" s="319"/>
      <c r="S2923" s="337"/>
      <c r="T2923" s="335"/>
      <c r="U2923" s="339"/>
      <c r="V2923" s="341"/>
      <c r="W2923" s="343"/>
      <c r="X2923" s="339"/>
      <c r="Y2923" s="319"/>
      <c r="Z2923" s="319"/>
      <c r="AA2923" s="319"/>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35"/>
      <c r="Q2924" s="271"/>
      <c r="R2924" s="319"/>
      <c r="S2924" s="337"/>
      <c r="T2924" s="335"/>
      <c r="U2924" s="339"/>
      <c r="V2924" s="341"/>
      <c r="W2924" s="343"/>
      <c r="X2924" s="339"/>
      <c r="Y2924" s="319"/>
      <c r="Z2924" s="319"/>
      <c r="AA2924" s="319"/>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35"/>
      <c r="Q2925" s="271"/>
      <c r="R2925" s="319"/>
      <c r="S2925" s="337"/>
      <c r="T2925" s="335"/>
      <c r="U2925" s="339"/>
      <c r="V2925" s="341"/>
      <c r="W2925" s="343"/>
      <c r="X2925" s="339"/>
      <c r="Y2925" s="319"/>
      <c r="Z2925" s="319"/>
      <c r="AA2925" s="319"/>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21">
        <f>SUM(O2926:O2930)</f>
        <v>0</v>
      </c>
      <c r="Q2926" s="264"/>
      <c r="R2926" s="323">
        <f>SUMPRODUCT(Q2926:Q2930+0)</f>
        <v>0</v>
      </c>
      <c r="S2926" s="325" t="e">
        <f>R2926/P2926</f>
        <v>#DIV/0!</v>
      </c>
      <c r="T2926" s="321" t="e">
        <f>LOOKUP(S2926,{0.4,0.45,0.5,0.55,0.6,0.65,0.7,0.75,0.8,0.85,0.9,0.95,1},{0.1,0.175,0.25,0.325,0.4,0.475,0.55,0.625,0.7,0.775,0.85,0.925,1})</f>
        <v>#DIV/0!</v>
      </c>
      <c r="U2926" s="327"/>
      <c r="V2926" s="329"/>
      <c r="W2926" s="331"/>
      <c r="X2926" s="327"/>
      <c r="Y2926" s="323">
        <f>R2926-(V2926/10)-X2926</f>
        <v>0</v>
      </c>
      <c r="Z2926" s="323" t="e">
        <f>Y2926*T2926*AE2926</f>
        <v>#DIV/0!</v>
      </c>
      <c r="AA2926" s="323"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22"/>
      <c r="Q2927" s="266"/>
      <c r="R2927" s="324"/>
      <c r="S2927" s="326"/>
      <c r="T2927" s="322"/>
      <c r="U2927" s="328"/>
      <c r="V2927" s="330"/>
      <c r="W2927" s="332"/>
      <c r="X2927" s="328"/>
      <c r="Y2927" s="324"/>
      <c r="Z2927" s="324"/>
      <c r="AA2927" s="324"/>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22"/>
      <c r="Q2928" s="266"/>
      <c r="R2928" s="324"/>
      <c r="S2928" s="326"/>
      <c r="T2928" s="322"/>
      <c r="U2928" s="328"/>
      <c r="V2928" s="330"/>
      <c r="W2928" s="332"/>
      <c r="X2928" s="328"/>
      <c r="Y2928" s="324"/>
      <c r="Z2928" s="324"/>
      <c r="AA2928" s="324"/>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22"/>
      <c r="Q2929" s="266"/>
      <c r="R2929" s="324"/>
      <c r="S2929" s="326"/>
      <c r="T2929" s="322"/>
      <c r="U2929" s="328"/>
      <c r="V2929" s="330"/>
      <c r="W2929" s="332"/>
      <c r="X2929" s="328"/>
      <c r="Y2929" s="324"/>
      <c r="Z2929" s="324"/>
      <c r="AA2929" s="324"/>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22"/>
      <c r="Q2930" s="266"/>
      <c r="R2930" s="324"/>
      <c r="S2930" s="326"/>
      <c r="T2930" s="322"/>
      <c r="U2930" s="328"/>
      <c r="V2930" s="330"/>
      <c r="W2930" s="332"/>
      <c r="X2930" s="328"/>
      <c r="Y2930" s="324"/>
      <c r="Z2930" s="324"/>
      <c r="AA2930" s="324"/>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21">
        <f>SUM(O2932:O2936)</f>
        <v>0</v>
      </c>
      <c r="Q2932" s="264"/>
      <c r="R2932" s="323">
        <f>SUMPRODUCT(Q2932:Q2936+0)</f>
        <v>0</v>
      </c>
      <c r="S2932" s="325" t="e">
        <f>R2932/P2932</f>
        <v>#DIV/0!</v>
      </c>
      <c r="T2932" s="321" t="e">
        <f>LOOKUP(S2932,{0.4,0.45,0.5,0.55,0.6,0.65,0.7,0.75,0.8,0.85,0.9,0.95,1},{0.1,0.175,0.25,0.325,0.4,0.475,0.55,0.625,0.7,0.775,0.85,0.925,1})</f>
        <v>#DIV/0!</v>
      </c>
      <c r="U2932" s="327"/>
      <c r="V2932" s="329"/>
      <c r="W2932" s="331"/>
      <c r="X2932" s="327"/>
      <c r="Y2932" s="323">
        <f>R2932-(V2932/10)-X2932</f>
        <v>0</v>
      </c>
      <c r="Z2932" s="323" t="e">
        <f>Y2932*T2932*AE2932</f>
        <v>#DIV/0!</v>
      </c>
      <c r="AA2932" s="323"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22"/>
      <c r="Q2933" s="266"/>
      <c r="R2933" s="324"/>
      <c r="S2933" s="326"/>
      <c r="T2933" s="322"/>
      <c r="U2933" s="328"/>
      <c r="V2933" s="330"/>
      <c r="W2933" s="332"/>
      <c r="X2933" s="328"/>
      <c r="Y2933" s="324"/>
      <c r="Z2933" s="324"/>
      <c r="AA2933" s="324"/>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22"/>
      <c r="Q2934" s="266"/>
      <c r="R2934" s="324"/>
      <c r="S2934" s="326"/>
      <c r="T2934" s="322"/>
      <c r="U2934" s="328"/>
      <c r="V2934" s="330"/>
      <c r="W2934" s="332"/>
      <c r="X2934" s="328"/>
      <c r="Y2934" s="324"/>
      <c r="Z2934" s="324"/>
      <c r="AA2934" s="324"/>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22"/>
      <c r="Q2935" s="266"/>
      <c r="R2935" s="324"/>
      <c r="S2935" s="326"/>
      <c r="T2935" s="322"/>
      <c r="U2935" s="328"/>
      <c r="V2935" s="330"/>
      <c r="W2935" s="332"/>
      <c r="X2935" s="328"/>
      <c r="Y2935" s="324"/>
      <c r="Z2935" s="324"/>
      <c r="AA2935" s="324"/>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22"/>
      <c r="Q2936" s="266"/>
      <c r="R2936" s="324"/>
      <c r="S2936" s="326"/>
      <c r="T2936" s="322"/>
      <c r="U2936" s="328"/>
      <c r="V2936" s="330"/>
      <c r="W2936" s="332"/>
      <c r="X2936" s="328"/>
      <c r="Y2936" s="324"/>
      <c r="Z2936" s="324"/>
      <c r="AA2936" s="324"/>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34">
        <f>SUM(O2937:O2941)</f>
        <v>0</v>
      </c>
      <c r="Q2937" s="269"/>
      <c r="R2937" s="318">
        <f>SUMPRODUCT(Q2937:Q2941+0)</f>
        <v>0</v>
      </c>
      <c r="S2937" s="336" t="e">
        <f>R2937/P2937</f>
        <v>#DIV/0!</v>
      </c>
      <c r="T2937" s="334" t="e">
        <f>LOOKUP(S2937,{0.4,0.45,0.5,0.55,0.6,0.65,0.7,0.75,0.8,0.85,0.9,0.95,1},{0.1,0.175,0.25,0.325,0.4,0.475,0.55,0.625,0.7,0.775,0.85,0.925,1})</f>
        <v>#DIV/0!</v>
      </c>
      <c r="U2937" s="338"/>
      <c r="V2937" s="340"/>
      <c r="W2937" s="342"/>
      <c r="X2937" s="338"/>
      <c r="Y2937" s="318">
        <f>R2937-(V2937/10)-X2937</f>
        <v>0</v>
      </c>
      <c r="Z2937" s="318" t="e">
        <f>Y2937*T2937*AE2937</f>
        <v>#DIV/0!</v>
      </c>
      <c r="AA2937" s="318"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35"/>
      <c r="Q2938" s="271"/>
      <c r="R2938" s="319"/>
      <c r="S2938" s="337"/>
      <c r="T2938" s="335"/>
      <c r="U2938" s="339"/>
      <c r="V2938" s="341"/>
      <c r="W2938" s="343"/>
      <c r="X2938" s="339"/>
      <c r="Y2938" s="319"/>
      <c r="Z2938" s="319"/>
      <c r="AA2938" s="319"/>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35"/>
      <c r="Q2939" s="271"/>
      <c r="R2939" s="319"/>
      <c r="S2939" s="337"/>
      <c r="T2939" s="335"/>
      <c r="U2939" s="339"/>
      <c r="V2939" s="341"/>
      <c r="W2939" s="343"/>
      <c r="X2939" s="339"/>
      <c r="Y2939" s="319"/>
      <c r="Z2939" s="319"/>
      <c r="AA2939" s="319"/>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35"/>
      <c r="Q2940" s="271"/>
      <c r="R2940" s="319"/>
      <c r="S2940" s="337"/>
      <c r="T2940" s="335"/>
      <c r="U2940" s="339"/>
      <c r="V2940" s="341"/>
      <c r="W2940" s="343"/>
      <c r="X2940" s="339"/>
      <c r="Y2940" s="319"/>
      <c r="Z2940" s="319"/>
      <c r="AA2940" s="319"/>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35"/>
      <c r="Q2941" s="271"/>
      <c r="R2941" s="319"/>
      <c r="S2941" s="337"/>
      <c r="T2941" s="335"/>
      <c r="U2941" s="339"/>
      <c r="V2941" s="341"/>
      <c r="W2941" s="343"/>
      <c r="X2941" s="339"/>
      <c r="Y2941" s="319"/>
      <c r="Z2941" s="319"/>
      <c r="AA2941" s="319"/>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21">
        <f>SUM(O2942:O2946)</f>
        <v>0</v>
      </c>
      <c r="Q2942" s="264"/>
      <c r="R2942" s="323">
        <f>SUMPRODUCT(Q2942:Q2946+0)</f>
        <v>0</v>
      </c>
      <c r="S2942" s="325" t="e">
        <f>R2942/P2942</f>
        <v>#DIV/0!</v>
      </c>
      <c r="T2942" s="321" t="e">
        <f>LOOKUP(S2942,{0.4,0.45,0.5,0.55,0.6,0.65,0.7,0.75,0.8,0.85,0.9,0.95,1},{0.1,0.175,0.25,0.325,0.4,0.475,0.55,0.625,0.7,0.775,0.85,0.925,1})</f>
        <v>#DIV/0!</v>
      </c>
      <c r="U2942" s="327"/>
      <c r="V2942" s="329"/>
      <c r="W2942" s="331"/>
      <c r="X2942" s="327"/>
      <c r="Y2942" s="323">
        <f>R2942-(V2942/10)-X2942</f>
        <v>0</v>
      </c>
      <c r="Z2942" s="323" t="e">
        <f>Y2942*T2942*AE2942</f>
        <v>#DIV/0!</v>
      </c>
      <c r="AA2942" s="323"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22"/>
      <c r="Q2943" s="266"/>
      <c r="R2943" s="324"/>
      <c r="S2943" s="326"/>
      <c r="T2943" s="322"/>
      <c r="U2943" s="328"/>
      <c r="V2943" s="330"/>
      <c r="W2943" s="332"/>
      <c r="X2943" s="328"/>
      <c r="Y2943" s="324"/>
      <c r="Z2943" s="324"/>
      <c r="AA2943" s="324"/>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22"/>
      <c r="Q2944" s="266"/>
      <c r="R2944" s="324"/>
      <c r="S2944" s="326"/>
      <c r="T2944" s="322"/>
      <c r="U2944" s="328"/>
      <c r="V2944" s="330"/>
      <c r="W2944" s="332"/>
      <c r="X2944" s="328"/>
      <c r="Y2944" s="324"/>
      <c r="Z2944" s="324"/>
      <c r="AA2944" s="324"/>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22"/>
      <c r="Q2945" s="266"/>
      <c r="R2945" s="324"/>
      <c r="S2945" s="326"/>
      <c r="T2945" s="322"/>
      <c r="U2945" s="328"/>
      <c r="V2945" s="330"/>
      <c r="W2945" s="332"/>
      <c r="X2945" s="328"/>
      <c r="Y2945" s="324"/>
      <c r="Z2945" s="324"/>
      <c r="AA2945" s="324"/>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22"/>
      <c r="Q2946" s="266"/>
      <c r="R2946" s="324"/>
      <c r="S2946" s="326"/>
      <c r="T2946" s="322"/>
      <c r="U2946" s="328"/>
      <c r="V2946" s="330"/>
      <c r="W2946" s="332"/>
      <c r="X2946" s="328"/>
      <c r="Y2946" s="324"/>
      <c r="Z2946" s="324"/>
      <c r="AA2946" s="324"/>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34">
        <f>SUM(O2947:O2951)</f>
        <v>0</v>
      </c>
      <c r="Q2947" s="269"/>
      <c r="R2947" s="318">
        <f>SUMPRODUCT(Q2947:Q2951+0)</f>
        <v>0</v>
      </c>
      <c r="S2947" s="336" t="e">
        <f>R2947/P2947</f>
        <v>#DIV/0!</v>
      </c>
      <c r="T2947" s="334" t="e">
        <f>LOOKUP(S2947,{0.4,0.45,0.5,0.55,0.6,0.65,0.7,0.75,0.8,0.85,0.9,0.95,1},{0.1,0.175,0.25,0.325,0.4,0.475,0.55,0.625,0.7,0.775,0.85,0.925,1})</f>
        <v>#DIV/0!</v>
      </c>
      <c r="U2947" s="338"/>
      <c r="V2947" s="340"/>
      <c r="W2947" s="342"/>
      <c r="X2947" s="338"/>
      <c r="Y2947" s="318">
        <f>R2947-(V2947/10)-X2947</f>
        <v>0</v>
      </c>
      <c r="Z2947" s="318" t="e">
        <f>Y2947*T2947*AE2947</f>
        <v>#DIV/0!</v>
      </c>
      <c r="AA2947" s="318"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35"/>
      <c r="Q2948" s="271"/>
      <c r="R2948" s="319"/>
      <c r="S2948" s="337"/>
      <c r="T2948" s="335"/>
      <c r="U2948" s="339"/>
      <c r="V2948" s="341"/>
      <c r="W2948" s="343"/>
      <c r="X2948" s="339"/>
      <c r="Y2948" s="319"/>
      <c r="Z2948" s="319"/>
      <c r="AA2948" s="319"/>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35"/>
      <c r="Q2949" s="271"/>
      <c r="R2949" s="319"/>
      <c r="S2949" s="337"/>
      <c r="T2949" s="335"/>
      <c r="U2949" s="339"/>
      <c r="V2949" s="341"/>
      <c r="W2949" s="343"/>
      <c r="X2949" s="339"/>
      <c r="Y2949" s="319"/>
      <c r="Z2949" s="319"/>
      <c r="AA2949" s="319"/>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35"/>
      <c r="Q2950" s="271"/>
      <c r="R2950" s="319"/>
      <c r="S2950" s="337"/>
      <c r="T2950" s="335"/>
      <c r="U2950" s="339"/>
      <c r="V2950" s="341"/>
      <c r="W2950" s="343"/>
      <c r="X2950" s="339"/>
      <c r="Y2950" s="319"/>
      <c r="Z2950" s="319"/>
      <c r="AA2950" s="319"/>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35"/>
      <c r="Q2951" s="271"/>
      <c r="R2951" s="319"/>
      <c r="S2951" s="337"/>
      <c r="T2951" s="335"/>
      <c r="U2951" s="339"/>
      <c r="V2951" s="341"/>
      <c r="W2951" s="343"/>
      <c r="X2951" s="339"/>
      <c r="Y2951" s="319"/>
      <c r="Z2951" s="319"/>
      <c r="AA2951" s="319"/>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21">
        <f>SUM(O2952:O2956)</f>
        <v>0</v>
      </c>
      <c r="Q2952" s="264"/>
      <c r="R2952" s="323">
        <f>SUMPRODUCT(Q2952:Q2956+0)</f>
        <v>0</v>
      </c>
      <c r="S2952" s="325" t="e">
        <f>R2952/P2952</f>
        <v>#DIV/0!</v>
      </c>
      <c r="T2952" s="321" t="e">
        <f>LOOKUP(S2952,{0.4,0.45,0.5,0.55,0.6,0.65,0.7,0.75,0.8,0.85,0.9,0.95,1},{0.1,0.175,0.25,0.325,0.4,0.475,0.55,0.625,0.7,0.775,0.85,0.925,1})</f>
        <v>#DIV/0!</v>
      </c>
      <c r="U2952" s="327"/>
      <c r="V2952" s="329"/>
      <c r="W2952" s="331"/>
      <c r="X2952" s="327"/>
      <c r="Y2952" s="323">
        <f>R2952-(V2952/10)-X2952</f>
        <v>0</v>
      </c>
      <c r="Z2952" s="323" t="e">
        <f>Y2952*T2952*AE2952</f>
        <v>#DIV/0!</v>
      </c>
      <c r="AA2952" s="323"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22"/>
      <c r="Q2953" s="266"/>
      <c r="R2953" s="324"/>
      <c r="S2953" s="326"/>
      <c r="T2953" s="322"/>
      <c r="U2953" s="328"/>
      <c r="V2953" s="330"/>
      <c r="W2953" s="332"/>
      <c r="X2953" s="328"/>
      <c r="Y2953" s="324"/>
      <c r="Z2953" s="324"/>
      <c r="AA2953" s="324"/>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22"/>
      <c r="Q2954" s="266"/>
      <c r="R2954" s="324"/>
      <c r="S2954" s="326"/>
      <c r="T2954" s="322"/>
      <c r="U2954" s="328"/>
      <c r="V2954" s="330"/>
      <c r="W2954" s="332"/>
      <c r="X2954" s="328"/>
      <c r="Y2954" s="324"/>
      <c r="Z2954" s="324"/>
      <c r="AA2954" s="324"/>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22"/>
      <c r="Q2955" s="266"/>
      <c r="R2955" s="324"/>
      <c r="S2955" s="326"/>
      <c r="T2955" s="322"/>
      <c r="U2955" s="328"/>
      <c r="V2955" s="330"/>
      <c r="W2955" s="332"/>
      <c r="X2955" s="328"/>
      <c r="Y2955" s="324"/>
      <c r="Z2955" s="324"/>
      <c r="AA2955" s="324"/>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22"/>
      <c r="Q2956" s="266"/>
      <c r="R2956" s="324"/>
      <c r="S2956" s="326"/>
      <c r="T2956" s="322"/>
      <c r="U2956" s="328"/>
      <c r="V2956" s="330"/>
      <c r="W2956" s="332"/>
      <c r="X2956" s="328"/>
      <c r="Y2956" s="324"/>
      <c r="Z2956" s="324"/>
      <c r="AA2956" s="324"/>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21">
        <f>SUM(O2958:O2962)</f>
        <v>0</v>
      </c>
      <c r="Q2958" s="264"/>
      <c r="R2958" s="323">
        <f>SUMPRODUCT(Q2958:Q2962+0)</f>
        <v>0</v>
      </c>
      <c r="S2958" s="325" t="e">
        <f>R2958/P2958</f>
        <v>#DIV/0!</v>
      </c>
      <c r="T2958" s="321" t="e">
        <f>LOOKUP(S2958,{0.4,0.45,0.5,0.55,0.6,0.65,0.7,0.75,0.8,0.85,0.9,0.95,1},{0.1,0.175,0.25,0.325,0.4,0.475,0.55,0.625,0.7,0.775,0.85,0.925,1})</f>
        <v>#DIV/0!</v>
      </c>
      <c r="U2958" s="327"/>
      <c r="V2958" s="329"/>
      <c r="W2958" s="331"/>
      <c r="X2958" s="327"/>
      <c r="Y2958" s="323">
        <f>R2958-(V2958/10)-X2958</f>
        <v>0</v>
      </c>
      <c r="Z2958" s="323" t="e">
        <f>Y2958*T2958*AE2958</f>
        <v>#DIV/0!</v>
      </c>
      <c r="AA2958" s="323"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22"/>
      <c r="Q2959" s="266"/>
      <c r="R2959" s="324"/>
      <c r="S2959" s="326"/>
      <c r="T2959" s="322"/>
      <c r="U2959" s="328"/>
      <c r="V2959" s="330"/>
      <c r="W2959" s="332"/>
      <c r="X2959" s="328"/>
      <c r="Y2959" s="324"/>
      <c r="Z2959" s="324"/>
      <c r="AA2959" s="324"/>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22"/>
      <c r="Q2960" s="266"/>
      <c r="R2960" s="324"/>
      <c r="S2960" s="326"/>
      <c r="T2960" s="322"/>
      <c r="U2960" s="328"/>
      <c r="V2960" s="330"/>
      <c r="W2960" s="332"/>
      <c r="X2960" s="328"/>
      <c r="Y2960" s="324"/>
      <c r="Z2960" s="324"/>
      <c r="AA2960" s="324"/>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22"/>
      <c r="Q2961" s="266"/>
      <c r="R2961" s="324"/>
      <c r="S2961" s="326"/>
      <c r="T2961" s="322"/>
      <c r="U2961" s="328"/>
      <c r="V2961" s="330"/>
      <c r="W2961" s="332"/>
      <c r="X2961" s="328"/>
      <c r="Y2961" s="324"/>
      <c r="Z2961" s="324"/>
      <c r="AA2961" s="324"/>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22"/>
      <c r="Q2962" s="266"/>
      <c r="R2962" s="324"/>
      <c r="S2962" s="326"/>
      <c r="T2962" s="322"/>
      <c r="U2962" s="328"/>
      <c r="V2962" s="330"/>
      <c r="W2962" s="332"/>
      <c r="X2962" s="328"/>
      <c r="Y2962" s="324"/>
      <c r="Z2962" s="324"/>
      <c r="AA2962" s="324"/>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34">
        <f>SUM(O2963:O2967)</f>
        <v>0</v>
      </c>
      <c r="Q2963" s="269"/>
      <c r="R2963" s="318">
        <f>SUMPRODUCT(Q2963:Q2967+0)</f>
        <v>0</v>
      </c>
      <c r="S2963" s="336" t="e">
        <f>R2963/P2963</f>
        <v>#DIV/0!</v>
      </c>
      <c r="T2963" s="334" t="e">
        <f>LOOKUP(S2963,{0.4,0.45,0.5,0.55,0.6,0.65,0.7,0.75,0.8,0.85,0.9,0.95,1},{0.1,0.175,0.25,0.325,0.4,0.475,0.55,0.625,0.7,0.775,0.85,0.925,1})</f>
        <v>#DIV/0!</v>
      </c>
      <c r="U2963" s="338"/>
      <c r="V2963" s="340"/>
      <c r="W2963" s="342"/>
      <c r="X2963" s="338"/>
      <c r="Y2963" s="318">
        <f>R2963-(V2963/10)-X2963</f>
        <v>0</v>
      </c>
      <c r="Z2963" s="318" t="e">
        <f>Y2963*T2963*AE2963</f>
        <v>#DIV/0!</v>
      </c>
      <c r="AA2963" s="318"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35"/>
      <c r="Q2964" s="271"/>
      <c r="R2964" s="319"/>
      <c r="S2964" s="337"/>
      <c r="T2964" s="335"/>
      <c r="U2964" s="339"/>
      <c r="V2964" s="341"/>
      <c r="W2964" s="343"/>
      <c r="X2964" s="339"/>
      <c r="Y2964" s="319"/>
      <c r="Z2964" s="319"/>
      <c r="AA2964" s="319"/>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35"/>
      <c r="Q2965" s="271"/>
      <c r="R2965" s="319"/>
      <c r="S2965" s="337"/>
      <c r="T2965" s="335"/>
      <c r="U2965" s="339"/>
      <c r="V2965" s="341"/>
      <c r="W2965" s="343"/>
      <c r="X2965" s="339"/>
      <c r="Y2965" s="319"/>
      <c r="Z2965" s="319"/>
      <c r="AA2965" s="319"/>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35"/>
      <c r="Q2966" s="271"/>
      <c r="R2966" s="319"/>
      <c r="S2966" s="337"/>
      <c r="T2966" s="335"/>
      <c r="U2966" s="339"/>
      <c r="V2966" s="341"/>
      <c r="W2966" s="343"/>
      <c r="X2966" s="339"/>
      <c r="Y2966" s="319"/>
      <c r="Z2966" s="319"/>
      <c r="AA2966" s="319"/>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35"/>
      <c r="Q2967" s="271"/>
      <c r="R2967" s="319"/>
      <c r="S2967" s="337"/>
      <c r="T2967" s="335"/>
      <c r="U2967" s="339"/>
      <c r="V2967" s="341"/>
      <c r="W2967" s="343"/>
      <c r="X2967" s="339"/>
      <c r="Y2967" s="319"/>
      <c r="Z2967" s="319"/>
      <c r="AA2967" s="319"/>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21">
        <f>SUM(O2968:O2972)</f>
        <v>0</v>
      </c>
      <c r="Q2968" s="264"/>
      <c r="R2968" s="323">
        <f>SUMPRODUCT(Q2968:Q2972+0)</f>
        <v>0</v>
      </c>
      <c r="S2968" s="325" t="e">
        <f>R2968/P2968</f>
        <v>#DIV/0!</v>
      </c>
      <c r="T2968" s="321" t="e">
        <f>LOOKUP(S2968,{0.4,0.45,0.5,0.55,0.6,0.65,0.7,0.75,0.8,0.85,0.9,0.95,1},{0.1,0.175,0.25,0.325,0.4,0.475,0.55,0.625,0.7,0.775,0.85,0.925,1})</f>
        <v>#DIV/0!</v>
      </c>
      <c r="U2968" s="327"/>
      <c r="V2968" s="329"/>
      <c r="W2968" s="331"/>
      <c r="X2968" s="327"/>
      <c r="Y2968" s="323">
        <f>R2968-(V2968/10)-X2968</f>
        <v>0</v>
      </c>
      <c r="Z2968" s="323" t="e">
        <f>Y2968*T2968*AE2968</f>
        <v>#DIV/0!</v>
      </c>
      <c r="AA2968" s="323"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22"/>
      <c r="Q2969" s="266"/>
      <c r="R2969" s="324"/>
      <c r="S2969" s="326"/>
      <c r="T2969" s="322"/>
      <c r="U2969" s="328"/>
      <c r="V2969" s="330"/>
      <c r="W2969" s="332"/>
      <c r="X2969" s="328"/>
      <c r="Y2969" s="324"/>
      <c r="Z2969" s="324"/>
      <c r="AA2969" s="324"/>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22"/>
      <c r="Q2970" s="266"/>
      <c r="R2970" s="324"/>
      <c r="S2970" s="326"/>
      <c r="T2970" s="322"/>
      <c r="U2970" s="328"/>
      <c r="V2970" s="330"/>
      <c r="W2970" s="332"/>
      <c r="X2970" s="328"/>
      <c r="Y2970" s="324"/>
      <c r="Z2970" s="324"/>
      <c r="AA2970" s="324"/>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22"/>
      <c r="Q2971" s="266"/>
      <c r="R2971" s="324"/>
      <c r="S2971" s="326"/>
      <c r="T2971" s="322"/>
      <c r="U2971" s="328"/>
      <c r="V2971" s="330"/>
      <c r="W2971" s="332"/>
      <c r="X2971" s="328"/>
      <c r="Y2971" s="324"/>
      <c r="Z2971" s="324"/>
      <c r="AA2971" s="324"/>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22"/>
      <c r="Q2972" s="266"/>
      <c r="R2972" s="324"/>
      <c r="S2972" s="326"/>
      <c r="T2972" s="322"/>
      <c r="U2972" s="328"/>
      <c r="V2972" s="330"/>
      <c r="W2972" s="332"/>
      <c r="X2972" s="328"/>
      <c r="Y2972" s="324"/>
      <c r="Z2972" s="324"/>
      <c r="AA2972" s="324"/>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34">
        <f>SUM(O2973:O2977)</f>
        <v>0</v>
      </c>
      <c r="Q2973" s="269"/>
      <c r="R2973" s="318">
        <f>SUMPRODUCT(Q2973:Q2977+0)</f>
        <v>0</v>
      </c>
      <c r="S2973" s="336" t="e">
        <f>R2973/P2973</f>
        <v>#DIV/0!</v>
      </c>
      <c r="T2973" s="334" t="e">
        <f>LOOKUP(S2973,{0.4,0.45,0.5,0.55,0.6,0.65,0.7,0.75,0.8,0.85,0.9,0.95,1},{0.1,0.175,0.25,0.325,0.4,0.475,0.55,0.625,0.7,0.775,0.85,0.925,1})</f>
        <v>#DIV/0!</v>
      </c>
      <c r="U2973" s="338"/>
      <c r="V2973" s="340"/>
      <c r="W2973" s="342"/>
      <c r="X2973" s="338"/>
      <c r="Y2973" s="318">
        <f>R2973-(V2973/10)-X2973</f>
        <v>0</v>
      </c>
      <c r="Z2973" s="318" t="e">
        <f>Y2973*T2973*AE2973</f>
        <v>#DIV/0!</v>
      </c>
      <c r="AA2973" s="318"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35"/>
      <c r="Q2974" s="271"/>
      <c r="R2974" s="319"/>
      <c r="S2974" s="337"/>
      <c r="T2974" s="335"/>
      <c r="U2974" s="339"/>
      <c r="V2974" s="341"/>
      <c r="W2974" s="343"/>
      <c r="X2974" s="339"/>
      <c r="Y2974" s="319"/>
      <c r="Z2974" s="319"/>
      <c r="AA2974" s="319"/>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35"/>
      <c r="Q2975" s="271"/>
      <c r="R2975" s="319"/>
      <c r="S2975" s="337"/>
      <c r="T2975" s="335"/>
      <c r="U2975" s="339"/>
      <c r="V2975" s="341"/>
      <c r="W2975" s="343"/>
      <c r="X2975" s="339"/>
      <c r="Y2975" s="319"/>
      <c r="Z2975" s="319"/>
      <c r="AA2975" s="319"/>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35"/>
      <c r="Q2976" s="271"/>
      <c r="R2976" s="319"/>
      <c r="S2976" s="337"/>
      <c r="T2976" s="335"/>
      <c r="U2976" s="339"/>
      <c r="V2976" s="341"/>
      <c r="W2976" s="343"/>
      <c r="X2976" s="339"/>
      <c r="Y2976" s="319"/>
      <c r="Z2976" s="319"/>
      <c r="AA2976" s="319"/>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35"/>
      <c r="Q2977" s="271"/>
      <c r="R2977" s="319"/>
      <c r="S2977" s="337"/>
      <c r="T2977" s="335"/>
      <c r="U2977" s="339"/>
      <c r="V2977" s="341"/>
      <c r="W2977" s="343"/>
      <c r="X2977" s="339"/>
      <c r="Y2977" s="319"/>
      <c r="Z2977" s="319"/>
      <c r="AA2977" s="319"/>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21">
        <f>SUM(O2978:O2982)</f>
        <v>0</v>
      </c>
      <c r="Q2978" s="264"/>
      <c r="R2978" s="323">
        <f>SUMPRODUCT(Q2978:Q2982+0)</f>
        <v>0</v>
      </c>
      <c r="S2978" s="325" t="e">
        <f>R2978/P2978</f>
        <v>#DIV/0!</v>
      </c>
      <c r="T2978" s="321" t="e">
        <f>LOOKUP(S2978,{0.4,0.45,0.5,0.55,0.6,0.65,0.7,0.75,0.8,0.85,0.9,0.95,1},{0.1,0.175,0.25,0.325,0.4,0.475,0.55,0.625,0.7,0.775,0.85,0.925,1})</f>
        <v>#DIV/0!</v>
      </c>
      <c r="U2978" s="327"/>
      <c r="V2978" s="329"/>
      <c r="W2978" s="331"/>
      <c r="X2978" s="327"/>
      <c r="Y2978" s="323">
        <f>R2978-(V2978/10)-X2978</f>
        <v>0</v>
      </c>
      <c r="Z2978" s="323" t="e">
        <f>Y2978*T2978*AE2978</f>
        <v>#DIV/0!</v>
      </c>
      <c r="AA2978" s="323"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22"/>
      <c r="Q2979" s="266"/>
      <c r="R2979" s="324"/>
      <c r="S2979" s="326"/>
      <c r="T2979" s="322"/>
      <c r="U2979" s="328"/>
      <c r="V2979" s="330"/>
      <c r="W2979" s="332"/>
      <c r="X2979" s="328"/>
      <c r="Y2979" s="324"/>
      <c r="Z2979" s="324"/>
      <c r="AA2979" s="324"/>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22"/>
      <c r="Q2980" s="266"/>
      <c r="R2980" s="324"/>
      <c r="S2980" s="326"/>
      <c r="T2980" s="322"/>
      <c r="U2980" s="328"/>
      <c r="V2980" s="330"/>
      <c r="W2980" s="332"/>
      <c r="X2980" s="328"/>
      <c r="Y2980" s="324"/>
      <c r="Z2980" s="324"/>
      <c r="AA2980" s="324"/>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22"/>
      <c r="Q2981" s="266"/>
      <c r="R2981" s="324"/>
      <c r="S2981" s="326"/>
      <c r="T2981" s="322"/>
      <c r="U2981" s="328"/>
      <c r="V2981" s="330"/>
      <c r="W2981" s="332"/>
      <c r="X2981" s="328"/>
      <c r="Y2981" s="324"/>
      <c r="Z2981" s="324"/>
      <c r="AA2981" s="324"/>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22"/>
      <c r="Q2982" s="266"/>
      <c r="R2982" s="324"/>
      <c r="S2982" s="326"/>
      <c r="T2982" s="322"/>
      <c r="U2982" s="328"/>
      <c r="V2982" s="330"/>
      <c r="W2982" s="332"/>
      <c r="X2982" s="328"/>
      <c r="Y2982" s="324"/>
      <c r="Z2982" s="324"/>
      <c r="AA2982" s="324"/>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21">
        <f>SUM(O2984:O2988)</f>
        <v>0</v>
      </c>
      <c r="Q2984" s="264"/>
      <c r="R2984" s="323">
        <f>SUMPRODUCT(Q2984:Q2988+0)</f>
        <v>0</v>
      </c>
      <c r="S2984" s="325" t="e">
        <f>R2984/P2984</f>
        <v>#DIV/0!</v>
      </c>
      <c r="T2984" s="321" t="e">
        <f>LOOKUP(S2984,{0.4,0.45,0.5,0.55,0.6,0.65,0.7,0.75,0.8,0.85,0.9,0.95,1},{0.1,0.175,0.25,0.325,0.4,0.475,0.55,0.625,0.7,0.775,0.85,0.925,1})</f>
        <v>#DIV/0!</v>
      </c>
      <c r="U2984" s="327"/>
      <c r="V2984" s="329"/>
      <c r="W2984" s="331"/>
      <c r="X2984" s="327"/>
      <c r="Y2984" s="323">
        <f>R2984-(V2984/10)-X2984</f>
        <v>0</v>
      </c>
      <c r="Z2984" s="323" t="e">
        <f>Y2984*T2984*AE2984</f>
        <v>#DIV/0!</v>
      </c>
      <c r="AA2984" s="323"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22"/>
      <c r="Q2985" s="266"/>
      <c r="R2985" s="324"/>
      <c r="S2985" s="326"/>
      <c r="T2985" s="322"/>
      <c r="U2985" s="328"/>
      <c r="V2985" s="330"/>
      <c r="W2985" s="332"/>
      <c r="X2985" s="328"/>
      <c r="Y2985" s="324"/>
      <c r="Z2985" s="324"/>
      <c r="AA2985" s="324"/>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22"/>
      <c r="Q2986" s="266"/>
      <c r="R2986" s="324"/>
      <c r="S2986" s="326"/>
      <c r="T2986" s="322"/>
      <c r="U2986" s="328"/>
      <c r="V2986" s="330"/>
      <c r="W2986" s="332"/>
      <c r="X2986" s="328"/>
      <c r="Y2986" s="324"/>
      <c r="Z2986" s="324"/>
      <c r="AA2986" s="324"/>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22"/>
      <c r="Q2987" s="266"/>
      <c r="R2987" s="324"/>
      <c r="S2987" s="326"/>
      <c r="T2987" s="322"/>
      <c r="U2987" s="328"/>
      <c r="V2987" s="330"/>
      <c r="W2987" s="332"/>
      <c r="X2987" s="328"/>
      <c r="Y2987" s="324"/>
      <c r="Z2987" s="324"/>
      <c r="AA2987" s="324"/>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22"/>
      <c r="Q2988" s="266"/>
      <c r="R2988" s="324"/>
      <c r="S2988" s="326"/>
      <c r="T2988" s="322"/>
      <c r="U2988" s="328"/>
      <c r="V2988" s="330"/>
      <c r="W2988" s="332"/>
      <c r="X2988" s="328"/>
      <c r="Y2988" s="324"/>
      <c r="Z2988" s="324"/>
      <c r="AA2988" s="324"/>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34">
        <f>SUM(O2989:O2993)</f>
        <v>0</v>
      </c>
      <c r="Q2989" s="269"/>
      <c r="R2989" s="318">
        <f>SUMPRODUCT(Q2989:Q2993+0)</f>
        <v>0</v>
      </c>
      <c r="S2989" s="336" t="e">
        <f>R2989/P2989</f>
        <v>#DIV/0!</v>
      </c>
      <c r="T2989" s="334" t="e">
        <f>LOOKUP(S2989,{0.4,0.45,0.5,0.55,0.6,0.65,0.7,0.75,0.8,0.85,0.9,0.95,1},{0.1,0.175,0.25,0.325,0.4,0.475,0.55,0.625,0.7,0.775,0.85,0.925,1})</f>
        <v>#DIV/0!</v>
      </c>
      <c r="U2989" s="338"/>
      <c r="V2989" s="340"/>
      <c r="W2989" s="342"/>
      <c r="X2989" s="338"/>
      <c r="Y2989" s="318">
        <f>R2989-(V2989/10)-X2989</f>
        <v>0</v>
      </c>
      <c r="Z2989" s="318" t="e">
        <f>Y2989*T2989*AE2989</f>
        <v>#DIV/0!</v>
      </c>
      <c r="AA2989" s="318"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35"/>
      <c r="Q2990" s="271"/>
      <c r="R2990" s="319"/>
      <c r="S2990" s="337"/>
      <c r="T2990" s="335"/>
      <c r="U2990" s="339"/>
      <c r="V2990" s="341"/>
      <c r="W2990" s="343"/>
      <c r="X2990" s="339"/>
      <c r="Y2990" s="319"/>
      <c r="Z2990" s="319"/>
      <c r="AA2990" s="319"/>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35"/>
      <c r="Q2991" s="271"/>
      <c r="R2991" s="319"/>
      <c r="S2991" s="337"/>
      <c r="T2991" s="335"/>
      <c r="U2991" s="339"/>
      <c r="V2991" s="341"/>
      <c r="W2991" s="343"/>
      <c r="X2991" s="339"/>
      <c r="Y2991" s="319"/>
      <c r="Z2991" s="319"/>
      <c r="AA2991" s="319"/>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35"/>
      <c r="Q2992" s="271"/>
      <c r="R2992" s="319"/>
      <c r="S2992" s="337"/>
      <c r="T2992" s="335"/>
      <c r="U2992" s="339"/>
      <c r="V2992" s="341"/>
      <c r="W2992" s="343"/>
      <c r="X2992" s="339"/>
      <c r="Y2992" s="319"/>
      <c r="Z2992" s="319"/>
      <c r="AA2992" s="319"/>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35"/>
      <c r="Q2993" s="271"/>
      <c r="R2993" s="319"/>
      <c r="S2993" s="337"/>
      <c r="T2993" s="335"/>
      <c r="U2993" s="339"/>
      <c r="V2993" s="341"/>
      <c r="W2993" s="343"/>
      <c r="X2993" s="339"/>
      <c r="Y2993" s="319"/>
      <c r="Z2993" s="319"/>
      <c r="AA2993" s="319"/>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21">
        <f>SUM(O2994:O2998)</f>
        <v>0</v>
      </c>
      <c r="Q2994" s="264"/>
      <c r="R2994" s="323">
        <f>SUMPRODUCT(Q2994:Q2998+0)</f>
        <v>0</v>
      </c>
      <c r="S2994" s="325" t="e">
        <f>R2994/P2994</f>
        <v>#DIV/0!</v>
      </c>
      <c r="T2994" s="321" t="e">
        <f>LOOKUP(S2994,{0.4,0.45,0.5,0.55,0.6,0.65,0.7,0.75,0.8,0.85,0.9,0.95,1},{0.1,0.175,0.25,0.325,0.4,0.475,0.55,0.625,0.7,0.775,0.85,0.925,1})</f>
        <v>#DIV/0!</v>
      </c>
      <c r="U2994" s="327"/>
      <c r="V2994" s="329"/>
      <c r="W2994" s="331"/>
      <c r="X2994" s="327"/>
      <c r="Y2994" s="323">
        <f>R2994-(V2994/10)-X2994</f>
        <v>0</v>
      </c>
      <c r="Z2994" s="323" t="e">
        <f>Y2994*T2994*AE2994</f>
        <v>#DIV/0!</v>
      </c>
      <c r="AA2994" s="323"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22"/>
      <c r="Q2995" s="266"/>
      <c r="R2995" s="324"/>
      <c r="S2995" s="326"/>
      <c r="T2995" s="322"/>
      <c r="U2995" s="328"/>
      <c r="V2995" s="330"/>
      <c r="W2995" s="332"/>
      <c r="X2995" s="328"/>
      <c r="Y2995" s="324"/>
      <c r="Z2995" s="324"/>
      <c r="AA2995" s="324"/>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22"/>
      <c r="Q2996" s="266"/>
      <c r="R2996" s="324"/>
      <c r="S2996" s="326"/>
      <c r="T2996" s="322"/>
      <c r="U2996" s="328"/>
      <c r="V2996" s="330"/>
      <c r="W2996" s="332"/>
      <c r="X2996" s="328"/>
      <c r="Y2996" s="324"/>
      <c r="Z2996" s="324"/>
      <c r="AA2996" s="324"/>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22"/>
      <c r="Q2997" s="266"/>
      <c r="R2997" s="324"/>
      <c r="S2997" s="326"/>
      <c r="T2997" s="322"/>
      <c r="U2997" s="328"/>
      <c r="V2997" s="330"/>
      <c r="W2997" s="332"/>
      <c r="X2997" s="328"/>
      <c r="Y2997" s="324"/>
      <c r="Z2997" s="324"/>
      <c r="AA2997" s="324"/>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22"/>
      <c r="Q2998" s="266"/>
      <c r="R2998" s="324"/>
      <c r="S2998" s="326"/>
      <c r="T2998" s="322"/>
      <c r="U2998" s="328"/>
      <c r="V2998" s="330"/>
      <c r="W2998" s="332"/>
      <c r="X2998" s="328"/>
      <c r="Y2998" s="324"/>
      <c r="Z2998" s="324"/>
      <c r="AA2998" s="324"/>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34">
        <f>SUM(O2999:O3003)</f>
        <v>0</v>
      </c>
      <c r="Q2999" s="269"/>
      <c r="R2999" s="318">
        <f>SUMPRODUCT(Q2999:Q3003+0)</f>
        <v>0</v>
      </c>
      <c r="S2999" s="336" t="e">
        <f>R2999/P2999</f>
        <v>#DIV/0!</v>
      </c>
      <c r="T2999" s="334" t="e">
        <f>LOOKUP(S2999,{0.4,0.45,0.5,0.55,0.6,0.65,0.7,0.75,0.8,0.85,0.9,0.95,1},{0.1,0.175,0.25,0.325,0.4,0.475,0.55,0.625,0.7,0.775,0.85,0.925,1})</f>
        <v>#DIV/0!</v>
      </c>
      <c r="U2999" s="338"/>
      <c r="V2999" s="340"/>
      <c r="W2999" s="342"/>
      <c r="X2999" s="338"/>
      <c r="Y2999" s="318">
        <f>R2999-(V2999/10)-X2999</f>
        <v>0</v>
      </c>
      <c r="Z2999" s="318" t="e">
        <f>Y2999*T2999*AE2999</f>
        <v>#DIV/0!</v>
      </c>
      <c r="AA2999" s="318"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35"/>
      <c r="Q3000" s="271"/>
      <c r="R3000" s="319"/>
      <c r="S3000" s="337"/>
      <c r="T3000" s="335"/>
      <c r="U3000" s="339"/>
      <c r="V3000" s="341"/>
      <c r="W3000" s="343"/>
      <c r="X3000" s="339"/>
      <c r="Y3000" s="319"/>
      <c r="Z3000" s="319"/>
      <c r="AA3000" s="319"/>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35"/>
      <c r="Q3001" s="271"/>
      <c r="R3001" s="319"/>
      <c r="S3001" s="337"/>
      <c r="T3001" s="335"/>
      <c r="U3001" s="339"/>
      <c r="V3001" s="341"/>
      <c r="W3001" s="343"/>
      <c r="X3001" s="339"/>
      <c r="Y3001" s="319"/>
      <c r="Z3001" s="319"/>
      <c r="AA3001" s="319"/>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35"/>
      <c r="Q3002" s="271"/>
      <c r="R3002" s="319"/>
      <c r="S3002" s="337"/>
      <c r="T3002" s="335"/>
      <c r="U3002" s="339"/>
      <c r="V3002" s="341"/>
      <c r="W3002" s="343"/>
      <c r="X3002" s="339"/>
      <c r="Y3002" s="319"/>
      <c r="Z3002" s="319"/>
      <c r="AA3002" s="319"/>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35"/>
      <c r="Q3003" s="271"/>
      <c r="R3003" s="319"/>
      <c r="S3003" s="337"/>
      <c r="T3003" s="335"/>
      <c r="U3003" s="339"/>
      <c r="V3003" s="341"/>
      <c r="W3003" s="343"/>
      <c r="X3003" s="339"/>
      <c r="Y3003" s="319"/>
      <c r="Z3003" s="319"/>
      <c r="AA3003" s="319"/>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21">
        <f>SUM(O3004:O3008)</f>
        <v>0</v>
      </c>
      <c r="Q3004" s="264"/>
      <c r="R3004" s="323">
        <f>SUMPRODUCT(Q3004:Q3008+0)</f>
        <v>0</v>
      </c>
      <c r="S3004" s="325" t="e">
        <f>R3004/P3004</f>
        <v>#DIV/0!</v>
      </c>
      <c r="T3004" s="321" t="e">
        <f>LOOKUP(S3004,{0.4,0.45,0.5,0.55,0.6,0.65,0.7,0.75,0.8,0.85,0.9,0.95,1},{0.1,0.175,0.25,0.325,0.4,0.475,0.55,0.625,0.7,0.775,0.85,0.925,1})</f>
        <v>#DIV/0!</v>
      </c>
      <c r="U3004" s="327"/>
      <c r="V3004" s="329"/>
      <c r="W3004" s="331"/>
      <c r="X3004" s="327"/>
      <c r="Y3004" s="323">
        <f>R3004-(V3004/10)-X3004</f>
        <v>0</v>
      </c>
      <c r="Z3004" s="323" t="e">
        <f>Y3004*T3004*AE3004</f>
        <v>#DIV/0!</v>
      </c>
      <c r="AA3004" s="323"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22"/>
      <c r="Q3005" s="266"/>
      <c r="R3005" s="324"/>
      <c r="S3005" s="326"/>
      <c r="T3005" s="322"/>
      <c r="U3005" s="328"/>
      <c r="V3005" s="330"/>
      <c r="W3005" s="332"/>
      <c r="X3005" s="328"/>
      <c r="Y3005" s="324"/>
      <c r="Z3005" s="324"/>
      <c r="AA3005" s="324"/>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22"/>
      <c r="Q3006" s="266"/>
      <c r="R3006" s="324"/>
      <c r="S3006" s="326"/>
      <c r="T3006" s="322"/>
      <c r="U3006" s="328"/>
      <c r="V3006" s="330"/>
      <c r="W3006" s="332"/>
      <c r="X3006" s="328"/>
      <c r="Y3006" s="324"/>
      <c r="Z3006" s="324"/>
      <c r="AA3006" s="324"/>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22"/>
      <c r="Q3007" s="266"/>
      <c r="R3007" s="324"/>
      <c r="S3007" s="326"/>
      <c r="T3007" s="322"/>
      <c r="U3007" s="328"/>
      <c r="V3007" s="330"/>
      <c r="W3007" s="332"/>
      <c r="X3007" s="328"/>
      <c r="Y3007" s="324"/>
      <c r="Z3007" s="324"/>
      <c r="AA3007" s="324"/>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22"/>
      <c r="Q3008" s="266"/>
      <c r="R3008" s="324"/>
      <c r="S3008" s="326"/>
      <c r="T3008" s="322"/>
      <c r="U3008" s="328"/>
      <c r="V3008" s="330"/>
      <c r="W3008" s="332"/>
      <c r="X3008" s="328"/>
      <c r="Y3008" s="324"/>
      <c r="Z3008" s="324"/>
      <c r="AA3008" s="324"/>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21">
        <f>SUM(O3010:O3014)</f>
        <v>0</v>
      </c>
      <c r="Q3010" s="264"/>
      <c r="R3010" s="323">
        <f>SUMPRODUCT(Q3010:Q3014+0)</f>
        <v>0</v>
      </c>
      <c r="S3010" s="325" t="e">
        <f>R3010/P3010</f>
        <v>#DIV/0!</v>
      </c>
      <c r="T3010" s="321" t="e">
        <f>LOOKUP(S3010,{0.4,0.45,0.5,0.55,0.6,0.65,0.7,0.75,0.8,0.85,0.9,0.95,1},{0.1,0.175,0.25,0.325,0.4,0.475,0.55,0.625,0.7,0.775,0.85,0.925,1})</f>
        <v>#DIV/0!</v>
      </c>
      <c r="U3010" s="327"/>
      <c r="V3010" s="329"/>
      <c r="W3010" s="331"/>
      <c r="X3010" s="327"/>
      <c r="Y3010" s="323">
        <f>R3010-(V3010/10)-X3010</f>
        <v>0</v>
      </c>
      <c r="Z3010" s="323" t="e">
        <f>Y3010*T3010*AE3010</f>
        <v>#DIV/0!</v>
      </c>
      <c r="AA3010" s="323"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22"/>
      <c r="Q3011" s="266"/>
      <c r="R3011" s="324"/>
      <c r="S3011" s="326"/>
      <c r="T3011" s="322"/>
      <c r="U3011" s="328"/>
      <c r="V3011" s="330"/>
      <c r="W3011" s="332"/>
      <c r="X3011" s="328"/>
      <c r="Y3011" s="324"/>
      <c r="Z3011" s="324"/>
      <c r="AA3011" s="324"/>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22"/>
      <c r="Q3012" s="266"/>
      <c r="R3012" s="324"/>
      <c r="S3012" s="326"/>
      <c r="T3012" s="322"/>
      <c r="U3012" s="328"/>
      <c r="V3012" s="330"/>
      <c r="W3012" s="332"/>
      <c r="X3012" s="328"/>
      <c r="Y3012" s="324"/>
      <c r="Z3012" s="324"/>
      <c r="AA3012" s="324"/>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22"/>
      <c r="Q3013" s="266"/>
      <c r="R3013" s="324"/>
      <c r="S3013" s="326"/>
      <c r="T3013" s="322"/>
      <c r="U3013" s="328"/>
      <c r="V3013" s="330"/>
      <c r="W3013" s="332"/>
      <c r="X3013" s="328"/>
      <c r="Y3013" s="324"/>
      <c r="Z3013" s="324"/>
      <c r="AA3013" s="324"/>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22"/>
      <c r="Q3014" s="266"/>
      <c r="R3014" s="324"/>
      <c r="S3014" s="326"/>
      <c r="T3014" s="322"/>
      <c r="U3014" s="328"/>
      <c r="V3014" s="330"/>
      <c r="W3014" s="332"/>
      <c r="X3014" s="328"/>
      <c r="Y3014" s="324"/>
      <c r="Z3014" s="324"/>
      <c r="AA3014" s="324"/>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34">
        <f>SUM(O3015:O3019)</f>
        <v>0</v>
      </c>
      <c r="Q3015" s="269"/>
      <c r="R3015" s="318">
        <f>SUMPRODUCT(Q3015:Q3019+0)</f>
        <v>0</v>
      </c>
      <c r="S3015" s="336" t="e">
        <f>R3015/P3015</f>
        <v>#DIV/0!</v>
      </c>
      <c r="T3015" s="334" t="e">
        <f>LOOKUP(S3015,{0.4,0.45,0.5,0.55,0.6,0.65,0.7,0.75,0.8,0.85,0.9,0.95,1},{0.1,0.175,0.25,0.325,0.4,0.475,0.55,0.625,0.7,0.775,0.85,0.925,1})</f>
        <v>#DIV/0!</v>
      </c>
      <c r="U3015" s="338"/>
      <c r="V3015" s="340"/>
      <c r="W3015" s="342"/>
      <c r="X3015" s="338"/>
      <c r="Y3015" s="318">
        <f>R3015-(V3015/10)-X3015</f>
        <v>0</v>
      </c>
      <c r="Z3015" s="318" t="e">
        <f>Y3015*T3015*AE3015</f>
        <v>#DIV/0!</v>
      </c>
      <c r="AA3015" s="318"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35"/>
      <c r="Q3016" s="271"/>
      <c r="R3016" s="319"/>
      <c r="S3016" s="337"/>
      <c r="T3016" s="335"/>
      <c r="U3016" s="339"/>
      <c r="V3016" s="341"/>
      <c r="W3016" s="343"/>
      <c r="X3016" s="339"/>
      <c r="Y3016" s="319"/>
      <c r="Z3016" s="319"/>
      <c r="AA3016" s="319"/>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35"/>
      <c r="Q3017" s="271"/>
      <c r="R3017" s="319"/>
      <c r="S3017" s="337"/>
      <c r="T3017" s="335"/>
      <c r="U3017" s="339"/>
      <c r="V3017" s="341"/>
      <c r="W3017" s="343"/>
      <c r="X3017" s="339"/>
      <c r="Y3017" s="319"/>
      <c r="Z3017" s="319"/>
      <c r="AA3017" s="319"/>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35"/>
      <c r="Q3018" s="271"/>
      <c r="R3018" s="319"/>
      <c r="S3018" s="337"/>
      <c r="T3018" s="335"/>
      <c r="U3018" s="339"/>
      <c r="V3018" s="341"/>
      <c r="W3018" s="343"/>
      <c r="X3018" s="339"/>
      <c r="Y3018" s="319"/>
      <c r="Z3018" s="319"/>
      <c r="AA3018" s="319"/>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35"/>
      <c r="Q3019" s="271"/>
      <c r="R3019" s="319"/>
      <c r="S3019" s="337"/>
      <c r="T3019" s="335"/>
      <c r="U3019" s="339"/>
      <c r="V3019" s="341"/>
      <c r="W3019" s="343"/>
      <c r="X3019" s="339"/>
      <c r="Y3019" s="319"/>
      <c r="Z3019" s="319"/>
      <c r="AA3019" s="319"/>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21">
        <f>SUM(O3020:O3024)</f>
        <v>0</v>
      </c>
      <c r="Q3020" s="264"/>
      <c r="R3020" s="323">
        <f>SUMPRODUCT(Q3020:Q3024+0)</f>
        <v>0</v>
      </c>
      <c r="S3020" s="325" t="e">
        <f>R3020/P3020</f>
        <v>#DIV/0!</v>
      </c>
      <c r="T3020" s="321" t="e">
        <f>LOOKUP(S3020,{0.4,0.45,0.5,0.55,0.6,0.65,0.7,0.75,0.8,0.85,0.9,0.95,1},{0.1,0.175,0.25,0.325,0.4,0.475,0.55,0.625,0.7,0.775,0.85,0.925,1})</f>
        <v>#DIV/0!</v>
      </c>
      <c r="U3020" s="327"/>
      <c r="V3020" s="329"/>
      <c r="W3020" s="331"/>
      <c r="X3020" s="327"/>
      <c r="Y3020" s="323">
        <f>R3020-(V3020/10)-X3020</f>
        <v>0</v>
      </c>
      <c r="Z3020" s="323" t="e">
        <f>Y3020*T3020*AE3020</f>
        <v>#DIV/0!</v>
      </c>
      <c r="AA3020" s="323"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22"/>
      <c r="Q3021" s="266"/>
      <c r="R3021" s="324"/>
      <c r="S3021" s="326"/>
      <c r="T3021" s="322"/>
      <c r="U3021" s="328"/>
      <c r="V3021" s="330"/>
      <c r="W3021" s="332"/>
      <c r="X3021" s="328"/>
      <c r="Y3021" s="324"/>
      <c r="Z3021" s="324"/>
      <c r="AA3021" s="324"/>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22"/>
      <c r="Q3022" s="266"/>
      <c r="R3022" s="324"/>
      <c r="S3022" s="326"/>
      <c r="T3022" s="322"/>
      <c r="U3022" s="328"/>
      <c r="V3022" s="330"/>
      <c r="W3022" s="332"/>
      <c r="X3022" s="328"/>
      <c r="Y3022" s="324"/>
      <c r="Z3022" s="324"/>
      <c r="AA3022" s="324"/>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22"/>
      <c r="Q3023" s="266"/>
      <c r="R3023" s="324"/>
      <c r="S3023" s="326"/>
      <c r="T3023" s="322"/>
      <c r="U3023" s="328"/>
      <c r="V3023" s="330"/>
      <c r="W3023" s="332"/>
      <c r="X3023" s="328"/>
      <c r="Y3023" s="324"/>
      <c r="Z3023" s="324"/>
      <c r="AA3023" s="324"/>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22"/>
      <c r="Q3024" s="266"/>
      <c r="R3024" s="324"/>
      <c r="S3024" s="326"/>
      <c r="T3024" s="322"/>
      <c r="U3024" s="328"/>
      <c r="V3024" s="330"/>
      <c r="W3024" s="332"/>
      <c r="X3024" s="328"/>
      <c r="Y3024" s="324"/>
      <c r="Z3024" s="324"/>
      <c r="AA3024" s="324"/>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34">
        <f>SUM(O3025:O3029)</f>
        <v>0</v>
      </c>
      <c r="Q3025" s="269"/>
      <c r="R3025" s="318">
        <f>SUMPRODUCT(Q3025:Q3029+0)</f>
        <v>0</v>
      </c>
      <c r="S3025" s="336" t="e">
        <f>R3025/P3025</f>
        <v>#DIV/0!</v>
      </c>
      <c r="T3025" s="334" t="e">
        <f>LOOKUP(S3025,{0.4,0.45,0.5,0.55,0.6,0.65,0.7,0.75,0.8,0.85,0.9,0.95,1},{0.1,0.175,0.25,0.325,0.4,0.475,0.55,0.625,0.7,0.775,0.85,0.925,1})</f>
        <v>#DIV/0!</v>
      </c>
      <c r="U3025" s="338"/>
      <c r="V3025" s="340"/>
      <c r="W3025" s="342"/>
      <c r="X3025" s="338"/>
      <c r="Y3025" s="318">
        <f>R3025-(V3025/10)-X3025</f>
        <v>0</v>
      </c>
      <c r="Z3025" s="318" t="e">
        <f>Y3025*T3025*AE3025</f>
        <v>#DIV/0!</v>
      </c>
      <c r="AA3025" s="318"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35"/>
      <c r="Q3026" s="271"/>
      <c r="R3026" s="319"/>
      <c r="S3026" s="337"/>
      <c r="T3026" s="335"/>
      <c r="U3026" s="339"/>
      <c r="V3026" s="341"/>
      <c r="W3026" s="343"/>
      <c r="X3026" s="339"/>
      <c r="Y3026" s="319"/>
      <c r="Z3026" s="319"/>
      <c r="AA3026" s="319"/>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35"/>
      <c r="Q3027" s="271"/>
      <c r="R3027" s="319"/>
      <c r="S3027" s="337"/>
      <c r="T3027" s="335"/>
      <c r="U3027" s="339"/>
      <c r="V3027" s="341"/>
      <c r="W3027" s="343"/>
      <c r="X3027" s="339"/>
      <c r="Y3027" s="319"/>
      <c r="Z3027" s="319"/>
      <c r="AA3027" s="319"/>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35"/>
      <c r="Q3028" s="271"/>
      <c r="R3028" s="319"/>
      <c r="S3028" s="337"/>
      <c r="T3028" s="335"/>
      <c r="U3028" s="339"/>
      <c r="V3028" s="341"/>
      <c r="W3028" s="343"/>
      <c r="X3028" s="339"/>
      <c r="Y3028" s="319"/>
      <c r="Z3028" s="319"/>
      <c r="AA3028" s="319"/>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35"/>
      <c r="Q3029" s="271"/>
      <c r="R3029" s="319"/>
      <c r="S3029" s="337"/>
      <c r="T3029" s="335"/>
      <c r="U3029" s="339"/>
      <c r="V3029" s="341"/>
      <c r="W3029" s="343"/>
      <c r="X3029" s="339"/>
      <c r="Y3029" s="319"/>
      <c r="Z3029" s="319"/>
      <c r="AA3029" s="319"/>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21">
        <f>SUM(O3030:O3034)</f>
        <v>0</v>
      </c>
      <c r="Q3030" s="264"/>
      <c r="R3030" s="323">
        <f>SUMPRODUCT(Q3030:Q3034+0)</f>
        <v>0</v>
      </c>
      <c r="S3030" s="325" t="e">
        <f>R3030/P3030</f>
        <v>#DIV/0!</v>
      </c>
      <c r="T3030" s="321" t="e">
        <f>LOOKUP(S3030,{0.4,0.45,0.5,0.55,0.6,0.65,0.7,0.75,0.8,0.85,0.9,0.95,1},{0.1,0.175,0.25,0.325,0.4,0.475,0.55,0.625,0.7,0.775,0.85,0.925,1})</f>
        <v>#DIV/0!</v>
      </c>
      <c r="U3030" s="327"/>
      <c r="V3030" s="329"/>
      <c r="W3030" s="331"/>
      <c r="X3030" s="327"/>
      <c r="Y3030" s="323">
        <f>R3030-(V3030/10)-X3030</f>
        <v>0</v>
      </c>
      <c r="Z3030" s="323" t="e">
        <f>Y3030*T3030*AE3030</f>
        <v>#DIV/0!</v>
      </c>
      <c r="AA3030" s="323"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22"/>
      <c r="Q3031" s="266"/>
      <c r="R3031" s="324"/>
      <c r="S3031" s="326"/>
      <c r="T3031" s="322"/>
      <c r="U3031" s="328"/>
      <c r="V3031" s="330"/>
      <c r="W3031" s="332"/>
      <c r="X3031" s="328"/>
      <c r="Y3031" s="324"/>
      <c r="Z3031" s="324"/>
      <c r="AA3031" s="324"/>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22"/>
      <c r="Q3032" s="266"/>
      <c r="R3032" s="324"/>
      <c r="S3032" s="326"/>
      <c r="T3032" s="322"/>
      <c r="U3032" s="328"/>
      <c r="V3032" s="330"/>
      <c r="W3032" s="332"/>
      <c r="X3032" s="328"/>
      <c r="Y3032" s="324"/>
      <c r="Z3032" s="324"/>
      <c r="AA3032" s="324"/>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22"/>
      <c r="Q3033" s="266"/>
      <c r="R3033" s="324"/>
      <c r="S3033" s="326"/>
      <c r="T3033" s="322"/>
      <c r="U3033" s="328"/>
      <c r="V3033" s="330"/>
      <c r="W3033" s="332"/>
      <c r="X3033" s="328"/>
      <c r="Y3033" s="324"/>
      <c r="Z3033" s="324"/>
      <c r="AA3033" s="324"/>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22"/>
      <c r="Q3034" s="266"/>
      <c r="R3034" s="324"/>
      <c r="S3034" s="326"/>
      <c r="T3034" s="322"/>
      <c r="U3034" s="328"/>
      <c r="V3034" s="330"/>
      <c r="W3034" s="332"/>
      <c r="X3034" s="328"/>
      <c r="Y3034" s="324"/>
      <c r="Z3034" s="324"/>
      <c r="AA3034" s="324"/>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21">
        <f>SUM(O3036:O3040)</f>
        <v>0</v>
      </c>
      <c r="Q3036" s="264"/>
      <c r="R3036" s="323">
        <f>SUMPRODUCT(Q3036:Q3040+0)</f>
        <v>0</v>
      </c>
      <c r="S3036" s="325" t="e">
        <f>R3036/P3036</f>
        <v>#DIV/0!</v>
      </c>
      <c r="T3036" s="321" t="e">
        <f>LOOKUP(S3036,{0.4,0.45,0.5,0.55,0.6,0.65,0.7,0.75,0.8,0.85,0.9,0.95,1},{0.1,0.175,0.25,0.325,0.4,0.475,0.55,0.625,0.7,0.775,0.85,0.925,1})</f>
        <v>#DIV/0!</v>
      </c>
      <c r="U3036" s="327"/>
      <c r="V3036" s="329"/>
      <c r="W3036" s="331"/>
      <c r="X3036" s="327"/>
      <c r="Y3036" s="323">
        <f>R3036-(V3036/10)-X3036</f>
        <v>0</v>
      </c>
      <c r="Z3036" s="323" t="e">
        <f>Y3036*T3036*AE3036</f>
        <v>#DIV/0!</v>
      </c>
      <c r="AA3036" s="323"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22"/>
      <c r="Q3037" s="266"/>
      <c r="R3037" s="324"/>
      <c r="S3037" s="326"/>
      <c r="T3037" s="322"/>
      <c r="U3037" s="328"/>
      <c r="V3037" s="330"/>
      <c r="W3037" s="332"/>
      <c r="X3037" s="328"/>
      <c r="Y3037" s="324"/>
      <c r="Z3037" s="324"/>
      <c r="AA3037" s="324"/>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22"/>
      <c r="Q3038" s="266"/>
      <c r="R3038" s="324"/>
      <c r="S3038" s="326"/>
      <c r="T3038" s="322"/>
      <c r="U3038" s="328"/>
      <c r="V3038" s="330"/>
      <c r="W3038" s="332"/>
      <c r="X3038" s="328"/>
      <c r="Y3038" s="324"/>
      <c r="Z3038" s="324"/>
      <c r="AA3038" s="324"/>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22"/>
      <c r="Q3039" s="266"/>
      <c r="R3039" s="324"/>
      <c r="S3039" s="326"/>
      <c r="T3039" s="322"/>
      <c r="U3039" s="328"/>
      <c r="V3039" s="330"/>
      <c r="W3039" s="332"/>
      <c r="X3039" s="328"/>
      <c r="Y3039" s="324"/>
      <c r="Z3039" s="324"/>
      <c r="AA3039" s="324"/>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22"/>
      <c r="Q3040" s="266"/>
      <c r="R3040" s="324"/>
      <c r="S3040" s="326"/>
      <c r="T3040" s="322"/>
      <c r="U3040" s="328"/>
      <c r="V3040" s="330"/>
      <c r="W3040" s="332"/>
      <c r="X3040" s="328"/>
      <c r="Y3040" s="324"/>
      <c r="Z3040" s="324"/>
      <c r="AA3040" s="324"/>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34">
        <f>SUM(O3041:O3045)</f>
        <v>0</v>
      </c>
      <c r="Q3041" s="269"/>
      <c r="R3041" s="318">
        <f>SUMPRODUCT(Q3041:Q3045+0)</f>
        <v>0</v>
      </c>
      <c r="S3041" s="336" t="e">
        <f>R3041/P3041</f>
        <v>#DIV/0!</v>
      </c>
      <c r="T3041" s="334" t="e">
        <f>LOOKUP(S3041,{0.4,0.45,0.5,0.55,0.6,0.65,0.7,0.75,0.8,0.85,0.9,0.95,1},{0.1,0.175,0.25,0.325,0.4,0.475,0.55,0.625,0.7,0.775,0.85,0.925,1})</f>
        <v>#DIV/0!</v>
      </c>
      <c r="U3041" s="338"/>
      <c r="V3041" s="340"/>
      <c r="W3041" s="342"/>
      <c r="X3041" s="338"/>
      <c r="Y3041" s="318">
        <f>R3041-(V3041/10)-X3041</f>
        <v>0</v>
      </c>
      <c r="Z3041" s="318" t="e">
        <f>Y3041*T3041*AE3041</f>
        <v>#DIV/0!</v>
      </c>
      <c r="AA3041" s="318"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35"/>
      <c r="Q3042" s="271"/>
      <c r="R3042" s="319"/>
      <c r="S3042" s="337"/>
      <c r="T3042" s="335"/>
      <c r="U3042" s="339"/>
      <c r="V3042" s="341"/>
      <c r="W3042" s="343"/>
      <c r="X3042" s="339"/>
      <c r="Y3042" s="319"/>
      <c r="Z3042" s="319"/>
      <c r="AA3042" s="319"/>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35"/>
      <c r="Q3043" s="271"/>
      <c r="R3043" s="319"/>
      <c r="S3043" s="337"/>
      <c r="T3043" s="335"/>
      <c r="U3043" s="339"/>
      <c r="V3043" s="341"/>
      <c r="W3043" s="343"/>
      <c r="X3043" s="339"/>
      <c r="Y3043" s="319"/>
      <c r="Z3043" s="319"/>
      <c r="AA3043" s="319"/>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35"/>
      <c r="Q3044" s="271"/>
      <c r="R3044" s="319"/>
      <c r="S3044" s="337"/>
      <c r="T3044" s="335"/>
      <c r="U3044" s="339"/>
      <c r="V3044" s="341"/>
      <c r="W3044" s="343"/>
      <c r="X3044" s="339"/>
      <c r="Y3044" s="319"/>
      <c r="Z3044" s="319"/>
      <c r="AA3044" s="319"/>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35"/>
      <c r="Q3045" s="271"/>
      <c r="R3045" s="319"/>
      <c r="S3045" s="337"/>
      <c r="T3045" s="335"/>
      <c r="U3045" s="339"/>
      <c r="V3045" s="341"/>
      <c r="W3045" s="343"/>
      <c r="X3045" s="339"/>
      <c r="Y3045" s="319"/>
      <c r="Z3045" s="319"/>
      <c r="AA3045" s="319"/>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21">
        <f>SUM(O3046:O3050)</f>
        <v>0</v>
      </c>
      <c r="Q3046" s="264"/>
      <c r="R3046" s="323">
        <f>SUMPRODUCT(Q3046:Q3050+0)</f>
        <v>0</v>
      </c>
      <c r="S3046" s="325" t="e">
        <f>R3046/P3046</f>
        <v>#DIV/0!</v>
      </c>
      <c r="T3046" s="321" t="e">
        <f>LOOKUP(S3046,{0.4,0.45,0.5,0.55,0.6,0.65,0.7,0.75,0.8,0.85,0.9,0.95,1},{0.1,0.175,0.25,0.325,0.4,0.475,0.55,0.625,0.7,0.775,0.85,0.925,1})</f>
        <v>#DIV/0!</v>
      </c>
      <c r="U3046" s="327"/>
      <c r="V3046" s="329"/>
      <c r="W3046" s="331"/>
      <c r="X3046" s="327"/>
      <c r="Y3046" s="323">
        <f>R3046-(V3046/10)-X3046</f>
        <v>0</v>
      </c>
      <c r="Z3046" s="323" t="e">
        <f>Y3046*T3046*AE3046</f>
        <v>#DIV/0!</v>
      </c>
      <c r="AA3046" s="323"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22"/>
      <c r="Q3047" s="266"/>
      <c r="R3047" s="324"/>
      <c r="S3047" s="326"/>
      <c r="T3047" s="322"/>
      <c r="U3047" s="328"/>
      <c r="V3047" s="330"/>
      <c r="W3047" s="332"/>
      <c r="X3047" s="328"/>
      <c r="Y3047" s="324"/>
      <c r="Z3047" s="324"/>
      <c r="AA3047" s="324"/>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22"/>
      <c r="Q3048" s="266"/>
      <c r="R3048" s="324"/>
      <c r="S3048" s="326"/>
      <c r="T3048" s="322"/>
      <c r="U3048" s="328"/>
      <c r="V3048" s="330"/>
      <c r="W3048" s="332"/>
      <c r="X3048" s="328"/>
      <c r="Y3048" s="324"/>
      <c r="Z3048" s="324"/>
      <c r="AA3048" s="324"/>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22"/>
      <c r="Q3049" s="266"/>
      <c r="R3049" s="324"/>
      <c r="S3049" s="326"/>
      <c r="T3049" s="322"/>
      <c r="U3049" s="328"/>
      <c r="V3049" s="330"/>
      <c r="W3049" s="332"/>
      <c r="X3049" s="328"/>
      <c r="Y3049" s="324"/>
      <c r="Z3049" s="324"/>
      <c r="AA3049" s="324"/>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22"/>
      <c r="Q3050" s="266"/>
      <c r="R3050" s="324"/>
      <c r="S3050" s="326"/>
      <c r="T3050" s="322"/>
      <c r="U3050" s="328"/>
      <c r="V3050" s="330"/>
      <c r="W3050" s="332"/>
      <c r="X3050" s="328"/>
      <c r="Y3050" s="324"/>
      <c r="Z3050" s="324"/>
      <c r="AA3050" s="324"/>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34">
        <f>SUM(O3051:O3055)</f>
        <v>0</v>
      </c>
      <c r="Q3051" s="269"/>
      <c r="R3051" s="318">
        <f>SUMPRODUCT(Q3051:Q3055+0)</f>
        <v>0</v>
      </c>
      <c r="S3051" s="336" t="e">
        <f>R3051/P3051</f>
        <v>#DIV/0!</v>
      </c>
      <c r="T3051" s="334" t="e">
        <f>LOOKUP(S3051,{0.4,0.45,0.5,0.55,0.6,0.65,0.7,0.75,0.8,0.85,0.9,0.95,1},{0.1,0.175,0.25,0.325,0.4,0.475,0.55,0.625,0.7,0.775,0.85,0.925,1})</f>
        <v>#DIV/0!</v>
      </c>
      <c r="U3051" s="338"/>
      <c r="V3051" s="340"/>
      <c r="W3051" s="342"/>
      <c r="X3051" s="338"/>
      <c r="Y3051" s="318">
        <f>R3051-(V3051/10)-X3051</f>
        <v>0</v>
      </c>
      <c r="Z3051" s="318" t="e">
        <f>Y3051*T3051*AE3051</f>
        <v>#DIV/0!</v>
      </c>
      <c r="AA3051" s="318"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35"/>
      <c r="Q3052" s="271"/>
      <c r="R3052" s="319"/>
      <c r="S3052" s="337"/>
      <c r="T3052" s="335"/>
      <c r="U3052" s="339"/>
      <c r="V3052" s="341"/>
      <c r="W3052" s="343"/>
      <c r="X3052" s="339"/>
      <c r="Y3052" s="319"/>
      <c r="Z3052" s="319"/>
      <c r="AA3052" s="319"/>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35"/>
      <c r="Q3053" s="271"/>
      <c r="R3053" s="319"/>
      <c r="S3053" s="337"/>
      <c r="T3053" s="335"/>
      <c r="U3053" s="339"/>
      <c r="V3053" s="341"/>
      <c r="W3053" s="343"/>
      <c r="X3053" s="339"/>
      <c r="Y3053" s="319"/>
      <c r="Z3053" s="319"/>
      <c r="AA3053" s="319"/>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35"/>
      <c r="Q3054" s="271"/>
      <c r="R3054" s="319"/>
      <c r="S3054" s="337"/>
      <c r="T3054" s="335"/>
      <c r="U3054" s="339"/>
      <c r="V3054" s="341"/>
      <c r="W3054" s="343"/>
      <c r="X3054" s="339"/>
      <c r="Y3054" s="319"/>
      <c r="Z3054" s="319"/>
      <c r="AA3054" s="319"/>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35"/>
      <c r="Q3055" s="271"/>
      <c r="R3055" s="319"/>
      <c r="S3055" s="337"/>
      <c r="T3055" s="335"/>
      <c r="U3055" s="339"/>
      <c r="V3055" s="341"/>
      <c r="W3055" s="343"/>
      <c r="X3055" s="339"/>
      <c r="Y3055" s="319"/>
      <c r="Z3055" s="319"/>
      <c r="AA3055" s="319"/>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21">
        <f>SUM(O3056:O3060)</f>
        <v>0</v>
      </c>
      <c r="Q3056" s="264"/>
      <c r="R3056" s="323">
        <f>SUMPRODUCT(Q3056:Q3060+0)</f>
        <v>0</v>
      </c>
      <c r="S3056" s="325" t="e">
        <f>R3056/P3056</f>
        <v>#DIV/0!</v>
      </c>
      <c r="T3056" s="321" t="e">
        <f>LOOKUP(S3056,{0.4,0.45,0.5,0.55,0.6,0.65,0.7,0.75,0.8,0.85,0.9,0.95,1},{0.1,0.175,0.25,0.325,0.4,0.475,0.55,0.625,0.7,0.775,0.85,0.925,1})</f>
        <v>#DIV/0!</v>
      </c>
      <c r="U3056" s="327"/>
      <c r="V3056" s="329"/>
      <c r="W3056" s="331"/>
      <c r="X3056" s="327"/>
      <c r="Y3056" s="323">
        <f>R3056-(V3056/10)-X3056</f>
        <v>0</v>
      </c>
      <c r="Z3056" s="323" t="e">
        <f>Y3056*T3056*AE3056</f>
        <v>#DIV/0!</v>
      </c>
      <c r="AA3056" s="323"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22"/>
      <c r="Q3057" s="266"/>
      <c r="R3057" s="324"/>
      <c r="S3057" s="326"/>
      <c r="T3057" s="322"/>
      <c r="U3057" s="328"/>
      <c r="V3057" s="330"/>
      <c r="W3057" s="332"/>
      <c r="X3057" s="328"/>
      <c r="Y3057" s="324"/>
      <c r="Z3057" s="324"/>
      <c r="AA3057" s="324"/>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22"/>
      <c r="Q3058" s="266"/>
      <c r="R3058" s="324"/>
      <c r="S3058" s="326"/>
      <c r="T3058" s="322"/>
      <c r="U3058" s="328"/>
      <c r="V3058" s="330"/>
      <c r="W3058" s="332"/>
      <c r="X3058" s="328"/>
      <c r="Y3058" s="324"/>
      <c r="Z3058" s="324"/>
      <c r="AA3058" s="324"/>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22"/>
      <c r="Q3059" s="266"/>
      <c r="R3059" s="324"/>
      <c r="S3059" s="326"/>
      <c r="T3059" s="322"/>
      <c r="U3059" s="328"/>
      <c r="V3059" s="330"/>
      <c r="W3059" s="332"/>
      <c r="X3059" s="328"/>
      <c r="Y3059" s="324"/>
      <c r="Z3059" s="324"/>
      <c r="AA3059" s="324"/>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22"/>
      <c r="Q3060" s="266"/>
      <c r="R3060" s="324"/>
      <c r="S3060" s="326"/>
      <c r="T3060" s="322"/>
      <c r="U3060" s="328"/>
      <c r="V3060" s="330"/>
      <c r="W3060" s="332"/>
      <c r="X3060" s="328"/>
      <c r="Y3060" s="324"/>
      <c r="Z3060" s="324"/>
      <c r="AA3060" s="324"/>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21">
        <f>SUM(O3062:O3066)</f>
        <v>0</v>
      </c>
      <c r="Q3062" s="264"/>
      <c r="R3062" s="323">
        <f>SUMPRODUCT(Q3062:Q3066+0)</f>
        <v>0</v>
      </c>
      <c r="S3062" s="325" t="e">
        <f>R3062/P3062</f>
        <v>#DIV/0!</v>
      </c>
      <c r="T3062" s="321" t="e">
        <f>LOOKUP(S3062,{0.4,0.45,0.5,0.55,0.6,0.65,0.7,0.75,0.8,0.85,0.9,0.95,1},{0.1,0.175,0.25,0.325,0.4,0.475,0.55,0.625,0.7,0.775,0.85,0.925,1})</f>
        <v>#DIV/0!</v>
      </c>
      <c r="U3062" s="327"/>
      <c r="V3062" s="329"/>
      <c r="W3062" s="331"/>
      <c r="X3062" s="327"/>
      <c r="Y3062" s="323">
        <f>R3062-(V3062/10)-X3062</f>
        <v>0</v>
      </c>
      <c r="Z3062" s="323" t="e">
        <f>Y3062*T3062*AE3062</f>
        <v>#DIV/0!</v>
      </c>
      <c r="AA3062" s="323"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22"/>
      <c r="Q3063" s="266"/>
      <c r="R3063" s="324"/>
      <c r="S3063" s="326"/>
      <c r="T3063" s="322"/>
      <c r="U3063" s="328"/>
      <c r="V3063" s="330"/>
      <c r="W3063" s="332"/>
      <c r="X3063" s="328"/>
      <c r="Y3063" s="324"/>
      <c r="Z3063" s="324"/>
      <c r="AA3063" s="324"/>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22"/>
      <c r="Q3064" s="266"/>
      <c r="R3064" s="324"/>
      <c r="S3064" s="326"/>
      <c r="T3064" s="322"/>
      <c r="U3064" s="328"/>
      <c r="V3064" s="330"/>
      <c r="W3064" s="332"/>
      <c r="X3064" s="328"/>
      <c r="Y3064" s="324"/>
      <c r="Z3064" s="324"/>
      <c r="AA3064" s="324"/>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22"/>
      <c r="Q3065" s="266"/>
      <c r="R3065" s="324"/>
      <c r="S3065" s="326"/>
      <c r="T3065" s="322"/>
      <c r="U3065" s="328"/>
      <c r="V3065" s="330"/>
      <c r="W3065" s="332"/>
      <c r="X3065" s="328"/>
      <c r="Y3065" s="324"/>
      <c r="Z3065" s="324"/>
      <c r="AA3065" s="324"/>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22"/>
      <c r="Q3066" s="266"/>
      <c r="R3066" s="324"/>
      <c r="S3066" s="326"/>
      <c r="T3066" s="322"/>
      <c r="U3066" s="328"/>
      <c r="V3066" s="330"/>
      <c r="W3066" s="332"/>
      <c r="X3066" s="328"/>
      <c r="Y3066" s="324"/>
      <c r="Z3066" s="324"/>
      <c r="AA3066" s="324"/>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34">
        <f>SUM(O3067:O3071)</f>
        <v>0</v>
      </c>
      <c r="Q3067" s="269"/>
      <c r="R3067" s="318">
        <f>SUMPRODUCT(Q3067:Q3071+0)</f>
        <v>0</v>
      </c>
      <c r="S3067" s="336" t="e">
        <f>R3067/P3067</f>
        <v>#DIV/0!</v>
      </c>
      <c r="T3067" s="334" t="e">
        <f>LOOKUP(S3067,{0.4,0.45,0.5,0.55,0.6,0.65,0.7,0.75,0.8,0.85,0.9,0.95,1},{0.1,0.175,0.25,0.325,0.4,0.475,0.55,0.625,0.7,0.775,0.85,0.925,1})</f>
        <v>#DIV/0!</v>
      </c>
      <c r="U3067" s="338"/>
      <c r="V3067" s="340"/>
      <c r="W3067" s="342"/>
      <c r="X3067" s="338"/>
      <c r="Y3067" s="318">
        <f>R3067-(V3067/10)-X3067</f>
        <v>0</v>
      </c>
      <c r="Z3067" s="318" t="e">
        <f>Y3067*T3067*AE3067</f>
        <v>#DIV/0!</v>
      </c>
      <c r="AA3067" s="318"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35"/>
      <c r="Q3068" s="271"/>
      <c r="R3068" s="319"/>
      <c r="S3068" s="337"/>
      <c r="T3068" s="335"/>
      <c r="U3068" s="339"/>
      <c r="V3068" s="341"/>
      <c r="W3068" s="343"/>
      <c r="X3068" s="339"/>
      <c r="Y3068" s="319"/>
      <c r="Z3068" s="319"/>
      <c r="AA3068" s="319"/>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35"/>
      <c r="Q3069" s="271"/>
      <c r="R3069" s="319"/>
      <c r="S3069" s="337"/>
      <c r="T3069" s="335"/>
      <c r="U3069" s="339"/>
      <c r="V3069" s="341"/>
      <c r="W3069" s="343"/>
      <c r="X3069" s="339"/>
      <c r="Y3069" s="319"/>
      <c r="Z3069" s="319"/>
      <c r="AA3069" s="319"/>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35"/>
      <c r="Q3070" s="271"/>
      <c r="R3070" s="319"/>
      <c r="S3070" s="337"/>
      <c r="T3070" s="335"/>
      <c r="U3070" s="339"/>
      <c r="V3070" s="341"/>
      <c r="W3070" s="343"/>
      <c r="X3070" s="339"/>
      <c r="Y3070" s="319"/>
      <c r="Z3070" s="319"/>
      <c r="AA3070" s="319"/>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35"/>
      <c r="Q3071" s="271"/>
      <c r="R3071" s="319"/>
      <c r="S3071" s="337"/>
      <c r="T3071" s="335"/>
      <c r="U3071" s="339"/>
      <c r="V3071" s="341"/>
      <c r="W3071" s="343"/>
      <c r="X3071" s="339"/>
      <c r="Y3071" s="319"/>
      <c r="Z3071" s="319"/>
      <c r="AA3071" s="319"/>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21">
        <f>SUM(O3072:O3076)</f>
        <v>0</v>
      </c>
      <c r="Q3072" s="264"/>
      <c r="R3072" s="323">
        <f>SUMPRODUCT(Q3072:Q3076+0)</f>
        <v>0</v>
      </c>
      <c r="S3072" s="325" t="e">
        <f>R3072/P3072</f>
        <v>#DIV/0!</v>
      </c>
      <c r="T3072" s="321" t="e">
        <f>LOOKUP(S3072,{0.4,0.45,0.5,0.55,0.6,0.65,0.7,0.75,0.8,0.85,0.9,0.95,1},{0.1,0.175,0.25,0.325,0.4,0.475,0.55,0.625,0.7,0.775,0.85,0.925,1})</f>
        <v>#DIV/0!</v>
      </c>
      <c r="U3072" s="327"/>
      <c r="V3072" s="329"/>
      <c r="W3072" s="331"/>
      <c r="X3072" s="327"/>
      <c r="Y3072" s="323">
        <f>R3072-(V3072/10)-X3072</f>
        <v>0</v>
      </c>
      <c r="Z3072" s="323" t="e">
        <f>Y3072*T3072*AE3072</f>
        <v>#DIV/0!</v>
      </c>
      <c r="AA3072" s="323"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22"/>
      <c r="Q3073" s="266"/>
      <c r="R3073" s="324"/>
      <c r="S3073" s="326"/>
      <c r="T3073" s="322"/>
      <c r="U3073" s="328"/>
      <c r="V3073" s="330"/>
      <c r="W3073" s="332"/>
      <c r="X3073" s="328"/>
      <c r="Y3073" s="324"/>
      <c r="Z3073" s="324"/>
      <c r="AA3073" s="324"/>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22"/>
      <c r="Q3074" s="266"/>
      <c r="R3074" s="324"/>
      <c r="S3074" s="326"/>
      <c r="T3074" s="322"/>
      <c r="U3074" s="328"/>
      <c r="V3074" s="330"/>
      <c r="W3074" s="332"/>
      <c r="X3074" s="328"/>
      <c r="Y3074" s="324"/>
      <c r="Z3074" s="324"/>
      <c r="AA3074" s="324"/>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22"/>
      <c r="Q3075" s="266"/>
      <c r="R3075" s="324"/>
      <c r="S3075" s="326"/>
      <c r="T3075" s="322"/>
      <c r="U3075" s="328"/>
      <c r="V3075" s="330"/>
      <c r="W3075" s="332"/>
      <c r="X3075" s="328"/>
      <c r="Y3075" s="324"/>
      <c r="Z3075" s="324"/>
      <c r="AA3075" s="324"/>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22"/>
      <c r="Q3076" s="266"/>
      <c r="R3076" s="324"/>
      <c r="S3076" s="326"/>
      <c r="T3076" s="322"/>
      <c r="U3076" s="328"/>
      <c r="V3076" s="330"/>
      <c r="W3076" s="332"/>
      <c r="X3076" s="328"/>
      <c r="Y3076" s="324"/>
      <c r="Z3076" s="324"/>
      <c r="AA3076" s="324"/>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34">
        <f>SUM(O3077:O3081)</f>
        <v>0</v>
      </c>
      <c r="Q3077" s="269"/>
      <c r="R3077" s="318">
        <f>SUMPRODUCT(Q3077:Q3081+0)</f>
        <v>0</v>
      </c>
      <c r="S3077" s="336" t="e">
        <f>R3077/P3077</f>
        <v>#DIV/0!</v>
      </c>
      <c r="T3077" s="334" t="e">
        <f>LOOKUP(S3077,{0.4,0.45,0.5,0.55,0.6,0.65,0.7,0.75,0.8,0.85,0.9,0.95,1},{0.1,0.175,0.25,0.325,0.4,0.475,0.55,0.625,0.7,0.775,0.85,0.925,1})</f>
        <v>#DIV/0!</v>
      </c>
      <c r="U3077" s="338"/>
      <c r="V3077" s="340"/>
      <c r="W3077" s="342"/>
      <c r="X3077" s="338"/>
      <c r="Y3077" s="318">
        <f>R3077-(V3077/10)-X3077</f>
        <v>0</v>
      </c>
      <c r="Z3077" s="318" t="e">
        <f>Y3077*T3077*AE3077</f>
        <v>#DIV/0!</v>
      </c>
      <c r="AA3077" s="318"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35"/>
      <c r="Q3078" s="271"/>
      <c r="R3078" s="319"/>
      <c r="S3078" s="337"/>
      <c r="T3078" s="335"/>
      <c r="U3078" s="339"/>
      <c r="V3078" s="341"/>
      <c r="W3078" s="343"/>
      <c r="X3078" s="339"/>
      <c r="Y3078" s="319"/>
      <c r="Z3078" s="319"/>
      <c r="AA3078" s="319"/>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35"/>
      <c r="Q3079" s="271"/>
      <c r="R3079" s="319"/>
      <c r="S3079" s="337"/>
      <c r="T3079" s="335"/>
      <c r="U3079" s="339"/>
      <c r="V3079" s="341"/>
      <c r="W3079" s="343"/>
      <c r="X3079" s="339"/>
      <c r="Y3079" s="319"/>
      <c r="Z3079" s="319"/>
      <c r="AA3079" s="319"/>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35"/>
      <c r="Q3080" s="271"/>
      <c r="R3080" s="319"/>
      <c r="S3080" s="337"/>
      <c r="T3080" s="335"/>
      <c r="U3080" s="339"/>
      <c r="V3080" s="341"/>
      <c r="W3080" s="343"/>
      <c r="X3080" s="339"/>
      <c r="Y3080" s="319"/>
      <c r="Z3080" s="319"/>
      <c r="AA3080" s="319"/>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35"/>
      <c r="Q3081" s="271"/>
      <c r="R3081" s="319"/>
      <c r="S3081" s="337"/>
      <c r="T3081" s="335"/>
      <c r="U3081" s="339"/>
      <c r="V3081" s="341"/>
      <c r="W3081" s="343"/>
      <c r="X3081" s="339"/>
      <c r="Y3081" s="319"/>
      <c r="Z3081" s="319"/>
      <c r="AA3081" s="319"/>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21">
        <f>SUM(O3082:O3086)</f>
        <v>0</v>
      </c>
      <c r="Q3082" s="264"/>
      <c r="R3082" s="323">
        <f>SUMPRODUCT(Q3082:Q3086+0)</f>
        <v>0</v>
      </c>
      <c r="S3082" s="325" t="e">
        <f>R3082/P3082</f>
        <v>#DIV/0!</v>
      </c>
      <c r="T3082" s="321" t="e">
        <f>LOOKUP(S3082,{0.4,0.45,0.5,0.55,0.6,0.65,0.7,0.75,0.8,0.85,0.9,0.95,1},{0.1,0.175,0.25,0.325,0.4,0.475,0.55,0.625,0.7,0.775,0.85,0.925,1})</f>
        <v>#DIV/0!</v>
      </c>
      <c r="U3082" s="327"/>
      <c r="V3082" s="329"/>
      <c r="W3082" s="331"/>
      <c r="X3082" s="327"/>
      <c r="Y3082" s="323">
        <f>R3082-(V3082/10)-X3082</f>
        <v>0</v>
      </c>
      <c r="Z3082" s="323" t="e">
        <f>Y3082*T3082*AE3082</f>
        <v>#DIV/0!</v>
      </c>
      <c r="AA3082" s="323"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22"/>
      <c r="Q3083" s="266"/>
      <c r="R3083" s="324"/>
      <c r="S3083" s="326"/>
      <c r="T3083" s="322"/>
      <c r="U3083" s="328"/>
      <c r="V3083" s="330"/>
      <c r="W3083" s="332"/>
      <c r="X3083" s="328"/>
      <c r="Y3083" s="324"/>
      <c r="Z3083" s="324"/>
      <c r="AA3083" s="324"/>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22"/>
      <c r="Q3084" s="266"/>
      <c r="R3084" s="324"/>
      <c r="S3084" s="326"/>
      <c r="T3084" s="322"/>
      <c r="U3084" s="328"/>
      <c r="V3084" s="330"/>
      <c r="W3084" s="332"/>
      <c r="X3084" s="328"/>
      <c r="Y3084" s="324"/>
      <c r="Z3084" s="324"/>
      <c r="AA3084" s="324"/>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22"/>
      <c r="Q3085" s="266"/>
      <c r="R3085" s="324"/>
      <c r="S3085" s="326"/>
      <c r="T3085" s="322"/>
      <c r="U3085" s="328"/>
      <c r="V3085" s="330"/>
      <c r="W3085" s="332"/>
      <c r="X3085" s="328"/>
      <c r="Y3085" s="324"/>
      <c r="Z3085" s="324"/>
      <c r="AA3085" s="324"/>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22"/>
      <c r="Q3086" s="266"/>
      <c r="R3086" s="324"/>
      <c r="S3086" s="326"/>
      <c r="T3086" s="322"/>
      <c r="U3086" s="328"/>
      <c r="V3086" s="330"/>
      <c r="W3086" s="332"/>
      <c r="X3086" s="328"/>
      <c r="Y3086" s="324"/>
      <c r="Z3086" s="324"/>
      <c r="AA3086" s="324"/>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21">
        <f>SUM(O3088:O3092)</f>
        <v>0</v>
      </c>
      <c r="Q3088" s="264"/>
      <c r="R3088" s="323">
        <f>SUMPRODUCT(Q3088:Q3092+0)</f>
        <v>0</v>
      </c>
      <c r="S3088" s="325" t="e">
        <f>R3088/P3088</f>
        <v>#DIV/0!</v>
      </c>
      <c r="T3088" s="321" t="e">
        <f>LOOKUP(S3088,{0.4,0.45,0.5,0.55,0.6,0.65,0.7,0.75,0.8,0.85,0.9,0.95,1},{0.1,0.175,0.25,0.325,0.4,0.475,0.55,0.625,0.7,0.775,0.85,0.925,1})</f>
        <v>#DIV/0!</v>
      </c>
      <c r="U3088" s="327"/>
      <c r="V3088" s="329"/>
      <c r="W3088" s="331"/>
      <c r="X3088" s="327"/>
      <c r="Y3088" s="323">
        <f>R3088-(V3088/10)-X3088</f>
        <v>0</v>
      </c>
      <c r="Z3088" s="323" t="e">
        <f>Y3088*T3088*AE3088</f>
        <v>#DIV/0!</v>
      </c>
      <c r="AA3088" s="323"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22"/>
      <c r="Q3089" s="266"/>
      <c r="R3089" s="324"/>
      <c r="S3089" s="326"/>
      <c r="T3089" s="322"/>
      <c r="U3089" s="328"/>
      <c r="V3089" s="330"/>
      <c r="W3089" s="332"/>
      <c r="X3089" s="328"/>
      <c r="Y3089" s="324"/>
      <c r="Z3089" s="324"/>
      <c r="AA3089" s="324"/>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22"/>
      <c r="Q3090" s="266"/>
      <c r="R3090" s="324"/>
      <c r="S3090" s="326"/>
      <c r="T3090" s="322"/>
      <c r="U3090" s="328"/>
      <c r="V3090" s="330"/>
      <c r="W3090" s="332"/>
      <c r="X3090" s="328"/>
      <c r="Y3090" s="324"/>
      <c r="Z3090" s="324"/>
      <c r="AA3090" s="324"/>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22"/>
      <c r="Q3091" s="266"/>
      <c r="R3091" s="324"/>
      <c r="S3091" s="326"/>
      <c r="T3091" s="322"/>
      <c r="U3091" s="328"/>
      <c r="V3091" s="330"/>
      <c r="W3091" s="332"/>
      <c r="X3091" s="328"/>
      <c r="Y3091" s="324"/>
      <c r="Z3091" s="324"/>
      <c r="AA3091" s="324"/>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22"/>
      <c r="Q3092" s="266"/>
      <c r="R3092" s="324"/>
      <c r="S3092" s="326"/>
      <c r="T3092" s="322"/>
      <c r="U3092" s="328"/>
      <c r="V3092" s="330"/>
      <c r="W3092" s="332"/>
      <c r="X3092" s="328"/>
      <c r="Y3092" s="324"/>
      <c r="Z3092" s="324"/>
      <c r="AA3092" s="324"/>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34">
        <f>SUM(O3093:O3097)</f>
        <v>0</v>
      </c>
      <c r="Q3093" s="269"/>
      <c r="R3093" s="318">
        <f>SUMPRODUCT(Q3093:Q3097+0)</f>
        <v>0</v>
      </c>
      <c r="S3093" s="336" t="e">
        <f>R3093/P3093</f>
        <v>#DIV/0!</v>
      </c>
      <c r="T3093" s="334" t="e">
        <f>LOOKUP(S3093,{0.4,0.45,0.5,0.55,0.6,0.65,0.7,0.75,0.8,0.85,0.9,0.95,1},{0.1,0.175,0.25,0.325,0.4,0.475,0.55,0.625,0.7,0.775,0.85,0.925,1})</f>
        <v>#DIV/0!</v>
      </c>
      <c r="U3093" s="338"/>
      <c r="V3093" s="340"/>
      <c r="W3093" s="342"/>
      <c r="X3093" s="338"/>
      <c r="Y3093" s="318">
        <f>R3093-(V3093/10)-X3093</f>
        <v>0</v>
      </c>
      <c r="Z3093" s="318" t="e">
        <f>Y3093*T3093*AE3093</f>
        <v>#DIV/0!</v>
      </c>
      <c r="AA3093" s="318"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35"/>
      <c r="Q3094" s="271"/>
      <c r="R3094" s="319"/>
      <c r="S3094" s="337"/>
      <c r="T3094" s="335"/>
      <c r="U3094" s="339"/>
      <c r="V3094" s="341"/>
      <c r="W3094" s="343"/>
      <c r="X3094" s="339"/>
      <c r="Y3094" s="319"/>
      <c r="Z3094" s="319"/>
      <c r="AA3094" s="319"/>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35"/>
      <c r="Q3095" s="271"/>
      <c r="R3095" s="319"/>
      <c r="S3095" s="337"/>
      <c r="T3095" s="335"/>
      <c r="U3095" s="339"/>
      <c r="V3095" s="341"/>
      <c r="W3095" s="343"/>
      <c r="X3095" s="339"/>
      <c r="Y3095" s="319"/>
      <c r="Z3095" s="319"/>
      <c r="AA3095" s="319"/>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35"/>
      <c r="Q3096" s="271"/>
      <c r="R3096" s="319"/>
      <c r="S3096" s="337"/>
      <c r="T3096" s="335"/>
      <c r="U3096" s="339"/>
      <c r="V3096" s="341"/>
      <c r="W3096" s="343"/>
      <c r="X3096" s="339"/>
      <c r="Y3096" s="319"/>
      <c r="Z3096" s="319"/>
      <c r="AA3096" s="319"/>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35"/>
      <c r="Q3097" s="271"/>
      <c r="R3097" s="319"/>
      <c r="S3097" s="337"/>
      <c r="T3097" s="335"/>
      <c r="U3097" s="339"/>
      <c r="V3097" s="341"/>
      <c r="W3097" s="343"/>
      <c r="X3097" s="339"/>
      <c r="Y3097" s="319"/>
      <c r="Z3097" s="319"/>
      <c r="AA3097" s="319"/>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21">
        <f>SUM(O3098:O3102)</f>
        <v>0</v>
      </c>
      <c r="Q3098" s="264"/>
      <c r="R3098" s="323">
        <f>SUMPRODUCT(Q3098:Q3102+0)</f>
        <v>0</v>
      </c>
      <c r="S3098" s="325" t="e">
        <f>R3098/P3098</f>
        <v>#DIV/0!</v>
      </c>
      <c r="T3098" s="321" t="e">
        <f>LOOKUP(S3098,{0.4,0.45,0.5,0.55,0.6,0.65,0.7,0.75,0.8,0.85,0.9,0.95,1},{0.1,0.175,0.25,0.325,0.4,0.475,0.55,0.625,0.7,0.775,0.85,0.925,1})</f>
        <v>#DIV/0!</v>
      </c>
      <c r="U3098" s="327"/>
      <c r="V3098" s="329"/>
      <c r="W3098" s="331"/>
      <c r="X3098" s="327"/>
      <c r="Y3098" s="323">
        <f>R3098-(V3098/10)-X3098</f>
        <v>0</v>
      </c>
      <c r="Z3098" s="323" t="e">
        <f>Y3098*T3098*AE3098</f>
        <v>#DIV/0!</v>
      </c>
      <c r="AA3098" s="323"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22"/>
      <c r="Q3099" s="266"/>
      <c r="R3099" s="324"/>
      <c r="S3099" s="326"/>
      <c r="T3099" s="322"/>
      <c r="U3099" s="328"/>
      <c r="V3099" s="330"/>
      <c r="W3099" s="332"/>
      <c r="X3099" s="328"/>
      <c r="Y3099" s="324"/>
      <c r="Z3099" s="324"/>
      <c r="AA3099" s="324"/>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22"/>
      <c r="Q3100" s="266"/>
      <c r="R3100" s="324"/>
      <c r="S3100" s="326"/>
      <c r="T3100" s="322"/>
      <c r="U3100" s="328"/>
      <c r="V3100" s="330"/>
      <c r="W3100" s="332"/>
      <c r="X3100" s="328"/>
      <c r="Y3100" s="324"/>
      <c r="Z3100" s="324"/>
      <c r="AA3100" s="324"/>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22"/>
      <c r="Q3101" s="266"/>
      <c r="R3101" s="324"/>
      <c r="S3101" s="326"/>
      <c r="T3101" s="322"/>
      <c r="U3101" s="328"/>
      <c r="V3101" s="330"/>
      <c r="W3101" s="332"/>
      <c r="X3101" s="328"/>
      <c r="Y3101" s="324"/>
      <c r="Z3101" s="324"/>
      <c r="AA3101" s="324"/>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22"/>
      <c r="Q3102" s="266"/>
      <c r="R3102" s="324"/>
      <c r="S3102" s="326"/>
      <c r="T3102" s="322"/>
      <c r="U3102" s="328"/>
      <c r="V3102" s="330"/>
      <c r="W3102" s="332"/>
      <c r="X3102" s="328"/>
      <c r="Y3102" s="324"/>
      <c r="Z3102" s="324"/>
      <c r="AA3102" s="324"/>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34">
        <f>SUM(O3103:O3107)</f>
        <v>0</v>
      </c>
      <c r="Q3103" s="269"/>
      <c r="R3103" s="318">
        <f>SUMPRODUCT(Q3103:Q3107+0)</f>
        <v>0</v>
      </c>
      <c r="S3103" s="336" t="e">
        <f>R3103/P3103</f>
        <v>#DIV/0!</v>
      </c>
      <c r="T3103" s="334" t="e">
        <f>LOOKUP(S3103,{0.4,0.45,0.5,0.55,0.6,0.65,0.7,0.75,0.8,0.85,0.9,0.95,1},{0.1,0.175,0.25,0.325,0.4,0.475,0.55,0.625,0.7,0.775,0.85,0.925,1})</f>
        <v>#DIV/0!</v>
      </c>
      <c r="U3103" s="338"/>
      <c r="V3103" s="340"/>
      <c r="W3103" s="342"/>
      <c r="X3103" s="338"/>
      <c r="Y3103" s="318">
        <f>R3103-(V3103/10)-X3103</f>
        <v>0</v>
      </c>
      <c r="Z3103" s="318" t="e">
        <f>Y3103*T3103*AE3103</f>
        <v>#DIV/0!</v>
      </c>
      <c r="AA3103" s="318"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35"/>
      <c r="Q3104" s="271"/>
      <c r="R3104" s="319"/>
      <c r="S3104" s="337"/>
      <c r="T3104" s="335"/>
      <c r="U3104" s="339"/>
      <c r="V3104" s="341"/>
      <c r="W3104" s="343"/>
      <c r="X3104" s="339"/>
      <c r="Y3104" s="319"/>
      <c r="Z3104" s="319"/>
      <c r="AA3104" s="319"/>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35"/>
      <c r="Q3105" s="271"/>
      <c r="R3105" s="319"/>
      <c r="S3105" s="337"/>
      <c r="T3105" s="335"/>
      <c r="U3105" s="339"/>
      <c r="V3105" s="341"/>
      <c r="W3105" s="343"/>
      <c r="X3105" s="339"/>
      <c r="Y3105" s="319"/>
      <c r="Z3105" s="319"/>
      <c r="AA3105" s="319"/>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35"/>
      <c r="Q3106" s="271"/>
      <c r="R3106" s="319"/>
      <c r="S3106" s="337"/>
      <c r="T3106" s="335"/>
      <c r="U3106" s="339"/>
      <c r="V3106" s="341"/>
      <c r="W3106" s="343"/>
      <c r="X3106" s="339"/>
      <c r="Y3106" s="319"/>
      <c r="Z3106" s="319"/>
      <c r="AA3106" s="319"/>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35"/>
      <c r="Q3107" s="271"/>
      <c r="R3107" s="319"/>
      <c r="S3107" s="337"/>
      <c r="T3107" s="335"/>
      <c r="U3107" s="339"/>
      <c r="V3107" s="341"/>
      <c r="W3107" s="343"/>
      <c r="X3107" s="339"/>
      <c r="Y3107" s="319"/>
      <c r="Z3107" s="319"/>
      <c r="AA3107" s="319"/>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21">
        <f>SUM(O3108:O3112)</f>
        <v>0</v>
      </c>
      <c r="Q3108" s="264"/>
      <c r="R3108" s="323">
        <f>SUMPRODUCT(Q3108:Q3112+0)</f>
        <v>0</v>
      </c>
      <c r="S3108" s="325" t="e">
        <f>R3108/P3108</f>
        <v>#DIV/0!</v>
      </c>
      <c r="T3108" s="321" t="e">
        <f>LOOKUP(S3108,{0.4,0.45,0.5,0.55,0.6,0.65,0.7,0.75,0.8,0.85,0.9,0.95,1},{0.1,0.175,0.25,0.325,0.4,0.475,0.55,0.625,0.7,0.775,0.85,0.925,1})</f>
        <v>#DIV/0!</v>
      </c>
      <c r="U3108" s="327"/>
      <c r="V3108" s="329"/>
      <c r="W3108" s="331"/>
      <c r="X3108" s="327"/>
      <c r="Y3108" s="323">
        <f>R3108-(V3108/10)-X3108</f>
        <v>0</v>
      </c>
      <c r="Z3108" s="323" t="e">
        <f>Y3108*T3108*AE3108</f>
        <v>#DIV/0!</v>
      </c>
      <c r="AA3108" s="323"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22"/>
      <c r="Q3109" s="266"/>
      <c r="R3109" s="324"/>
      <c r="S3109" s="326"/>
      <c r="T3109" s="322"/>
      <c r="U3109" s="328"/>
      <c r="V3109" s="330"/>
      <c r="W3109" s="332"/>
      <c r="X3109" s="328"/>
      <c r="Y3109" s="324"/>
      <c r="Z3109" s="324"/>
      <c r="AA3109" s="324"/>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22"/>
      <c r="Q3110" s="266"/>
      <c r="R3110" s="324"/>
      <c r="S3110" s="326"/>
      <c r="T3110" s="322"/>
      <c r="U3110" s="328"/>
      <c r="V3110" s="330"/>
      <c r="W3110" s="332"/>
      <c r="X3110" s="328"/>
      <c r="Y3110" s="324"/>
      <c r="Z3110" s="324"/>
      <c r="AA3110" s="324"/>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22"/>
      <c r="Q3111" s="266"/>
      <c r="R3111" s="324"/>
      <c r="S3111" s="326"/>
      <c r="T3111" s="322"/>
      <c r="U3111" s="328"/>
      <c r="V3111" s="330"/>
      <c r="W3111" s="332"/>
      <c r="X3111" s="328"/>
      <c r="Y3111" s="324"/>
      <c r="Z3111" s="324"/>
      <c r="AA3111" s="324"/>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22"/>
      <c r="Q3112" s="266"/>
      <c r="R3112" s="324"/>
      <c r="S3112" s="326"/>
      <c r="T3112" s="322"/>
      <c r="U3112" s="328"/>
      <c r="V3112" s="330"/>
      <c r="W3112" s="332"/>
      <c r="X3112" s="328"/>
      <c r="Y3112" s="324"/>
      <c r="Z3112" s="324"/>
      <c r="AA3112" s="324"/>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21">
        <f>SUM(O3114:O3118)</f>
        <v>0</v>
      </c>
      <c r="Q3114" s="264"/>
      <c r="R3114" s="323">
        <f>SUMPRODUCT(Q3114:Q3118+0)</f>
        <v>0</v>
      </c>
      <c r="S3114" s="325" t="e">
        <f>R3114/P3114</f>
        <v>#DIV/0!</v>
      </c>
      <c r="T3114" s="321" t="e">
        <f>LOOKUP(S3114,{0.4,0.45,0.5,0.55,0.6,0.65,0.7,0.75,0.8,0.85,0.9,0.95,1},{0.1,0.175,0.25,0.325,0.4,0.475,0.55,0.625,0.7,0.775,0.85,0.925,1})</f>
        <v>#DIV/0!</v>
      </c>
      <c r="U3114" s="327"/>
      <c r="V3114" s="329"/>
      <c r="W3114" s="331"/>
      <c r="X3114" s="327"/>
      <c r="Y3114" s="323">
        <f>R3114-(V3114/10)-X3114</f>
        <v>0</v>
      </c>
      <c r="Z3114" s="323" t="e">
        <f>Y3114*T3114*AE3114</f>
        <v>#DIV/0!</v>
      </c>
      <c r="AA3114" s="323"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22"/>
      <c r="Q3115" s="266"/>
      <c r="R3115" s="324"/>
      <c r="S3115" s="326"/>
      <c r="T3115" s="322"/>
      <c r="U3115" s="328"/>
      <c r="V3115" s="330"/>
      <c r="W3115" s="332"/>
      <c r="X3115" s="328"/>
      <c r="Y3115" s="324"/>
      <c r="Z3115" s="324"/>
      <c r="AA3115" s="324"/>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22"/>
      <c r="Q3116" s="266"/>
      <c r="R3116" s="324"/>
      <c r="S3116" s="326"/>
      <c r="T3116" s="322"/>
      <c r="U3116" s="328"/>
      <c r="V3116" s="330"/>
      <c r="W3116" s="332"/>
      <c r="X3116" s="328"/>
      <c r="Y3116" s="324"/>
      <c r="Z3116" s="324"/>
      <c r="AA3116" s="324"/>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22"/>
      <c r="Q3117" s="266"/>
      <c r="R3117" s="324"/>
      <c r="S3117" s="326"/>
      <c r="T3117" s="322"/>
      <c r="U3117" s="328"/>
      <c r="V3117" s="330"/>
      <c r="W3117" s="332"/>
      <c r="X3117" s="328"/>
      <c r="Y3117" s="324"/>
      <c r="Z3117" s="324"/>
      <c r="AA3117" s="324"/>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22"/>
      <c r="Q3118" s="266"/>
      <c r="R3118" s="324"/>
      <c r="S3118" s="326"/>
      <c r="T3118" s="322"/>
      <c r="U3118" s="328"/>
      <c r="V3118" s="330"/>
      <c r="W3118" s="332"/>
      <c r="X3118" s="328"/>
      <c r="Y3118" s="324"/>
      <c r="Z3118" s="324"/>
      <c r="AA3118" s="324"/>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34">
        <f>SUM(O3119:O3123)</f>
        <v>0</v>
      </c>
      <c r="Q3119" s="269"/>
      <c r="R3119" s="318">
        <f>SUMPRODUCT(Q3119:Q3123+0)</f>
        <v>0</v>
      </c>
      <c r="S3119" s="336" t="e">
        <f>R3119/P3119</f>
        <v>#DIV/0!</v>
      </c>
      <c r="T3119" s="334" t="e">
        <f>LOOKUP(S3119,{0.4,0.45,0.5,0.55,0.6,0.65,0.7,0.75,0.8,0.85,0.9,0.95,1},{0.1,0.175,0.25,0.325,0.4,0.475,0.55,0.625,0.7,0.775,0.85,0.925,1})</f>
        <v>#DIV/0!</v>
      </c>
      <c r="U3119" s="338"/>
      <c r="V3119" s="340"/>
      <c r="W3119" s="342"/>
      <c r="X3119" s="338"/>
      <c r="Y3119" s="318">
        <f>R3119-(V3119/10)-X3119</f>
        <v>0</v>
      </c>
      <c r="Z3119" s="318" t="e">
        <f>Y3119*T3119*AE3119</f>
        <v>#DIV/0!</v>
      </c>
      <c r="AA3119" s="318"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35"/>
      <c r="Q3120" s="271"/>
      <c r="R3120" s="319"/>
      <c r="S3120" s="337"/>
      <c r="T3120" s="335"/>
      <c r="U3120" s="339"/>
      <c r="V3120" s="341"/>
      <c r="W3120" s="343"/>
      <c r="X3120" s="339"/>
      <c r="Y3120" s="319"/>
      <c r="Z3120" s="319"/>
      <c r="AA3120" s="319"/>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35"/>
      <c r="Q3121" s="271"/>
      <c r="R3121" s="319"/>
      <c r="S3121" s="337"/>
      <c r="T3121" s="335"/>
      <c r="U3121" s="339"/>
      <c r="V3121" s="341"/>
      <c r="W3121" s="343"/>
      <c r="X3121" s="339"/>
      <c r="Y3121" s="319"/>
      <c r="Z3121" s="319"/>
      <c r="AA3121" s="319"/>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35"/>
      <c r="Q3122" s="271"/>
      <c r="R3122" s="319"/>
      <c r="S3122" s="337"/>
      <c r="T3122" s="335"/>
      <c r="U3122" s="339"/>
      <c r="V3122" s="341"/>
      <c r="W3122" s="343"/>
      <c r="X3122" s="339"/>
      <c r="Y3122" s="319"/>
      <c r="Z3122" s="319"/>
      <c r="AA3122" s="319"/>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35"/>
      <c r="Q3123" s="271"/>
      <c r="R3123" s="319"/>
      <c r="S3123" s="337"/>
      <c r="T3123" s="335"/>
      <c r="U3123" s="339"/>
      <c r="V3123" s="341"/>
      <c r="W3123" s="343"/>
      <c r="X3123" s="339"/>
      <c r="Y3123" s="319"/>
      <c r="Z3123" s="319"/>
      <c r="AA3123" s="319"/>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21">
        <f>SUM(O3124:O3128)</f>
        <v>0</v>
      </c>
      <c r="Q3124" s="264"/>
      <c r="R3124" s="323">
        <f>SUMPRODUCT(Q3124:Q3128+0)</f>
        <v>0</v>
      </c>
      <c r="S3124" s="325" t="e">
        <f>R3124/P3124</f>
        <v>#DIV/0!</v>
      </c>
      <c r="T3124" s="321" t="e">
        <f>LOOKUP(S3124,{0.4,0.45,0.5,0.55,0.6,0.65,0.7,0.75,0.8,0.85,0.9,0.95,1},{0.1,0.175,0.25,0.325,0.4,0.475,0.55,0.625,0.7,0.775,0.85,0.925,1})</f>
        <v>#DIV/0!</v>
      </c>
      <c r="U3124" s="327"/>
      <c r="V3124" s="329"/>
      <c r="W3124" s="331"/>
      <c r="X3124" s="327"/>
      <c r="Y3124" s="323">
        <f>R3124-(V3124/10)-X3124</f>
        <v>0</v>
      </c>
      <c r="Z3124" s="323" t="e">
        <f>Y3124*T3124*AE3124</f>
        <v>#DIV/0!</v>
      </c>
      <c r="AA3124" s="323"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22"/>
      <c r="Q3125" s="266"/>
      <c r="R3125" s="324"/>
      <c r="S3125" s="326"/>
      <c r="T3125" s="322"/>
      <c r="U3125" s="328"/>
      <c r="V3125" s="330"/>
      <c r="W3125" s="332"/>
      <c r="X3125" s="328"/>
      <c r="Y3125" s="324"/>
      <c r="Z3125" s="324"/>
      <c r="AA3125" s="324"/>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22"/>
      <c r="Q3126" s="266"/>
      <c r="R3126" s="324"/>
      <c r="S3126" s="326"/>
      <c r="T3126" s="322"/>
      <c r="U3126" s="328"/>
      <c r="V3126" s="330"/>
      <c r="W3126" s="332"/>
      <c r="X3126" s="328"/>
      <c r="Y3126" s="324"/>
      <c r="Z3126" s="324"/>
      <c r="AA3126" s="324"/>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22"/>
      <c r="Q3127" s="266"/>
      <c r="R3127" s="324"/>
      <c r="S3127" s="326"/>
      <c r="T3127" s="322"/>
      <c r="U3127" s="328"/>
      <c r="V3127" s="330"/>
      <c r="W3127" s="332"/>
      <c r="X3127" s="328"/>
      <c r="Y3127" s="324"/>
      <c r="Z3127" s="324"/>
      <c r="AA3127" s="324"/>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22"/>
      <c r="Q3128" s="266"/>
      <c r="R3128" s="324"/>
      <c r="S3128" s="326"/>
      <c r="T3128" s="322"/>
      <c r="U3128" s="328"/>
      <c r="V3128" s="330"/>
      <c r="W3128" s="332"/>
      <c r="X3128" s="328"/>
      <c r="Y3128" s="324"/>
      <c r="Z3128" s="324"/>
      <c r="AA3128" s="324"/>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34">
        <f>SUM(O3129:O3133)</f>
        <v>0</v>
      </c>
      <c r="Q3129" s="269"/>
      <c r="R3129" s="318">
        <f>SUMPRODUCT(Q3129:Q3133+0)</f>
        <v>0</v>
      </c>
      <c r="S3129" s="336" t="e">
        <f>R3129/P3129</f>
        <v>#DIV/0!</v>
      </c>
      <c r="T3129" s="334" t="e">
        <f>LOOKUP(S3129,{0.4,0.45,0.5,0.55,0.6,0.65,0.7,0.75,0.8,0.85,0.9,0.95,1},{0.1,0.175,0.25,0.325,0.4,0.475,0.55,0.625,0.7,0.775,0.85,0.925,1})</f>
        <v>#DIV/0!</v>
      </c>
      <c r="U3129" s="338"/>
      <c r="V3129" s="340"/>
      <c r="W3129" s="342"/>
      <c r="X3129" s="338"/>
      <c r="Y3129" s="318">
        <f>R3129-(V3129/10)-X3129</f>
        <v>0</v>
      </c>
      <c r="Z3129" s="318" t="e">
        <f>Y3129*T3129*AE3129</f>
        <v>#DIV/0!</v>
      </c>
      <c r="AA3129" s="318"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35"/>
      <c r="Q3130" s="271"/>
      <c r="R3130" s="319"/>
      <c r="S3130" s="337"/>
      <c r="T3130" s="335"/>
      <c r="U3130" s="339"/>
      <c r="V3130" s="341"/>
      <c r="W3130" s="343"/>
      <c r="X3130" s="339"/>
      <c r="Y3130" s="319"/>
      <c r="Z3130" s="319"/>
      <c r="AA3130" s="319"/>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35"/>
      <c r="Q3131" s="271"/>
      <c r="R3131" s="319"/>
      <c r="S3131" s="337"/>
      <c r="T3131" s="335"/>
      <c r="U3131" s="339"/>
      <c r="V3131" s="341"/>
      <c r="W3131" s="343"/>
      <c r="X3131" s="339"/>
      <c r="Y3131" s="319"/>
      <c r="Z3131" s="319"/>
      <c r="AA3131" s="319"/>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35"/>
      <c r="Q3132" s="271"/>
      <c r="R3132" s="319"/>
      <c r="S3132" s="337"/>
      <c r="T3132" s="335"/>
      <c r="U3132" s="339"/>
      <c r="V3132" s="341"/>
      <c r="W3132" s="343"/>
      <c r="X3132" s="339"/>
      <c r="Y3132" s="319"/>
      <c r="Z3132" s="319"/>
      <c r="AA3132" s="319"/>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35"/>
      <c r="Q3133" s="271"/>
      <c r="R3133" s="319"/>
      <c r="S3133" s="337"/>
      <c r="T3133" s="335"/>
      <c r="U3133" s="339"/>
      <c r="V3133" s="341"/>
      <c r="W3133" s="343"/>
      <c r="X3133" s="339"/>
      <c r="Y3133" s="319"/>
      <c r="Z3133" s="319"/>
      <c r="AA3133" s="319"/>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21">
        <f>SUM(O3134:O3138)</f>
        <v>0</v>
      </c>
      <c r="Q3134" s="264"/>
      <c r="R3134" s="323">
        <f>SUMPRODUCT(Q3134:Q3138+0)</f>
        <v>0</v>
      </c>
      <c r="S3134" s="325" t="e">
        <f>R3134/P3134</f>
        <v>#DIV/0!</v>
      </c>
      <c r="T3134" s="321" t="e">
        <f>LOOKUP(S3134,{0.4,0.45,0.5,0.55,0.6,0.65,0.7,0.75,0.8,0.85,0.9,0.95,1},{0.1,0.175,0.25,0.325,0.4,0.475,0.55,0.625,0.7,0.775,0.85,0.925,1})</f>
        <v>#DIV/0!</v>
      </c>
      <c r="U3134" s="327"/>
      <c r="V3134" s="329"/>
      <c r="W3134" s="331"/>
      <c r="X3134" s="327"/>
      <c r="Y3134" s="323">
        <f>R3134-(V3134/10)-X3134</f>
        <v>0</v>
      </c>
      <c r="Z3134" s="323" t="e">
        <f>Y3134*T3134*AE3134</f>
        <v>#DIV/0!</v>
      </c>
      <c r="AA3134" s="323"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22"/>
      <c r="Q3135" s="266"/>
      <c r="R3135" s="324"/>
      <c r="S3135" s="326"/>
      <c r="T3135" s="322"/>
      <c r="U3135" s="328"/>
      <c r="V3135" s="330"/>
      <c r="W3135" s="332"/>
      <c r="X3135" s="328"/>
      <c r="Y3135" s="324"/>
      <c r="Z3135" s="324"/>
      <c r="AA3135" s="324"/>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22"/>
      <c r="Q3136" s="266"/>
      <c r="R3136" s="324"/>
      <c r="S3136" s="326"/>
      <c r="T3136" s="322"/>
      <c r="U3136" s="328"/>
      <c r="V3136" s="330"/>
      <c r="W3136" s="332"/>
      <c r="X3136" s="328"/>
      <c r="Y3136" s="324"/>
      <c r="Z3136" s="324"/>
      <c r="AA3136" s="324"/>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22"/>
      <c r="Q3137" s="266"/>
      <c r="R3137" s="324"/>
      <c r="S3137" s="326"/>
      <c r="T3137" s="322"/>
      <c r="U3137" s="328"/>
      <c r="V3137" s="330"/>
      <c r="W3137" s="332"/>
      <c r="X3137" s="328"/>
      <c r="Y3137" s="324"/>
      <c r="Z3137" s="324"/>
      <c r="AA3137" s="324"/>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22"/>
      <c r="Q3138" s="266"/>
      <c r="R3138" s="324"/>
      <c r="S3138" s="326"/>
      <c r="T3138" s="322"/>
      <c r="U3138" s="328"/>
      <c r="V3138" s="330"/>
      <c r="W3138" s="332"/>
      <c r="X3138" s="328"/>
      <c r="Y3138" s="324"/>
      <c r="Z3138" s="324"/>
      <c r="AA3138" s="324"/>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21">
        <f>SUM(O3140:O3144)</f>
        <v>0</v>
      </c>
      <c r="Q3140" s="264"/>
      <c r="R3140" s="323">
        <f>SUMPRODUCT(Q3140:Q3144+0)</f>
        <v>0</v>
      </c>
      <c r="S3140" s="325" t="e">
        <f>R3140/P3140</f>
        <v>#DIV/0!</v>
      </c>
      <c r="T3140" s="321" t="e">
        <f>LOOKUP(S3140,{0.4,0.45,0.5,0.55,0.6,0.65,0.7,0.75,0.8,0.85,0.9,0.95,1},{0.1,0.175,0.25,0.325,0.4,0.475,0.55,0.625,0.7,0.775,0.85,0.925,1})</f>
        <v>#DIV/0!</v>
      </c>
      <c r="U3140" s="327"/>
      <c r="V3140" s="329"/>
      <c r="W3140" s="331"/>
      <c r="X3140" s="327"/>
      <c r="Y3140" s="323">
        <f>R3140-(V3140/10)-X3140</f>
        <v>0</v>
      </c>
      <c r="Z3140" s="323" t="e">
        <f>Y3140*T3140*AE3140</f>
        <v>#DIV/0!</v>
      </c>
      <c r="AA3140" s="323"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22"/>
      <c r="Q3141" s="266"/>
      <c r="R3141" s="324"/>
      <c r="S3141" s="326"/>
      <c r="T3141" s="322"/>
      <c r="U3141" s="328"/>
      <c r="V3141" s="330"/>
      <c r="W3141" s="332"/>
      <c r="X3141" s="328"/>
      <c r="Y3141" s="324"/>
      <c r="Z3141" s="324"/>
      <c r="AA3141" s="324"/>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22"/>
      <c r="Q3142" s="266"/>
      <c r="R3142" s="324"/>
      <c r="S3142" s="326"/>
      <c r="T3142" s="322"/>
      <c r="U3142" s="328"/>
      <c r="V3142" s="330"/>
      <c r="W3142" s="332"/>
      <c r="X3142" s="328"/>
      <c r="Y3142" s="324"/>
      <c r="Z3142" s="324"/>
      <c r="AA3142" s="324"/>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22"/>
      <c r="Q3143" s="266"/>
      <c r="R3143" s="324"/>
      <c r="S3143" s="326"/>
      <c r="T3143" s="322"/>
      <c r="U3143" s="328"/>
      <c r="V3143" s="330"/>
      <c r="W3143" s="332"/>
      <c r="X3143" s="328"/>
      <c r="Y3143" s="324"/>
      <c r="Z3143" s="324"/>
      <c r="AA3143" s="324"/>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22"/>
      <c r="Q3144" s="266"/>
      <c r="R3144" s="324"/>
      <c r="S3144" s="326"/>
      <c r="T3144" s="322"/>
      <c r="U3144" s="328"/>
      <c r="V3144" s="330"/>
      <c r="W3144" s="332"/>
      <c r="X3144" s="328"/>
      <c r="Y3144" s="324"/>
      <c r="Z3144" s="324"/>
      <c r="AA3144" s="324"/>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34">
        <f>SUM(O3145:O3149)</f>
        <v>0</v>
      </c>
      <c r="Q3145" s="269"/>
      <c r="R3145" s="318">
        <f>SUMPRODUCT(Q3145:Q3149+0)</f>
        <v>0</v>
      </c>
      <c r="S3145" s="336" t="e">
        <f>R3145/P3145</f>
        <v>#DIV/0!</v>
      </c>
      <c r="T3145" s="334" t="e">
        <f>LOOKUP(S3145,{0.4,0.45,0.5,0.55,0.6,0.65,0.7,0.75,0.8,0.85,0.9,0.95,1},{0.1,0.175,0.25,0.325,0.4,0.475,0.55,0.625,0.7,0.775,0.85,0.925,1})</f>
        <v>#DIV/0!</v>
      </c>
      <c r="U3145" s="338"/>
      <c r="V3145" s="340"/>
      <c r="W3145" s="342"/>
      <c r="X3145" s="338"/>
      <c r="Y3145" s="318">
        <f>R3145-(V3145/10)-X3145</f>
        <v>0</v>
      </c>
      <c r="Z3145" s="318" t="e">
        <f>Y3145*T3145*AE3145</f>
        <v>#DIV/0!</v>
      </c>
      <c r="AA3145" s="318"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35"/>
      <c r="Q3146" s="271"/>
      <c r="R3146" s="319"/>
      <c r="S3146" s="337"/>
      <c r="T3146" s="335"/>
      <c r="U3146" s="339"/>
      <c r="V3146" s="341"/>
      <c r="W3146" s="343"/>
      <c r="X3146" s="339"/>
      <c r="Y3146" s="319"/>
      <c r="Z3146" s="319"/>
      <c r="AA3146" s="319"/>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35"/>
      <c r="Q3147" s="271"/>
      <c r="R3147" s="319"/>
      <c r="S3147" s="337"/>
      <c r="T3147" s="335"/>
      <c r="U3147" s="339"/>
      <c r="V3147" s="341"/>
      <c r="W3147" s="343"/>
      <c r="X3147" s="339"/>
      <c r="Y3147" s="319"/>
      <c r="Z3147" s="319"/>
      <c r="AA3147" s="319"/>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35"/>
      <c r="Q3148" s="271"/>
      <c r="R3148" s="319"/>
      <c r="S3148" s="337"/>
      <c r="T3148" s="335"/>
      <c r="U3148" s="339"/>
      <c r="V3148" s="341"/>
      <c r="W3148" s="343"/>
      <c r="X3148" s="339"/>
      <c r="Y3148" s="319"/>
      <c r="Z3148" s="319"/>
      <c r="AA3148" s="319"/>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35"/>
      <c r="Q3149" s="271"/>
      <c r="R3149" s="319"/>
      <c r="S3149" s="337"/>
      <c r="T3149" s="335"/>
      <c r="U3149" s="339"/>
      <c r="V3149" s="341"/>
      <c r="W3149" s="343"/>
      <c r="X3149" s="339"/>
      <c r="Y3149" s="319"/>
      <c r="Z3149" s="319"/>
      <c r="AA3149" s="319"/>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21">
        <f>SUM(O3150:O3154)</f>
        <v>0</v>
      </c>
      <c r="Q3150" s="264"/>
      <c r="R3150" s="323">
        <f>SUMPRODUCT(Q3150:Q3154+0)</f>
        <v>0</v>
      </c>
      <c r="S3150" s="325" t="e">
        <f>R3150/P3150</f>
        <v>#DIV/0!</v>
      </c>
      <c r="T3150" s="321" t="e">
        <f>LOOKUP(S3150,{0.4,0.45,0.5,0.55,0.6,0.65,0.7,0.75,0.8,0.85,0.9,0.95,1},{0.1,0.175,0.25,0.325,0.4,0.475,0.55,0.625,0.7,0.775,0.85,0.925,1})</f>
        <v>#DIV/0!</v>
      </c>
      <c r="U3150" s="327"/>
      <c r="V3150" s="329"/>
      <c r="W3150" s="331"/>
      <c r="X3150" s="327"/>
      <c r="Y3150" s="323">
        <f>R3150-(V3150/10)-X3150</f>
        <v>0</v>
      </c>
      <c r="Z3150" s="323" t="e">
        <f>Y3150*T3150*AE3150</f>
        <v>#DIV/0!</v>
      </c>
      <c r="AA3150" s="323"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22"/>
      <c r="Q3151" s="266"/>
      <c r="R3151" s="324"/>
      <c r="S3151" s="326"/>
      <c r="T3151" s="322"/>
      <c r="U3151" s="328"/>
      <c r="V3151" s="330"/>
      <c r="W3151" s="332"/>
      <c r="X3151" s="328"/>
      <c r="Y3151" s="324"/>
      <c r="Z3151" s="324"/>
      <c r="AA3151" s="324"/>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22"/>
      <c r="Q3152" s="266"/>
      <c r="R3152" s="324"/>
      <c r="S3152" s="326"/>
      <c r="T3152" s="322"/>
      <c r="U3152" s="328"/>
      <c r="V3152" s="330"/>
      <c r="W3152" s="332"/>
      <c r="X3152" s="328"/>
      <c r="Y3152" s="324"/>
      <c r="Z3152" s="324"/>
      <c r="AA3152" s="324"/>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22"/>
      <c r="Q3153" s="266"/>
      <c r="R3153" s="324"/>
      <c r="S3153" s="326"/>
      <c r="T3153" s="322"/>
      <c r="U3153" s="328"/>
      <c r="V3153" s="330"/>
      <c r="W3153" s="332"/>
      <c r="X3153" s="328"/>
      <c r="Y3153" s="324"/>
      <c r="Z3153" s="324"/>
      <c r="AA3153" s="324"/>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22"/>
      <c r="Q3154" s="266"/>
      <c r="R3154" s="324"/>
      <c r="S3154" s="326"/>
      <c r="T3154" s="322"/>
      <c r="U3154" s="328"/>
      <c r="V3154" s="330"/>
      <c r="W3154" s="332"/>
      <c r="X3154" s="328"/>
      <c r="Y3154" s="324"/>
      <c r="Z3154" s="324"/>
      <c r="AA3154" s="324"/>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34">
        <f>SUM(O3155:O3159)</f>
        <v>0</v>
      </c>
      <c r="Q3155" s="269"/>
      <c r="R3155" s="318">
        <f>SUMPRODUCT(Q3155:Q3159+0)</f>
        <v>0</v>
      </c>
      <c r="S3155" s="336" t="e">
        <f>R3155/P3155</f>
        <v>#DIV/0!</v>
      </c>
      <c r="T3155" s="334" t="e">
        <f>LOOKUP(S3155,{0.4,0.45,0.5,0.55,0.6,0.65,0.7,0.75,0.8,0.85,0.9,0.95,1},{0.1,0.175,0.25,0.325,0.4,0.475,0.55,0.625,0.7,0.775,0.85,0.925,1})</f>
        <v>#DIV/0!</v>
      </c>
      <c r="U3155" s="338"/>
      <c r="V3155" s="340"/>
      <c r="W3155" s="342"/>
      <c r="X3155" s="338"/>
      <c r="Y3155" s="318">
        <f>R3155-(V3155/10)-X3155</f>
        <v>0</v>
      </c>
      <c r="Z3155" s="318" t="e">
        <f>Y3155*T3155*AE3155</f>
        <v>#DIV/0!</v>
      </c>
      <c r="AA3155" s="318"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35"/>
      <c r="Q3156" s="271"/>
      <c r="R3156" s="319"/>
      <c r="S3156" s="337"/>
      <c r="T3156" s="335"/>
      <c r="U3156" s="339"/>
      <c r="V3156" s="341"/>
      <c r="W3156" s="343"/>
      <c r="X3156" s="339"/>
      <c r="Y3156" s="319"/>
      <c r="Z3156" s="319"/>
      <c r="AA3156" s="319"/>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35"/>
      <c r="Q3157" s="271"/>
      <c r="R3157" s="319"/>
      <c r="S3157" s="337"/>
      <c r="T3157" s="335"/>
      <c r="U3157" s="339"/>
      <c r="V3157" s="341"/>
      <c r="W3157" s="343"/>
      <c r="X3157" s="339"/>
      <c r="Y3157" s="319"/>
      <c r="Z3157" s="319"/>
      <c r="AA3157" s="319"/>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35"/>
      <c r="Q3158" s="271"/>
      <c r="R3158" s="319"/>
      <c r="S3158" s="337"/>
      <c r="T3158" s="335"/>
      <c r="U3158" s="339"/>
      <c r="V3158" s="341"/>
      <c r="W3158" s="343"/>
      <c r="X3158" s="339"/>
      <c r="Y3158" s="319"/>
      <c r="Z3158" s="319"/>
      <c r="AA3158" s="319"/>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35"/>
      <c r="Q3159" s="271"/>
      <c r="R3159" s="319"/>
      <c r="S3159" s="337"/>
      <c r="T3159" s="335"/>
      <c r="U3159" s="339"/>
      <c r="V3159" s="341"/>
      <c r="W3159" s="343"/>
      <c r="X3159" s="339"/>
      <c r="Y3159" s="319"/>
      <c r="Z3159" s="319"/>
      <c r="AA3159" s="319"/>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21">
        <f>SUM(O3160:O3164)</f>
        <v>0</v>
      </c>
      <c r="Q3160" s="264"/>
      <c r="R3160" s="323">
        <f>SUMPRODUCT(Q3160:Q3164+0)</f>
        <v>0</v>
      </c>
      <c r="S3160" s="325" t="e">
        <f>R3160/P3160</f>
        <v>#DIV/0!</v>
      </c>
      <c r="T3160" s="321" t="e">
        <f>LOOKUP(S3160,{0.4,0.45,0.5,0.55,0.6,0.65,0.7,0.75,0.8,0.85,0.9,0.95,1},{0.1,0.175,0.25,0.325,0.4,0.475,0.55,0.625,0.7,0.775,0.85,0.925,1})</f>
        <v>#DIV/0!</v>
      </c>
      <c r="U3160" s="327"/>
      <c r="V3160" s="329"/>
      <c r="W3160" s="331"/>
      <c r="X3160" s="327"/>
      <c r="Y3160" s="323">
        <f>R3160-(V3160/10)-X3160</f>
        <v>0</v>
      </c>
      <c r="Z3160" s="323" t="e">
        <f>Y3160*T3160*AE3160</f>
        <v>#DIV/0!</v>
      </c>
      <c r="AA3160" s="323"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22"/>
      <c r="Q3161" s="266"/>
      <c r="R3161" s="324"/>
      <c r="S3161" s="326"/>
      <c r="T3161" s="322"/>
      <c r="U3161" s="328"/>
      <c r="V3161" s="330"/>
      <c r="W3161" s="332"/>
      <c r="X3161" s="328"/>
      <c r="Y3161" s="324"/>
      <c r="Z3161" s="324"/>
      <c r="AA3161" s="324"/>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22"/>
      <c r="Q3162" s="266"/>
      <c r="R3162" s="324"/>
      <c r="S3162" s="326"/>
      <c r="T3162" s="322"/>
      <c r="U3162" s="328"/>
      <c r="V3162" s="330"/>
      <c r="W3162" s="332"/>
      <c r="X3162" s="328"/>
      <c r="Y3162" s="324"/>
      <c r="Z3162" s="324"/>
      <c r="AA3162" s="324"/>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22"/>
      <c r="Q3163" s="266"/>
      <c r="R3163" s="324"/>
      <c r="S3163" s="326"/>
      <c r="T3163" s="322"/>
      <c r="U3163" s="328"/>
      <c r="V3163" s="330"/>
      <c r="W3163" s="332"/>
      <c r="X3163" s="328"/>
      <c r="Y3163" s="324"/>
      <c r="Z3163" s="324"/>
      <c r="AA3163" s="324"/>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22"/>
      <c r="Q3164" s="266"/>
      <c r="R3164" s="324"/>
      <c r="S3164" s="326"/>
      <c r="T3164" s="322"/>
      <c r="U3164" s="328"/>
      <c r="V3164" s="330"/>
      <c r="W3164" s="332"/>
      <c r="X3164" s="328"/>
      <c r="Y3164" s="324"/>
      <c r="Z3164" s="324"/>
      <c r="AA3164" s="324"/>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21">
        <f>SUM(O3166:O3170)</f>
        <v>0</v>
      </c>
      <c r="Q3166" s="264"/>
      <c r="R3166" s="323">
        <f>SUMPRODUCT(Q3166:Q3170+0)</f>
        <v>0</v>
      </c>
      <c r="S3166" s="325" t="e">
        <f>R3166/P3166</f>
        <v>#DIV/0!</v>
      </c>
      <c r="T3166" s="321" t="e">
        <f>LOOKUP(S3166,{0.4,0.45,0.5,0.55,0.6,0.65,0.7,0.75,0.8,0.85,0.9,0.95,1},{0.1,0.175,0.25,0.325,0.4,0.475,0.55,0.625,0.7,0.775,0.85,0.925,1})</f>
        <v>#DIV/0!</v>
      </c>
      <c r="U3166" s="327"/>
      <c r="V3166" s="329"/>
      <c r="W3166" s="331"/>
      <c r="X3166" s="327"/>
      <c r="Y3166" s="323">
        <f>R3166-(V3166/10)-X3166</f>
        <v>0</v>
      </c>
      <c r="Z3166" s="323" t="e">
        <f>Y3166*T3166*AE3166</f>
        <v>#DIV/0!</v>
      </c>
      <c r="AA3166" s="323"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22"/>
      <c r="Q3167" s="266"/>
      <c r="R3167" s="324"/>
      <c r="S3167" s="326"/>
      <c r="T3167" s="322"/>
      <c r="U3167" s="328"/>
      <c r="V3167" s="330"/>
      <c r="W3167" s="332"/>
      <c r="X3167" s="328"/>
      <c r="Y3167" s="324"/>
      <c r="Z3167" s="324"/>
      <c r="AA3167" s="324"/>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22"/>
      <c r="Q3168" s="266"/>
      <c r="R3168" s="324"/>
      <c r="S3168" s="326"/>
      <c r="T3168" s="322"/>
      <c r="U3168" s="328"/>
      <c r="V3168" s="330"/>
      <c r="W3168" s="332"/>
      <c r="X3168" s="328"/>
      <c r="Y3168" s="324"/>
      <c r="Z3168" s="324"/>
      <c r="AA3168" s="324"/>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22"/>
      <c r="Q3169" s="266"/>
      <c r="R3169" s="324"/>
      <c r="S3169" s="326"/>
      <c r="T3169" s="322"/>
      <c r="U3169" s="328"/>
      <c r="V3169" s="330"/>
      <c r="W3169" s="332"/>
      <c r="X3169" s="328"/>
      <c r="Y3169" s="324"/>
      <c r="Z3169" s="324"/>
      <c r="AA3169" s="324"/>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22"/>
      <c r="Q3170" s="266"/>
      <c r="R3170" s="324"/>
      <c r="S3170" s="326"/>
      <c r="T3170" s="322"/>
      <c r="U3170" s="328"/>
      <c r="V3170" s="330"/>
      <c r="W3170" s="332"/>
      <c r="X3170" s="328"/>
      <c r="Y3170" s="324"/>
      <c r="Z3170" s="324"/>
      <c r="AA3170" s="324"/>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34">
        <f>SUM(O3171:O3175)</f>
        <v>0</v>
      </c>
      <c r="Q3171" s="269"/>
      <c r="R3171" s="318">
        <f>SUMPRODUCT(Q3171:Q3175+0)</f>
        <v>0</v>
      </c>
      <c r="S3171" s="336" t="e">
        <f>R3171/P3171</f>
        <v>#DIV/0!</v>
      </c>
      <c r="T3171" s="334" t="e">
        <f>LOOKUP(S3171,{0.4,0.45,0.5,0.55,0.6,0.65,0.7,0.75,0.8,0.85,0.9,0.95,1},{0.1,0.175,0.25,0.325,0.4,0.475,0.55,0.625,0.7,0.775,0.85,0.925,1})</f>
        <v>#DIV/0!</v>
      </c>
      <c r="U3171" s="338"/>
      <c r="V3171" s="340"/>
      <c r="W3171" s="342"/>
      <c r="X3171" s="338"/>
      <c r="Y3171" s="318">
        <f>R3171-(V3171/10)-X3171</f>
        <v>0</v>
      </c>
      <c r="Z3171" s="318" t="e">
        <f>Y3171*T3171*AE3171</f>
        <v>#DIV/0!</v>
      </c>
      <c r="AA3171" s="318"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35"/>
      <c r="Q3172" s="271"/>
      <c r="R3172" s="319"/>
      <c r="S3172" s="337"/>
      <c r="T3172" s="335"/>
      <c r="U3172" s="339"/>
      <c r="V3172" s="341"/>
      <c r="W3172" s="343"/>
      <c r="X3172" s="339"/>
      <c r="Y3172" s="319"/>
      <c r="Z3172" s="319"/>
      <c r="AA3172" s="319"/>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35"/>
      <c r="Q3173" s="271"/>
      <c r="R3173" s="319"/>
      <c r="S3173" s="337"/>
      <c r="T3173" s="335"/>
      <c r="U3173" s="339"/>
      <c r="V3173" s="341"/>
      <c r="W3173" s="343"/>
      <c r="X3173" s="339"/>
      <c r="Y3173" s="319"/>
      <c r="Z3173" s="319"/>
      <c r="AA3173" s="319"/>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35"/>
      <c r="Q3174" s="271"/>
      <c r="R3174" s="319"/>
      <c r="S3174" s="337"/>
      <c r="T3174" s="335"/>
      <c r="U3174" s="339"/>
      <c r="V3174" s="341"/>
      <c r="W3174" s="343"/>
      <c r="X3174" s="339"/>
      <c r="Y3174" s="319"/>
      <c r="Z3174" s="319"/>
      <c r="AA3174" s="319"/>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35"/>
      <c r="Q3175" s="271"/>
      <c r="R3175" s="319"/>
      <c r="S3175" s="337"/>
      <c r="T3175" s="335"/>
      <c r="U3175" s="339"/>
      <c r="V3175" s="341"/>
      <c r="W3175" s="343"/>
      <c r="X3175" s="339"/>
      <c r="Y3175" s="319"/>
      <c r="Z3175" s="319"/>
      <c r="AA3175" s="319"/>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21">
        <f>SUM(O3176:O3180)</f>
        <v>0</v>
      </c>
      <c r="Q3176" s="264"/>
      <c r="R3176" s="323">
        <f>SUMPRODUCT(Q3176:Q3180+0)</f>
        <v>0</v>
      </c>
      <c r="S3176" s="325" t="e">
        <f>R3176/P3176</f>
        <v>#DIV/0!</v>
      </c>
      <c r="T3176" s="321" t="e">
        <f>LOOKUP(S3176,{0.4,0.45,0.5,0.55,0.6,0.65,0.7,0.75,0.8,0.85,0.9,0.95,1},{0.1,0.175,0.25,0.325,0.4,0.475,0.55,0.625,0.7,0.775,0.85,0.925,1})</f>
        <v>#DIV/0!</v>
      </c>
      <c r="U3176" s="327"/>
      <c r="V3176" s="329"/>
      <c r="W3176" s="331"/>
      <c r="X3176" s="327"/>
      <c r="Y3176" s="323">
        <f>R3176-(V3176/10)-X3176</f>
        <v>0</v>
      </c>
      <c r="Z3176" s="323" t="e">
        <f>Y3176*T3176*AE3176</f>
        <v>#DIV/0!</v>
      </c>
      <c r="AA3176" s="323"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22"/>
      <c r="Q3177" s="266"/>
      <c r="R3177" s="324"/>
      <c r="S3177" s="326"/>
      <c r="T3177" s="322"/>
      <c r="U3177" s="328"/>
      <c r="V3177" s="330"/>
      <c r="W3177" s="332"/>
      <c r="X3177" s="328"/>
      <c r="Y3177" s="324"/>
      <c r="Z3177" s="324"/>
      <c r="AA3177" s="324"/>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22"/>
      <c r="Q3178" s="266"/>
      <c r="R3178" s="324"/>
      <c r="S3178" s="326"/>
      <c r="T3178" s="322"/>
      <c r="U3178" s="328"/>
      <c r="V3178" s="330"/>
      <c r="W3178" s="332"/>
      <c r="X3178" s="328"/>
      <c r="Y3178" s="324"/>
      <c r="Z3178" s="324"/>
      <c r="AA3178" s="324"/>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22"/>
      <c r="Q3179" s="266"/>
      <c r="R3179" s="324"/>
      <c r="S3179" s="326"/>
      <c r="T3179" s="322"/>
      <c r="U3179" s="328"/>
      <c r="V3179" s="330"/>
      <c r="W3179" s="332"/>
      <c r="X3179" s="328"/>
      <c r="Y3179" s="324"/>
      <c r="Z3179" s="324"/>
      <c r="AA3179" s="324"/>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22"/>
      <c r="Q3180" s="266"/>
      <c r="R3180" s="324"/>
      <c r="S3180" s="326"/>
      <c r="T3180" s="322"/>
      <c r="U3180" s="328"/>
      <c r="V3180" s="330"/>
      <c r="W3180" s="332"/>
      <c r="X3180" s="328"/>
      <c r="Y3180" s="324"/>
      <c r="Z3180" s="324"/>
      <c r="AA3180" s="324"/>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34">
        <f>SUM(O3181:O3185)</f>
        <v>0</v>
      </c>
      <c r="Q3181" s="269"/>
      <c r="R3181" s="318">
        <f>SUMPRODUCT(Q3181:Q3185+0)</f>
        <v>0</v>
      </c>
      <c r="S3181" s="336" t="e">
        <f>R3181/P3181</f>
        <v>#DIV/0!</v>
      </c>
      <c r="T3181" s="334" t="e">
        <f>LOOKUP(S3181,{0.4,0.45,0.5,0.55,0.6,0.65,0.7,0.75,0.8,0.85,0.9,0.95,1},{0.1,0.175,0.25,0.325,0.4,0.475,0.55,0.625,0.7,0.775,0.85,0.925,1})</f>
        <v>#DIV/0!</v>
      </c>
      <c r="U3181" s="338"/>
      <c r="V3181" s="340"/>
      <c r="W3181" s="342"/>
      <c r="X3181" s="338"/>
      <c r="Y3181" s="318">
        <f>R3181-(V3181/10)-X3181</f>
        <v>0</v>
      </c>
      <c r="Z3181" s="318" t="e">
        <f>Y3181*T3181*AE3181</f>
        <v>#DIV/0!</v>
      </c>
      <c r="AA3181" s="318"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35"/>
      <c r="Q3182" s="271"/>
      <c r="R3182" s="319"/>
      <c r="S3182" s="337"/>
      <c r="T3182" s="335"/>
      <c r="U3182" s="339"/>
      <c r="V3182" s="341"/>
      <c r="W3182" s="343"/>
      <c r="X3182" s="339"/>
      <c r="Y3182" s="319"/>
      <c r="Z3182" s="319"/>
      <c r="AA3182" s="319"/>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35"/>
      <c r="Q3183" s="271"/>
      <c r="R3183" s="319"/>
      <c r="S3183" s="337"/>
      <c r="T3183" s="335"/>
      <c r="U3183" s="339"/>
      <c r="V3183" s="341"/>
      <c r="W3183" s="343"/>
      <c r="X3183" s="339"/>
      <c r="Y3183" s="319"/>
      <c r="Z3183" s="319"/>
      <c r="AA3183" s="319"/>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35"/>
      <c r="Q3184" s="271"/>
      <c r="R3184" s="319"/>
      <c r="S3184" s="337"/>
      <c r="T3184" s="335"/>
      <c r="U3184" s="339"/>
      <c r="V3184" s="341"/>
      <c r="W3184" s="343"/>
      <c r="X3184" s="339"/>
      <c r="Y3184" s="319"/>
      <c r="Z3184" s="319"/>
      <c r="AA3184" s="319"/>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35"/>
      <c r="Q3185" s="271"/>
      <c r="R3185" s="319"/>
      <c r="S3185" s="337"/>
      <c r="T3185" s="335"/>
      <c r="U3185" s="339"/>
      <c r="V3185" s="341"/>
      <c r="W3185" s="343"/>
      <c r="X3185" s="339"/>
      <c r="Y3185" s="319"/>
      <c r="Z3185" s="319"/>
      <c r="AA3185" s="319"/>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21">
        <f>SUM(O3186:O3190)</f>
        <v>0</v>
      </c>
      <c r="Q3186" s="264"/>
      <c r="R3186" s="323">
        <f>SUMPRODUCT(Q3186:Q3190+0)</f>
        <v>0</v>
      </c>
      <c r="S3186" s="325" t="e">
        <f>R3186/P3186</f>
        <v>#DIV/0!</v>
      </c>
      <c r="T3186" s="321" t="e">
        <f>LOOKUP(S3186,{0.4,0.45,0.5,0.55,0.6,0.65,0.7,0.75,0.8,0.85,0.9,0.95,1},{0.1,0.175,0.25,0.325,0.4,0.475,0.55,0.625,0.7,0.775,0.85,0.925,1})</f>
        <v>#DIV/0!</v>
      </c>
      <c r="U3186" s="327"/>
      <c r="V3186" s="329"/>
      <c r="W3186" s="331"/>
      <c r="X3186" s="327"/>
      <c r="Y3186" s="323">
        <f>R3186-(V3186/10)-X3186</f>
        <v>0</v>
      </c>
      <c r="Z3186" s="323" t="e">
        <f>Y3186*T3186*AE3186</f>
        <v>#DIV/0!</v>
      </c>
      <c r="AA3186" s="323"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22"/>
      <c r="Q3187" s="266"/>
      <c r="R3187" s="324"/>
      <c r="S3187" s="326"/>
      <c r="T3187" s="322"/>
      <c r="U3187" s="328"/>
      <c r="V3187" s="330"/>
      <c r="W3187" s="332"/>
      <c r="X3187" s="328"/>
      <c r="Y3187" s="324"/>
      <c r="Z3187" s="324"/>
      <c r="AA3187" s="324"/>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22"/>
      <c r="Q3188" s="266"/>
      <c r="R3188" s="324"/>
      <c r="S3188" s="326"/>
      <c r="T3188" s="322"/>
      <c r="U3188" s="328"/>
      <c r="V3188" s="330"/>
      <c r="W3188" s="332"/>
      <c r="X3188" s="328"/>
      <c r="Y3188" s="324"/>
      <c r="Z3188" s="324"/>
      <c r="AA3188" s="324"/>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22"/>
      <c r="Q3189" s="266"/>
      <c r="R3189" s="324"/>
      <c r="S3189" s="326"/>
      <c r="T3189" s="322"/>
      <c r="U3189" s="328"/>
      <c r="V3189" s="330"/>
      <c r="W3189" s="332"/>
      <c r="X3189" s="328"/>
      <c r="Y3189" s="324"/>
      <c r="Z3189" s="324"/>
      <c r="AA3189" s="324"/>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22"/>
      <c r="Q3190" s="266"/>
      <c r="R3190" s="324"/>
      <c r="S3190" s="326"/>
      <c r="T3190" s="322"/>
      <c r="U3190" s="328"/>
      <c r="V3190" s="330"/>
      <c r="W3190" s="332"/>
      <c r="X3190" s="328"/>
      <c r="Y3190" s="324"/>
      <c r="Z3190" s="324"/>
      <c r="AA3190" s="324"/>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21">
        <f>SUM(O3192:O3196)</f>
        <v>0</v>
      </c>
      <c r="Q3192" s="264"/>
      <c r="R3192" s="323">
        <f>SUMPRODUCT(Q3192:Q3196+0)</f>
        <v>0</v>
      </c>
      <c r="S3192" s="325" t="e">
        <f>R3192/P3192</f>
        <v>#DIV/0!</v>
      </c>
      <c r="T3192" s="321" t="e">
        <f>LOOKUP(S3192,{0.4,0.45,0.5,0.55,0.6,0.65,0.7,0.75,0.8,0.85,0.9,0.95,1},{0.1,0.175,0.25,0.325,0.4,0.475,0.55,0.625,0.7,0.775,0.85,0.925,1})</f>
        <v>#DIV/0!</v>
      </c>
      <c r="U3192" s="327"/>
      <c r="V3192" s="329"/>
      <c r="W3192" s="331"/>
      <c r="X3192" s="327"/>
      <c r="Y3192" s="323">
        <f>R3192-(V3192/10)-X3192</f>
        <v>0</v>
      </c>
      <c r="Z3192" s="323" t="e">
        <f>Y3192*T3192*AE3192</f>
        <v>#DIV/0!</v>
      </c>
      <c r="AA3192" s="323"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22"/>
      <c r="Q3193" s="266"/>
      <c r="R3193" s="324"/>
      <c r="S3193" s="326"/>
      <c r="T3193" s="322"/>
      <c r="U3193" s="328"/>
      <c r="V3193" s="330"/>
      <c r="W3193" s="332"/>
      <c r="X3193" s="328"/>
      <c r="Y3193" s="324"/>
      <c r="Z3193" s="324"/>
      <c r="AA3193" s="324"/>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22"/>
      <c r="Q3194" s="266"/>
      <c r="R3194" s="324"/>
      <c r="S3194" s="326"/>
      <c r="T3194" s="322"/>
      <c r="U3194" s="328"/>
      <c r="V3194" s="330"/>
      <c r="W3194" s="332"/>
      <c r="X3194" s="328"/>
      <c r="Y3194" s="324"/>
      <c r="Z3194" s="324"/>
      <c r="AA3194" s="324"/>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22"/>
      <c r="Q3195" s="266"/>
      <c r="R3195" s="324"/>
      <c r="S3195" s="326"/>
      <c r="T3195" s="322"/>
      <c r="U3195" s="328"/>
      <c r="V3195" s="330"/>
      <c r="W3195" s="332"/>
      <c r="X3195" s="328"/>
      <c r="Y3195" s="324"/>
      <c r="Z3195" s="324"/>
      <c r="AA3195" s="324"/>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22"/>
      <c r="Q3196" s="266"/>
      <c r="R3196" s="324"/>
      <c r="S3196" s="326"/>
      <c r="T3196" s="322"/>
      <c r="U3196" s="328"/>
      <c r="V3196" s="330"/>
      <c r="W3196" s="332"/>
      <c r="X3196" s="328"/>
      <c r="Y3196" s="324"/>
      <c r="Z3196" s="324"/>
      <c r="AA3196" s="324"/>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34">
        <f>SUM(O3197:O3201)</f>
        <v>0</v>
      </c>
      <c r="Q3197" s="269"/>
      <c r="R3197" s="318">
        <f>SUMPRODUCT(Q3197:Q3201+0)</f>
        <v>0</v>
      </c>
      <c r="S3197" s="336" t="e">
        <f>R3197/P3197</f>
        <v>#DIV/0!</v>
      </c>
      <c r="T3197" s="334" t="e">
        <f>LOOKUP(S3197,{0.4,0.45,0.5,0.55,0.6,0.65,0.7,0.75,0.8,0.85,0.9,0.95,1},{0.1,0.175,0.25,0.325,0.4,0.475,0.55,0.625,0.7,0.775,0.85,0.925,1})</f>
        <v>#DIV/0!</v>
      </c>
      <c r="U3197" s="338"/>
      <c r="V3197" s="340"/>
      <c r="W3197" s="342"/>
      <c r="X3197" s="338"/>
      <c r="Y3197" s="318">
        <f>R3197-(V3197/10)-X3197</f>
        <v>0</v>
      </c>
      <c r="Z3197" s="318" t="e">
        <f>Y3197*T3197*AE3197</f>
        <v>#DIV/0!</v>
      </c>
      <c r="AA3197" s="318"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35"/>
      <c r="Q3198" s="271"/>
      <c r="R3198" s="319"/>
      <c r="S3198" s="337"/>
      <c r="T3198" s="335"/>
      <c r="U3198" s="339"/>
      <c r="V3198" s="341"/>
      <c r="W3198" s="343"/>
      <c r="X3198" s="339"/>
      <c r="Y3198" s="319"/>
      <c r="Z3198" s="319"/>
      <c r="AA3198" s="319"/>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35"/>
      <c r="Q3199" s="271"/>
      <c r="R3199" s="319"/>
      <c r="S3199" s="337"/>
      <c r="T3199" s="335"/>
      <c r="U3199" s="339"/>
      <c r="V3199" s="341"/>
      <c r="W3199" s="343"/>
      <c r="X3199" s="339"/>
      <c r="Y3199" s="319"/>
      <c r="Z3199" s="319"/>
      <c r="AA3199" s="319"/>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35"/>
      <c r="Q3200" s="271"/>
      <c r="R3200" s="319"/>
      <c r="S3200" s="337"/>
      <c r="T3200" s="335"/>
      <c r="U3200" s="339"/>
      <c r="V3200" s="341"/>
      <c r="W3200" s="343"/>
      <c r="X3200" s="339"/>
      <c r="Y3200" s="319"/>
      <c r="Z3200" s="319"/>
      <c r="AA3200" s="319"/>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35"/>
      <c r="Q3201" s="271"/>
      <c r="R3201" s="319"/>
      <c r="S3201" s="337"/>
      <c r="T3201" s="335"/>
      <c r="U3201" s="339"/>
      <c r="V3201" s="341"/>
      <c r="W3201" s="343"/>
      <c r="X3201" s="339"/>
      <c r="Y3201" s="319"/>
      <c r="Z3201" s="319"/>
      <c r="AA3201" s="319"/>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21">
        <f>SUM(O3202:O3206)</f>
        <v>0</v>
      </c>
      <c r="Q3202" s="264"/>
      <c r="R3202" s="323">
        <f>SUMPRODUCT(Q3202:Q3206+0)</f>
        <v>0</v>
      </c>
      <c r="S3202" s="325" t="e">
        <f>R3202/P3202</f>
        <v>#DIV/0!</v>
      </c>
      <c r="T3202" s="321" t="e">
        <f>LOOKUP(S3202,{0.4,0.45,0.5,0.55,0.6,0.65,0.7,0.75,0.8,0.85,0.9,0.95,1},{0.1,0.175,0.25,0.325,0.4,0.475,0.55,0.625,0.7,0.775,0.85,0.925,1})</f>
        <v>#DIV/0!</v>
      </c>
      <c r="U3202" s="327"/>
      <c r="V3202" s="329"/>
      <c r="W3202" s="331"/>
      <c r="X3202" s="327"/>
      <c r="Y3202" s="323">
        <f>R3202-(V3202/10)-X3202</f>
        <v>0</v>
      </c>
      <c r="Z3202" s="323" t="e">
        <f>Y3202*T3202*AE3202</f>
        <v>#DIV/0!</v>
      </c>
      <c r="AA3202" s="323"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22"/>
      <c r="Q3203" s="266"/>
      <c r="R3203" s="324"/>
      <c r="S3203" s="326"/>
      <c r="T3203" s="322"/>
      <c r="U3203" s="328"/>
      <c r="V3203" s="330"/>
      <c r="W3203" s="332"/>
      <c r="X3203" s="328"/>
      <c r="Y3203" s="324"/>
      <c r="Z3203" s="324"/>
      <c r="AA3203" s="324"/>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22"/>
      <c r="Q3204" s="266"/>
      <c r="R3204" s="324"/>
      <c r="S3204" s="326"/>
      <c r="T3204" s="322"/>
      <c r="U3204" s="328"/>
      <c r="V3204" s="330"/>
      <c r="W3204" s="332"/>
      <c r="X3204" s="328"/>
      <c r="Y3204" s="324"/>
      <c r="Z3204" s="324"/>
      <c r="AA3204" s="324"/>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22"/>
      <c r="Q3205" s="266"/>
      <c r="R3205" s="324"/>
      <c r="S3205" s="326"/>
      <c r="T3205" s="322"/>
      <c r="U3205" s="328"/>
      <c r="V3205" s="330"/>
      <c r="W3205" s="332"/>
      <c r="X3205" s="328"/>
      <c r="Y3205" s="324"/>
      <c r="Z3205" s="324"/>
      <c r="AA3205" s="324"/>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22"/>
      <c r="Q3206" s="266"/>
      <c r="R3206" s="324"/>
      <c r="S3206" s="326"/>
      <c r="T3206" s="322"/>
      <c r="U3206" s="328"/>
      <c r="V3206" s="330"/>
      <c r="W3206" s="332"/>
      <c r="X3206" s="328"/>
      <c r="Y3206" s="324"/>
      <c r="Z3206" s="324"/>
      <c r="AA3206" s="324"/>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34">
        <f>SUM(O3207:O3211)</f>
        <v>0</v>
      </c>
      <c r="Q3207" s="269"/>
      <c r="R3207" s="318">
        <f>SUMPRODUCT(Q3207:Q3211+0)</f>
        <v>0</v>
      </c>
      <c r="S3207" s="336" t="e">
        <f>R3207/P3207</f>
        <v>#DIV/0!</v>
      </c>
      <c r="T3207" s="334" t="e">
        <f>LOOKUP(S3207,{0.4,0.45,0.5,0.55,0.6,0.65,0.7,0.75,0.8,0.85,0.9,0.95,1},{0.1,0.175,0.25,0.325,0.4,0.475,0.55,0.625,0.7,0.775,0.85,0.925,1})</f>
        <v>#DIV/0!</v>
      </c>
      <c r="U3207" s="338"/>
      <c r="V3207" s="340"/>
      <c r="W3207" s="342"/>
      <c r="X3207" s="338"/>
      <c r="Y3207" s="318">
        <f>R3207-(V3207/10)-X3207</f>
        <v>0</v>
      </c>
      <c r="Z3207" s="318" t="e">
        <f>Y3207*T3207*AE3207</f>
        <v>#DIV/0!</v>
      </c>
      <c r="AA3207" s="318"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35"/>
      <c r="Q3208" s="271"/>
      <c r="R3208" s="319"/>
      <c r="S3208" s="337"/>
      <c r="T3208" s="335"/>
      <c r="U3208" s="339"/>
      <c r="V3208" s="341"/>
      <c r="W3208" s="343"/>
      <c r="X3208" s="339"/>
      <c r="Y3208" s="319"/>
      <c r="Z3208" s="319"/>
      <c r="AA3208" s="319"/>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35"/>
      <c r="Q3209" s="271"/>
      <c r="R3209" s="319"/>
      <c r="S3209" s="337"/>
      <c r="T3209" s="335"/>
      <c r="U3209" s="339"/>
      <c r="V3209" s="341"/>
      <c r="W3209" s="343"/>
      <c r="X3209" s="339"/>
      <c r="Y3209" s="319"/>
      <c r="Z3209" s="319"/>
      <c r="AA3209" s="319"/>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35"/>
      <c r="Q3210" s="271"/>
      <c r="R3210" s="319"/>
      <c r="S3210" s="337"/>
      <c r="T3210" s="335"/>
      <c r="U3210" s="339"/>
      <c r="V3210" s="341"/>
      <c r="W3210" s="343"/>
      <c r="X3210" s="339"/>
      <c r="Y3210" s="319"/>
      <c r="Z3210" s="319"/>
      <c r="AA3210" s="319"/>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35"/>
      <c r="Q3211" s="271"/>
      <c r="R3211" s="319"/>
      <c r="S3211" s="337"/>
      <c r="T3211" s="335"/>
      <c r="U3211" s="339"/>
      <c r="V3211" s="341"/>
      <c r="W3211" s="343"/>
      <c r="X3211" s="339"/>
      <c r="Y3211" s="319"/>
      <c r="Z3211" s="319"/>
      <c r="AA3211" s="319"/>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21">
        <f>SUM(O3212:O3216)</f>
        <v>0</v>
      </c>
      <c r="Q3212" s="264"/>
      <c r="R3212" s="323">
        <f>SUMPRODUCT(Q3212:Q3216+0)</f>
        <v>0</v>
      </c>
      <c r="S3212" s="325" t="e">
        <f>R3212/P3212</f>
        <v>#DIV/0!</v>
      </c>
      <c r="T3212" s="321" t="e">
        <f>LOOKUP(S3212,{0.4,0.45,0.5,0.55,0.6,0.65,0.7,0.75,0.8,0.85,0.9,0.95,1},{0.1,0.175,0.25,0.325,0.4,0.475,0.55,0.625,0.7,0.775,0.85,0.925,1})</f>
        <v>#DIV/0!</v>
      </c>
      <c r="U3212" s="327"/>
      <c r="V3212" s="329"/>
      <c r="W3212" s="331"/>
      <c r="X3212" s="327"/>
      <c r="Y3212" s="323">
        <f>R3212-(V3212/10)-X3212</f>
        <v>0</v>
      </c>
      <c r="Z3212" s="323" t="e">
        <f>Y3212*T3212*AE3212</f>
        <v>#DIV/0!</v>
      </c>
      <c r="AA3212" s="323"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22"/>
      <c r="Q3213" s="266"/>
      <c r="R3213" s="324"/>
      <c r="S3213" s="326"/>
      <c r="T3213" s="322"/>
      <c r="U3213" s="328"/>
      <c r="V3213" s="330"/>
      <c r="W3213" s="332"/>
      <c r="X3213" s="328"/>
      <c r="Y3213" s="324"/>
      <c r="Z3213" s="324"/>
      <c r="AA3213" s="324"/>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22"/>
      <c r="Q3214" s="266"/>
      <c r="R3214" s="324"/>
      <c r="S3214" s="326"/>
      <c r="T3214" s="322"/>
      <c r="U3214" s="328"/>
      <c r="V3214" s="330"/>
      <c r="W3214" s="332"/>
      <c r="X3214" s="328"/>
      <c r="Y3214" s="324"/>
      <c r="Z3214" s="324"/>
      <c r="AA3214" s="324"/>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22"/>
      <c r="Q3215" s="266"/>
      <c r="R3215" s="324"/>
      <c r="S3215" s="326"/>
      <c r="T3215" s="322"/>
      <c r="U3215" s="328"/>
      <c r="V3215" s="330"/>
      <c r="W3215" s="332"/>
      <c r="X3215" s="328"/>
      <c r="Y3215" s="324"/>
      <c r="Z3215" s="324"/>
      <c r="AA3215" s="324"/>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22"/>
      <c r="Q3216" s="266"/>
      <c r="R3216" s="324"/>
      <c r="S3216" s="326"/>
      <c r="T3216" s="322"/>
      <c r="U3216" s="328"/>
      <c r="V3216" s="330"/>
      <c r="W3216" s="332"/>
      <c r="X3216" s="328"/>
      <c r="Y3216" s="324"/>
      <c r="Z3216" s="324"/>
      <c r="AA3216" s="324"/>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21">
        <f>SUM(O3218:O3222)</f>
        <v>0</v>
      </c>
      <c r="Q3218" s="264"/>
      <c r="R3218" s="323">
        <f>SUMPRODUCT(Q3218:Q3222+0)</f>
        <v>0</v>
      </c>
      <c r="S3218" s="325" t="e">
        <f>R3218/P3218</f>
        <v>#DIV/0!</v>
      </c>
      <c r="T3218" s="321" t="e">
        <f>LOOKUP(S3218,{0.4,0.45,0.5,0.55,0.6,0.65,0.7,0.75,0.8,0.85,0.9,0.95,1},{0.1,0.175,0.25,0.325,0.4,0.475,0.55,0.625,0.7,0.775,0.85,0.925,1})</f>
        <v>#DIV/0!</v>
      </c>
      <c r="U3218" s="327"/>
      <c r="V3218" s="329"/>
      <c r="W3218" s="331"/>
      <c r="X3218" s="327"/>
      <c r="Y3218" s="323">
        <f>R3218-(V3218/10)-X3218</f>
        <v>0</v>
      </c>
      <c r="Z3218" s="323" t="e">
        <f>Y3218*T3218*AE3218</f>
        <v>#DIV/0!</v>
      </c>
      <c r="AA3218" s="323"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22"/>
      <c r="Q3219" s="266"/>
      <c r="R3219" s="324"/>
      <c r="S3219" s="326"/>
      <c r="T3219" s="322"/>
      <c r="U3219" s="328"/>
      <c r="V3219" s="330"/>
      <c r="W3219" s="332"/>
      <c r="X3219" s="328"/>
      <c r="Y3219" s="324"/>
      <c r="Z3219" s="324"/>
      <c r="AA3219" s="324"/>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22"/>
      <c r="Q3220" s="266"/>
      <c r="R3220" s="324"/>
      <c r="S3220" s="326"/>
      <c r="T3220" s="322"/>
      <c r="U3220" s="328"/>
      <c r="V3220" s="330"/>
      <c r="W3220" s="332"/>
      <c r="X3220" s="328"/>
      <c r="Y3220" s="324"/>
      <c r="Z3220" s="324"/>
      <c r="AA3220" s="324"/>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22"/>
      <c r="Q3221" s="266"/>
      <c r="R3221" s="324"/>
      <c r="S3221" s="326"/>
      <c r="T3221" s="322"/>
      <c r="U3221" s="328"/>
      <c r="V3221" s="330"/>
      <c r="W3221" s="332"/>
      <c r="X3221" s="328"/>
      <c r="Y3221" s="324"/>
      <c r="Z3221" s="324"/>
      <c r="AA3221" s="324"/>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22"/>
      <c r="Q3222" s="266"/>
      <c r="R3222" s="324"/>
      <c r="S3222" s="326"/>
      <c r="T3222" s="322"/>
      <c r="U3222" s="328"/>
      <c r="V3222" s="330"/>
      <c r="W3222" s="332"/>
      <c r="X3222" s="328"/>
      <c r="Y3222" s="324"/>
      <c r="Z3222" s="324"/>
      <c r="AA3222" s="324"/>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34">
        <f>SUM(O3223:O3227)</f>
        <v>0</v>
      </c>
      <c r="Q3223" s="269"/>
      <c r="R3223" s="318">
        <f>SUMPRODUCT(Q3223:Q3227+0)</f>
        <v>0</v>
      </c>
      <c r="S3223" s="336" t="e">
        <f>R3223/P3223</f>
        <v>#DIV/0!</v>
      </c>
      <c r="T3223" s="334" t="e">
        <f>LOOKUP(S3223,{0.4,0.45,0.5,0.55,0.6,0.65,0.7,0.75,0.8,0.85,0.9,0.95,1},{0.1,0.175,0.25,0.325,0.4,0.475,0.55,0.625,0.7,0.775,0.85,0.925,1})</f>
        <v>#DIV/0!</v>
      </c>
      <c r="U3223" s="338"/>
      <c r="V3223" s="340"/>
      <c r="W3223" s="342"/>
      <c r="X3223" s="338"/>
      <c r="Y3223" s="318">
        <f>R3223-(V3223/10)-X3223</f>
        <v>0</v>
      </c>
      <c r="Z3223" s="318" t="e">
        <f>Y3223*T3223*AE3223</f>
        <v>#DIV/0!</v>
      </c>
      <c r="AA3223" s="318"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35"/>
      <c r="Q3224" s="271"/>
      <c r="R3224" s="319"/>
      <c r="S3224" s="337"/>
      <c r="T3224" s="335"/>
      <c r="U3224" s="339"/>
      <c r="V3224" s="341"/>
      <c r="W3224" s="343"/>
      <c r="X3224" s="339"/>
      <c r="Y3224" s="319"/>
      <c r="Z3224" s="319"/>
      <c r="AA3224" s="319"/>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35"/>
      <c r="Q3225" s="271"/>
      <c r="R3225" s="319"/>
      <c r="S3225" s="337"/>
      <c r="T3225" s="335"/>
      <c r="U3225" s="339"/>
      <c r="V3225" s="341"/>
      <c r="W3225" s="343"/>
      <c r="X3225" s="339"/>
      <c r="Y3225" s="319"/>
      <c r="Z3225" s="319"/>
      <c r="AA3225" s="319"/>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35"/>
      <c r="Q3226" s="271"/>
      <c r="R3226" s="319"/>
      <c r="S3226" s="337"/>
      <c r="T3226" s="335"/>
      <c r="U3226" s="339"/>
      <c r="V3226" s="341"/>
      <c r="W3226" s="343"/>
      <c r="X3226" s="339"/>
      <c r="Y3226" s="319"/>
      <c r="Z3226" s="319"/>
      <c r="AA3226" s="319"/>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35"/>
      <c r="Q3227" s="271"/>
      <c r="R3227" s="319"/>
      <c r="S3227" s="337"/>
      <c r="T3227" s="335"/>
      <c r="U3227" s="339"/>
      <c r="V3227" s="341"/>
      <c r="W3227" s="343"/>
      <c r="X3227" s="339"/>
      <c r="Y3227" s="319"/>
      <c r="Z3227" s="319"/>
      <c r="AA3227" s="319"/>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21">
        <f>SUM(O3228:O3232)</f>
        <v>0</v>
      </c>
      <c r="Q3228" s="264"/>
      <c r="R3228" s="323">
        <f>SUMPRODUCT(Q3228:Q3232+0)</f>
        <v>0</v>
      </c>
      <c r="S3228" s="325" t="e">
        <f>R3228/P3228</f>
        <v>#DIV/0!</v>
      </c>
      <c r="T3228" s="321" t="e">
        <f>LOOKUP(S3228,{0.4,0.45,0.5,0.55,0.6,0.65,0.7,0.75,0.8,0.85,0.9,0.95,1},{0.1,0.175,0.25,0.325,0.4,0.475,0.55,0.625,0.7,0.775,0.85,0.925,1})</f>
        <v>#DIV/0!</v>
      </c>
      <c r="U3228" s="327"/>
      <c r="V3228" s="329"/>
      <c r="W3228" s="331"/>
      <c r="X3228" s="327"/>
      <c r="Y3228" s="323">
        <f>R3228-(V3228/10)-X3228</f>
        <v>0</v>
      </c>
      <c r="Z3228" s="323" t="e">
        <f>Y3228*T3228*AE3228</f>
        <v>#DIV/0!</v>
      </c>
      <c r="AA3228" s="323"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22"/>
      <c r="Q3229" s="266"/>
      <c r="R3229" s="324"/>
      <c r="S3229" s="326"/>
      <c r="T3229" s="322"/>
      <c r="U3229" s="328"/>
      <c r="V3229" s="330"/>
      <c r="W3229" s="332"/>
      <c r="X3229" s="328"/>
      <c r="Y3229" s="324"/>
      <c r="Z3229" s="324"/>
      <c r="AA3229" s="324"/>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22"/>
      <c r="Q3230" s="266"/>
      <c r="R3230" s="324"/>
      <c r="S3230" s="326"/>
      <c r="T3230" s="322"/>
      <c r="U3230" s="328"/>
      <c r="V3230" s="330"/>
      <c r="W3230" s="332"/>
      <c r="X3230" s="328"/>
      <c r="Y3230" s="324"/>
      <c r="Z3230" s="324"/>
      <c r="AA3230" s="324"/>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22"/>
      <c r="Q3231" s="266"/>
      <c r="R3231" s="324"/>
      <c r="S3231" s="326"/>
      <c r="T3231" s="322"/>
      <c r="U3231" s="328"/>
      <c r="V3231" s="330"/>
      <c r="W3231" s="332"/>
      <c r="X3231" s="328"/>
      <c r="Y3231" s="324"/>
      <c r="Z3231" s="324"/>
      <c r="AA3231" s="324"/>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22"/>
      <c r="Q3232" s="266"/>
      <c r="R3232" s="324"/>
      <c r="S3232" s="326"/>
      <c r="T3232" s="322"/>
      <c r="U3232" s="328"/>
      <c r="V3232" s="330"/>
      <c r="W3232" s="332"/>
      <c r="X3232" s="328"/>
      <c r="Y3232" s="324"/>
      <c r="Z3232" s="324"/>
      <c r="AA3232" s="324"/>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34">
        <f>SUM(O3233:O3237)</f>
        <v>0</v>
      </c>
      <c r="Q3233" s="269"/>
      <c r="R3233" s="318">
        <f>SUMPRODUCT(Q3233:Q3237+0)</f>
        <v>0</v>
      </c>
      <c r="S3233" s="336" t="e">
        <f>R3233/P3233</f>
        <v>#DIV/0!</v>
      </c>
      <c r="T3233" s="334" t="e">
        <f>LOOKUP(S3233,{0.4,0.45,0.5,0.55,0.6,0.65,0.7,0.75,0.8,0.85,0.9,0.95,1},{0.1,0.175,0.25,0.325,0.4,0.475,0.55,0.625,0.7,0.775,0.85,0.925,1})</f>
        <v>#DIV/0!</v>
      </c>
      <c r="U3233" s="338"/>
      <c r="V3233" s="340"/>
      <c r="W3233" s="342"/>
      <c r="X3233" s="338"/>
      <c r="Y3233" s="318">
        <f>R3233-(V3233/10)-X3233</f>
        <v>0</v>
      </c>
      <c r="Z3233" s="318" t="e">
        <f>Y3233*T3233*AE3233</f>
        <v>#DIV/0!</v>
      </c>
      <c r="AA3233" s="318"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35"/>
      <c r="Q3234" s="271"/>
      <c r="R3234" s="319"/>
      <c r="S3234" s="337"/>
      <c r="T3234" s="335"/>
      <c r="U3234" s="339"/>
      <c r="V3234" s="341"/>
      <c r="W3234" s="343"/>
      <c r="X3234" s="339"/>
      <c r="Y3234" s="319"/>
      <c r="Z3234" s="319"/>
      <c r="AA3234" s="319"/>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35"/>
      <c r="Q3235" s="271"/>
      <c r="R3235" s="319"/>
      <c r="S3235" s="337"/>
      <c r="T3235" s="335"/>
      <c r="U3235" s="339"/>
      <c r="V3235" s="341"/>
      <c r="W3235" s="343"/>
      <c r="X3235" s="339"/>
      <c r="Y3235" s="319"/>
      <c r="Z3235" s="319"/>
      <c r="AA3235" s="319"/>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35"/>
      <c r="Q3236" s="271"/>
      <c r="R3236" s="319"/>
      <c r="S3236" s="337"/>
      <c r="T3236" s="335"/>
      <c r="U3236" s="339"/>
      <c r="V3236" s="341"/>
      <c r="W3236" s="343"/>
      <c r="X3236" s="339"/>
      <c r="Y3236" s="319"/>
      <c r="Z3236" s="319"/>
      <c r="AA3236" s="319"/>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35"/>
      <c r="Q3237" s="271"/>
      <c r="R3237" s="319"/>
      <c r="S3237" s="337"/>
      <c r="T3237" s="335"/>
      <c r="U3237" s="339"/>
      <c r="V3237" s="341"/>
      <c r="W3237" s="343"/>
      <c r="X3237" s="339"/>
      <c r="Y3237" s="319"/>
      <c r="Z3237" s="319"/>
      <c r="AA3237" s="319"/>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21">
        <f>SUM(O3238:O3242)</f>
        <v>0</v>
      </c>
      <c r="Q3238" s="264"/>
      <c r="R3238" s="323">
        <f>SUMPRODUCT(Q3238:Q3242+0)</f>
        <v>0</v>
      </c>
      <c r="S3238" s="325" t="e">
        <f>R3238/P3238</f>
        <v>#DIV/0!</v>
      </c>
      <c r="T3238" s="321" t="e">
        <f>LOOKUP(S3238,{0.4,0.45,0.5,0.55,0.6,0.65,0.7,0.75,0.8,0.85,0.9,0.95,1},{0.1,0.175,0.25,0.325,0.4,0.475,0.55,0.625,0.7,0.775,0.85,0.925,1})</f>
        <v>#DIV/0!</v>
      </c>
      <c r="U3238" s="327"/>
      <c r="V3238" s="329"/>
      <c r="W3238" s="331"/>
      <c r="X3238" s="327"/>
      <c r="Y3238" s="323">
        <f>R3238-(V3238/10)-X3238</f>
        <v>0</v>
      </c>
      <c r="Z3238" s="323" t="e">
        <f>Y3238*T3238*AE3238</f>
        <v>#DIV/0!</v>
      </c>
      <c r="AA3238" s="323"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22"/>
      <c r="Q3239" s="266"/>
      <c r="R3239" s="324"/>
      <c r="S3239" s="326"/>
      <c r="T3239" s="322"/>
      <c r="U3239" s="328"/>
      <c r="V3239" s="330"/>
      <c r="W3239" s="332"/>
      <c r="X3239" s="328"/>
      <c r="Y3239" s="324"/>
      <c r="Z3239" s="324"/>
      <c r="AA3239" s="324"/>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22"/>
      <c r="Q3240" s="266"/>
      <c r="R3240" s="324"/>
      <c r="S3240" s="326"/>
      <c r="T3240" s="322"/>
      <c r="U3240" s="328"/>
      <c r="V3240" s="330"/>
      <c r="W3240" s="332"/>
      <c r="X3240" s="328"/>
      <c r="Y3240" s="324"/>
      <c r="Z3240" s="324"/>
      <c r="AA3240" s="324"/>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22"/>
      <c r="Q3241" s="266"/>
      <c r="R3241" s="324"/>
      <c r="S3241" s="326"/>
      <c r="T3241" s="322"/>
      <c r="U3241" s="328"/>
      <c r="V3241" s="330"/>
      <c r="W3241" s="332"/>
      <c r="X3241" s="328"/>
      <c r="Y3241" s="324"/>
      <c r="Z3241" s="324"/>
      <c r="AA3241" s="324"/>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22"/>
      <c r="Q3242" s="266"/>
      <c r="R3242" s="324"/>
      <c r="S3242" s="326"/>
      <c r="T3242" s="322"/>
      <c r="U3242" s="328"/>
      <c r="V3242" s="330"/>
      <c r="W3242" s="332"/>
      <c r="X3242" s="328"/>
      <c r="Y3242" s="324"/>
      <c r="Z3242" s="324"/>
      <c r="AA3242" s="324"/>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21">
        <f>SUM(O3244:O3248)</f>
        <v>0</v>
      </c>
      <c r="Q3244" s="264"/>
      <c r="R3244" s="323">
        <f>SUMPRODUCT(Q3244:Q3248+0)</f>
        <v>0</v>
      </c>
      <c r="S3244" s="325" t="e">
        <f>R3244/P3244</f>
        <v>#DIV/0!</v>
      </c>
      <c r="T3244" s="321" t="e">
        <f>LOOKUP(S3244,{0.4,0.45,0.5,0.55,0.6,0.65,0.7,0.75,0.8,0.85,0.9,0.95,1},{0.1,0.175,0.25,0.325,0.4,0.475,0.55,0.625,0.7,0.775,0.85,0.925,1})</f>
        <v>#DIV/0!</v>
      </c>
      <c r="U3244" s="327"/>
      <c r="V3244" s="329"/>
      <c r="W3244" s="331"/>
      <c r="X3244" s="327"/>
      <c r="Y3244" s="323">
        <f>R3244-(V3244/10)-X3244</f>
        <v>0</v>
      </c>
      <c r="Z3244" s="323" t="e">
        <f>Y3244*T3244*AE3244</f>
        <v>#DIV/0!</v>
      </c>
      <c r="AA3244" s="323"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22"/>
      <c r="Q3245" s="266"/>
      <c r="R3245" s="324"/>
      <c r="S3245" s="326"/>
      <c r="T3245" s="322"/>
      <c r="U3245" s="328"/>
      <c r="V3245" s="330"/>
      <c r="W3245" s="332"/>
      <c r="X3245" s="328"/>
      <c r="Y3245" s="324"/>
      <c r="Z3245" s="324"/>
      <c r="AA3245" s="324"/>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22"/>
      <c r="Q3246" s="266"/>
      <c r="R3246" s="324"/>
      <c r="S3246" s="326"/>
      <c r="T3246" s="322"/>
      <c r="U3246" s="328"/>
      <c r="V3246" s="330"/>
      <c r="W3246" s="332"/>
      <c r="X3246" s="328"/>
      <c r="Y3246" s="324"/>
      <c r="Z3246" s="324"/>
      <c r="AA3246" s="324"/>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22"/>
      <c r="Q3247" s="266"/>
      <c r="R3247" s="324"/>
      <c r="S3247" s="326"/>
      <c r="T3247" s="322"/>
      <c r="U3247" s="328"/>
      <c r="V3247" s="330"/>
      <c r="W3247" s="332"/>
      <c r="X3247" s="328"/>
      <c r="Y3247" s="324"/>
      <c r="Z3247" s="324"/>
      <c r="AA3247" s="324"/>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22"/>
      <c r="Q3248" s="266"/>
      <c r="R3248" s="324"/>
      <c r="S3248" s="326"/>
      <c r="T3248" s="322"/>
      <c r="U3248" s="328"/>
      <c r="V3248" s="330"/>
      <c r="W3248" s="332"/>
      <c r="X3248" s="328"/>
      <c r="Y3248" s="324"/>
      <c r="Z3248" s="324"/>
      <c r="AA3248" s="324"/>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34">
        <f>SUM(O3249:O3253)</f>
        <v>0</v>
      </c>
      <c r="Q3249" s="269"/>
      <c r="R3249" s="318">
        <f>SUMPRODUCT(Q3249:Q3253+0)</f>
        <v>0</v>
      </c>
      <c r="S3249" s="336" t="e">
        <f>R3249/P3249</f>
        <v>#DIV/0!</v>
      </c>
      <c r="T3249" s="334" t="e">
        <f>LOOKUP(S3249,{0.4,0.45,0.5,0.55,0.6,0.65,0.7,0.75,0.8,0.85,0.9,0.95,1},{0.1,0.175,0.25,0.325,0.4,0.475,0.55,0.625,0.7,0.775,0.85,0.925,1})</f>
        <v>#DIV/0!</v>
      </c>
      <c r="U3249" s="338"/>
      <c r="V3249" s="340"/>
      <c r="W3249" s="342"/>
      <c r="X3249" s="338"/>
      <c r="Y3249" s="318">
        <f>R3249-(V3249/10)-X3249</f>
        <v>0</v>
      </c>
      <c r="Z3249" s="318" t="e">
        <f>Y3249*T3249*AE3249</f>
        <v>#DIV/0!</v>
      </c>
      <c r="AA3249" s="318"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35"/>
      <c r="Q3250" s="271"/>
      <c r="R3250" s="319"/>
      <c r="S3250" s="337"/>
      <c r="T3250" s="335"/>
      <c r="U3250" s="339"/>
      <c r="V3250" s="341"/>
      <c r="W3250" s="343"/>
      <c r="X3250" s="339"/>
      <c r="Y3250" s="319"/>
      <c r="Z3250" s="319"/>
      <c r="AA3250" s="319"/>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35"/>
      <c r="Q3251" s="271"/>
      <c r="R3251" s="319"/>
      <c r="S3251" s="337"/>
      <c r="T3251" s="335"/>
      <c r="U3251" s="339"/>
      <c r="V3251" s="341"/>
      <c r="W3251" s="343"/>
      <c r="X3251" s="339"/>
      <c r="Y3251" s="319"/>
      <c r="Z3251" s="319"/>
      <c r="AA3251" s="319"/>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35"/>
      <c r="Q3252" s="271"/>
      <c r="R3252" s="319"/>
      <c r="S3252" s="337"/>
      <c r="T3252" s="335"/>
      <c r="U3252" s="339"/>
      <c r="V3252" s="341"/>
      <c r="W3252" s="343"/>
      <c r="X3252" s="339"/>
      <c r="Y3252" s="319"/>
      <c r="Z3252" s="319"/>
      <c r="AA3252" s="319"/>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35"/>
      <c r="Q3253" s="271"/>
      <c r="R3253" s="319"/>
      <c r="S3253" s="337"/>
      <c r="T3253" s="335"/>
      <c r="U3253" s="339"/>
      <c r="V3253" s="341"/>
      <c r="W3253" s="343"/>
      <c r="X3253" s="339"/>
      <c r="Y3253" s="319"/>
      <c r="Z3253" s="319"/>
      <c r="AA3253" s="319"/>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21">
        <f>SUM(O3254:O3258)</f>
        <v>0</v>
      </c>
      <c r="Q3254" s="264"/>
      <c r="R3254" s="323">
        <f>SUMPRODUCT(Q3254:Q3258+0)</f>
        <v>0</v>
      </c>
      <c r="S3254" s="325" t="e">
        <f>R3254/P3254</f>
        <v>#DIV/0!</v>
      </c>
      <c r="T3254" s="321" t="e">
        <f>LOOKUP(S3254,{0.4,0.45,0.5,0.55,0.6,0.65,0.7,0.75,0.8,0.85,0.9,0.95,1},{0.1,0.175,0.25,0.325,0.4,0.475,0.55,0.625,0.7,0.775,0.85,0.925,1})</f>
        <v>#DIV/0!</v>
      </c>
      <c r="U3254" s="327"/>
      <c r="V3254" s="329"/>
      <c r="W3254" s="331"/>
      <c r="X3254" s="327"/>
      <c r="Y3254" s="323">
        <f>R3254-(V3254/10)-X3254</f>
        <v>0</v>
      </c>
      <c r="Z3254" s="323" t="e">
        <f>Y3254*T3254*AE3254</f>
        <v>#DIV/0!</v>
      </c>
      <c r="AA3254" s="323"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22"/>
      <c r="Q3255" s="266"/>
      <c r="R3255" s="324"/>
      <c r="S3255" s="326"/>
      <c r="T3255" s="322"/>
      <c r="U3255" s="328"/>
      <c r="V3255" s="330"/>
      <c r="W3255" s="332"/>
      <c r="X3255" s="328"/>
      <c r="Y3255" s="324"/>
      <c r="Z3255" s="324"/>
      <c r="AA3255" s="324"/>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22"/>
      <c r="Q3256" s="266"/>
      <c r="R3256" s="324"/>
      <c r="S3256" s="326"/>
      <c r="T3256" s="322"/>
      <c r="U3256" s="328"/>
      <c r="V3256" s="330"/>
      <c r="W3256" s="332"/>
      <c r="X3256" s="328"/>
      <c r="Y3256" s="324"/>
      <c r="Z3256" s="324"/>
      <c r="AA3256" s="324"/>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22"/>
      <c r="Q3257" s="266"/>
      <c r="R3257" s="324"/>
      <c r="S3257" s="326"/>
      <c r="T3257" s="322"/>
      <c r="U3257" s="328"/>
      <c r="V3257" s="330"/>
      <c r="W3257" s="332"/>
      <c r="X3257" s="328"/>
      <c r="Y3257" s="324"/>
      <c r="Z3257" s="324"/>
      <c r="AA3257" s="324"/>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22"/>
      <c r="Q3258" s="266"/>
      <c r="R3258" s="324"/>
      <c r="S3258" s="326"/>
      <c r="T3258" s="322"/>
      <c r="U3258" s="328"/>
      <c r="V3258" s="330"/>
      <c r="W3258" s="332"/>
      <c r="X3258" s="328"/>
      <c r="Y3258" s="324"/>
      <c r="Z3258" s="324"/>
      <c r="AA3258" s="324"/>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34">
        <f>SUM(O3259:O3263)</f>
        <v>0</v>
      </c>
      <c r="Q3259" s="269"/>
      <c r="R3259" s="318">
        <f>SUMPRODUCT(Q3259:Q3263+0)</f>
        <v>0</v>
      </c>
      <c r="S3259" s="336" t="e">
        <f>R3259/P3259</f>
        <v>#DIV/0!</v>
      </c>
      <c r="T3259" s="334" t="e">
        <f>LOOKUP(S3259,{0.4,0.45,0.5,0.55,0.6,0.65,0.7,0.75,0.8,0.85,0.9,0.95,1},{0.1,0.175,0.25,0.325,0.4,0.475,0.55,0.625,0.7,0.775,0.85,0.925,1})</f>
        <v>#DIV/0!</v>
      </c>
      <c r="U3259" s="338"/>
      <c r="V3259" s="340"/>
      <c r="W3259" s="342"/>
      <c r="X3259" s="338"/>
      <c r="Y3259" s="318">
        <f>R3259-(V3259/10)-X3259</f>
        <v>0</v>
      </c>
      <c r="Z3259" s="318" t="e">
        <f>Y3259*T3259*AE3259</f>
        <v>#DIV/0!</v>
      </c>
      <c r="AA3259" s="318"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35"/>
      <c r="Q3260" s="271"/>
      <c r="R3260" s="319"/>
      <c r="S3260" s="337"/>
      <c r="T3260" s="335"/>
      <c r="U3260" s="339"/>
      <c r="V3260" s="341"/>
      <c r="W3260" s="343"/>
      <c r="X3260" s="339"/>
      <c r="Y3260" s="319"/>
      <c r="Z3260" s="319"/>
      <c r="AA3260" s="319"/>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35"/>
      <c r="Q3261" s="271"/>
      <c r="R3261" s="319"/>
      <c r="S3261" s="337"/>
      <c r="T3261" s="335"/>
      <c r="U3261" s="339"/>
      <c r="V3261" s="341"/>
      <c r="W3261" s="343"/>
      <c r="X3261" s="339"/>
      <c r="Y3261" s="319"/>
      <c r="Z3261" s="319"/>
      <c r="AA3261" s="319"/>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35"/>
      <c r="Q3262" s="271"/>
      <c r="R3262" s="319"/>
      <c r="S3262" s="337"/>
      <c r="T3262" s="335"/>
      <c r="U3262" s="339"/>
      <c r="V3262" s="341"/>
      <c r="W3262" s="343"/>
      <c r="X3262" s="339"/>
      <c r="Y3262" s="319"/>
      <c r="Z3262" s="319"/>
      <c r="AA3262" s="319"/>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35"/>
      <c r="Q3263" s="271"/>
      <c r="R3263" s="319"/>
      <c r="S3263" s="337"/>
      <c r="T3263" s="335"/>
      <c r="U3263" s="339"/>
      <c r="V3263" s="341"/>
      <c r="W3263" s="343"/>
      <c r="X3263" s="339"/>
      <c r="Y3263" s="319"/>
      <c r="Z3263" s="319"/>
      <c r="AA3263" s="319"/>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21">
        <f>SUM(O3264:O3268)</f>
        <v>0</v>
      </c>
      <c r="Q3264" s="264"/>
      <c r="R3264" s="323">
        <f>SUMPRODUCT(Q3264:Q3268+0)</f>
        <v>0</v>
      </c>
      <c r="S3264" s="325" t="e">
        <f>R3264/P3264</f>
        <v>#DIV/0!</v>
      </c>
      <c r="T3264" s="321" t="e">
        <f>LOOKUP(S3264,{0.4,0.45,0.5,0.55,0.6,0.65,0.7,0.75,0.8,0.85,0.9,0.95,1},{0.1,0.175,0.25,0.325,0.4,0.475,0.55,0.625,0.7,0.775,0.85,0.925,1})</f>
        <v>#DIV/0!</v>
      </c>
      <c r="U3264" s="327"/>
      <c r="V3264" s="329"/>
      <c r="W3264" s="331"/>
      <c r="X3264" s="327"/>
      <c r="Y3264" s="323">
        <f>R3264-(V3264/10)-X3264</f>
        <v>0</v>
      </c>
      <c r="Z3264" s="323" t="e">
        <f>Y3264*T3264*AE3264</f>
        <v>#DIV/0!</v>
      </c>
      <c r="AA3264" s="323"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22"/>
      <c r="Q3265" s="266"/>
      <c r="R3265" s="324"/>
      <c r="S3265" s="326"/>
      <c r="T3265" s="322"/>
      <c r="U3265" s="328"/>
      <c r="V3265" s="330"/>
      <c r="W3265" s="332"/>
      <c r="X3265" s="328"/>
      <c r="Y3265" s="324"/>
      <c r="Z3265" s="324"/>
      <c r="AA3265" s="324"/>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22"/>
      <c r="Q3266" s="266"/>
      <c r="R3266" s="324"/>
      <c r="S3266" s="326"/>
      <c r="T3266" s="322"/>
      <c r="U3266" s="328"/>
      <c r="V3266" s="330"/>
      <c r="W3266" s="332"/>
      <c r="X3266" s="328"/>
      <c r="Y3266" s="324"/>
      <c r="Z3266" s="324"/>
      <c r="AA3266" s="324"/>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22"/>
      <c r="Q3267" s="266"/>
      <c r="R3267" s="324"/>
      <c r="S3267" s="326"/>
      <c r="T3267" s="322"/>
      <c r="U3267" s="328"/>
      <c r="V3267" s="330"/>
      <c r="W3267" s="332"/>
      <c r="X3267" s="328"/>
      <c r="Y3267" s="324"/>
      <c r="Z3267" s="324"/>
      <c r="AA3267" s="324"/>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22"/>
      <c r="Q3268" s="266"/>
      <c r="R3268" s="324"/>
      <c r="S3268" s="326"/>
      <c r="T3268" s="322"/>
      <c r="U3268" s="328"/>
      <c r="V3268" s="330"/>
      <c r="W3268" s="332"/>
      <c r="X3268" s="328"/>
      <c r="Y3268" s="324"/>
      <c r="Z3268" s="324"/>
      <c r="AA3268" s="324"/>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21">
        <f>SUM(O3270:O3274)</f>
        <v>0</v>
      </c>
      <c r="Q3270" s="264"/>
      <c r="R3270" s="323">
        <f>SUMPRODUCT(Q3270:Q3274+0)</f>
        <v>0</v>
      </c>
      <c r="S3270" s="325" t="e">
        <f>R3270/P3270</f>
        <v>#DIV/0!</v>
      </c>
      <c r="T3270" s="321" t="e">
        <f>LOOKUP(S3270,{0.4,0.45,0.5,0.55,0.6,0.65,0.7,0.75,0.8,0.85,0.9,0.95,1},{0.1,0.175,0.25,0.325,0.4,0.475,0.55,0.625,0.7,0.775,0.85,0.925,1})</f>
        <v>#DIV/0!</v>
      </c>
      <c r="U3270" s="327"/>
      <c r="V3270" s="329"/>
      <c r="W3270" s="331"/>
      <c r="X3270" s="327"/>
      <c r="Y3270" s="323">
        <f>R3270-(V3270/10)-X3270</f>
        <v>0</v>
      </c>
      <c r="Z3270" s="323" t="e">
        <f>Y3270*T3270*AE3270</f>
        <v>#DIV/0!</v>
      </c>
      <c r="AA3270" s="323"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22"/>
      <c r="Q3271" s="266"/>
      <c r="R3271" s="324"/>
      <c r="S3271" s="326"/>
      <c r="T3271" s="322"/>
      <c r="U3271" s="328"/>
      <c r="V3271" s="330"/>
      <c r="W3271" s="332"/>
      <c r="X3271" s="328"/>
      <c r="Y3271" s="324"/>
      <c r="Z3271" s="324"/>
      <c r="AA3271" s="324"/>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22"/>
      <c r="Q3272" s="266"/>
      <c r="R3272" s="324"/>
      <c r="S3272" s="326"/>
      <c r="T3272" s="322"/>
      <c r="U3272" s="328"/>
      <c r="V3272" s="330"/>
      <c r="W3272" s="332"/>
      <c r="X3272" s="328"/>
      <c r="Y3272" s="324"/>
      <c r="Z3272" s="324"/>
      <c r="AA3272" s="324"/>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22"/>
      <c r="Q3273" s="266"/>
      <c r="R3273" s="324"/>
      <c r="S3273" s="326"/>
      <c r="T3273" s="322"/>
      <c r="U3273" s="328"/>
      <c r="V3273" s="330"/>
      <c r="W3273" s="332"/>
      <c r="X3273" s="328"/>
      <c r="Y3273" s="324"/>
      <c r="Z3273" s="324"/>
      <c r="AA3273" s="324"/>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22"/>
      <c r="Q3274" s="266"/>
      <c r="R3274" s="324"/>
      <c r="S3274" s="326"/>
      <c r="T3274" s="322"/>
      <c r="U3274" s="328"/>
      <c r="V3274" s="330"/>
      <c r="W3274" s="332"/>
      <c r="X3274" s="328"/>
      <c r="Y3274" s="324"/>
      <c r="Z3274" s="324"/>
      <c r="AA3274" s="324"/>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34">
        <f>SUM(O3275:O3279)</f>
        <v>0</v>
      </c>
      <c r="Q3275" s="269"/>
      <c r="R3275" s="318">
        <f>SUMPRODUCT(Q3275:Q3279+0)</f>
        <v>0</v>
      </c>
      <c r="S3275" s="336" t="e">
        <f>R3275/P3275</f>
        <v>#DIV/0!</v>
      </c>
      <c r="T3275" s="334" t="e">
        <f>LOOKUP(S3275,{0.4,0.45,0.5,0.55,0.6,0.65,0.7,0.75,0.8,0.85,0.9,0.95,1},{0.1,0.175,0.25,0.325,0.4,0.475,0.55,0.625,0.7,0.775,0.85,0.925,1})</f>
        <v>#DIV/0!</v>
      </c>
      <c r="U3275" s="338"/>
      <c r="V3275" s="340"/>
      <c r="W3275" s="342"/>
      <c r="X3275" s="338"/>
      <c r="Y3275" s="318">
        <f>R3275-(V3275/10)-X3275</f>
        <v>0</v>
      </c>
      <c r="Z3275" s="318" t="e">
        <f>Y3275*T3275*AE3275</f>
        <v>#DIV/0!</v>
      </c>
      <c r="AA3275" s="318"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35"/>
      <c r="Q3276" s="271"/>
      <c r="R3276" s="319"/>
      <c r="S3276" s="337"/>
      <c r="T3276" s="335"/>
      <c r="U3276" s="339"/>
      <c r="V3276" s="341"/>
      <c r="W3276" s="343"/>
      <c r="X3276" s="339"/>
      <c r="Y3276" s="319"/>
      <c r="Z3276" s="319"/>
      <c r="AA3276" s="319"/>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35"/>
      <c r="Q3277" s="271"/>
      <c r="R3277" s="319"/>
      <c r="S3277" s="337"/>
      <c r="T3277" s="335"/>
      <c r="U3277" s="339"/>
      <c r="V3277" s="341"/>
      <c r="W3277" s="343"/>
      <c r="X3277" s="339"/>
      <c r="Y3277" s="319"/>
      <c r="Z3277" s="319"/>
      <c r="AA3277" s="319"/>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35"/>
      <c r="Q3278" s="271"/>
      <c r="R3278" s="319"/>
      <c r="S3278" s="337"/>
      <c r="T3278" s="335"/>
      <c r="U3278" s="339"/>
      <c r="V3278" s="341"/>
      <c r="W3278" s="343"/>
      <c r="X3278" s="339"/>
      <c r="Y3278" s="319"/>
      <c r="Z3278" s="319"/>
      <c r="AA3278" s="319"/>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35"/>
      <c r="Q3279" s="271"/>
      <c r="R3279" s="319"/>
      <c r="S3279" s="337"/>
      <c r="T3279" s="335"/>
      <c r="U3279" s="339"/>
      <c r="V3279" s="341"/>
      <c r="W3279" s="343"/>
      <c r="X3279" s="339"/>
      <c r="Y3279" s="319"/>
      <c r="Z3279" s="319"/>
      <c r="AA3279" s="319"/>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21">
        <f>SUM(O3280:O3284)</f>
        <v>0</v>
      </c>
      <c r="Q3280" s="264"/>
      <c r="R3280" s="323">
        <f>SUMPRODUCT(Q3280:Q3284+0)</f>
        <v>0</v>
      </c>
      <c r="S3280" s="325" t="e">
        <f>R3280/P3280</f>
        <v>#DIV/0!</v>
      </c>
      <c r="T3280" s="321" t="e">
        <f>LOOKUP(S3280,{0.4,0.45,0.5,0.55,0.6,0.65,0.7,0.75,0.8,0.85,0.9,0.95,1},{0.1,0.175,0.25,0.325,0.4,0.475,0.55,0.625,0.7,0.775,0.85,0.925,1})</f>
        <v>#DIV/0!</v>
      </c>
      <c r="U3280" s="327"/>
      <c r="V3280" s="329"/>
      <c r="W3280" s="331"/>
      <c r="X3280" s="327"/>
      <c r="Y3280" s="323">
        <f>R3280-(V3280/10)-X3280</f>
        <v>0</v>
      </c>
      <c r="Z3280" s="323" t="e">
        <f>Y3280*T3280*AE3280</f>
        <v>#DIV/0!</v>
      </c>
      <c r="AA3280" s="323"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22"/>
      <c r="Q3281" s="266"/>
      <c r="R3281" s="324"/>
      <c r="S3281" s="326"/>
      <c r="T3281" s="322"/>
      <c r="U3281" s="328"/>
      <c r="V3281" s="330"/>
      <c r="W3281" s="332"/>
      <c r="X3281" s="328"/>
      <c r="Y3281" s="324"/>
      <c r="Z3281" s="324"/>
      <c r="AA3281" s="324"/>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22"/>
      <c r="Q3282" s="266"/>
      <c r="R3282" s="324"/>
      <c r="S3282" s="326"/>
      <c r="T3282" s="322"/>
      <c r="U3282" s="328"/>
      <c r="V3282" s="330"/>
      <c r="W3282" s="332"/>
      <c r="X3282" s="328"/>
      <c r="Y3282" s="324"/>
      <c r="Z3282" s="324"/>
      <c r="AA3282" s="324"/>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22"/>
      <c r="Q3283" s="266"/>
      <c r="R3283" s="324"/>
      <c r="S3283" s="326"/>
      <c r="T3283" s="322"/>
      <c r="U3283" s="328"/>
      <c r="V3283" s="330"/>
      <c r="W3283" s="332"/>
      <c r="X3283" s="328"/>
      <c r="Y3283" s="324"/>
      <c r="Z3283" s="324"/>
      <c r="AA3283" s="324"/>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22"/>
      <c r="Q3284" s="266"/>
      <c r="R3284" s="324"/>
      <c r="S3284" s="326"/>
      <c r="T3284" s="322"/>
      <c r="U3284" s="328"/>
      <c r="V3284" s="330"/>
      <c r="W3284" s="332"/>
      <c r="X3284" s="328"/>
      <c r="Y3284" s="324"/>
      <c r="Z3284" s="324"/>
      <c r="AA3284" s="324"/>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34">
        <f>SUM(O3285:O3289)</f>
        <v>0</v>
      </c>
      <c r="Q3285" s="269"/>
      <c r="R3285" s="318">
        <f>SUMPRODUCT(Q3285:Q3289+0)</f>
        <v>0</v>
      </c>
      <c r="S3285" s="336" t="e">
        <f>R3285/P3285</f>
        <v>#DIV/0!</v>
      </c>
      <c r="T3285" s="334" t="e">
        <f>LOOKUP(S3285,{0.4,0.45,0.5,0.55,0.6,0.65,0.7,0.75,0.8,0.85,0.9,0.95,1},{0.1,0.175,0.25,0.325,0.4,0.475,0.55,0.625,0.7,0.775,0.85,0.925,1})</f>
        <v>#DIV/0!</v>
      </c>
      <c r="U3285" s="338"/>
      <c r="V3285" s="340"/>
      <c r="W3285" s="342"/>
      <c r="X3285" s="338"/>
      <c r="Y3285" s="318">
        <f>R3285-(V3285/10)-X3285</f>
        <v>0</v>
      </c>
      <c r="Z3285" s="318" t="e">
        <f>Y3285*T3285*AE3285</f>
        <v>#DIV/0!</v>
      </c>
      <c r="AA3285" s="318"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35"/>
      <c r="Q3286" s="271"/>
      <c r="R3286" s="319"/>
      <c r="S3286" s="337"/>
      <c r="T3286" s="335"/>
      <c r="U3286" s="339"/>
      <c r="V3286" s="341"/>
      <c r="W3286" s="343"/>
      <c r="X3286" s="339"/>
      <c r="Y3286" s="319"/>
      <c r="Z3286" s="319"/>
      <c r="AA3286" s="319"/>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35"/>
      <c r="Q3287" s="271"/>
      <c r="R3287" s="319"/>
      <c r="S3287" s="337"/>
      <c r="T3287" s="335"/>
      <c r="U3287" s="339"/>
      <c r="V3287" s="341"/>
      <c r="W3287" s="343"/>
      <c r="X3287" s="339"/>
      <c r="Y3287" s="319"/>
      <c r="Z3287" s="319"/>
      <c r="AA3287" s="319"/>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35"/>
      <c r="Q3288" s="271"/>
      <c r="R3288" s="319"/>
      <c r="S3288" s="337"/>
      <c r="T3288" s="335"/>
      <c r="U3288" s="339"/>
      <c r="V3288" s="341"/>
      <c r="W3288" s="343"/>
      <c r="X3288" s="339"/>
      <c r="Y3288" s="319"/>
      <c r="Z3288" s="319"/>
      <c r="AA3288" s="319"/>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35"/>
      <c r="Q3289" s="271"/>
      <c r="R3289" s="319"/>
      <c r="S3289" s="337"/>
      <c r="T3289" s="335"/>
      <c r="U3289" s="339"/>
      <c r="V3289" s="341"/>
      <c r="W3289" s="343"/>
      <c r="X3289" s="339"/>
      <c r="Y3289" s="319"/>
      <c r="Z3289" s="319"/>
      <c r="AA3289" s="319"/>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21">
        <f>SUM(O3290:O3294)</f>
        <v>0</v>
      </c>
      <c r="Q3290" s="264"/>
      <c r="R3290" s="323">
        <f>SUMPRODUCT(Q3290:Q3294+0)</f>
        <v>0</v>
      </c>
      <c r="S3290" s="325" t="e">
        <f>R3290/P3290</f>
        <v>#DIV/0!</v>
      </c>
      <c r="T3290" s="321" t="e">
        <f>LOOKUP(S3290,{0.4,0.45,0.5,0.55,0.6,0.65,0.7,0.75,0.8,0.85,0.9,0.95,1},{0.1,0.175,0.25,0.325,0.4,0.475,0.55,0.625,0.7,0.775,0.85,0.925,1})</f>
        <v>#DIV/0!</v>
      </c>
      <c r="U3290" s="327"/>
      <c r="V3290" s="329"/>
      <c r="W3290" s="331"/>
      <c r="X3290" s="327"/>
      <c r="Y3290" s="323">
        <f>R3290-(V3290/10)-X3290</f>
        <v>0</v>
      </c>
      <c r="Z3290" s="323" t="e">
        <f>Y3290*T3290*AE3290</f>
        <v>#DIV/0!</v>
      </c>
      <c r="AA3290" s="323"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22"/>
      <c r="Q3291" s="266"/>
      <c r="R3291" s="324"/>
      <c r="S3291" s="326"/>
      <c r="T3291" s="322"/>
      <c r="U3291" s="328"/>
      <c r="V3291" s="330"/>
      <c r="W3291" s="332"/>
      <c r="X3291" s="328"/>
      <c r="Y3291" s="324"/>
      <c r="Z3291" s="324"/>
      <c r="AA3291" s="324"/>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22"/>
      <c r="Q3292" s="266"/>
      <c r="R3292" s="324"/>
      <c r="S3292" s="326"/>
      <c r="T3292" s="322"/>
      <c r="U3292" s="328"/>
      <c r="V3292" s="330"/>
      <c r="W3292" s="332"/>
      <c r="X3292" s="328"/>
      <c r="Y3292" s="324"/>
      <c r="Z3292" s="324"/>
      <c r="AA3292" s="324"/>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22"/>
      <c r="Q3293" s="266"/>
      <c r="R3293" s="324"/>
      <c r="S3293" s="326"/>
      <c r="T3293" s="322"/>
      <c r="U3293" s="328"/>
      <c r="V3293" s="330"/>
      <c r="W3293" s="332"/>
      <c r="X3293" s="328"/>
      <c r="Y3293" s="324"/>
      <c r="Z3293" s="324"/>
      <c r="AA3293" s="324"/>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22"/>
      <c r="Q3294" s="266"/>
      <c r="R3294" s="324"/>
      <c r="S3294" s="326"/>
      <c r="T3294" s="322"/>
      <c r="U3294" s="328"/>
      <c r="V3294" s="330"/>
      <c r="W3294" s="332"/>
      <c r="X3294" s="328"/>
      <c r="Y3294" s="324"/>
      <c r="Z3294" s="324"/>
      <c r="AA3294" s="324"/>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21">
        <f>SUM(O3296:O3300)</f>
        <v>0</v>
      </c>
      <c r="Q3296" s="264"/>
      <c r="R3296" s="323">
        <f>SUMPRODUCT(Q3296:Q3300+0)</f>
        <v>0</v>
      </c>
      <c r="S3296" s="325" t="e">
        <f>R3296/P3296</f>
        <v>#DIV/0!</v>
      </c>
      <c r="T3296" s="321" t="e">
        <f>LOOKUP(S3296,{0.4,0.45,0.5,0.55,0.6,0.65,0.7,0.75,0.8,0.85,0.9,0.95,1},{0.1,0.175,0.25,0.325,0.4,0.475,0.55,0.625,0.7,0.775,0.85,0.925,1})</f>
        <v>#DIV/0!</v>
      </c>
      <c r="U3296" s="327"/>
      <c r="V3296" s="329"/>
      <c r="W3296" s="331"/>
      <c r="X3296" s="327"/>
      <c r="Y3296" s="323">
        <f>R3296-(V3296/10)-X3296</f>
        <v>0</v>
      </c>
      <c r="Z3296" s="323" t="e">
        <f>Y3296*T3296*AE3296</f>
        <v>#DIV/0!</v>
      </c>
      <c r="AA3296" s="323"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22"/>
      <c r="Q3297" s="266"/>
      <c r="R3297" s="324"/>
      <c r="S3297" s="326"/>
      <c r="T3297" s="322"/>
      <c r="U3297" s="328"/>
      <c r="V3297" s="330"/>
      <c r="W3297" s="332"/>
      <c r="X3297" s="328"/>
      <c r="Y3297" s="324"/>
      <c r="Z3297" s="324"/>
      <c r="AA3297" s="324"/>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22"/>
      <c r="Q3298" s="266"/>
      <c r="R3298" s="324"/>
      <c r="S3298" s="326"/>
      <c r="T3298" s="322"/>
      <c r="U3298" s="328"/>
      <c r="V3298" s="330"/>
      <c r="W3298" s="332"/>
      <c r="X3298" s="328"/>
      <c r="Y3298" s="324"/>
      <c r="Z3298" s="324"/>
      <c r="AA3298" s="324"/>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22"/>
      <c r="Q3299" s="266"/>
      <c r="R3299" s="324"/>
      <c r="S3299" s="326"/>
      <c r="T3299" s="322"/>
      <c r="U3299" s="328"/>
      <c r="V3299" s="330"/>
      <c r="W3299" s="332"/>
      <c r="X3299" s="328"/>
      <c r="Y3299" s="324"/>
      <c r="Z3299" s="324"/>
      <c r="AA3299" s="324"/>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22"/>
      <c r="Q3300" s="266"/>
      <c r="R3300" s="324"/>
      <c r="S3300" s="326"/>
      <c r="T3300" s="322"/>
      <c r="U3300" s="328"/>
      <c r="V3300" s="330"/>
      <c r="W3300" s="332"/>
      <c r="X3300" s="328"/>
      <c r="Y3300" s="324"/>
      <c r="Z3300" s="324"/>
      <c r="AA3300" s="324"/>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34">
        <f>SUM(O3301:O3305)</f>
        <v>0</v>
      </c>
      <c r="Q3301" s="269"/>
      <c r="R3301" s="318">
        <f>SUMPRODUCT(Q3301:Q3305+0)</f>
        <v>0</v>
      </c>
      <c r="S3301" s="336" t="e">
        <f>R3301/P3301</f>
        <v>#DIV/0!</v>
      </c>
      <c r="T3301" s="334" t="e">
        <f>LOOKUP(S3301,{0.4,0.45,0.5,0.55,0.6,0.65,0.7,0.75,0.8,0.85,0.9,0.95,1},{0.1,0.175,0.25,0.325,0.4,0.475,0.55,0.625,0.7,0.775,0.85,0.925,1})</f>
        <v>#DIV/0!</v>
      </c>
      <c r="U3301" s="338"/>
      <c r="V3301" s="340"/>
      <c r="W3301" s="342"/>
      <c r="X3301" s="338"/>
      <c r="Y3301" s="318">
        <f>R3301-(V3301/10)-X3301</f>
        <v>0</v>
      </c>
      <c r="Z3301" s="318" t="e">
        <f>Y3301*T3301*AE3301</f>
        <v>#DIV/0!</v>
      </c>
      <c r="AA3301" s="318"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35"/>
      <c r="Q3302" s="271"/>
      <c r="R3302" s="319"/>
      <c r="S3302" s="337"/>
      <c r="T3302" s="335"/>
      <c r="U3302" s="339"/>
      <c r="V3302" s="341"/>
      <c r="W3302" s="343"/>
      <c r="X3302" s="339"/>
      <c r="Y3302" s="319"/>
      <c r="Z3302" s="319"/>
      <c r="AA3302" s="319"/>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35"/>
      <c r="Q3303" s="271"/>
      <c r="R3303" s="319"/>
      <c r="S3303" s="337"/>
      <c r="T3303" s="335"/>
      <c r="U3303" s="339"/>
      <c r="V3303" s="341"/>
      <c r="W3303" s="343"/>
      <c r="X3303" s="339"/>
      <c r="Y3303" s="319"/>
      <c r="Z3303" s="319"/>
      <c r="AA3303" s="319"/>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35"/>
      <c r="Q3304" s="271"/>
      <c r="R3304" s="319"/>
      <c r="S3304" s="337"/>
      <c r="T3304" s="335"/>
      <c r="U3304" s="339"/>
      <c r="V3304" s="341"/>
      <c r="W3304" s="343"/>
      <c r="X3304" s="339"/>
      <c r="Y3304" s="319"/>
      <c r="Z3304" s="319"/>
      <c r="AA3304" s="319"/>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35"/>
      <c r="Q3305" s="271"/>
      <c r="R3305" s="319"/>
      <c r="S3305" s="337"/>
      <c r="T3305" s="335"/>
      <c r="U3305" s="339"/>
      <c r="V3305" s="341"/>
      <c r="W3305" s="343"/>
      <c r="X3305" s="339"/>
      <c r="Y3305" s="319"/>
      <c r="Z3305" s="319"/>
      <c r="AA3305" s="319"/>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21">
        <f>SUM(O3306:O3310)</f>
        <v>0</v>
      </c>
      <c r="Q3306" s="264"/>
      <c r="R3306" s="323">
        <f>SUMPRODUCT(Q3306:Q3310+0)</f>
        <v>0</v>
      </c>
      <c r="S3306" s="325" t="e">
        <f>R3306/P3306</f>
        <v>#DIV/0!</v>
      </c>
      <c r="T3306" s="321" t="e">
        <f>LOOKUP(S3306,{0.4,0.45,0.5,0.55,0.6,0.65,0.7,0.75,0.8,0.85,0.9,0.95,1},{0.1,0.175,0.25,0.325,0.4,0.475,0.55,0.625,0.7,0.775,0.85,0.925,1})</f>
        <v>#DIV/0!</v>
      </c>
      <c r="U3306" s="327"/>
      <c r="V3306" s="329"/>
      <c r="W3306" s="331"/>
      <c r="X3306" s="327"/>
      <c r="Y3306" s="323">
        <f>R3306-(V3306/10)-X3306</f>
        <v>0</v>
      </c>
      <c r="Z3306" s="323" t="e">
        <f>Y3306*T3306*AE3306</f>
        <v>#DIV/0!</v>
      </c>
      <c r="AA3306" s="323"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22"/>
      <c r="Q3307" s="266"/>
      <c r="R3307" s="324"/>
      <c r="S3307" s="326"/>
      <c r="T3307" s="322"/>
      <c r="U3307" s="328"/>
      <c r="V3307" s="330"/>
      <c r="W3307" s="332"/>
      <c r="X3307" s="328"/>
      <c r="Y3307" s="324"/>
      <c r="Z3307" s="324"/>
      <c r="AA3307" s="324"/>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22"/>
      <c r="Q3308" s="266"/>
      <c r="R3308" s="324"/>
      <c r="S3308" s="326"/>
      <c r="T3308" s="322"/>
      <c r="U3308" s="328"/>
      <c r="V3308" s="330"/>
      <c r="W3308" s="332"/>
      <c r="X3308" s="328"/>
      <c r="Y3308" s="324"/>
      <c r="Z3308" s="324"/>
      <c r="AA3308" s="324"/>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22"/>
      <c r="Q3309" s="266"/>
      <c r="R3309" s="324"/>
      <c r="S3309" s="326"/>
      <c r="T3309" s="322"/>
      <c r="U3309" s="328"/>
      <c r="V3309" s="330"/>
      <c r="W3309" s="332"/>
      <c r="X3309" s="328"/>
      <c r="Y3309" s="324"/>
      <c r="Z3309" s="324"/>
      <c r="AA3309" s="324"/>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22"/>
      <c r="Q3310" s="266"/>
      <c r="R3310" s="324"/>
      <c r="S3310" s="326"/>
      <c r="T3310" s="322"/>
      <c r="U3310" s="328"/>
      <c r="V3310" s="330"/>
      <c r="W3310" s="332"/>
      <c r="X3310" s="328"/>
      <c r="Y3310" s="324"/>
      <c r="Z3310" s="324"/>
      <c r="AA3310" s="324"/>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34">
        <f>SUM(O3311:O3315)</f>
        <v>0</v>
      </c>
      <c r="Q3311" s="269"/>
      <c r="R3311" s="318">
        <f>SUMPRODUCT(Q3311:Q3315+0)</f>
        <v>0</v>
      </c>
      <c r="S3311" s="336" t="e">
        <f>R3311/P3311</f>
        <v>#DIV/0!</v>
      </c>
      <c r="T3311" s="334" t="e">
        <f>LOOKUP(S3311,{0.4,0.45,0.5,0.55,0.6,0.65,0.7,0.75,0.8,0.85,0.9,0.95,1},{0.1,0.175,0.25,0.325,0.4,0.475,0.55,0.625,0.7,0.775,0.85,0.925,1})</f>
        <v>#DIV/0!</v>
      </c>
      <c r="U3311" s="338"/>
      <c r="V3311" s="340"/>
      <c r="W3311" s="342"/>
      <c r="X3311" s="338"/>
      <c r="Y3311" s="318">
        <f>R3311-(V3311/10)-X3311</f>
        <v>0</v>
      </c>
      <c r="Z3311" s="318" t="e">
        <f>Y3311*T3311*AE3311</f>
        <v>#DIV/0!</v>
      </c>
      <c r="AA3311" s="318"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35"/>
      <c r="Q3312" s="271"/>
      <c r="R3312" s="319"/>
      <c r="S3312" s="337"/>
      <c r="T3312" s="335"/>
      <c r="U3312" s="339"/>
      <c r="V3312" s="341"/>
      <c r="W3312" s="343"/>
      <c r="X3312" s="339"/>
      <c r="Y3312" s="319"/>
      <c r="Z3312" s="319"/>
      <c r="AA3312" s="319"/>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35"/>
      <c r="Q3313" s="271"/>
      <c r="R3313" s="319"/>
      <c r="S3313" s="337"/>
      <c r="T3313" s="335"/>
      <c r="U3313" s="339"/>
      <c r="V3313" s="341"/>
      <c r="W3313" s="343"/>
      <c r="X3313" s="339"/>
      <c r="Y3313" s="319"/>
      <c r="Z3313" s="319"/>
      <c r="AA3313" s="319"/>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35"/>
      <c r="Q3314" s="271"/>
      <c r="R3314" s="319"/>
      <c r="S3314" s="337"/>
      <c r="T3314" s="335"/>
      <c r="U3314" s="339"/>
      <c r="V3314" s="341"/>
      <c r="W3314" s="343"/>
      <c r="X3314" s="339"/>
      <c r="Y3314" s="319"/>
      <c r="Z3314" s="319"/>
      <c r="AA3314" s="319"/>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35"/>
      <c r="Q3315" s="271"/>
      <c r="R3315" s="319"/>
      <c r="S3315" s="337"/>
      <c r="T3315" s="335"/>
      <c r="U3315" s="339"/>
      <c r="V3315" s="341"/>
      <c r="W3315" s="343"/>
      <c r="X3315" s="339"/>
      <c r="Y3315" s="319"/>
      <c r="Z3315" s="319"/>
      <c r="AA3315" s="319"/>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21">
        <f>SUM(O3316:O3320)</f>
        <v>0</v>
      </c>
      <c r="Q3316" s="264"/>
      <c r="R3316" s="323">
        <f>SUMPRODUCT(Q3316:Q3320+0)</f>
        <v>0</v>
      </c>
      <c r="S3316" s="325" t="e">
        <f>R3316/P3316</f>
        <v>#DIV/0!</v>
      </c>
      <c r="T3316" s="321" t="e">
        <f>LOOKUP(S3316,{0.4,0.45,0.5,0.55,0.6,0.65,0.7,0.75,0.8,0.85,0.9,0.95,1},{0.1,0.175,0.25,0.325,0.4,0.475,0.55,0.625,0.7,0.775,0.85,0.925,1})</f>
        <v>#DIV/0!</v>
      </c>
      <c r="U3316" s="327"/>
      <c r="V3316" s="329"/>
      <c r="W3316" s="331"/>
      <c r="X3316" s="327"/>
      <c r="Y3316" s="323">
        <f>R3316-(V3316/10)-X3316</f>
        <v>0</v>
      </c>
      <c r="Z3316" s="323" t="e">
        <f>Y3316*T3316*AE3316</f>
        <v>#DIV/0!</v>
      </c>
      <c r="AA3316" s="323"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22"/>
      <c r="Q3317" s="266"/>
      <c r="R3317" s="324"/>
      <c r="S3317" s="326"/>
      <c r="T3317" s="322"/>
      <c r="U3317" s="328"/>
      <c r="V3317" s="330"/>
      <c r="W3317" s="332"/>
      <c r="X3317" s="328"/>
      <c r="Y3317" s="324"/>
      <c r="Z3317" s="324"/>
      <c r="AA3317" s="324"/>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22"/>
      <c r="Q3318" s="266"/>
      <c r="R3318" s="324"/>
      <c r="S3318" s="326"/>
      <c r="T3318" s="322"/>
      <c r="U3318" s="328"/>
      <c r="V3318" s="330"/>
      <c r="W3318" s="332"/>
      <c r="X3318" s="328"/>
      <c r="Y3318" s="324"/>
      <c r="Z3318" s="324"/>
      <c r="AA3318" s="324"/>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22"/>
      <c r="Q3319" s="266"/>
      <c r="R3319" s="324"/>
      <c r="S3319" s="326"/>
      <c r="T3319" s="322"/>
      <c r="U3319" s="328"/>
      <c r="V3319" s="330"/>
      <c r="W3319" s="332"/>
      <c r="X3319" s="328"/>
      <c r="Y3319" s="324"/>
      <c r="Z3319" s="324"/>
      <c r="AA3319" s="324"/>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22"/>
      <c r="Q3320" s="266"/>
      <c r="R3320" s="324"/>
      <c r="S3320" s="326"/>
      <c r="T3320" s="322"/>
      <c r="U3320" s="328"/>
      <c r="V3320" s="330"/>
      <c r="W3320" s="332"/>
      <c r="X3320" s="328"/>
      <c r="Y3320" s="324"/>
      <c r="Z3320" s="324"/>
      <c r="AA3320" s="324"/>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21">
        <f>SUM(O3322:O3326)</f>
        <v>0</v>
      </c>
      <c r="Q3322" s="264"/>
      <c r="R3322" s="323">
        <f>SUMPRODUCT(Q3322:Q3326+0)</f>
        <v>0</v>
      </c>
      <c r="S3322" s="325" t="e">
        <f>R3322/P3322</f>
        <v>#DIV/0!</v>
      </c>
      <c r="T3322" s="321" t="e">
        <f>LOOKUP(S3322,{0.4,0.45,0.5,0.55,0.6,0.65,0.7,0.75,0.8,0.85,0.9,0.95,1},{0.1,0.175,0.25,0.325,0.4,0.475,0.55,0.625,0.7,0.775,0.85,0.925,1})</f>
        <v>#DIV/0!</v>
      </c>
      <c r="U3322" s="327"/>
      <c r="V3322" s="329"/>
      <c r="W3322" s="331"/>
      <c r="X3322" s="327"/>
      <c r="Y3322" s="323">
        <f>R3322-(V3322/10)-X3322</f>
        <v>0</v>
      </c>
      <c r="Z3322" s="323" t="e">
        <f>Y3322*T3322*AE3322</f>
        <v>#DIV/0!</v>
      </c>
      <c r="AA3322" s="323"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22"/>
      <c r="Q3323" s="266"/>
      <c r="R3323" s="324"/>
      <c r="S3323" s="326"/>
      <c r="T3323" s="322"/>
      <c r="U3323" s="328"/>
      <c r="V3323" s="330"/>
      <c r="W3323" s="332"/>
      <c r="X3323" s="328"/>
      <c r="Y3323" s="324"/>
      <c r="Z3323" s="324"/>
      <c r="AA3323" s="324"/>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22"/>
      <c r="Q3324" s="266"/>
      <c r="R3324" s="324"/>
      <c r="S3324" s="326"/>
      <c r="T3324" s="322"/>
      <c r="U3324" s="328"/>
      <c r="V3324" s="330"/>
      <c r="W3324" s="332"/>
      <c r="X3324" s="328"/>
      <c r="Y3324" s="324"/>
      <c r="Z3324" s="324"/>
      <c r="AA3324" s="324"/>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22"/>
      <c r="Q3325" s="266"/>
      <c r="R3325" s="324"/>
      <c r="S3325" s="326"/>
      <c r="T3325" s="322"/>
      <c r="U3325" s="328"/>
      <c r="V3325" s="330"/>
      <c r="W3325" s="332"/>
      <c r="X3325" s="328"/>
      <c r="Y3325" s="324"/>
      <c r="Z3325" s="324"/>
      <c r="AA3325" s="324"/>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22"/>
      <c r="Q3326" s="266"/>
      <c r="R3326" s="324"/>
      <c r="S3326" s="326"/>
      <c r="T3326" s="322"/>
      <c r="U3326" s="328"/>
      <c r="V3326" s="330"/>
      <c r="W3326" s="332"/>
      <c r="X3326" s="328"/>
      <c r="Y3326" s="324"/>
      <c r="Z3326" s="324"/>
      <c r="AA3326" s="324"/>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34">
        <f>SUM(O3327:O3331)</f>
        <v>0</v>
      </c>
      <c r="Q3327" s="269"/>
      <c r="R3327" s="318">
        <f>SUMPRODUCT(Q3327:Q3331+0)</f>
        <v>0</v>
      </c>
      <c r="S3327" s="336" t="e">
        <f>R3327/P3327</f>
        <v>#DIV/0!</v>
      </c>
      <c r="T3327" s="334" t="e">
        <f>LOOKUP(S3327,{0.4,0.45,0.5,0.55,0.6,0.65,0.7,0.75,0.8,0.85,0.9,0.95,1},{0.1,0.175,0.25,0.325,0.4,0.475,0.55,0.625,0.7,0.775,0.85,0.925,1})</f>
        <v>#DIV/0!</v>
      </c>
      <c r="U3327" s="338"/>
      <c r="V3327" s="340"/>
      <c r="W3327" s="342"/>
      <c r="X3327" s="338"/>
      <c r="Y3327" s="318">
        <f>R3327-(V3327/10)-X3327</f>
        <v>0</v>
      </c>
      <c r="Z3327" s="318" t="e">
        <f>Y3327*T3327*AE3327</f>
        <v>#DIV/0!</v>
      </c>
      <c r="AA3327" s="318"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35"/>
      <c r="Q3328" s="271"/>
      <c r="R3328" s="319"/>
      <c r="S3328" s="337"/>
      <c r="T3328" s="335"/>
      <c r="U3328" s="339"/>
      <c r="V3328" s="341"/>
      <c r="W3328" s="343"/>
      <c r="X3328" s="339"/>
      <c r="Y3328" s="319"/>
      <c r="Z3328" s="319"/>
      <c r="AA3328" s="319"/>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35"/>
      <c r="Q3329" s="271"/>
      <c r="R3329" s="319"/>
      <c r="S3329" s="337"/>
      <c r="T3329" s="335"/>
      <c r="U3329" s="339"/>
      <c r="V3329" s="341"/>
      <c r="W3329" s="343"/>
      <c r="X3329" s="339"/>
      <c r="Y3329" s="319"/>
      <c r="Z3329" s="319"/>
      <c r="AA3329" s="319"/>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35"/>
      <c r="Q3330" s="271"/>
      <c r="R3330" s="319"/>
      <c r="S3330" s="337"/>
      <c r="T3330" s="335"/>
      <c r="U3330" s="339"/>
      <c r="V3330" s="341"/>
      <c r="W3330" s="343"/>
      <c r="X3330" s="339"/>
      <c r="Y3330" s="319"/>
      <c r="Z3330" s="319"/>
      <c r="AA3330" s="319"/>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35"/>
      <c r="Q3331" s="271"/>
      <c r="R3331" s="319"/>
      <c r="S3331" s="337"/>
      <c r="T3331" s="335"/>
      <c r="U3331" s="339"/>
      <c r="V3331" s="341"/>
      <c r="W3331" s="343"/>
      <c r="X3331" s="339"/>
      <c r="Y3331" s="319"/>
      <c r="Z3331" s="319"/>
      <c r="AA3331" s="319"/>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21">
        <f>SUM(O3332:O3336)</f>
        <v>0</v>
      </c>
      <c r="Q3332" s="264"/>
      <c r="R3332" s="323">
        <f>SUMPRODUCT(Q3332:Q3336+0)</f>
        <v>0</v>
      </c>
      <c r="S3332" s="325" t="e">
        <f>R3332/P3332</f>
        <v>#DIV/0!</v>
      </c>
      <c r="T3332" s="321" t="e">
        <f>LOOKUP(S3332,{0.4,0.45,0.5,0.55,0.6,0.65,0.7,0.75,0.8,0.85,0.9,0.95,1},{0.1,0.175,0.25,0.325,0.4,0.475,0.55,0.625,0.7,0.775,0.85,0.925,1})</f>
        <v>#DIV/0!</v>
      </c>
      <c r="U3332" s="327"/>
      <c r="V3332" s="329"/>
      <c r="W3332" s="331"/>
      <c r="X3332" s="327"/>
      <c r="Y3332" s="323">
        <f>R3332-(V3332/10)-X3332</f>
        <v>0</v>
      </c>
      <c r="Z3332" s="323" t="e">
        <f>Y3332*T3332*AE3332</f>
        <v>#DIV/0!</v>
      </c>
      <c r="AA3332" s="323"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22"/>
      <c r="Q3333" s="266"/>
      <c r="R3333" s="324"/>
      <c r="S3333" s="326"/>
      <c r="T3333" s="322"/>
      <c r="U3333" s="328"/>
      <c r="V3333" s="330"/>
      <c r="W3333" s="332"/>
      <c r="X3333" s="328"/>
      <c r="Y3333" s="324"/>
      <c r="Z3333" s="324"/>
      <c r="AA3333" s="324"/>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22"/>
      <c r="Q3334" s="266"/>
      <c r="R3334" s="324"/>
      <c r="S3334" s="326"/>
      <c r="T3334" s="322"/>
      <c r="U3334" s="328"/>
      <c r="V3334" s="330"/>
      <c r="W3334" s="332"/>
      <c r="X3334" s="328"/>
      <c r="Y3334" s="324"/>
      <c r="Z3334" s="324"/>
      <c r="AA3334" s="324"/>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22"/>
      <c r="Q3335" s="266"/>
      <c r="R3335" s="324"/>
      <c r="S3335" s="326"/>
      <c r="T3335" s="322"/>
      <c r="U3335" s="328"/>
      <c r="V3335" s="330"/>
      <c r="W3335" s="332"/>
      <c r="X3335" s="328"/>
      <c r="Y3335" s="324"/>
      <c r="Z3335" s="324"/>
      <c r="AA3335" s="324"/>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22"/>
      <c r="Q3336" s="266"/>
      <c r="R3336" s="324"/>
      <c r="S3336" s="326"/>
      <c r="T3336" s="322"/>
      <c r="U3336" s="328"/>
      <c r="V3336" s="330"/>
      <c r="W3336" s="332"/>
      <c r="X3336" s="328"/>
      <c r="Y3336" s="324"/>
      <c r="Z3336" s="324"/>
      <c r="AA3336" s="324"/>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34">
        <f>SUM(O3337:O3341)</f>
        <v>0</v>
      </c>
      <c r="Q3337" s="269"/>
      <c r="R3337" s="318">
        <f>SUMPRODUCT(Q3337:Q3341+0)</f>
        <v>0</v>
      </c>
      <c r="S3337" s="336" t="e">
        <f>R3337/P3337</f>
        <v>#DIV/0!</v>
      </c>
      <c r="T3337" s="334" t="e">
        <f>LOOKUP(S3337,{0.4,0.45,0.5,0.55,0.6,0.65,0.7,0.75,0.8,0.85,0.9,0.95,1},{0.1,0.175,0.25,0.325,0.4,0.475,0.55,0.625,0.7,0.775,0.85,0.925,1})</f>
        <v>#DIV/0!</v>
      </c>
      <c r="U3337" s="338"/>
      <c r="V3337" s="340"/>
      <c r="W3337" s="342"/>
      <c r="X3337" s="338"/>
      <c r="Y3337" s="318">
        <f>R3337-(V3337/10)-X3337</f>
        <v>0</v>
      </c>
      <c r="Z3337" s="318" t="e">
        <f>Y3337*T3337*AE3337</f>
        <v>#DIV/0!</v>
      </c>
      <c r="AA3337" s="318"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35"/>
      <c r="Q3338" s="271"/>
      <c r="R3338" s="319"/>
      <c r="S3338" s="337"/>
      <c r="T3338" s="335"/>
      <c r="U3338" s="339"/>
      <c r="V3338" s="341"/>
      <c r="W3338" s="343"/>
      <c r="X3338" s="339"/>
      <c r="Y3338" s="319"/>
      <c r="Z3338" s="319"/>
      <c r="AA3338" s="319"/>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35"/>
      <c r="Q3339" s="271"/>
      <c r="R3339" s="319"/>
      <c r="S3339" s="337"/>
      <c r="T3339" s="335"/>
      <c r="U3339" s="339"/>
      <c r="V3339" s="341"/>
      <c r="W3339" s="343"/>
      <c r="X3339" s="339"/>
      <c r="Y3339" s="319"/>
      <c r="Z3339" s="319"/>
      <c r="AA3339" s="319"/>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35"/>
      <c r="Q3340" s="271"/>
      <c r="R3340" s="319"/>
      <c r="S3340" s="337"/>
      <c r="T3340" s="335"/>
      <c r="U3340" s="339"/>
      <c r="V3340" s="341"/>
      <c r="W3340" s="343"/>
      <c r="X3340" s="339"/>
      <c r="Y3340" s="319"/>
      <c r="Z3340" s="319"/>
      <c r="AA3340" s="319"/>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35"/>
      <c r="Q3341" s="271"/>
      <c r="R3341" s="319"/>
      <c r="S3341" s="337"/>
      <c r="T3341" s="335"/>
      <c r="U3341" s="339"/>
      <c r="V3341" s="341"/>
      <c r="W3341" s="343"/>
      <c r="X3341" s="339"/>
      <c r="Y3341" s="319"/>
      <c r="Z3341" s="319"/>
      <c r="AA3341" s="319"/>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21">
        <f>SUM(O3342:O3346)</f>
        <v>0</v>
      </c>
      <c r="Q3342" s="264"/>
      <c r="R3342" s="323">
        <f>SUMPRODUCT(Q3342:Q3346+0)</f>
        <v>0</v>
      </c>
      <c r="S3342" s="325" t="e">
        <f>R3342/P3342</f>
        <v>#DIV/0!</v>
      </c>
      <c r="T3342" s="321" t="e">
        <f>LOOKUP(S3342,{0.4,0.45,0.5,0.55,0.6,0.65,0.7,0.75,0.8,0.85,0.9,0.95,1},{0.1,0.175,0.25,0.325,0.4,0.475,0.55,0.625,0.7,0.775,0.85,0.925,1})</f>
        <v>#DIV/0!</v>
      </c>
      <c r="U3342" s="327"/>
      <c r="V3342" s="329"/>
      <c r="W3342" s="331"/>
      <c r="X3342" s="327"/>
      <c r="Y3342" s="323">
        <f>R3342-(V3342/10)-X3342</f>
        <v>0</v>
      </c>
      <c r="Z3342" s="323" t="e">
        <f>Y3342*T3342*AE3342</f>
        <v>#DIV/0!</v>
      </c>
      <c r="AA3342" s="323"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22"/>
      <c r="Q3343" s="266"/>
      <c r="R3343" s="324"/>
      <c r="S3343" s="326"/>
      <c r="T3343" s="322"/>
      <c r="U3343" s="328"/>
      <c r="V3343" s="330"/>
      <c r="W3343" s="332"/>
      <c r="X3343" s="328"/>
      <c r="Y3343" s="324"/>
      <c r="Z3343" s="324"/>
      <c r="AA3343" s="324"/>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22"/>
      <c r="Q3344" s="266"/>
      <c r="R3344" s="324"/>
      <c r="S3344" s="326"/>
      <c r="T3344" s="322"/>
      <c r="U3344" s="328"/>
      <c r="V3344" s="330"/>
      <c r="W3344" s="332"/>
      <c r="X3344" s="328"/>
      <c r="Y3344" s="324"/>
      <c r="Z3344" s="324"/>
      <c r="AA3344" s="324"/>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22"/>
      <c r="Q3345" s="266"/>
      <c r="R3345" s="324"/>
      <c r="S3345" s="326"/>
      <c r="T3345" s="322"/>
      <c r="U3345" s="328"/>
      <c r="V3345" s="330"/>
      <c r="W3345" s="332"/>
      <c r="X3345" s="328"/>
      <c r="Y3345" s="324"/>
      <c r="Z3345" s="324"/>
      <c r="AA3345" s="324"/>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22"/>
      <c r="Q3346" s="266"/>
      <c r="R3346" s="324"/>
      <c r="S3346" s="326"/>
      <c r="T3346" s="322"/>
      <c r="U3346" s="328"/>
      <c r="V3346" s="330"/>
      <c r="W3346" s="332"/>
      <c r="X3346" s="328"/>
      <c r="Y3346" s="324"/>
      <c r="Z3346" s="324"/>
      <c r="AA3346" s="324"/>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21">
        <f>SUM(O3348:O3352)</f>
        <v>0</v>
      </c>
      <c r="Q3348" s="264"/>
      <c r="R3348" s="323">
        <f>SUMPRODUCT(Q3348:Q3352+0)</f>
        <v>0</v>
      </c>
      <c r="S3348" s="325" t="e">
        <f>R3348/P3348</f>
        <v>#DIV/0!</v>
      </c>
      <c r="T3348" s="321" t="e">
        <f>LOOKUP(S3348,{0.4,0.45,0.5,0.55,0.6,0.65,0.7,0.75,0.8,0.85,0.9,0.95,1},{0.1,0.175,0.25,0.325,0.4,0.475,0.55,0.625,0.7,0.775,0.85,0.925,1})</f>
        <v>#DIV/0!</v>
      </c>
      <c r="U3348" s="327"/>
      <c r="V3348" s="329"/>
      <c r="W3348" s="331"/>
      <c r="X3348" s="327"/>
      <c r="Y3348" s="323">
        <f>R3348-(V3348/10)-X3348</f>
        <v>0</v>
      </c>
      <c r="Z3348" s="323" t="e">
        <f>Y3348*T3348*AE3348</f>
        <v>#DIV/0!</v>
      </c>
      <c r="AA3348" s="323"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22"/>
      <c r="Q3349" s="266"/>
      <c r="R3349" s="324"/>
      <c r="S3349" s="326"/>
      <c r="T3349" s="322"/>
      <c r="U3349" s="328"/>
      <c r="V3349" s="330"/>
      <c r="W3349" s="332"/>
      <c r="X3349" s="328"/>
      <c r="Y3349" s="324"/>
      <c r="Z3349" s="324"/>
      <c r="AA3349" s="324"/>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22"/>
      <c r="Q3350" s="266"/>
      <c r="R3350" s="324"/>
      <c r="S3350" s="326"/>
      <c r="T3350" s="322"/>
      <c r="U3350" s="328"/>
      <c r="V3350" s="330"/>
      <c r="W3350" s="332"/>
      <c r="X3350" s="328"/>
      <c r="Y3350" s="324"/>
      <c r="Z3350" s="324"/>
      <c r="AA3350" s="324"/>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22"/>
      <c r="Q3351" s="266"/>
      <c r="R3351" s="324"/>
      <c r="S3351" s="326"/>
      <c r="T3351" s="322"/>
      <c r="U3351" s="328"/>
      <c r="V3351" s="330"/>
      <c r="W3351" s="332"/>
      <c r="X3351" s="328"/>
      <c r="Y3351" s="324"/>
      <c r="Z3351" s="324"/>
      <c r="AA3351" s="324"/>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22"/>
      <c r="Q3352" s="266"/>
      <c r="R3352" s="324"/>
      <c r="S3352" s="326"/>
      <c r="T3352" s="322"/>
      <c r="U3352" s="328"/>
      <c r="V3352" s="330"/>
      <c r="W3352" s="332"/>
      <c r="X3352" s="328"/>
      <c r="Y3352" s="324"/>
      <c r="Z3352" s="324"/>
      <c r="AA3352" s="324"/>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34">
        <f>SUM(O3353:O3357)</f>
        <v>0</v>
      </c>
      <c r="Q3353" s="269"/>
      <c r="R3353" s="318">
        <f>SUMPRODUCT(Q3353:Q3357+0)</f>
        <v>0</v>
      </c>
      <c r="S3353" s="336" t="e">
        <f>R3353/P3353</f>
        <v>#DIV/0!</v>
      </c>
      <c r="T3353" s="334" t="e">
        <f>LOOKUP(S3353,{0.4,0.45,0.5,0.55,0.6,0.65,0.7,0.75,0.8,0.85,0.9,0.95,1},{0.1,0.175,0.25,0.325,0.4,0.475,0.55,0.625,0.7,0.775,0.85,0.925,1})</f>
        <v>#DIV/0!</v>
      </c>
      <c r="U3353" s="338"/>
      <c r="V3353" s="340"/>
      <c r="W3353" s="342"/>
      <c r="X3353" s="338"/>
      <c r="Y3353" s="318">
        <f>R3353-(V3353/10)-X3353</f>
        <v>0</v>
      </c>
      <c r="Z3353" s="318" t="e">
        <f>Y3353*T3353*AE3353</f>
        <v>#DIV/0!</v>
      </c>
      <c r="AA3353" s="318"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35"/>
      <c r="Q3354" s="271"/>
      <c r="R3354" s="319"/>
      <c r="S3354" s="337"/>
      <c r="T3354" s="335"/>
      <c r="U3354" s="339"/>
      <c r="V3354" s="341"/>
      <c r="W3354" s="343"/>
      <c r="X3354" s="339"/>
      <c r="Y3354" s="319"/>
      <c r="Z3354" s="319"/>
      <c r="AA3354" s="319"/>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35"/>
      <c r="Q3355" s="271"/>
      <c r="R3355" s="319"/>
      <c r="S3355" s="337"/>
      <c r="T3355" s="335"/>
      <c r="U3355" s="339"/>
      <c r="V3355" s="341"/>
      <c r="W3355" s="343"/>
      <c r="X3355" s="339"/>
      <c r="Y3355" s="319"/>
      <c r="Z3355" s="319"/>
      <c r="AA3355" s="319"/>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35"/>
      <c r="Q3356" s="271"/>
      <c r="R3356" s="319"/>
      <c r="S3356" s="337"/>
      <c r="T3356" s="335"/>
      <c r="U3356" s="339"/>
      <c r="V3356" s="341"/>
      <c r="W3356" s="343"/>
      <c r="X3356" s="339"/>
      <c r="Y3356" s="319"/>
      <c r="Z3356" s="319"/>
      <c r="AA3356" s="319"/>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35"/>
      <c r="Q3357" s="271"/>
      <c r="R3357" s="319"/>
      <c r="S3357" s="337"/>
      <c r="T3357" s="335"/>
      <c r="U3357" s="339"/>
      <c r="V3357" s="341"/>
      <c r="W3357" s="343"/>
      <c r="X3357" s="339"/>
      <c r="Y3357" s="319"/>
      <c r="Z3357" s="319"/>
      <c r="AA3357" s="319"/>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21">
        <f>SUM(O3358:O3362)</f>
        <v>0</v>
      </c>
      <c r="Q3358" s="264"/>
      <c r="R3358" s="323">
        <f>SUMPRODUCT(Q3358:Q3362+0)</f>
        <v>0</v>
      </c>
      <c r="S3358" s="325" t="e">
        <f>R3358/P3358</f>
        <v>#DIV/0!</v>
      </c>
      <c r="T3358" s="321" t="e">
        <f>LOOKUP(S3358,{0.4,0.45,0.5,0.55,0.6,0.65,0.7,0.75,0.8,0.85,0.9,0.95,1},{0.1,0.175,0.25,0.325,0.4,0.475,0.55,0.625,0.7,0.775,0.85,0.925,1})</f>
        <v>#DIV/0!</v>
      </c>
      <c r="U3358" s="327"/>
      <c r="V3358" s="329"/>
      <c r="W3358" s="331"/>
      <c r="X3358" s="327"/>
      <c r="Y3358" s="323">
        <f>R3358-(V3358/10)-X3358</f>
        <v>0</v>
      </c>
      <c r="Z3358" s="323" t="e">
        <f>Y3358*T3358*AE3358</f>
        <v>#DIV/0!</v>
      </c>
      <c r="AA3358" s="323"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22"/>
      <c r="Q3359" s="266"/>
      <c r="R3359" s="324"/>
      <c r="S3359" s="326"/>
      <c r="T3359" s="322"/>
      <c r="U3359" s="328"/>
      <c r="V3359" s="330"/>
      <c r="W3359" s="332"/>
      <c r="X3359" s="328"/>
      <c r="Y3359" s="324"/>
      <c r="Z3359" s="324"/>
      <c r="AA3359" s="324"/>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22"/>
      <c r="Q3360" s="266"/>
      <c r="R3360" s="324"/>
      <c r="S3360" s="326"/>
      <c r="T3360" s="322"/>
      <c r="U3360" s="328"/>
      <c r="V3360" s="330"/>
      <c r="W3360" s="332"/>
      <c r="X3360" s="328"/>
      <c r="Y3360" s="324"/>
      <c r="Z3360" s="324"/>
      <c r="AA3360" s="324"/>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22"/>
      <c r="Q3361" s="266"/>
      <c r="R3361" s="324"/>
      <c r="S3361" s="326"/>
      <c r="T3361" s="322"/>
      <c r="U3361" s="328"/>
      <c r="V3361" s="330"/>
      <c r="W3361" s="332"/>
      <c r="X3361" s="328"/>
      <c r="Y3361" s="324"/>
      <c r="Z3361" s="324"/>
      <c r="AA3361" s="324"/>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22"/>
      <c r="Q3362" s="266"/>
      <c r="R3362" s="324"/>
      <c r="S3362" s="326"/>
      <c r="T3362" s="322"/>
      <c r="U3362" s="328"/>
      <c r="V3362" s="330"/>
      <c r="W3362" s="332"/>
      <c r="X3362" s="328"/>
      <c r="Y3362" s="324"/>
      <c r="Z3362" s="324"/>
      <c r="AA3362" s="324"/>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34">
        <f>SUM(O3363:O3367)</f>
        <v>0</v>
      </c>
      <c r="Q3363" s="269"/>
      <c r="R3363" s="318">
        <f>SUMPRODUCT(Q3363:Q3367+0)</f>
        <v>0</v>
      </c>
      <c r="S3363" s="336" t="e">
        <f>R3363/P3363</f>
        <v>#DIV/0!</v>
      </c>
      <c r="T3363" s="334" t="e">
        <f>LOOKUP(S3363,{0.4,0.45,0.5,0.55,0.6,0.65,0.7,0.75,0.8,0.85,0.9,0.95,1},{0.1,0.175,0.25,0.325,0.4,0.475,0.55,0.625,0.7,0.775,0.85,0.925,1})</f>
        <v>#DIV/0!</v>
      </c>
      <c r="U3363" s="338"/>
      <c r="V3363" s="340"/>
      <c r="W3363" s="342"/>
      <c r="X3363" s="338"/>
      <c r="Y3363" s="318">
        <f>R3363-(V3363/10)-X3363</f>
        <v>0</v>
      </c>
      <c r="Z3363" s="318" t="e">
        <f>Y3363*T3363*AE3363</f>
        <v>#DIV/0!</v>
      </c>
      <c r="AA3363" s="318"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35"/>
      <c r="Q3364" s="271"/>
      <c r="R3364" s="319"/>
      <c r="S3364" s="337"/>
      <c r="T3364" s="335"/>
      <c r="U3364" s="339"/>
      <c r="V3364" s="341"/>
      <c r="W3364" s="343"/>
      <c r="X3364" s="339"/>
      <c r="Y3364" s="319"/>
      <c r="Z3364" s="319"/>
      <c r="AA3364" s="319"/>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35"/>
      <c r="Q3365" s="271"/>
      <c r="R3365" s="319"/>
      <c r="S3365" s="337"/>
      <c r="T3365" s="335"/>
      <c r="U3365" s="339"/>
      <c r="V3365" s="341"/>
      <c r="W3365" s="343"/>
      <c r="X3365" s="339"/>
      <c r="Y3365" s="319"/>
      <c r="Z3365" s="319"/>
      <c r="AA3365" s="319"/>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35"/>
      <c r="Q3366" s="271"/>
      <c r="R3366" s="319"/>
      <c r="S3366" s="337"/>
      <c r="T3366" s="335"/>
      <c r="U3366" s="339"/>
      <c r="V3366" s="341"/>
      <c r="W3366" s="343"/>
      <c r="X3366" s="339"/>
      <c r="Y3366" s="319"/>
      <c r="Z3366" s="319"/>
      <c r="AA3366" s="319"/>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35"/>
      <c r="Q3367" s="271"/>
      <c r="R3367" s="319"/>
      <c r="S3367" s="337"/>
      <c r="T3367" s="335"/>
      <c r="U3367" s="339"/>
      <c r="V3367" s="341"/>
      <c r="W3367" s="343"/>
      <c r="X3367" s="339"/>
      <c r="Y3367" s="319"/>
      <c r="Z3367" s="319"/>
      <c r="AA3367" s="319"/>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21">
        <f>SUM(O3368:O3372)</f>
        <v>0</v>
      </c>
      <c r="Q3368" s="264"/>
      <c r="R3368" s="323">
        <f>SUMPRODUCT(Q3368:Q3372+0)</f>
        <v>0</v>
      </c>
      <c r="S3368" s="325" t="e">
        <f>R3368/P3368</f>
        <v>#DIV/0!</v>
      </c>
      <c r="T3368" s="321" t="e">
        <f>LOOKUP(S3368,{0.4,0.45,0.5,0.55,0.6,0.65,0.7,0.75,0.8,0.85,0.9,0.95,1},{0.1,0.175,0.25,0.325,0.4,0.475,0.55,0.625,0.7,0.775,0.85,0.925,1})</f>
        <v>#DIV/0!</v>
      </c>
      <c r="U3368" s="327"/>
      <c r="V3368" s="329"/>
      <c r="W3368" s="331"/>
      <c r="X3368" s="327"/>
      <c r="Y3368" s="323">
        <f>R3368-(V3368/10)-X3368</f>
        <v>0</v>
      </c>
      <c r="Z3368" s="323" t="e">
        <f>Y3368*T3368*AE3368</f>
        <v>#DIV/0!</v>
      </c>
      <c r="AA3368" s="323"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22"/>
      <c r="Q3369" s="266"/>
      <c r="R3369" s="324"/>
      <c r="S3369" s="326"/>
      <c r="T3369" s="322"/>
      <c r="U3369" s="328"/>
      <c r="V3369" s="330"/>
      <c r="W3369" s="332"/>
      <c r="X3369" s="328"/>
      <c r="Y3369" s="324"/>
      <c r="Z3369" s="324"/>
      <c r="AA3369" s="324"/>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22"/>
      <c r="Q3370" s="266"/>
      <c r="R3370" s="324"/>
      <c r="S3370" s="326"/>
      <c r="T3370" s="322"/>
      <c r="U3370" s="328"/>
      <c r="V3370" s="330"/>
      <c r="W3370" s="332"/>
      <c r="X3370" s="328"/>
      <c r="Y3370" s="324"/>
      <c r="Z3370" s="324"/>
      <c r="AA3370" s="324"/>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22"/>
      <c r="Q3371" s="266"/>
      <c r="R3371" s="324"/>
      <c r="S3371" s="326"/>
      <c r="T3371" s="322"/>
      <c r="U3371" s="328"/>
      <c r="V3371" s="330"/>
      <c r="W3371" s="332"/>
      <c r="X3371" s="328"/>
      <c r="Y3371" s="324"/>
      <c r="Z3371" s="324"/>
      <c r="AA3371" s="324"/>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22"/>
      <c r="Q3372" s="266"/>
      <c r="R3372" s="324"/>
      <c r="S3372" s="326"/>
      <c r="T3372" s="322"/>
      <c r="U3372" s="328"/>
      <c r="V3372" s="330"/>
      <c r="W3372" s="332"/>
      <c r="X3372" s="328"/>
      <c r="Y3372" s="324"/>
      <c r="Z3372" s="324"/>
      <c r="AA3372" s="324"/>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21">
        <f>SUM(O3374:O3378)</f>
        <v>0</v>
      </c>
      <c r="Q3374" s="264"/>
      <c r="R3374" s="323">
        <f>SUMPRODUCT(Q3374:Q3378+0)</f>
        <v>0</v>
      </c>
      <c r="S3374" s="325" t="e">
        <f>R3374/P3374</f>
        <v>#DIV/0!</v>
      </c>
      <c r="T3374" s="321" t="e">
        <f>LOOKUP(S3374,{0.4,0.45,0.5,0.55,0.6,0.65,0.7,0.75,0.8,0.85,0.9,0.95,1},{0.1,0.175,0.25,0.325,0.4,0.475,0.55,0.625,0.7,0.775,0.85,0.925,1})</f>
        <v>#DIV/0!</v>
      </c>
      <c r="U3374" s="327"/>
      <c r="V3374" s="329"/>
      <c r="W3374" s="331"/>
      <c r="X3374" s="327"/>
      <c r="Y3374" s="323">
        <f>R3374-(V3374/10)-X3374</f>
        <v>0</v>
      </c>
      <c r="Z3374" s="323" t="e">
        <f>Y3374*T3374*AE3374</f>
        <v>#DIV/0!</v>
      </c>
      <c r="AA3374" s="323"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22"/>
      <c r="Q3375" s="266"/>
      <c r="R3375" s="324"/>
      <c r="S3375" s="326"/>
      <c r="T3375" s="322"/>
      <c r="U3375" s="328"/>
      <c r="V3375" s="330"/>
      <c r="W3375" s="332"/>
      <c r="X3375" s="328"/>
      <c r="Y3375" s="324"/>
      <c r="Z3375" s="324"/>
      <c r="AA3375" s="324"/>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22"/>
      <c r="Q3376" s="266"/>
      <c r="R3376" s="324"/>
      <c r="S3376" s="326"/>
      <c r="T3376" s="322"/>
      <c r="U3376" s="328"/>
      <c r="V3376" s="330"/>
      <c r="W3376" s="332"/>
      <c r="X3376" s="328"/>
      <c r="Y3376" s="324"/>
      <c r="Z3376" s="324"/>
      <c r="AA3376" s="324"/>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22"/>
      <c r="Q3377" s="266"/>
      <c r="R3377" s="324"/>
      <c r="S3377" s="326"/>
      <c r="T3377" s="322"/>
      <c r="U3377" s="328"/>
      <c r="V3377" s="330"/>
      <c r="W3377" s="332"/>
      <c r="X3377" s="328"/>
      <c r="Y3377" s="324"/>
      <c r="Z3377" s="324"/>
      <c r="AA3377" s="324"/>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22"/>
      <c r="Q3378" s="266"/>
      <c r="R3378" s="324"/>
      <c r="S3378" s="326"/>
      <c r="T3378" s="322"/>
      <c r="U3378" s="328"/>
      <c r="V3378" s="330"/>
      <c r="W3378" s="332"/>
      <c r="X3378" s="328"/>
      <c r="Y3378" s="324"/>
      <c r="Z3378" s="324"/>
      <c r="AA3378" s="324"/>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34">
        <f>SUM(O3379:O3383)</f>
        <v>0</v>
      </c>
      <c r="Q3379" s="269"/>
      <c r="R3379" s="318">
        <f>SUMPRODUCT(Q3379:Q3383+0)</f>
        <v>0</v>
      </c>
      <c r="S3379" s="336" t="e">
        <f>R3379/P3379</f>
        <v>#DIV/0!</v>
      </c>
      <c r="T3379" s="334" t="e">
        <f>LOOKUP(S3379,{0.4,0.45,0.5,0.55,0.6,0.65,0.7,0.75,0.8,0.85,0.9,0.95,1},{0.1,0.175,0.25,0.325,0.4,0.475,0.55,0.625,0.7,0.775,0.85,0.925,1})</f>
        <v>#DIV/0!</v>
      </c>
      <c r="U3379" s="338"/>
      <c r="V3379" s="340"/>
      <c r="W3379" s="342"/>
      <c r="X3379" s="338"/>
      <c r="Y3379" s="318">
        <f>R3379-(V3379/10)-X3379</f>
        <v>0</v>
      </c>
      <c r="Z3379" s="318" t="e">
        <f>Y3379*T3379*AE3379</f>
        <v>#DIV/0!</v>
      </c>
      <c r="AA3379" s="318"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35"/>
      <c r="Q3380" s="271"/>
      <c r="R3380" s="319"/>
      <c r="S3380" s="337"/>
      <c r="T3380" s="335"/>
      <c r="U3380" s="339"/>
      <c r="V3380" s="341"/>
      <c r="W3380" s="343"/>
      <c r="X3380" s="339"/>
      <c r="Y3380" s="319"/>
      <c r="Z3380" s="319"/>
      <c r="AA3380" s="319"/>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35"/>
      <c r="Q3381" s="271"/>
      <c r="R3381" s="319"/>
      <c r="S3381" s="337"/>
      <c r="T3381" s="335"/>
      <c r="U3381" s="339"/>
      <c r="V3381" s="341"/>
      <c r="W3381" s="343"/>
      <c r="X3381" s="339"/>
      <c r="Y3381" s="319"/>
      <c r="Z3381" s="319"/>
      <c r="AA3381" s="319"/>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35"/>
      <c r="Q3382" s="271"/>
      <c r="R3382" s="319"/>
      <c r="S3382" s="337"/>
      <c r="T3382" s="335"/>
      <c r="U3382" s="339"/>
      <c r="V3382" s="341"/>
      <c r="W3382" s="343"/>
      <c r="X3382" s="339"/>
      <c r="Y3382" s="319"/>
      <c r="Z3382" s="319"/>
      <c r="AA3382" s="319"/>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35"/>
      <c r="Q3383" s="271"/>
      <c r="R3383" s="319"/>
      <c r="S3383" s="337"/>
      <c r="T3383" s="335"/>
      <c r="U3383" s="339"/>
      <c r="V3383" s="341"/>
      <c r="W3383" s="343"/>
      <c r="X3383" s="339"/>
      <c r="Y3383" s="319"/>
      <c r="Z3383" s="319"/>
      <c r="AA3383" s="319"/>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21">
        <f>SUM(O3384:O3388)</f>
        <v>0</v>
      </c>
      <c r="Q3384" s="264"/>
      <c r="R3384" s="323">
        <f>SUMPRODUCT(Q3384:Q3388+0)</f>
        <v>0</v>
      </c>
      <c r="S3384" s="325" t="e">
        <f>R3384/P3384</f>
        <v>#DIV/0!</v>
      </c>
      <c r="T3384" s="321" t="e">
        <f>LOOKUP(S3384,{0.4,0.45,0.5,0.55,0.6,0.65,0.7,0.75,0.8,0.85,0.9,0.95,1},{0.1,0.175,0.25,0.325,0.4,0.475,0.55,0.625,0.7,0.775,0.85,0.925,1})</f>
        <v>#DIV/0!</v>
      </c>
      <c r="U3384" s="327"/>
      <c r="V3384" s="329"/>
      <c r="W3384" s="331"/>
      <c r="X3384" s="327"/>
      <c r="Y3384" s="323">
        <f>R3384-(V3384/10)-X3384</f>
        <v>0</v>
      </c>
      <c r="Z3384" s="323" t="e">
        <f>Y3384*T3384*AE3384</f>
        <v>#DIV/0!</v>
      </c>
      <c r="AA3384" s="323"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22"/>
      <c r="Q3385" s="266"/>
      <c r="R3385" s="324"/>
      <c r="S3385" s="326"/>
      <c r="T3385" s="322"/>
      <c r="U3385" s="328"/>
      <c r="V3385" s="330"/>
      <c r="W3385" s="332"/>
      <c r="X3385" s="328"/>
      <c r="Y3385" s="324"/>
      <c r="Z3385" s="324"/>
      <c r="AA3385" s="324"/>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22"/>
      <c r="Q3386" s="266"/>
      <c r="R3386" s="324"/>
      <c r="S3386" s="326"/>
      <c r="T3386" s="322"/>
      <c r="U3386" s="328"/>
      <c r="V3386" s="330"/>
      <c r="W3386" s="332"/>
      <c r="X3386" s="328"/>
      <c r="Y3386" s="324"/>
      <c r="Z3386" s="324"/>
      <c r="AA3386" s="324"/>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22"/>
      <c r="Q3387" s="266"/>
      <c r="R3387" s="324"/>
      <c r="S3387" s="326"/>
      <c r="T3387" s="322"/>
      <c r="U3387" s="328"/>
      <c r="V3387" s="330"/>
      <c r="W3387" s="332"/>
      <c r="X3387" s="328"/>
      <c r="Y3387" s="324"/>
      <c r="Z3387" s="324"/>
      <c r="AA3387" s="324"/>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22"/>
      <c r="Q3388" s="266"/>
      <c r="R3388" s="324"/>
      <c r="S3388" s="326"/>
      <c r="T3388" s="322"/>
      <c r="U3388" s="328"/>
      <c r="V3388" s="330"/>
      <c r="W3388" s="332"/>
      <c r="X3388" s="328"/>
      <c r="Y3388" s="324"/>
      <c r="Z3388" s="324"/>
      <c r="AA3388" s="324"/>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34">
        <f>SUM(O3389:O3393)</f>
        <v>0</v>
      </c>
      <c r="Q3389" s="269"/>
      <c r="R3389" s="318">
        <f>SUMPRODUCT(Q3389:Q3393+0)</f>
        <v>0</v>
      </c>
      <c r="S3389" s="336" t="e">
        <f>R3389/P3389</f>
        <v>#DIV/0!</v>
      </c>
      <c r="T3389" s="334" t="e">
        <f>LOOKUP(S3389,{0.4,0.45,0.5,0.55,0.6,0.65,0.7,0.75,0.8,0.85,0.9,0.95,1},{0.1,0.175,0.25,0.325,0.4,0.475,0.55,0.625,0.7,0.775,0.85,0.925,1})</f>
        <v>#DIV/0!</v>
      </c>
      <c r="U3389" s="338"/>
      <c r="V3389" s="340"/>
      <c r="W3389" s="342"/>
      <c r="X3389" s="338"/>
      <c r="Y3389" s="318">
        <f>R3389-(V3389/10)-X3389</f>
        <v>0</v>
      </c>
      <c r="Z3389" s="318" t="e">
        <f>Y3389*T3389*AE3389</f>
        <v>#DIV/0!</v>
      </c>
      <c r="AA3389" s="318"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35"/>
      <c r="Q3390" s="271"/>
      <c r="R3390" s="319"/>
      <c r="S3390" s="337"/>
      <c r="T3390" s="335"/>
      <c r="U3390" s="339"/>
      <c r="V3390" s="341"/>
      <c r="W3390" s="343"/>
      <c r="X3390" s="339"/>
      <c r="Y3390" s="319"/>
      <c r="Z3390" s="319"/>
      <c r="AA3390" s="319"/>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35"/>
      <c r="Q3391" s="271"/>
      <c r="R3391" s="319"/>
      <c r="S3391" s="337"/>
      <c r="T3391" s="335"/>
      <c r="U3391" s="339"/>
      <c r="V3391" s="341"/>
      <c r="W3391" s="343"/>
      <c r="X3391" s="339"/>
      <c r="Y3391" s="319"/>
      <c r="Z3391" s="319"/>
      <c r="AA3391" s="319"/>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35"/>
      <c r="Q3392" s="271"/>
      <c r="R3392" s="319"/>
      <c r="S3392" s="337"/>
      <c r="T3392" s="335"/>
      <c r="U3392" s="339"/>
      <c r="V3392" s="341"/>
      <c r="W3392" s="343"/>
      <c r="X3392" s="339"/>
      <c r="Y3392" s="319"/>
      <c r="Z3392" s="319"/>
      <c r="AA3392" s="319"/>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35"/>
      <c r="Q3393" s="271"/>
      <c r="R3393" s="319"/>
      <c r="S3393" s="337"/>
      <c r="T3393" s="335"/>
      <c r="U3393" s="339"/>
      <c r="V3393" s="341"/>
      <c r="W3393" s="343"/>
      <c r="X3393" s="339"/>
      <c r="Y3393" s="319"/>
      <c r="Z3393" s="319"/>
      <c r="AA3393" s="319"/>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21">
        <f>SUM(O3394:O3398)</f>
        <v>0</v>
      </c>
      <c r="Q3394" s="264"/>
      <c r="R3394" s="323">
        <f>SUMPRODUCT(Q3394:Q3398+0)</f>
        <v>0</v>
      </c>
      <c r="S3394" s="325" t="e">
        <f>R3394/P3394</f>
        <v>#DIV/0!</v>
      </c>
      <c r="T3394" s="321" t="e">
        <f>LOOKUP(S3394,{0.4,0.45,0.5,0.55,0.6,0.65,0.7,0.75,0.8,0.85,0.9,0.95,1},{0.1,0.175,0.25,0.325,0.4,0.475,0.55,0.625,0.7,0.775,0.85,0.925,1})</f>
        <v>#DIV/0!</v>
      </c>
      <c r="U3394" s="327"/>
      <c r="V3394" s="329"/>
      <c r="W3394" s="331"/>
      <c r="X3394" s="327"/>
      <c r="Y3394" s="323">
        <f>R3394-(V3394/10)-X3394</f>
        <v>0</v>
      </c>
      <c r="Z3394" s="323" t="e">
        <f>Y3394*T3394*AE3394</f>
        <v>#DIV/0!</v>
      </c>
      <c r="AA3394" s="323"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22"/>
      <c r="Q3395" s="266"/>
      <c r="R3395" s="324"/>
      <c r="S3395" s="326"/>
      <c r="T3395" s="322"/>
      <c r="U3395" s="328"/>
      <c r="V3395" s="330"/>
      <c r="W3395" s="332"/>
      <c r="X3395" s="328"/>
      <c r="Y3395" s="324"/>
      <c r="Z3395" s="324"/>
      <c r="AA3395" s="324"/>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22"/>
      <c r="Q3396" s="266"/>
      <c r="R3396" s="324"/>
      <c r="S3396" s="326"/>
      <c r="T3396" s="322"/>
      <c r="U3396" s="328"/>
      <c r="V3396" s="330"/>
      <c r="W3396" s="332"/>
      <c r="X3396" s="328"/>
      <c r="Y3396" s="324"/>
      <c r="Z3396" s="324"/>
      <c r="AA3396" s="324"/>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22"/>
      <c r="Q3397" s="266"/>
      <c r="R3397" s="324"/>
      <c r="S3397" s="326"/>
      <c r="T3397" s="322"/>
      <c r="U3397" s="328"/>
      <c r="V3397" s="330"/>
      <c r="W3397" s="332"/>
      <c r="X3397" s="328"/>
      <c r="Y3397" s="324"/>
      <c r="Z3397" s="324"/>
      <c r="AA3397" s="324"/>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22"/>
      <c r="Q3398" s="266"/>
      <c r="R3398" s="324"/>
      <c r="S3398" s="326"/>
      <c r="T3398" s="322"/>
      <c r="U3398" s="328"/>
      <c r="V3398" s="330"/>
      <c r="W3398" s="332"/>
      <c r="X3398" s="328"/>
      <c r="Y3398" s="324"/>
      <c r="Z3398" s="324"/>
      <c r="AA3398" s="324"/>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21">
        <f>SUM(O3400:O3404)</f>
        <v>0</v>
      </c>
      <c r="Q3400" s="264"/>
      <c r="R3400" s="323">
        <f>SUMPRODUCT(Q3400:Q3404+0)</f>
        <v>0</v>
      </c>
      <c r="S3400" s="325" t="e">
        <f>R3400/P3400</f>
        <v>#DIV/0!</v>
      </c>
      <c r="T3400" s="321" t="e">
        <f>LOOKUP(S3400,{0.4,0.45,0.5,0.55,0.6,0.65,0.7,0.75,0.8,0.85,0.9,0.95,1},{0.1,0.175,0.25,0.325,0.4,0.475,0.55,0.625,0.7,0.775,0.85,0.925,1})</f>
        <v>#DIV/0!</v>
      </c>
      <c r="U3400" s="327"/>
      <c r="V3400" s="329"/>
      <c r="W3400" s="331"/>
      <c r="X3400" s="327"/>
      <c r="Y3400" s="323">
        <f>R3400-(V3400/10)-X3400</f>
        <v>0</v>
      </c>
      <c r="Z3400" s="323" t="e">
        <f>Y3400*T3400*AE3400</f>
        <v>#DIV/0!</v>
      </c>
      <c r="AA3400" s="323"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22"/>
      <c r="Q3401" s="266"/>
      <c r="R3401" s="324"/>
      <c r="S3401" s="326"/>
      <c r="T3401" s="322"/>
      <c r="U3401" s="328"/>
      <c r="V3401" s="330"/>
      <c r="W3401" s="332"/>
      <c r="X3401" s="328"/>
      <c r="Y3401" s="324"/>
      <c r="Z3401" s="324"/>
      <c r="AA3401" s="324"/>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22"/>
      <c r="Q3402" s="266"/>
      <c r="R3402" s="324"/>
      <c r="S3402" s="326"/>
      <c r="T3402" s="322"/>
      <c r="U3402" s="328"/>
      <c r="V3402" s="330"/>
      <c r="W3402" s="332"/>
      <c r="X3402" s="328"/>
      <c r="Y3402" s="324"/>
      <c r="Z3402" s="324"/>
      <c r="AA3402" s="324"/>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22"/>
      <c r="Q3403" s="266"/>
      <c r="R3403" s="324"/>
      <c r="S3403" s="326"/>
      <c r="T3403" s="322"/>
      <c r="U3403" s="328"/>
      <c r="V3403" s="330"/>
      <c r="W3403" s="332"/>
      <c r="X3403" s="328"/>
      <c r="Y3403" s="324"/>
      <c r="Z3403" s="324"/>
      <c r="AA3403" s="324"/>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22"/>
      <c r="Q3404" s="266"/>
      <c r="R3404" s="324"/>
      <c r="S3404" s="326"/>
      <c r="T3404" s="322"/>
      <c r="U3404" s="328"/>
      <c r="V3404" s="330"/>
      <c r="W3404" s="332"/>
      <c r="X3404" s="328"/>
      <c r="Y3404" s="324"/>
      <c r="Z3404" s="324"/>
      <c r="AA3404" s="324"/>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34">
        <f>SUM(O3405:O3409)</f>
        <v>0</v>
      </c>
      <c r="Q3405" s="269"/>
      <c r="R3405" s="318">
        <f>SUMPRODUCT(Q3405:Q3409+0)</f>
        <v>0</v>
      </c>
      <c r="S3405" s="336" t="e">
        <f>R3405/P3405</f>
        <v>#DIV/0!</v>
      </c>
      <c r="T3405" s="334" t="e">
        <f>LOOKUP(S3405,{0.4,0.45,0.5,0.55,0.6,0.65,0.7,0.75,0.8,0.85,0.9,0.95,1},{0.1,0.175,0.25,0.325,0.4,0.475,0.55,0.625,0.7,0.775,0.85,0.925,1})</f>
        <v>#DIV/0!</v>
      </c>
      <c r="U3405" s="338"/>
      <c r="V3405" s="340"/>
      <c r="W3405" s="342"/>
      <c r="X3405" s="338"/>
      <c r="Y3405" s="318">
        <f>R3405-(V3405/10)-X3405</f>
        <v>0</v>
      </c>
      <c r="Z3405" s="318" t="e">
        <f>Y3405*T3405*AE3405</f>
        <v>#DIV/0!</v>
      </c>
      <c r="AA3405" s="318"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35"/>
      <c r="Q3406" s="271"/>
      <c r="R3406" s="319"/>
      <c r="S3406" s="337"/>
      <c r="T3406" s="335"/>
      <c r="U3406" s="339"/>
      <c r="V3406" s="341"/>
      <c r="W3406" s="343"/>
      <c r="X3406" s="339"/>
      <c r="Y3406" s="319"/>
      <c r="Z3406" s="319"/>
      <c r="AA3406" s="319"/>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35"/>
      <c r="Q3407" s="271"/>
      <c r="R3407" s="319"/>
      <c r="S3407" s="337"/>
      <c r="T3407" s="335"/>
      <c r="U3407" s="339"/>
      <c r="V3407" s="341"/>
      <c r="W3407" s="343"/>
      <c r="X3407" s="339"/>
      <c r="Y3407" s="319"/>
      <c r="Z3407" s="319"/>
      <c r="AA3407" s="319"/>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35"/>
      <c r="Q3408" s="271"/>
      <c r="R3408" s="319"/>
      <c r="S3408" s="337"/>
      <c r="T3408" s="335"/>
      <c r="U3408" s="339"/>
      <c r="V3408" s="341"/>
      <c r="W3408" s="343"/>
      <c r="X3408" s="339"/>
      <c r="Y3408" s="319"/>
      <c r="Z3408" s="319"/>
      <c r="AA3408" s="319"/>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35"/>
      <c r="Q3409" s="271"/>
      <c r="R3409" s="319"/>
      <c r="S3409" s="337"/>
      <c r="T3409" s="335"/>
      <c r="U3409" s="339"/>
      <c r="V3409" s="341"/>
      <c r="W3409" s="343"/>
      <c r="X3409" s="339"/>
      <c r="Y3409" s="319"/>
      <c r="Z3409" s="319"/>
      <c r="AA3409" s="319"/>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21">
        <f>SUM(O3410:O3414)</f>
        <v>0</v>
      </c>
      <c r="Q3410" s="264"/>
      <c r="R3410" s="323">
        <f>SUMPRODUCT(Q3410:Q3414+0)</f>
        <v>0</v>
      </c>
      <c r="S3410" s="325" t="e">
        <f>R3410/P3410</f>
        <v>#DIV/0!</v>
      </c>
      <c r="T3410" s="321" t="e">
        <f>LOOKUP(S3410,{0.4,0.45,0.5,0.55,0.6,0.65,0.7,0.75,0.8,0.85,0.9,0.95,1},{0.1,0.175,0.25,0.325,0.4,0.475,0.55,0.625,0.7,0.775,0.85,0.925,1})</f>
        <v>#DIV/0!</v>
      </c>
      <c r="U3410" s="327"/>
      <c r="V3410" s="329"/>
      <c r="W3410" s="331"/>
      <c r="X3410" s="327"/>
      <c r="Y3410" s="323">
        <f>R3410-(V3410/10)-X3410</f>
        <v>0</v>
      </c>
      <c r="Z3410" s="323" t="e">
        <f>Y3410*T3410*AE3410</f>
        <v>#DIV/0!</v>
      </c>
      <c r="AA3410" s="323"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22"/>
      <c r="Q3411" s="266"/>
      <c r="R3411" s="324"/>
      <c r="S3411" s="326"/>
      <c r="T3411" s="322"/>
      <c r="U3411" s="328"/>
      <c r="V3411" s="330"/>
      <c r="W3411" s="332"/>
      <c r="X3411" s="328"/>
      <c r="Y3411" s="324"/>
      <c r="Z3411" s="324"/>
      <c r="AA3411" s="324"/>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22"/>
      <c r="Q3412" s="266"/>
      <c r="R3412" s="324"/>
      <c r="S3412" s="326"/>
      <c r="T3412" s="322"/>
      <c r="U3412" s="328"/>
      <c r="V3412" s="330"/>
      <c r="W3412" s="332"/>
      <c r="X3412" s="328"/>
      <c r="Y3412" s="324"/>
      <c r="Z3412" s="324"/>
      <c r="AA3412" s="324"/>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22"/>
      <c r="Q3413" s="266"/>
      <c r="R3413" s="324"/>
      <c r="S3413" s="326"/>
      <c r="T3413" s="322"/>
      <c r="U3413" s="328"/>
      <c r="V3413" s="330"/>
      <c r="W3413" s="332"/>
      <c r="X3413" s="328"/>
      <c r="Y3413" s="324"/>
      <c r="Z3413" s="324"/>
      <c r="AA3413" s="324"/>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22"/>
      <c r="Q3414" s="266"/>
      <c r="R3414" s="324"/>
      <c r="S3414" s="326"/>
      <c r="T3414" s="322"/>
      <c r="U3414" s="328"/>
      <c r="V3414" s="330"/>
      <c r="W3414" s="332"/>
      <c r="X3414" s="328"/>
      <c r="Y3414" s="324"/>
      <c r="Z3414" s="324"/>
      <c r="AA3414" s="324"/>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34">
        <f>SUM(O3415:O3419)</f>
        <v>0</v>
      </c>
      <c r="Q3415" s="269"/>
      <c r="R3415" s="318">
        <f>SUMPRODUCT(Q3415:Q3419+0)</f>
        <v>0</v>
      </c>
      <c r="S3415" s="336" t="e">
        <f>R3415/P3415</f>
        <v>#DIV/0!</v>
      </c>
      <c r="T3415" s="334" t="e">
        <f>LOOKUP(S3415,{0.4,0.45,0.5,0.55,0.6,0.65,0.7,0.75,0.8,0.85,0.9,0.95,1},{0.1,0.175,0.25,0.325,0.4,0.475,0.55,0.625,0.7,0.775,0.85,0.925,1})</f>
        <v>#DIV/0!</v>
      </c>
      <c r="U3415" s="338"/>
      <c r="V3415" s="340"/>
      <c r="W3415" s="342"/>
      <c r="X3415" s="338"/>
      <c r="Y3415" s="318">
        <f>R3415-(V3415/10)-X3415</f>
        <v>0</v>
      </c>
      <c r="Z3415" s="318" t="e">
        <f>Y3415*T3415*AE3415</f>
        <v>#DIV/0!</v>
      </c>
      <c r="AA3415" s="318"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35"/>
      <c r="Q3416" s="271"/>
      <c r="R3416" s="319"/>
      <c r="S3416" s="337"/>
      <c r="T3416" s="335"/>
      <c r="U3416" s="339"/>
      <c r="V3416" s="341"/>
      <c r="W3416" s="343"/>
      <c r="X3416" s="339"/>
      <c r="Y3416" s="319"/>
      <c r="Z3416" s="319"/>
      <c r="AA3416" s="319"/>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35"/>
      <c r="Q3417" s="271"/>
      <c r="R3417" s="319"/>
      <c r="S3417" s="337"/>
      <c r="T3417" s="335"/>
      <c r="U3417" s="339"/>
      <c r="V3417" s="341"/>
      <c r="W3417" s="343"/>
      <c r="X3417" s="339"/>
      <c r="Y3417" s="319"/>
      <c r="Z3417" s="319"/>
      <c r="AA3417" s="319"/>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35"/>
      <c r="Q3418" s="271"/>
      <c r="R3418" s="319"/>
      <c r="S3418" s="337"/>
      <c r="T3418" s="335"/>
      <c r="U3418" s="339"/>
      <c r="V3418" s="341"/>
      <c r="W3418" s="343"/>
      <c r="X3418" s="339"/>
      <c r="Y3418" s="319"/>
      <c r="Z3418" s="319"/>
      <c r="AA3418" s="319"/>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35"/>
      <c r="Q3419" s="271"/>
      <c r="R3419" s="319"/>
      <c r="S3419" s="337"/>
      <c r="T3419" s="335"/>
      <c r="U3419" s="339"/>
      <c r="V3419" s="341"/>
      <c r="W3419" s="343"/>
      <c r="X3419" s="339"/>
      <c r="Y3419" s="319"/>
      <c r="Z3419" s="319"/>
      <c r="AA3419" s="319"/>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21">
        <f>SUM(O3420:O3424)</f>
        <v>0</v>
      </c>
      <c r="Q3420" s="264"/>
      <c r="R3420" s="323">
        <f>SUMPRODUCT(Q3420:Q3424+0)</f>
        <v>0</v>
      </c>
      <c r="S3420" s="325" t="e">
        <f>R3420/P3420</f>
        <v>#DIV/0!</v>
      </c>
      <c r="T3420" s="321" t="e">
        <f>LOOKUP(S3420,{0.4,0.45,0.5,0.55,0.6,0.65,0.7,0.75,0.8,0.85,0.9,0.95,1},{0.1,0.175,0.25,0.325,0.4,0.475,0.55,0.625,0.7,0.775,0.85,0.925,1})</f>
        <v>#DIV/0!</v>
      </c>
      <c r="U3420" s="327"/>
      <c r="V3420" s="329"/>
      <c r="W3420" s="331"/>
      <c r="X3420" s="327"/>
      <c r="Y3420" s="323">
        <f>R3420-(V3420/10)-X3420</f>
        <v>0</v>
      </c>
      <c r="Z3420" s="323" t="e">
        <f>Y3420*T3420*AE3420</f>
        <v>#DIV/0!</v>
      </c>
      <c r="AA3420" s="323"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22"/>
      <c r="Q3421" s="266"/>
      <c r="R3421" s="324"/>
      <c r="S3421" s="326"/>
      <c r="T3421" s="322"/>
      <c r="U3421" s="328"/>
      <c r="V3421" s="330"/>
      <c r="W3421" s="332"/>
      <c r="X3421" s="328"/>
      <c r="Y3421" s="324"/>
      <c r="Z3421" s="324"/>
      <c r="AA3421" s="324"/>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22"/>
      <c r="Q3422" s="266"/>
      <c r="R3422" s="324"/>
      <c r="S3422" s="326"/>
      <c r="T3422" s="322"/>
      <c r="U3422" s="328"/>
      <c r="V3422" s="330"/>
      <c r="W3422" s="332"/>
      <c r="X3422" s="328"/>
      <c r="Y3422" s="324"/>
      <c r="Z3422" s="324"/>
      <c r="AA3422" s="324"/>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22"/>
      <c r="Q3423" s="266"/>
      <c r="R3423" s="324"/>
      <c r="S3423" s="326"/>
      <c r="T3423" s="322"/>
      <c r="U3423" s="328"/>
      <c r="V3423" s="330"/>
      <c r="W3423" s="332"/>
      <c r="X3423" s="328"/>
      <c r="Y3423" s="324"/>
      <c r="Z3423" s="324"/>
      <c r="AA3423" s="324"/>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22"/>
      <c r="Q3424" s="266"/>
      <c r="R3424" s="324"/>
      <c r="S3424" s="326"/>
      <c r="T3424" s="322"/>
      <c r="U3424" s="328"/>
      <c r="V3424" s="330"/>
      <c r="W3424" s="332"/>
      <c r="X3424" s="328"/>
      <c r="Y3424" s="324"/>
      <c r="Z3424" s="324"/>
      <c r="AA3424" s="324"/>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21">
        <f>SUM(O3426:O3430)</f>
        <v>0</v>
      </c>
      <c r="Q3426" s="264"/>
      <c r="R3426" s="323">
        <f>SUMPRODUCT(Q3426:Q3430+0)</f>
        <v>0</v>
      </c>
      <c r="S3426" s="325" t="e">
        <f>R3426/P3426</f>
        <v>#DIV/0!</v>
      </c>
      <c r="T3426" s="321" t="e">
        <f>LOOKUP(S3426,{0.4,0.45,0.5,0.55,0.6,0.65,0.7,0.75,0.8,0.85,0.9,0.95,1},{0.1,0.175,0.25,0.325,0.4,0.475,0.55,0.625,0.7,0.775,0.85,0.925,1})</f>
        <v>#DIV/0!</v>
      </c>
      <c r="U3426" s="327"/>
      <c r="V3426" s="329"/>
      <c r="W3426" s="331"/>
      <c r="X3426" s="327"/>
      <c r="Y3426" s="323">
        <f>R3426-(V3426/10)-X3426</f>
        <v>0</v>
      </c>
      <c r="Z3426" s="323" t="e">
        <f>Y3426*T3426*AE3426</f>
        <v>#DIV/0!</v>
      </c>
      <c r="AA3426" s="323"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22"/>
      <c r="Q3427" s="266"/>
      <c r="R3427" s="324"/>
      <c r="S3427" s="326"/>
      <c r="T3427" s="322"/>
      <c r="U3427" s="328"/>
      <c r="V3427" s="330"/>
      <c r="W3427" s="332"/>
      <c r="X3427" s="328"/>
      <c r="Y3427" s="324"/>
      <c r="Z3427" s="324"/>
      <c r="AA3427" s="324"/>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22"/>
      <c r="Q3428" s="266"/>
      <c r="R3428" s="324"/>
      <c r="S3428" s="326"/>
      <c r="T3428" s="322"/>
      <c r="U3428" s="328"/>
      <c r="V3428" s="330"/>
      <c r="W3428" s="332"/>
      <c r="X3428" s="328"/>
      <c r="Y3428" s="324"/>
      <c r="Z3428" s="324"/>
      <c r="AA3428" s="324"/>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22"/>
      <c r="Q3429" s="266"/>
      <c r="R3429" s="324"/>
      <c r="S3429" s="326"/>
      <c r="T3429" s="322"/>
      <c r="U3429" s="328"/>
      <c r="V3429" s="330"/>
      <c r="W3429" s="332"/>
      <c r="X3429" s="328"/>
      <c r="Y3429" s="324"/>
      <c r="Z3429" s="324"/>
      <c r="AA3429" s="324"/>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22"/>
      <c r="Q3430" s="266"/>
      <c r="R3430" s="324"/>
      <c r="S3430" s="326"/>
      <c r="T3430" s="322"/>
      <c r="U3430" s="328"/>
      <c r="V3430" s="330"/>
      <c r="W3430" s="332"/>
      <c r="X3430" s="328"/>
      <c r="Y3430" s="324"/>
      <c r="Z3430" s="324"/>
      <c r="AA3430" s="324"/>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34">
        <f>SUM(O3431:O3435)</f>
        <v>0</v>
      </c>
      <c r="Q3431" s="269"/>
      <c r="R3431" s="318">
        <f>SUMPRODUCT(Q3431:Q3435+0)</f>
        <v>0</v>
      </c>
      <c r="S3431" s="336" t="e">
        <f>R3431/P3431</f>
        <v>#DIV/0!</v>
      </c>
      <c r="T3431" s="334" t="e">
        <f>LOOKUP(S3431,{0.4,0.45,0.5,0.55,0.6,0.65,0.7,0.75,0.8,0.85,0.9,0.95,1},{0.1,0.175,0.25,0.325,0.4,0.475,0.55,0.625,0.7,0.775,0.85,0.925,1})</f>
        <v>#DIV/0!</v>
      </c>
      <c r="U3431" s="338"/>
      <c r="V3431" s="340"/>
      <c r="W3431" s="342"/>
      <c r="X3431" s="338"/>
      <c r="Y3431" s="318">
        <f>R3431-(V3431/10)-X3431</f>
        <v>0</v>
      </c>
      <c r="Z3431" s="318" t="e">
        <f>Y3431*T3431*AE3431</f>
        <v>#DIV/0!</v>
      </c>
      <c r="AA3431" s="318"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35"/>
      <c r="Q3432" s="271"/>
      <c r="R3432" s="319"/>
      <c r="S3432" s="337"/>
      <c r="T3432" s="335"/>
      <c r="U3432" s="339"/>
      <c r="V3432" s="341"/>
      <c r="W3432" s="343"/>
      <c r="X3432" s="339"/>
      <c r="Y3432" s="319"/>
      <c r="Z3432" s="319"/>
      <c r="AA3432" s="319"/>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35"/>
      <c r="Q3433" s="271"/>
      <c r="R3433" s="319"/>
      <c r="S3433" s="337"/>
      <c r="T3433" s="335"/>
      <c r="U3433" s="339"/>
      <c r="V3433" s="341"/>
      <c r="W3433" s="343"/>
      <c r="X3433" s="339"/>
      <c r="Y3433" s="319"/>
      <c r="Z3433" s="319"/>
      <c r="AA3433" s="319"/>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35"/>
      <c r="Q3434" s="271"/>
      <c r="R3434" s="319"/>
      <c r="S3434" s="337"/>
      <c r="T3434" s="335"/>
      <c r="U3434" s="339"/>
      <c r="V3434" s="341"/>
      <c r="W3434" s="343"/>
      <c r="X3434" s="339"/>
      <c r="Y3434" s="319"/>
      <c r="Z3434" s="319"/>
      <c r="AA3434" s="319"/>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35"/>
      <c r="Q3435" s="271"/>
      <c r="R3435" s="319"/>
      <c r="S3435" s="337"/>
      <c r="T3435" s="335"/>
      <c r="U3435" s="339"/>
      <c r="V3435" s="341"/>
      <c r="W3435" s="343"/>
      <c r="X3435" s="339"/>
      <c r="Y3435" s="319"/>
      <c r="Z3435" s="319"/>
      <c r="AA3435" s="319"/>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21">
        <f>SUM(O3436:O3440)</f>
        <v>0</v>
      </c>
      <c r="Q3436" s="264"/>
      <c r="R3436" s="323">
        <f>SUMPRODUCT(Q3436:Q3440+0)</f>
        <v>0</v>
      </c>
      <c r="S3436" s="325" t="e">
        <f>R3436/P3436</f>
        <v>#DIV/0!</v>
      </c>
      <c r="T3436" s="321" t="e">
        <f>LOOKUP(S3436,{0.4,0.45,0.5,0.55,0.6,0.65,0.7,0.75,0.8,0.85,0.9,0.95,1},{0.1,0.175,0.25,0.325,0.4,0.475,0.55,0.625,0.7,0.775,0.85,0.925,1})</f>
        <v>#DIV/0!</v>
      </c>
      <c r="U3436" s="327"/>
      <c r="V3436" s="329"/>
      <c r="W3436" s="331"/>
      <c r="X3436" s="327"/>
      <c r="Y3436" s="323">
        <f>R3436-(V3436/10)-X3436</f>
        <v>0</v>
      </c>
      <c r="Z3436" s="323" t="e">
        <f>Y3436*T3436*AE3436</f>
        <v>#DIV/0!</v>
      </c>
      <c r="AA3436" s="323"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22"/>
      <c r="Q3437" s="266"/>
      <c r="R3437" s="324"/>
      <c r="S3437" s="326"/>
      <c r="T3437" s="322"/>
      <c r="U3437" s="328"/>
      <c r="V3437" s="330"/>
      <c r="W3437" s="332"/>
      <c r="X3437" s="328"/>
      <c r="Y3437" s="324"/>
      <c r="Z3437" s="324"/>
      <c r="AA3437" s="324"/>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22"/>
      <c r="Q3438" s="266"/>
      <c r="R3438" s="324"/>
      <c r="S3438" s="326"/>
      <c r="T3438" s="322"/>
      <c r="U3438" s="328"/>
      <c r="V3438" s="330"/>
      <c r="W3438" s="332"/>
      <c r="X3438" s="328"/>
      <c r="Y3438" s="324"/>
      <c r="Z3438" s="324"/>
      <c r="AA3438" s="324"/>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22"/>
      <c r="Q3439" s="266"/>
      <c r="R3439" s="324"/>
      <c r="S3439" s="326"/>
      <c r="T3439" s="322"/>
      <c r="U3439" s="328"/>
      <c r="V3439" s="330"/>
      <c r="W3439" s="332"/>
      <c r="X3439" s="328"/>
      <c r="Y3439" s="324"/>
      <c r="Z3439" s="324"/>
      <c r="AA3439" s="324"/>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22"/>
      <c r="Q3440" s="266"/>
      <c r="R3440" s="324"/>
      <c r="S3440" s="326"/>
      <c r="T3440" s="322"/>
      <c r="U3440" s="328"/>
      <c r="V3440" s="330"/>
      <c r="W3440" s="332"/>
      <c r="X3440" s="328"/>
      <c r="Y3440" s="324"/>
      <c r="Z3440" s="324"/>
      <c r="AA3440" s="324"/>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34">
        <f>SUM(O3441:O3445)</f>
        <v>0</v>
      </c>
      <c r="Q3441" s="269"/>
      <c r="R3441" s="318">
        <f>SUMPRODUCT(Q3441:Q3445+0)</f>
        <v>0</v>
      </c>
      <c r="S3441" s="336" t="e">
        <f>R3441/P3441</f>
        <v>#DIV/0!</v>
      </c>
      <c r="T3441" s="334" t="e">
        <f>LOOKUP(S3441,{0.4,0.45,0.5,0.55,0.6,0.65,0.7,0.75,0.8,0.85,0.9,0.95,1},{0.1,0.175,0.25,0.325,0.4,0.475,0.55,0.625,0.7,0.775,0.85,0.925,1})</f>
        <v>#DIV/0!</v>
      </c>
      <c r="U3441" s="338"/>
      <c r="V3441" s="340"/>
      <c r="W3441" s="342"/>
      <c r="X3441" s="338"/>
      <c r="Y3441" s="318">
        <f>R3441-(V3441/10)-X3441</f>
        <v>0</v>
      </c>
      <c r="Z3441" s="318" t="e">
        <f>Y3441*T3441*AE3441</f>
        <v>#DIV/0!</v>
      </c>
      <c r="AA3441" s="318"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35"/>
      <c r="Q3442" s="271"/>
      <c r="R3442" s="319"/>
      <c r="S3442" s="337"/>
      <c r="T3442" s="335"/>
      <c r="U3442" s="339"/>
      <c r="V3442" s="341"/>
      <c r="W3442" s="343"/>
      <c r="X3442" s="339"/>
      <c r="Y3442" s="319"/>
      <c r="Z3442" s="319"/>
      <c r="AA3442" s="319"/>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35"/>
      <c r="Q3443" s="271"/>
      <c r="R3443" s="319"/>
      <c r="S3443" s="337"/>
      <c r="T3443" s="335"/>
      <c r="U3443" s="339"/>
      <c r="V3443" s="341"/>
      <c r="W3443" s="343"/>
      <c r="X3443" s="339"/>
      <c r="Y3443" s="319"/>
      <c r="Z3443" s="319"/>
      <c r="AA3443" s="319"/>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35"/>
      <c r="Q3444" s="271"/>
      <c r="R3444" s="319"/>
      <c r="S3444" s="337"/>
      <c r="T3444" s="335"/>
      <c r="U3444" s="339"/>
      <c r="V3444" s="341"/>
      <c r="W3444" s="343"/>
      <c r="X3444" s="339"/>
      <c r="Y3444" s="319"/>
      <c r="Z3444" s="319"/>
      <c r="AA3444" s="319"/>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35"/>
      <c r="Q3445" s="271"/>
      <c r="R3445" s="319"/>
      <c r="S3445" s="337"/>
      <c r="T3445" s="335"/>
      <c r="U3445" s="339"/>
      <c r="V3445" s="341"/>
      <c r="W3445" s="343"/>
      <c r="X3445" s="339"/>
      <c r="Y3445" s="319"/>
      <c r="Z3445" s="319"/>
      <c r="AA3445" s="319"/>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21">
        <f>SUM(O3446:O3450)</f>
        <v>0</v>
      </c>
      <c r="Q3446" s="264"/>
      <c r="R3446" s="323">
        <f>SUMPRODUCT(Q3446:Q3450+0)</f>
        <v>0</v>
      </c>
      <c r="S3446" s="325" t="e">
        <f>R3446/P3446</f>
        <v>#DIV/0!</v>
      </c>
      <c r="T3446" s="321" t="e">
        <f>LOOKUP(S3446,{0.4,0.45,0.5,0.55,0.6,0.65,0.7,0.75,0.8,0.85,0.9,0.95,1},{0.1,0.175,0.25,0.325,0.4,0.475,0.55,0.625,0.7,0.775,0.85,0.925,1})</f>
        <v>#DIV/0!</v>
      </c>
      <c r="U3446" s="327"/>
      <c r="V3446" s="329"/>
      <c r="W3446" s="331"/>
      <c r="X3446" s="327"/>
      <c r="Y3446" s="323">
        <f>R3446-(V3446/10)-X3446</f>
        <v>0</v>
      </c>
      <c r="Z3446" s="323" t="e">
        <f>Y3446*T3446*AE3446</f>
        <v>#DIV/0!</v>
      </c>
      <c r="AA3446" s="323"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22"/>
      <c r="Q3447" s="266"/>
      <c r="R3447" s="324"/>
      <c r="S3447" s="326"/>
      <c r="T3447" s="322"/>
      <c r="U3447" s="328"/>
      <c r="V3447" s="330"/>
      <c r="W3447" s="332"/>
      <c r="X3447" s="328"/>
      <c r="Y3447" s="324"/>
      <c r="Z3447" s="324"/>
      <c r="AA3447" s="324"/>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22"/>
      <c r="Q3448" s="266"/>
      <c r="R3448" s="324"/>
      <c r="S3448" s="326"/>
      <c r="T3448" s="322"/>
      <c r="U3448" s="328"/>
      <c r="V3448" s="330"/>
      <c r="W3448" s="332"/>
      <c r="X3448" s="328"/>
      <c r="Y3448" s="324"/>
      <c r="Z3448" s="324"/>
      <c r="AA3448" s="324"/>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22"/>
      <c r="Q3449" s="266"/>
      <c r="R3449" s="324"/>
      <c r="S3449" s="326"/>
      <c r="T3449" s="322"/>
      <c r="U3449" s="328"/>
      <c r="V3449" s="330"/>
      <c r="W3449" s="332"/>
      <c r="X3449" s="328"/>
      <c r="Y3449" s="324"/>
      <c r="Z3449" s="324"/>
      <c r="AA3449" s="324"/>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22"/>
      <c r="Q3450" s="266"/>
      <c r="R3450" s="324"/>
      <c r="S3450" s="326"/>
      <c r="T3450" s="322"/>
      <c r="U3450" s="328"/>
      <c r="V3450" s="330"/>
      <c r="W3450" s="332"/>
      <c r="X3450" s="328"/>
      <c r="Y3450" s="324"/>
      <c r="Z3450" s="324"/>
      <c r="AA3450" s="324"/>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21">
        <f>SUM(O3452:O3456)</f>
        <v>0</v>
      </c>
      <c r="Q3452" s="264"/>
      <c r="R3452" s="323">
        <f>SUMPRODUCT(Q3452:Q3456+0)</f>
        <v>0</v>
      </c>
      <c r="S3452" s="325" t="e">
        <f>R3452/P3452</f>
        <v>#DIV/0!</v>
      </c>
      <c r="T3452" s="321" t="e">
        <f>LOOKUP(S3452,{0.4,0.45,0.5,0.55,0.6,0.65,0.7,0.75,0.8,0.85,0.9,0.95,1},{0.1,0.175,0.25,0.325,0.4,0.475,0.55,0.625,0.7,0.775,0.85,0.925,1})</f>
        <v>#DIV/0!</v>
      </c>
      <c r="U3452" s="327"/>
      <c r="V3452" s="329"/>
      <c r="W3452" s="331"/>
      <c r="X3452" s="327"/>
      <c r="Y3452" s="323">
        <f>R3452-(V3452/10)-X3452</f>
        <v>0</v>
      </c>
      <c r="Z3452" s="323" t="e">
        <f>Y3452*T3452*AE3452</f>
        <v>#DIV/0!</v>
      </c>
      <c r="AA3452" s="323"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22"/>
      <c r="Q3453" s="266"/>
      <c r="R3453" s="324"/>
      <c r="S3453" s="326"/>
      <c r="T3453" s="322"/>
      <c r="U3453" s="328"/>
      <c r="V3453" s="330"/>
      <c r="W3453" s="332"/>
      <c r="X3453" s="328"/>
      <c r="Y3453" s="324"/>
      <c r="Z3453" s="324"/>
      <c r="AA3453" s="324"/>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22"/>
      <c r="Q3454" s="266"/>
      <c r="R3454" s="324"/>
      <c r="S3454" s="326"/>
      <c r="T3454" s="322"/>
      <c r="U3454" s="328"/>
      <c r="V3454" s="330"/>
      <c r="W3454" s="332"/>
      <c r="X3454" s="328"/>
      <c r="Y3454" s="324"/>
      <c r="Z3454" s="324"/>
      <c r="AA3454" s="324"/>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22"/>
      <c r="Q3455" s="266"/>
      <c r="R3455" s="324"/>
      <c r="S3455" s="326"/>
      <c r="T3455" s="322"/>
      <c r="U3455" s="328"/>
      <c r="V3455" s="330"/>
      <c r="W3455" s="332"/>
      <c r="X3455" s="328"/>
      <c r="Y3455" s="324"/>
      <c r="Z3455" s="324"/>
      <c r="AA3455" s="324"/>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22"/>
      <c r="Q3456" s="266"/>
      <c r="R3456" s="324"/>
      <c r="S3456" s="326"/>
      <c r="T3456" s="322"/>
      <c r="U3456" s="328"/>
      <c r="V3456" s="330"/>
      <c r="W3456" s="332"/>
      <c r="X3456" s="328"/>
      <c r="Y3456" s="324"/>
      <c r="Z3456" s="324"/>
      <c r="AA3456" s="324"/>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34">
        <f>SUM(O3457:O3461)</f>
        <v>0</v>
      </c>
      <c r="Q3457" s="269"/>
      <c r="R3457" s="318">
        <f>SUMPRODUCT(Q3457:Q3461+0)</f>
        <v>0</v>
      </c>
      <c r="S3457" s="336" t="e">
        <f>R3457/P3457</f>
        <v>#DIV/0!</v>
      </c>
      <c r="T3457" s="334" t="e">
        <f>LOOKUP(S3457,{0.4,0.45,0.5,0.55,0.6,0.65,0.7,0.75,0.8,0.85,0.9,0.95,1},{0.1,0.175,0.25,0.325,0.4,0.475,0.55,0.625,0.7,0.775,0.85,0.925,1})</f>
        <v>#DIV/0!</v>
      </c>
      <c r="U3457" s="338"/>
      <c r="V3457" s="340"/>
      <c r="W3457" s="342"/>
      <c r="X3457" s="338"/>
      <c r="Y3457" s="318">
        <f>R3457-(V3457/10)-X3457</f>
        <v>0</v>
      </c>
      <c r="Z3457" s="318" t="e">
        <f>Y3457*T3457*AE3457</f>
        <v>#DIV/0!</v>
      </c>
      <c r="AA3457" s="318"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35"/>
      <c r="Q3458" s="271"/>
      <c r="R3458" s="319"/>
      <c r="S3458" s="337"/>
      <c r="T3458" s="335"/>
      <c r="U3458" s="339"/>
      <c r="V3458" s="341"/>
      <c r="W3458" s="343"/>
      <c r="X3458" s="339"/>
      <c r="Y3458" s="319"/>
      <c r="Z3458" s="319"/>
      <c r="AA3458" s="319"/>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35"/>
      <c r="Q3459" s="271"/>
      <c r="R3459" s="319"/>
      <c r="S3459" s="337"/>
      <c r="T3459" s="335"/>
      <c r="U3459" s="339"/>
      <c r="V3459" s="341"/>
      <c r="W3459" s="343"/>
      <c r="X3459" s="339"/>
      <c r="Y3459" s="319"/>
      <c r="Z3459" s="319"/>
      <c r="AA3459" s="319"/>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35"/>
      <c r="Q3460" s="271"/>
      <c r="R3460" s="319"/>
      <c r="S3460" s="337"/>
      <c r="T3460" s="335"/>
      <c r="U3460" s="339"/>
      <c r="V3460" s="341"/>
      <c r="W3460" s="343"/>
      <c r="X3460" s="339"/>
      <c r="Y3460" s="319"/>
      <c r="Z3460" s="319"/>
      <c r="AA3460" s="319"/>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35"/>
      <c r="Q3461" s="271"/>
      <c r="R3461" s="319"/>
      <c r="S3461" s="337"/>
      <c r="T3461" s="335"/>
      <c r="U3461" s="339"/>
      <c r="V3461" s="341"/>
      <c r="W3461" s="343"/>
      <c r="X3461" s="339"/>
      <c r="Y3461" s="319"/>
      <c r="Z3461" s="319"/>
      <c r="AA3461" s="319"/>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21">
        <f>SUM(O3462:O3466)</f>
        <v>0</v>
      </c>
      <c r="Q3462" s="264"/>
      <c r="R3462" s="323">
        <f>SUMPRODUCT(Q3462:Q3466+0)</f>
        <v>0</v>
      </c>
      <c r="S3462" s="325" t="e">
        <f>R3462/P3462</f>
        <v>#DIV/0!</v>
      </c>
      <c r="T3462" s="321" t="e">
        <f>LOOKUP(S3462,{0.4,0.45,0.5,0.55,0.6,0.65,0.7,0.75,0.8,0.85,0.9,0.95,1},{0.1,0.175,0.25,0.325,0.4,0.475,0.55,0.625,0.7,0.775,0.85,0.925,1})</f>
        <v>#DIV/0!</v>
      </c>
      <c r="U3462" s="327"/>
      <c r="V3462" s="329"/>
      <c r="W3462" s="331"/>
      <c r="X3462" s="327"/>
      <c r="Y3462" s="323">
        <f>R3462-(V3462/10)-X3462</f>
        <v>0</v>
      </c>
      <c r="Z3462" s="323" t="e">
        <f>Y3462*T3462*AE3462</f>
        <v>#DIV/0!</v>
      </c>
      <c r="AA3462" s="323"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22"/>
      <c r="Q3463" s="266"/>
      <c r="R3463" s="324"/>
      <c r="S3463" s="326"/>
      <c r="T3463" s="322"/>
      <c r="U3463" s="328"/>
      <c r="V3463" s="330"/>
      <c r="W3463" s="332"/>
      <c r="X3463" s="328"/>
      <c r="Y3463" s="324"/>
      <c r="Z3463" s="324"/>
      <c r="AA3463" s="324"/>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22"/>
      <c r="Q3464" s="266"/>
      <c r="R3464" s="324"/>
      <c r="S3464" s="326"/>
      <c r="T3464" s="322"/>
      <c r="U3464" s="328"/>
      <c r="V3464" s="330"/>
      <c r="W3464" s="332"/>
      <c r="X3464" s="328"/>
      <c r="Y3464" s="324"/>
      <c r="Z3464" s="324"/>
      <c r="AA3464" s="324"/>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22"/>
      <c r="Q3465" s="266"/>
      <c r="R3465" s="324"/>
      <c r="S3465" s="326"/>
      <c r="T3465" s="322"/>
      <c r="U3465" s="328"/>
      <c r="V3465" s="330"/>
      <c r="W3465" s="332"/>
      <c r="X3465" s="328"/>
      <c r="Y3465" s="324"/>
      <c r="Z3465" s="324"/>
      <c r="AA3465" s="324"/>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22"/>
      <c r="Q3466" s="266"/>
      <c r="R3466" s="324"/>
      <c r="S3466" s="326"/>
      <c r="T3466" s="322"/>
      <c r="U3466" s="328"/>
      <c r="V3466" s="330"/>
      <c r="W3466" s="332"/>
      <c r="X3466" s="328"/>
      <c r="Y3466" s="324"/>
      <c r="Z3466" s="324"/>
      <c r="AA3466" s="324"/>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34">
        <f>SUM(O3467:O3471)</f>
        <v>0</v>
      </c>
      <c r="Q3467" s="269"/>
      <c r="R3467" s="318">
        <f>SUMPRODUCT(Q3467:Q3471+0)</f>
        <v>0</v>
      </c>
      <c r="S3467" s="336" t="e">
        <f>R3467/P3467</f>
        <v>#DIV/0!</v>
      </c>
      <c r="T3467" s="334" t="e">
        <f>LOOKUP(S3467,{0.4,0.45,0.5,0.55,0.6,0.65,0.7,0.75,0.8,0.85,0.9,0.95,1},{0.1,0.175,0.25,0.325,0.4,0.475,0.55,0.625,0.7,0.775,0.85,0.925,1})</f>
        <v>#DIV/0!</v>
      </c>
      <c r="U3467" s="338"/>
      <c r="V3467" s="340"/>
      <c r="W3467" s="342"/>
      <c r="X3467" s="338"/>
      <c r="Y3467" s="318">
        <f>R3467-(V3467/10)-X3467</f>
        <v>0</v>
      </c>
      <c r="Z3467" s="318" t="e">
        <f>Y3467*T3467*AE3467</f>
        <v>#DIV/0!</v>
      </c>
      <c r="AA3467" s="318"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35"/>
      <c r="Q3468" s="271"/>
      <c r="R3468" s="319"/>
      <c r="S3468" s="337"/>
      <c r="T3468" s="335"/>
      <c r="U3468" s="339"/>
      <c r="V3468" s="341"/>
      <c r="W3468" s="343"/>
      <c r="X3468" s="339"/>
      <c r="Y3468" s="319"/>
      <c r="Z3468" s="319"/>
      <c r="AA3468" s="319"/>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35"/>
      <c r="Q3469" s="271"/>
      <c r="R3469" s="319"/>
      <c r="S3469" s="337"/>
      <c r="T3469" s="335"/>
      <c r="U3469" s="339"/>
      <c r="V3469" s="341"/>
      <c r="W3469" s="343"/>
      <c r="X3469" s="339"/>
      <c r="Y3469" s="319"/>
      <c r="Z3469" s="319"/>
      <c r="AA3469" s="319"/>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35"/>
      <c r="Q3470" s="271"/>
      <c r="R3470" s="319"/>
      <c r="S3470" s="337"/>
      <c r="T3470" s="335"/>
      <c r="U3470" s="339"/>
      <c r="V3470" s="341"/>
      <c r="W3470" s="343"/>
      <c r="X3470" s="339"/>
      <c r="Y3470" s="319"/>
      <c r="Z3470" s="319"/>
      <c r="AA3470" s="319"/>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35"/>
      <c r="Q3471" s="271"/>
      <c r="R3471" s="319"/>
      <c r="S3471" s="337"/>
      <c r="T3471" s="335"/>
      <c r="U3471" s="339"/>
      <c r="V3471" s="341"/>
      <c r="W3471" s="343"/>
      <c r="X3471" s="339"/>
      <c r="Y3471" s="319"/>
      <c r="Z3471" s="319"/>
      <c r="AA3471" s="319"/>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21">
        <f>SUM(O3472:O3476)</f>
        <v>0</v>
      </c>
      <c r="Q3472" s="264"/>
      <c r="R3472" s="323">
        <f>SUMPRODUCT(Q3472:Q3476+0)</f>
        <v>0</v>
      </c>
      <c r="S3472" s="325" t="e">
        <f>R3472/P3472</f>
        <v>#DIV/0!</v>
      </c>
      <c r="T3472" s="321" t="e">
        <f>LOOKUP(S3472,{0.4,0.45,0.5,0.55,0.6,0.65,0.7,0.75,0.8,0.85,0.9,0.95,1},{0.1,0.175,0.25,0.325,0.4,0.475,0.55,0.625,0.7,0.775,0.85,0.925,1})</f>
        <v>#DIV/0!</v>
      </c>
      <c r="U3472" s="327"/>
      <c r="V3472" s="329"/>
      <c r="W3472" s="331"/>
      <c r="X3472" s="327"/>
      <c r="Y3472" s="323">
        <f>R3472-(V3472/10)-X3472</f>
        <v>0</v>
      </c>
      <c r="Z3472" s="323" t="e">
        <f>Y3472*T3472*AE3472</f>
        <v>#DIV/0!</v>
      </c>
      <c r="AA3472" s="323"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22"/>
      <c r="Q3473" s="266"/>
      <c r="R3473" s="324"/>
      <c r="S3473" s="326"/>
      <c r="T3473" s="322"/>
      <c r="U3473" s="328"/>
      <c r="V3473" s="330"/>
      <c r="W3473" s="332"/>
      <c r="X3473" s="328"/>
      <c r="Y3473" s="324"/>
      <c r="Z3473" s="324"/>
      <c r="AA3473" s="324"/>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22"/>
      <c r="Q3474" s="266"/>
      <c r="R3474" s="324"/>
      <c r="S3474" s="326"/>
      <c r="T3474" s="322"/>
      <c r="U3474" s="328"/>
      <c r="V3474" s="330"/>
      <c r="W3474" s="332"/>
      <c r="X3474" s="328"/>
      <c r="Y3474" s="324"/>
      <c r="Z3474" s="324"/>
      <c r="AA3474" s="324"/>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22"/>
      <c r="Q3475" s="266"/>
      <c r="R3475" s="324"/>
      <c r="S3475" s="326"/>
      <c r="T3475" s="322"/>
      <c r="U3475" s="328"/>
      <c r="V3475" s="330"/>
      <c r="W3475" s="332"/>
      <c r="X3475" s="328"/>
      <c r="Y3475" s="324"/>
      <c r="Z3475" s="324"/>
      <c r="AA3475" s="324"/>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22"/>
      <c r="Q3476" s="266"/>
      <c r="R3476" s="324"/>
      <c r="S3476" s="326"/>
      <c r="T3476" s="322"/>
      <c r="U3476" s="328"/>
      <c r="V3476" s="330"/>
      <c r="W3476" s="332"/>
      <c r="X3476" s="328"/>
      <c r="Y3476" s="324"/>
      <c r="Z3476" s="324"/>
      <c r="AA3476" s="324"/>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21">
        <f>SUM(O3478:O3482)</f>
        <v>0</v>
      </c>
      <c r="Q3478" s="264"/>
      <c r="R3478" s="323">
        <f>SUMPRODUCT(Q3478:Q3482+0)</f>
        <v>0</v>
      </c>
      <c r="S3478" s="325" t="e">
        <f>R3478/P3478</f>
        <v>#DIV/0!</v>
      </c>
      <c r="T3478" s="321" t="e">
        <f>LOOKUP(S3478,{0.4,0.45,0.5,0.55,0.6,0.65,0.7,0.75,0.8,0.85,0.9,0.95,1},{0.1,0.175,0.25,0.325,0.4,0.475,0.55,0.625,0.7,0.775,0.85,0.925,1})</f>
        <v>#DIV/0!</v>
      </c>
      <c r="U3478" s="327"/>
      <c r="V3478" s="329"/>
      <c r="W3478" s="331"/>
      <c r="X3478" s="327"/>
      <c r="Y3478" s="323">
        <f>R3478-(V3478/10)-X3478</f>
        <v>0</v>
      </c>
      <c r="Z3478" s="323" t="e">
        <f>Y3478*T3478*AE3478</f>
        <v>#DIV/0!</v>
      </c>
      <c r="AA3478" s="323"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22"/>
      <c r="Q3479" s="266"/>
      <c r="R3479" s="324"/>
      <c r="S3479" s="326"/>
      <c r="T3479" s="322"/>
      <c r="U3479" s="328"/>
      <c r="V3479" s="330"/>
      <c r="W3479" s="332"/>
      <c r="X3479" s="328"/>
      <c r="Y3479" s="324"/>
      <c r="Z3479" s="324"/>
      <c r="AA3479" s="324"/>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22"/>
      <c r="Q3480" s="266"/>
      <c r="R3480" s="324"/>
      <c r="S3480" s="326"/>
      <c r="T3480" s="322"/>
      <c r="U3480" s="328"/>
      <c r="V3480" s="330"/>
      <c r="W3480" s="332"/>
      <c r="X3480" s="328"/>
      <c r="Y3480" s="324"/>
      <c r="Z3480" s="324"/>
      <c r="AA3480" s="324"/>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22"/>
      <c r="Q3481" s="266"/>
      <c r="R3481" s="324"/>
      <c r="S3481" s="326"/>
      <c r="T3481" s="322"/>
      <c r="U3481" s="328"/>
      <c r="V3481" s="330"/>
      <c r="W3481" s="332"/>
      <c r="X3481" s="328"/>
      <c r="Y3481" s="324"/>
      <c r="Z3481" s="324"/>
      <c r="AA3481" s="324"/>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22"/>
      <c r="Q3482" s="266"/>
      <c r="R3482" s="324"/>
      <c r="S3482" s="326"/>
      <c r="T3482" s="322"/>
      <c r="U3482" s="328"/>
      <c r="V3482" s="330"/>
      <c r="W3482" s="332"/>
      <c r="X3482" s="328"/>
      <c r="Y3482" s="324"/>
      <c r="Z3482" s="324"/>
      <c r="AA3482" s="324"/>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34">
        <f>SUM(O3483:O3487)</f>
        <v>0</v>
      </c>
      <c r="Q3483" s="269"/>
      <c r="R3483" s="318">
        <f>SUMPRODUCT(Q3483:Q3487+0)</f>
        <v>0</v>
      </c>
      <c r="S3483" s="336" t="e">
        <f>R3483/P3483</f>
        <v>#DIV/0!</v>
      </c>
      <c r="T3483" s="334" t="e">
        <f>LOOKUP(S3483,{0.4,0.45,0.5,0.55,0.6,0.65,0.7,0.75,0.8,0.85,0.9,0.95,1},{0.1,0.175,0.25,0.325,0.4,0.475,0.55,0.625,0.7,0.775,0.85,0.925,1})</f>
        <v>#DIV/0!</v>
      </c>
      <c r="U3483" s="338"/>
      <c r="V3483" s="340"/>
      <c r="W3483" s="342"/>
      <c r="X3483" s="338"/>
      <c r="Y3483" s="318">
        <f>R3483-(V3483/10)-X3483</f>
        <v>0</v>
      </c>
      <c r="Z3483" s="318" t="e">
        <f>Y3483*T3483*AE3483</f>
        <v>#DIV/0!</v>
      </c>
      <c r="AA3483" s="318"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35"/>
      <c r="Q3484" s="271"/>
      <c r="R3484" s="319"/>
      <c r="S3484" s="337"/>
      <c r="T3484" s="335"/>
      <c r="U3484" s="339"/>
      <c r="V3484" s="341"/>
      <c r="W3484" s="343"/>
      <c r="X3484" s="339"/>
      <c r="Y3484" s="319"/>
      <c r="Z3484" s="319"/>
      <c r="AA3484" s="319"/>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35"/>
      <c r="Q3485" s="271"/>
      <c r="R3485" s="319"/>
      <c r="S3485" s="337"/>
      <c r="T3485" s="335"/>
      <c r="U3485" s="339"/>
      <c r="V3485" s="341"/>
      <c r="W3485" s="343"/>
      <c r="X3485" s="339"/>
      <c r="Y3485" s="319"/>
      <c r="Z3485" s="319"/>
      <c r="AA3485" s="319"/>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35"/>
      <c r="Q3486" s="271"/>
      <c r="R3486" s="319"/>
      <c r="S3486" s="337"/>
      <c r="T3486" s="335"/>
      <c r="U3486" s="339"/>
      <c r="V3486" s="341"/>
      <c r="W3486" s="343"/>
      <c r="X3486" s="339"/>
      <c r="Y3486" s="319"/>
      <c r="Z3486" s="319"/>
      <c r="AA3486" s="319"/>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35"/>
      <c r="Q3487" s="271"/>
      <c r="R3487" s="319"/>
      <c r="S3487" s="337"/>
      <c r="T3487" s="335"/>
      <c r="U3487" s="339"/>
      <c r="V3487" s="341"/>
      <c r="W3487" s="343"/>
      <c r="X3487" s="339"/>
      <c r="Y3487" s="319"/>
      <c r="Z3487" s="319"/>
      <c r="AA3487" s="319"/>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21">
        <f>SUM(O3488:O3492)</f>
        <v>0</v>
      </c>
      <c r="Q3488" s="264"/>
      <c r="R3488" s="323">
        <f>SUMPRODUCT(Q3488:Q3492+0)</f>
        <v>0</v>
      </c>
      <c r="S3488" s="325" t="e">
        <f>R3488/P3488</f>
        <v>#DIV/0!</v>
      </c>
      <c r="T3488" s="321" t="e">
        <f>LOOKUP(S3488,{0.4,0.45,0.5,0.55,0.6,0.65,0.7,0.75,0.8,0.85,0.9,0.95,1},{0.1,0.175,0.25,0.325,0.4,0.475,0.55,0.625,0.7,0.775,0.85,0.925,1})</f>
        <v>#DIV/0!</v>
      </c>
      <c r="U3488" s="327"/>
      <c r="V3488" s="329"/>
      <c r="W3488" s="331"/>
      <c r="X3488" s="327"/>
      <c r="Y3488" s="323">
        <f>R3488-(V3488/10)-X3488</f>
        <v>0</v>
      </c>
      <c r="Z3488" s="323" t="e">
        <f>Y3488*T3488*AE3488</f>
        <v>#DIV/0!</v>
      </c>
      <c r="AA3488" s="323"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22"/>
      <c r="Q3489" s="266"/>
      <c r="R3489" s="324"/>
      <c r="S3489" s="326"/>
      <c r="T3489" s="322"/>
      <c r="U3489" s="328"/>
      <c r="V3489" s="330"/>
      <c r="W3489" s="332"/>
      <c r="X3489" s="328"/>
      <c r="Y3489" s="324"/>
      <c r="Z3489" s="324"/>
      <c r="AA3489" s="324"/>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22"/>
      <c r="Q3490" s="266"/>
      <c r="R3490" s="324"/>
      <c r="S3490" s="326"/>
      <c r="T3490" s="322"/>
      <c r="U3490" s="328"/>
      <c r="V3490" s="330"/>
      <c r="W3490" s="332"/>
      <c r="X3490" s="328"/>
      <c r="Y3490" s="324"/>
      <c r="Z3490" s="324"/>
      <c r="AA3490" s="324"/>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22"/>
      <c r="Q3491" s="266"/>
      <c r="R3491" s="324"/>
      <c r="S3491" s="326"/>
      <c r="T3491" s="322"/>
      <c r="U3491" s="328"/>
      <c r="V3491" s="330"/>
      <c r="W3491" s="332"/>
      <c r="X3491" s="328"/>
      <c r="Y3491" s="324"/>
      <c r="Z3491" s="324"/>
      <c r="AA3491" s="324"/>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22"/>
      <c r="Q3492" s="266"/>
      <c r="R3492" s="324"/>
      <c r="S3492" s="326"/>
      <c r="T3492" s="322"/>
      <c r="U3492" s="328"/>
      <c r="V3492" s="330"/>
      <c r="W3492" s="332"/>
      <c r="X3492" s="328"/>
      <c r="Y3492" s="324"/>
      <c r="Z3492" s="324"/>
      <c r="AA3492" s="324"/>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34">
        <f>SUM(O3493:O3497)</f>
        <v>0</v>
      </c>
      <c r="Q3493" s="269"/>
      <c r="R3493" s="318">
        <f>SUMPRODUCT(Q3493:Q3497+0)</f>
        <v>0</v>
      </c>
      <c r="S3493" s="336" t="e">
        <f>R3493/P3493</f>
        <v>#DIV/0!</v>
      </c>
      <c r="T3493" s="334" t="e">
        <f>LOOKUP(S3493,{0.4,0.45,0.5,0.55,0.6,0.65,0.7,0.75,0.8,0.85,0.9,0.95,1},{0.1,0.175,0.25,0.325,0.4,0.475,0.55,0.625,0.7,0.775,0.85,0.925,1})</f>
        <v>#DIV/0!</v>
      </c>
      <c r="U3493" s="338"/>
      <c r="V3493" s="340"/>
      <c r="W3493" s="342"/>
      <c r="X3493" s="338"/>
      <c r="Y3493" s="318">
        <f>R3493-(V3493/10)-X3493</f>
        <v>0</v>
      </c>
      <c r="Z3493" s="318" t="e">
        <f>Y3493*T3493*AE3493</f>
        <v>#DIV/0!</v>
      </c>
      <c r="AA3493" s="318"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35"/>
      <c r="Q3494" s="271"/>
      <c r="R3494" s="319"/>
      <c r="S3494" s="337"/>
      <c r="T3494" s="335"/>
      <c r="U3494" s="339"/>
      <c r="V3494" s="341"/>
      <c r="W3494" s="343"/>
      <c r="X3494" s="339"/>
      <c r="Y3494" s="319"/>
      <c r="Z3494" s="319"/>
      <c r="AA3494" s="319"/>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35"/>
      <c r="Q3495" s="271"/>
      <c r="R3495" s="319"/>
      <c r="S3495" s="337"/>
      <c r="T3495" s="335"/>
      <c r="U3495" s="339"/>
      <c r="V3495" s="341"/>
      <c r="W3495" s="343"/>
      <c r="X3495" s="339"/>
      <c r="Y3495" s="319"/>
      <c r="Z3495" s="319"/>
      <c r="AA3495" s="319"/>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35"/>
      <c r="Q3496" s="271"/>
      <c r="R3496" s="319"/>
      <c r="S3496" s="337"/>
      <c r="T3496" s="335"/>
      <c r="U3496" s="339"/>
      <c r="V3496" s="341"/>
      <c r="W3496" s="343"/>
      <c r="X3496" s="339"/>
      <c r="Y3496" s="319"/>
      <c r="Z3496" s="319"/>
      <c r="AA3496" s="319"/>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35"/>
      <c r="Q3497" s="271"/>
      <c r="R3497" s="319"/>
      <c r="S3497" s="337"/>
      <c r="T3497" s="335"/>
      <c r="U3497" s="339"/>
      <c r="V3497" s="341"/>
      <c r="W3497" s="343"/>
      <c r="X3497" s="339"/>
      <c r="Y3497" s="319"/>
      <c r="Z3497" s="319"/>
      <c r="AA3497" s="319"/>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21">
        <f>SUM(O3498:O3502)</f>
        <v>0</v>
      </c>
      <c r="Q3498" s="264"/>
      <c r="R3498" s="323">
        <f>SUMPRODUCT(Q3498:Q3502+0)</f>
        <v>0</v>
      </c>
      <c r="S3498" s="325" t="e">
        <f>R3498/P3498</f>
        <v>#DIV/0!</v>
      </c>
      <c r="T3498" s="321" t="e">
        <f>LOOKUP(S3498,{0.4,0.45,0.5,0.55,0.6,0.65,0.7,0.75,0.8,0.85,0.9,0.95,1},{0.1,0.175,0.25,0.325,0.4,0.475,0.55,0.625,0.7,0.775,0.85,0.925,1})</f>
        <v>#DIV/0!</v>
      </c>
      <c r="U3498" s="327"/>
      <c r="V3498" s="329"/>
      <c r="W3498" s="331"/>
      <c r="X3498" s="327"/>
      <c r="Y3498" s="323">
        <f>R3498-(V3498/10)-X3498</f>
        <v>0</v>
      </c>
      <c r="Z3498" s="323" t="e">
        <f>Y3498*T3498*AE3498</f>
        <v>#DIV/0!</v>
      </c>
      <c r="AA3498" s="323"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22"/>
      <c r="Q3499" s="266"/>
      <c r="R3499" s="324"/>
      <c r="S3499" s="326"/>
      <c r="T3499" s="322"/>
      <c r="U3499" s="328"/>
      <c r="V3499" s="330"/>
      <c r="W3499" s="332"/>
      <c r="X3499" s="328"/>
      <c r="Y3499" s="324"/>
      <c r="Z3499" s="324"/>
      <c r="AA3499" s="324"/>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22"/>
      <c r="Q3500" s="266"/>
      <c r="R3500" s="324"/>
      <c r="S3500" s="326"/>
      <c r="T3500" s="322"/>
      <c r="U3500" s="328"/>
      <c r="V3500" s="330"/>
      <c r="W3500" s="332"/>
      <c r="X3500" s="328"/>
      <c r="Y3500" s="324"/>
      <c r="Z3500" s="324"/>
      <c r="AA3500" s="324"/>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22"/>
      <c r="Q3501" s="266"/>
      <c r="R3501" s="324"/>
      <c r="S3501" s="326"/>
      <c r="T3501" s="322"/>
      <c r="U3501" s="328"/>
      <c r="V3501" s="330"/>
      <c r="W3501" s="332"/>
      <c r="X3501" s="328"/>
      <c r="Y3501" s="324"/>
      <c r="Z3501" s="324"/>
      <c r="AA3501" s="324"/>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22"/>
      <c r="Q3502" s="266"/>
      <c r="R3502" s="324"/>
      <c r="S3502" s="326"/>
      <c r="T3502" s="322"/>
      <c r="U3502" s="328"/>
      <c r="V3502" s="330"/>
      <c r="W3502" s="332"/>
      <c r="X3502" s="328"/>
      <c r="Y3502" s="324"/>
      <c r="Z3502" s="324"/>
      <c r="AA3502" s="324"/>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21">
        <f>SUM(O3504:O3508)</f>
        <v>0</v>
      </c>
      <c r="Q3504" s="264"/>
      <c r="R3504" s="323">
        <f>SUMPRODUCT(Q3504:Q3508+0)</f>
        <v>0</v>
      </c>
      <c r="S3504" s="325" t="e">
        <f>R3504/P3504</f>
        <v>#DIV/0!</v>
      </c>
      <c r="T3504" s="321" t="e">
        <f>LOOKUP(S3504,{0.4,0.45,0.5,0.55,0.6,0.65,0.7,0.75,0.8,0.85,0.9,0.95,1},{0.1,0.175,0.25,0.325,0.4,0.475,0.55,0.625,0.7,0.775,0.85,0.925,1})</f>
        <v>#DIV/0!</v>
      </c>
      <c r="U3504" s="327"/>
      <c r="V3504" s="329"/>
      <c r="W3504" s="331"/>
      <c r="X3504" s="327"/>
      <c r="Y3504" s="323">
        <f>R3504-(V3504/10)-X3504</f>
        <v>0</v>
      </c>
      <c r="Z3504" s="323" t="e">
        <f>Y3504*T3504*AE3504</f>
        <v>#DIV/0!</v>
      </c>
      <c r="AA3504" s="323"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22"/>
      <c r="Q3505" s="266"/>
      <c r="R3505" s="324"/>
      <c r="S3505" s="326"/>
      <c r="T3505" s="322"/>
      <c r="U3505" s="328"/>
      <c r="V3505" s="330"/>
      <c r="W3505" s="332"/>
      <c r="X3505" s="328"/>
      <c r="Y3505" s="324"/>
      <c r="Z3505" s="324"/>
      <c r="AA3505" s="324"/>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22"/>
      <c r="Q3506" s="266"/>
      <c r="R3506" s="324"/>
      <c r="S3506" s="326"/>
      <c r="T3506" s="322"/>
      <c r="U3506" s="328"/>
      <c r="V3506" s="330"/>
      <c r="W3506" s="332"/>
      <c r="X3506" s="328"/>
      <c r="Y3506" s="324"/>
      <c r="Z3506" s="324"/>
      <c r="AA3506" s="324"/>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22"/>
      <c r="Q3507" s="266"/>
      <c r="R3507" s="324"/>
      <c r="S3507" s="326"/>
      <c r="T3507" s="322"/>
      <c r="U3507" s="328"/>
      <c r="V3507" s="330"/>
      <c r="W3507" s="332"/>
      <c r="X3507" s="328"/>
      <c r="Y3507" s="324"/>
      <c r="Z3507" s="324"/>
      <c r="AA3507" s="324"/>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22"/>
      <c r="Q3508" s="266"/>
      <c r="R3508" s="324"/>
      <c r="S3508" s="326"/>
      <c r="T3508" s="322"/>
      <c r="U3508" s="328"/>
      <c r="V3508" s="330"/>
      <c r="W3508" s="332"/>
      <c r="X3508" s="328"/>
      <c r="Y3508" s="324"/>
      <c r="Z3508" s="324"/>
      <c r="AA3508" s="324"/>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34">
        <f>SUM(O3509:O3513)</f>
        <v>0</v>
      </c>
      <c r="Q3509" s="269"/>
      <c r="R3509" s="318">
        <f>SUMPRODUCT(Q3509:Q3513+0)</f>
        <v>0</v>
      </c>
      <c r="S3509" s="336" t="e">
        <f>R3509/P3509</f>
        <v>#DIV/0!</v>
      </c>
      <c r="T3509" s="334" t="e">
        <f>LOOKUP(S3509,{0.4,0.45,0.5,0.55,0.6,0.65,0.7,0.75,0.8,0.85,0.9,0.95,1},{0.1,0.175,0.25,0.325,0.4,0.475,0.55,0.625,0.7,0.775,0.85,0.925,1})</f>
        <v>#DIV/0!</v>
      </c>
      <c r="U3509" s="338"/>
      <c r="V3509" s="340"/>
      <c r="W3509" s="342"/>
      <c r="X3509" s="338"/>
      <c r="Y3509" s="318">
        <f>R3509-(V3509/10)-X3509</f>
        <v>0</v>
      </c>
      <c r="Z3509" s="318" t="e">
        <f>Y3509*T3509*AE3509</f>
        <v>#DIV/0!</v>
      </c>
      <c r="AA3509" s="318"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35"/>
      <c r="Q3510" s="271"/>
      <c r="R3510" s="319"/>
      <c r="S3510" s="337"/>
      <c r="T3510" s="335"/>
      <c r="U3510" s="339"/>
      <c r="V3510" s="341"/>
      <c r="W3510" s="343"/>
      <c r="X3510" s="339"/>
      <c r="Y3510" s="319"/>
      <c r="Z3510" s="319"/>
      <c r="AA3510" s="319"/>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35"/>
      <c r="Q3511" s="271"/>
      <c r="R3511" s="319"/>
      <c r="S3511" s="337"/>
      <c r="T3511" s="335"/>
      <c r="U3511" s="339"/>
      <c r="V3511" s="341"/>
      <c r="W3511" s="343"/>
      <c r="X3511" s="339"/>
      <c r="Y3511" s="319"/>
      <c r="Z3511" s="319"/>
      <c r="AA3511" s="319"/>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35"/>
      <c r="Q3512" s="271"/>
      <c r="R3512" s="319"/>
      <c r="S3512" s="337"/>
      <c r="T3512" s="335"/>
      <c r="U3512" s="339"/>
      <c r="V3512" s="341"/>
      <c r="W3512" s="343"/>
      <c r="X3512" s="339"/>
      <c r="Y3512" s="319"/>
      <c r="Z3512" s="319"/>
      <c r="AA3512" s="319"/>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35"/>
      <c r="Q3513" s="271"/>
      <c r="R3513" s="319"/>
      <c r="S3513" s="337"/>
      <c r="T3513" s="335"/>
      <c r="U3513" s="339"/>
      <c r="V3513" s="341"/>
      <c r="W3513" s="343"/>
      <c r="X3513" s="339"/>
      <c r="Y3513" s="319"/>
      <c r="Z3513" s="319"/>
      <c r="AA3513" s="319"/>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21">
        <f>SUM(O3514:O3518)</f>
        <v>0</v>
      </c>
      <c r="Q3514" s="264"/>
      <c r="R3514" s="323">
        <f>SUMPRODUCT(Q3514:Q3518+0)</f>
        <v>0</v>
      </c>
      <c r="S3514" s="325" t="e">
        <f>R3514/P3514</f>
        <v>#DIV/0!</v>
      </c>
      <c r="T3514" s="321" t="e">
        <f>LOOKUP(S3514,{0.4,0.45,0.5,0.55,0.6,0.65,0.7,0.75,0.8,0.85,0.9,0.95,1},{0.1,0.175,0.25,0.325,0.4,0.475,0.55,0.625,0.7,0.775,0.85,0.925,1})</f>
        <v>#DIV/0!</v>
      </c>
      <c r="U3514" s="327"/>
      <c r="V3514" s="329"/>
      <c r="W3514" s="331"/>
      <c r="X3514" s="327"/>
      <c r="Y3514" s="323">
        <f>R3514-(V3514/10)-X3514</f>
        <v>0</v>
      </c>
      <c r="Z3514" s="323" t="e">
        <f>Y3514*T3514*AE3514</f>
        <v>#DIV/0!</v>
      </c>
      <c r="AA3514" s="323"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22"/>
      <c r="Q3515" s="266"/>
      <c r="R3515" s="324"/>
      <c r="S3515" s="326"/>
      <c r="T3515" s="322"/>
      <c r="U3515" s="328"/>
      <c r="V3515" s="330"/>
      <c r="W3515" s="332"/>
      <c r="X3515" s="328"/>
      <c r="Y3515" s="324"/>
      <c r="Z3515" s="324"/>
      <c r="AA3515" s="324"/>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22"/>
      <c r="Q3516" s="266"/>
      <c r="R3516" s="324"/>
      <c r="S3516" s="326"/>
      <c r="T3516" s="322"/>
      <c r="U3516" s="328"/>
      <c r="V3516" s="330"/>
      <c r="W3516" s="332"/>
      <c r="X3516" s="328"/>
      <c r="Y3516" s="324"/>
      <c r="Z3516" s="324"/>
      <c r="AA3516" s="324"/>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22"/>
      <c r="Q3517" s="266"/>
      <c r="R3517" s="324"/>
      <c r="S3517" s="326"/>
      <c r="T3517" s="322"/>
      <c r="U3517" s="328"/>
      <c r="V3517" s="330"/>
      <c r="W3517" s="332"/>
      <c r="X3517" s="328"/>
      <c r="Y3517" s="324"/>
      <c r="Z3517" s="324"/>
      <c r="AA3517" s="324"/>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22"/>
      <c r="Q3518" s="266"/>
      <c r="R3518" s="324"/>
      <c r="S3518" s="326"/>
      <c r="T3518" s="322"/>
      <c r="U3518" s="328"/>
      <c r="V3518" s="330"/>
      <c r="W3518" s="332"/>
      <c r="X3518" s="328"/>
      <c r="Y3518" s="324"/>
      <c r="Z3518" s="324"/>
      <c r="AA3518" s="324"/>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34">
        <f>SUM(O3519:O3523)</f>
        <v>0</v>
      </c>
      <c r="Q3519" s="269"/>
      <c r="R3519" s="318">
        <f>SUMPRODUCT(Q3519:Q3523+0)</f>
        <v>0</v>
      </c>
      <c r="S3519" s="336" t="e">
        <f>R3519/P3519</f>
        <v>#DIV/0!</v>
      </c>
      <c r="T3519" s="334" t="e">
        <f>LOOKUP(S3519,{0.4,0.45,0.5,0.55,0.6,0.65,0.7,0.75,0.8,0.85,0.9,0.95,1},{0.1,0.175,0.25,0.325,0.4,0.475,0.55,0.625,0.7,0.775,0.85,0.925,1})</f>
        <v>#DIV/0!</v>
      </c>
      <c r="U3519" s="338"/>
      <c r="V3519" s="340"/>
      <c r="W3519" s="342"/>
      <c r="X3519" s="338"/>
      <c r="Y3519" s="318">
        <f>R3519-(V3519/10)-X3519</f>
        <v>0</v>
      </c>
      <c r="Z3519" s="318" t="e">
        <f>Y3519*T3519*AE3519</f>
        <v>#DIV/0!</v>
      </c>
      <c r="AA3519" s="318"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35"/>
      <c r="Q3520" s="271"/>
      <c r="R3520" s="319"/>
      <c r="S3520" s="337"/>
      <c r="T3520" s="335"/>
      <c r="U3520" s="339"/>
      <c r="V3520" s="341"/>
      <c r="W3520" s="343"/>
      <c r="X3520" s="339"/>
      <c r="Y3520" s="319"/>
      <c r="Z3520" s="319"/>
      <c r="AA3520" s="319"/>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35"/>
      <c r="Q3521" s="271"/>
      <c r="R3521" s="319"/>
      <c r="S3521" s="337"/>
      <c r="T3521" s="335"/>
      <c r="U3521" s="339"/>
      <c r="V3521" s="341"/>
      <c r="W3521" s="343"/>
      <c r="X3521" s="339"/>
      <c r="Y3521" s="319"/>
      <c r="Z3521" s="319"/>
      <c r="AA3521" s="319"/>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35"/>
      <c r="Q3522" s="271"/>
      <c r="R3522" s="319"/>
      <c r="S3522" s="337"/>
      <c r="T3522" s="335"/>
      <c r="U3522" s="339"/>
      <c r="V3522" s="341"/>
      <c r="W3522" s="343"/>
      <c r="X3522" s="339"/>
      <c r="Y3522" s="319"/>
      <c r="Z3522" s="319"/>
      <c r="AA3522" s="319"/>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35"/>
      <c r="Q3523" s="271"/>
      <c r="R3523" s="319"/>
      <c r="S3523" s="337"/>
      <c r="T3523" s="335"/>
      <c r="U3523" s="339"/>
      <c r="V3523" s="341"/>
      <c r="W3523" s="343"/>
      <c r="X3523" s="339"/>
      <c r="Y3523" s="319"/>
      <c r="Z3523" s="319"/>
      <c r="AA3523" s="319"/>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21">
        <f>SUM(O3524:O3528)</f>
        <v>0</v>
      </c>
      <c r="Q3524" s="264"/>
      <c r="R3524" s="323">
        <f>SUMPRODUCT(Q3524:Q3528+0)</f>
        <v>0</v>
      </c>
      <c r="S3524" s="325" t="e">
        <f>R3524/P3524</f>
        <v>#DIV/0!</v>
      </c>
      <c r="T3524" s="321" t="e">
        <f>LOOKUP(S3524,{0.4,0.45,0.5,0.55,0.6,0.65,0.7,0.75,0.8,0.85,0.9,0.95,1},{0.1,0.175,0.25,0.325,0.4,0.475,0.55,0.625,0.7,0.775,0.85,0.925,1})</f>
        <v>#DIV/0!</v>
      </c>
      <c r="U3524" s="327"/>
      <c r="V3524" s="329"/>
      <c r="W3524" s="331"/>
      <c r="X3524" s="327"/>
      <c r="Y3524" s="323">
        <f>R3524-(V3524/10)-X3524</f>
        <v>0</v>
      </c>
      <c r="Z3524" s="323" t="e">
        <f>Y3524*T3524*AE3524</f>
        <v>#DIV/0!</v>
      </c>
      <c r="AA3524" s="323"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22"/>
      <c r="Q3525" s="266"/>
      <c r="R3525" s="324"/>
      <c r="S3525" s="326"/>
      <c r="T3525" s="322"/>
      <c r="U3525" s="328"/>
      <c r="V3525" s="330"/>
      <c r="W3525" s="332"/>
      <c r="X3525" s="328"/>
      <c r="Y3525" s="324"/>
      <c r="Z3525" s="324"/>
      <c r="AA3525" s="324"/>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22"/>
      <c r="Q3526" s="266"/>
      <c r="R3526" s="324"/>
      <c r="S3526" s="326"/>
      <c r="T3526" s="322"/>
      <c r="U3526" s="328"/>
      <c r="V3526" s="330"/>
      <c r="W3526" s="332"/>
      <c r="X3526" s="328"/>
      <c r="Y3526" s="324"/>
      <c r="Z3526" s="324"/>
      <c r="AA3526" s="324"/>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22"/>
      <c r="Q3527" s="266"/>
      <c r="R3527" s="324"/>
      <c r="S3527" s="326"/>
      <c r="T3527" s="322"/>
      <c r="U3527" s="328"/>
      <c r="V3527" s="330"/>
      <c r="W3527" s="332"/>
      <c r="X3527" s="328"/>
      <c r="Y3527" s="324"/>
      <c r="Z3527" s="324"/>
      <c r="AA3527" s="324"/>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22"/>
      <c r="Q3528" s="266"/>
      <c r="R3528" s="324"/>
      <c r="S3528" s="326"/>
      <c r="T3528" s="322"/>
      <c r="U3528" s="328"/>
      <c r="V3528" s="330"/>
      <c r="W3528" s="332"/>
      <c r="X3528" s="328"/>
      <c r="Y3528" s="324"/>
      <c r="Z3528" s="324"/>
      <c r="AA3528" s="324"/>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21">
        <f>SUM(O3530:O3534)</f>
        <v>0</v>
      </c>
      <c r="Q3530" s="264"/>
      <c r="R3530" s="323">
        <f>SUMPRODUCT(Q3530:Q3534+0)</f>
        <v>0</v>
      </c>
      <c r="S3530" s="325" t="e">
        <f>R3530/P3530</f>
        <v>#DIV/0!</v>
      </c>
      <c r="T3530" s="321" t="e">
        <f>LOOKUP(S3530,{0.4,0.45,0.5,0.55,0.6,0.65,0.7,0.75,0.8,0.85,0.9,0.95,1},{0.1,0.175,0.25,0.325,0.4,0.475,0.55,0.625,0.7,0.775,0.85,0.925,1})</f>
        <v>#DIV/0!</v>
      </c>
      <c r="U3530" s="327"/>
      <c r="V3530" s="329"/>
      <c r="W3530" s="331"/>
      <c r="X3530" s="327"/>
      <c r="Y3530" s="323">
        <f>R3530-(V3530/10)-X3530</f>
        <v>0</v>
      </c>
      <c r="Z3530" s="323" t="e">
        <f>Y3530*T3530*AE3530</f>
        <v>#DIV/0!</v>
      </c>
      <c r="AA3530" s="323"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22"/>
      <c r="Q3531" s="266"/>
      <c r="R3531" s="324"/>
      <c r="S3531" s="326"/>
      <c r="T3531" s="322"/>
      <c r="U3531" s="328"/>
      <c r="V3531" s="330"/>
      <c r="W3531" s="332"/>
      <c r="X3531" s="328"/>
      <c r="Y3531" s="324"/>
      <c r="Z3531" s="324"/>
      <c r="AA3531" s="324"/>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22"/>
      <c r="Q3532" s="266"/>
      <c r="R3532" s="324"/>
      <c r="S3532" s="326"/>
      <c r="T3532" s="322"/>
      <c r="U3532" s="328"/>
      <c r="V3532" s="330"/>
      <c r="W3532" s="332"/>
      <c r="X3532" s="328"/>
      <c r="Y3532" s="324"/>
      <c r="Z3532" s="324"/>
      <c r="AA3532" s="324"/>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22"/>
      <c r="Q3533" s="266"/>
      <c r="R3533" s="324"/>
      <c r="S3533" s="326"/>
      <c r="T3533" s="322"/>
      <c r="U3533" s="328"/>
      <c r="V3533" s="330"/>
      <c r="W3533" s="332"/>
      <c r="X3533" s="328"/>
      <c r="Y3533" s="324"/>
      <c r="Z3533" s="324"/>
      <c r="AA3533" s="324"/>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22"/>
      <c r="Q3534" s="266"/>
      <c r="R3534" s="324"/>
      <c r="S3534" s="326"/>
      <c r="T3534" s="322"/>
      <c r="U3534" s="328"/>
      <c r="V3534" s="330"/>
      <c r="W3534" s="332"/>
      <c r="X3534" s="328"/>
      <c r="Y3534" s="324"/>
      <c r="Z3534" s="324"/>
      <c r="AA3534" s="324"/>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34">
        <f>SUM(O3535:O3539)</f>
        <v>0</v>
      </c>
      <c r="Q3535" s="269"/>
      <c r="R3535" s="318">
        <f>SUMPRODUCT(Q3535:Q3539+0)</f>
        <v>0</v>
      </c>
      <c r="S3535" s="336" t="e">
        <f>R3535/P3535</f>
        <v>#DIV/0!</v>
      </c>
      <c r="T3535" s="334" t="e">
        <f>LOOKUP(S3535,{0.4,0.45,0.5,0.55,0.6,0.65,0.7,0.75,0.8,0.85,0.9,0.95,1},{0.1,0.175,0.25,0.325,0.4,0.475,0.55,0.625,0.7,0.775,0.85,0.925,1})</f>
        <v>#DIV/0!</v>
      </c>
      <c r="U3535" s="338"/>
      <c r="V3535" s="340"/>
      <c r="W3535" s="342"/>
      <c r="X3535" s="338"/>
      <c r="Y3535" s="318">
        <f>R3535-(V3535/10)-X3535</f>
        <v>0</v>
      </c>
      <c r="Z3535" s="318" t="e">
        <f>Y3535*T3535*AE3535</f>
        <v>#DIV/0!</v>
      </c>
      <c r="AA3535" s="318"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35"/>
      <c r="Q3536" s="271"/>
      <c r="R3536" s="319"/>
      <c r="S3536" s="337"/>
      <c r="T3536" s="335"/>
      <c r="U3536" s="339"/>
      <c r="V3536" s="341"/>
      <c r="W3536" s="343"/>
      <c r="X3536" s="339"/>
      <c r="Y3536" s="319"/>
      <c r="Z3536" s="319"/>
      <c r="AA3536" s="319"/>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35"/>
      <c r="Q3537" s="271"/>
      <c r="R3537" s="319"/>
      <c r="S3537" s="337"/>
      <c r="T3537" s="335"/>
      <c r="U3537" s="339"/>
      <c r="V3537" s="341"/>
      <c r="W3537" s="343"/>
      <c r="X3537" s="339"/>
      <c r="Y3537" s="319"/>
      <c r="Z3537" s="319"/>
      <c r="AA3537" s="319"/>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35"/>
      <c r="Q3538" s="271"/>
      <c r="R3538" s="319"/>
      <c r="S3538" s="337"/>
      <c r="T3538" s="335"/>
      <c r="U3538" s="339"/>
      <c r="V3538" s="341"/>
      <c r="W3538" s="343"/>
      <c r="X3538" s="339"/>
      <c r="Y3538" s="319"/>
      <c r="Z3538" s="319"/>
      <c r="AA3538" s="319"/>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35"/>
      <c r="Q3539" s="271"/>
      <c r="R3539" s="319"/>
      <c r="S3539" s="337"/>
      <c r="T3539" s="335"/>
      <c r="U3539" s="339"/>
      <c r="V3539" s="341"/>
      <c r="W3539" s="343"/>
      <c r="X3539" s="339"/>
      <c r="Y3539" s="319"/>
      <c r="Z3539" s="319"/>
      <c r="AA3539" s="319"/>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21">
        <f>SUM(O3540:O3544)</f>
        <v>0</v>
      </c>
      <c r="Q3540" s="264"/>
      <c r="R3540" s="323">
        <f>SUMPRODUCT(Q3540:Q3544+0)</f>
        <v>0</v>
      </c>
      <c r="S3540" s="325" t="e">
        <f>R3540/P3540</f>
        <v>#DIV/0!</v>
      </c>
      <c r="T3540" s="321" t="e">
        <f>LOOKUP(S3540,{0.4,0.45,0.5,0.55,0.6,0.65,0.7,0.75,0.8,0.85,0.9,0.95,1},{0.1,0.175,0.25,0.325,0.4,0.475,0.55,0.625,0.7,0.775,0.85,0.925,1})</f>
        <v>#DIV/0!</v>
      </c>
      <c r="U3540" s="327"/>
      <c r="V3540" s="329"/>
      <c r="W3540" s="331"/>
      <c r="X3540" s="327"/>
      <c r="Y3540" s="323">
        <f>R3540-(V3540/10)-X3540</f>
        <v>0</v>
      </c>
      <c r="Z3540" s="323" t="e">
        <f>Y3540*T3540*AE3540</f>
        <v>#DIV/0!</v>
      </c>
      <c r="AA3540" s="323"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22"/>
      <c r="Q3541" s="266"/>
      <c r="R3541" s="324"/>
      <c r="S3541" s="326"/>
      <c r="T3541" s="322"/>
      <c r="U3541" s="328"/>
      <c r="V3541" s="330"/>
      <c r="W3541" s="332"/>
      <c r="X3541" s="328"/>
      <c r="Y3541" s="324"/>
      <c r="Z3541" s="324"/>
      <c r="AA3541" s="324"/>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22"/>
      <c r="Q3542" s="266"/>
      <c r="R3542" s="324"/>
      <c r="S3542" s="326"/>
      <c r="T3542" s="322"/>
      <c r="U3542" s="328"/>
      <c r="V3542" s="330"/>
      <c r="W3542" s="332"/>
      <c r="X3542" s="328"/>
      <c r="Y3542" s="324"/>
      <c r="Z3542" s="324"/>
      <c r="AA3542" s="324"/>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22"/>
      <c r="Q3543" s="266"/>
      <c r="R3543" s="324"/>
      <c r="S3543" s="326"/>
      <c r="T3543" s="322"/>
      <c r="U3543" s="328"/>
      <c r="V3543" s="330"/>
      <c r="W3543" s="332"/>
      <c r="X3543" s="328"/>
      <c r="Y3543" s="324"/>
      <c r="Z3543" s="324"/>
      <c r="AA3543" s="324"/>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22"/>
      <c r="Q3544" s="266"/>
      <c r="R3544" s="324"/>
      <c r="S3544" s="326"/>
      <c r="T3544" s="322"/>
      <c r="U3544" s="328"/>
      <c r="V3544" s="330"/>
      <c r="W3544" s="332"/>
      <c r="X3544" s="328"/>
      <c r="Y3544" s="324"/>
      <c r="Z3544" s="324"/>
      <c r="AA3544" s="324"/>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34">
        <f>SUM(O3545:O3549)</f>
        <v>0</v>
      </c>
      <c r="Q3545" s="269"/>
      <c r="R3545" s="318">
        <f>SUMPRODUCT(Q3545:Q3549+0)</f>
        <v>0</v>
      </c>
      <c r="S3545" s="336" t="e">
        <f>R3545/P3545</f>
        <v>#DIV/0!</v>
      </c>
      <c r="T3545" s="334" t="e">
        <f>LOOKUP(S3545,{0.4,0.45,0.5,0.55,0.6,0.65,0.7,0.75,0.8,0.85,0.9,0.95,1},{0.1,0.175,0.25,0.325,0.4,0.475,0.55,0.625,0.7,0.775,0.85,0.925,1})</f>
        <v>#DIV/0!</v>
      </c>
      <c r="U3545" s="338"/>
      <c r="V3545" s="340"/>
      <c r="W3545" s="342"/>
      <c r="X3545" s="338"/>
      <c r="Y3545" s="318">
        <f>R3545-(V3545/10)-X3545</f>
        <v>0</v>
      </c>
      <c r="Z3545" s="318" t="e">
        <f>Y3545*T3545*AE3545</f>
        <v>#DIV/0!</v>
      </c>
      <c r="AA3545" s="318"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35"/>
      <c r="Q3546" s="271"/>
      <c r="R3546" s="319"/>
      <c r="S3546" s="337"/>
      <c r="T3546" s="335"/>
      <c r="U3546" s="339"/>
      <c r="V3546" s="341"/>
      <c r="W3546" s="343"/>
      <c r="X3546" s="339"/>
      <c r="Y3546" s="319"/>
      <c r="Z3546" s="319"/>
      <c r="AA3546" s="319"/>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35"/>
      <c r="Q3547" s="271"/>
      <c r="R3547" s="319"/>
      <c r="S3547" s="337"/>
      <c r="T3547" s="335"/>
      <c r="U3547" s="339"/>
      <c r="V3547" s="341"/>
      <c r="W3547" s="343"/>
      <c r="X3547" s="339"/>
      <c r="Y3547" s="319"/>
      <c r="Z3547" s="319"/>
      <c r="AA3547" s="319"/>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35"/>
      <c r="Q3548" s="271"/>
      <c r="R3548" s="319"/>
      <c r="S3548" s="337"/>
      <c r="T3548" s="335"/>
      <c r="U3548" s="339"/>
      <c r="V3548" s="341"/>
      <c r="W3548" s="343"/>
      <c r="X3548" s="339"/>
      <c r="Y3548" s="319"/>
      <c r="Z3548" s="319"/>
      <c r="AA3548" s="319"/>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35"/>
      <c r="Q3549" s="271"/>
      <c r="R3549" s="319"/>
      <c r="S3549" s="337"/>
      <c r="T3549" s="335"/>
      <c r="U3549" s="339"/>
      <c r="V3549" s="341"/>
      <c r="W3549" s="343"/>
      <c r="X3549" s="339"/>
      <c r="Y3549" s="319"/>
      <c r="Z3549" s="319"/>
      <c r="AA3549" s="319"/>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21">
        <f>SUM(O3550:O3554)</f>
        <v>0</v>
      </c>
      <c r="Q3550" s="264"/>
      <c r="R3550" s="323">
        <f>SUMPRODUCT(Q3550:Q3554+0)</f>
        <v>0</v>
      </c>
      <c r="S3550" s="325" t="e">
        <f>R3550/P3550</f>
        <v>#DIV/0!</v>
      </c>
      <c r="T3550" s="321" t="e">
        <f>LOOKUP(S3550,{0.4,0.45,0.5,0.55,0.6,0.65,0.7,0.75,0.8,0.85,0.9,0.95,1},{0.1,0.175,0.25,0.325,0.4,0.475,0.55,0.625,0.7,0.775,0.85,0.925,1})</f>
        <v>#DIV/0!</v>
      </c>
      <c r="U3550" s="327"/>
      <c r="V3550" s="329"/>
      <c r="W3550" s="331"/>
      <c r="X3550" s="327"/>
      <c r="Y3550" s="323">
        <f>R3550-(V3550/10)-X3550</f>
        <v>0</v>
      </c>
      <c r="Z3550" s="323" t="e">
        <f>Y3550*T3550*AE3550</f>
        <v>#DIV/0!</v>
      </c>
      <c r="AA3550" s="323"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22"/>
      <c r="Q3551" s="266"/>
      <c r="R3551" s="324"/>
      <c r="S3551" s="326"/>
      <c r="T3551" s="322"/>
      <c r="U3551" s="328"/>
      <c r="V3551" s="330"/>
      <c r="W3551" s="332"/>
      <c r="X3551" s="328"/>
      <c r="Y3551" s="324"/>
      <c r="Z3551" s="324"/>
      <c r="AA3551" s="324"/>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22"/>
      <c r="Q3552" s="266"/>
      <c r="R3552" s="324"/>
      <c r="S3552" s="326"/>
      <c r="T3552" s="322"/>
      <c r="U3552" s="328"/>
      <c r="V3552" s="330"/>
      <c r="W3552" s="332"/>
      <c r="X3552" s="328"/>
      <c r="Y3552" s="324"/>
      <c r="Z3552" s="324"/>
      <c r="AA3552" s="324"/>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22"/>
      <c r="Q3553" s="266"/>
      <c r="R3553" s="324"/>
      <c r="S3553" s="326"/>
      <c r="T3553" s="322"/>
      <c r="U3553" s="328"/>
      <c r="V3553" s="330"/>
      <c r="W3553" s="332"/>
      <c r="X3553" s="328"/>
      <c r="Y3553" s="324"/>
      <c r="Z3553" s="324"/>
      <c r="AA3553" s="324"/>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22"/>
      <c r="Q3554" s="266"/>
      <c r="R3554" s="324"/>
      <c r="S3554" s="326"/>
      <c r="T3554" s="322"/>
      <c r="U3554" s="328"/>
      <c r="V3554" s="330"/>
      <c r="W3554" s="332"/>
      <c r="X3554" s="328"/>
      <c r="Y3554" s="324"/>
      <c r="Z3554" s="324"/>
      <c r="AA3554" s="324"/>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21">
        <f>SUM(O3556:O3560)</f>
        <v>0</v>
      </c>
      <c r="Q3556" s="264"/>
      <c r="R3556" s="323">
        <f>SUMPRODUCT(Q3556:Q3560+0)</f>
        <v>0</v>
      </c>
      <c r="S3556" s="325" t="e">
        <f>R3556/P3556</f>
        <v>#DIV/0!</v>
      </c>
      <c r="T3556" s="321" t="e">
        <f>LOOKUP(S3556,{0.4,0.45,0.5,0.55,0.6,0.65,0.7,0.75,0.8,0.85,0.9,0.95,1},{0.1,0.175,0.25,0.325,0.4,0.475,0.55,0.625,0.7,0.775,0.85,0.925,1})</f>
        <v>#DIV/0!</v>
      </c>
      <c r="U3556" s="327"/>
      <c r="V3556" s="329"/>
      <c r="W3556" s="331"/>
      <c r="X3556" s="327"/>
      <c r="Y3556" s="323">
        <f>R3556-(V3556/10)-X3556</f>
        <v>0</v>
      </c>
      <c r="Z3556" s="323" t="e">
        <f>Y3556*T3556*AE3556</f>
        <v>#DIV/0!</v>
      </c>
      <c r="AA3556" s="323"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22"/>
      <c r="Q3557" s="266"/>
      <c r="R3557" s="324"/>
      <c r="S3557" s="326"/>
      <c r="T3557" s="322"/>
      <c r="U3557" s="328"/>
      <c r="V3557" s="330"/>
      <c r="W3557" s="332"/>
      <c r="X3557" s="328"/>
      <c r="Y3557" s="324"/>
      <c r="Z3557" s="324"/>
      <c r="AA3557" s="324"/>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22"/>
      <c r="Q3558" s="266"/>
      <c r="R3558" s="324"/>
      <c r="S3558" s="326"/>
      <c r="T3558" s="322"/>
      <c r="U3558" s="328"/>
      <c r="V3558" s="330"/>
      <c r="W3558" s="332"/>
      <c r="X3558" s="328"/>
      <c r="Y3558" s="324"/>
      <c r="Z3558" s="324"/>
      <c r="AA3558" s="324"/>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22"/>
      <c r="Q3559" s="266"/>
      <c r="R3559" s="324"/>
      <c r="S3559" s="326"/>
      <c r="T3559" s="322"/>
      <c r="U3559" s="328"/>
      <c r="V3559" s="330"/>
      <c r="W3559" s="332"/>
      <c r="X3559" s="328"/>
      <c r="Y3559" s="324"/>
      <c r="Z3559" s="324"/>
      <c r="AA3559" s="324"/>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22"/>
      <c r="Q3560" s="266"/>
      <c r="R3560" s="324"/>
      <c r="S3560" s="326"/>
      <c r="T3560" s="322"/>
      <c r="U3560" s="328"/>
      <c r="V3560" s="330"/>
      <c r="W3560" s="332"/>
      <c r="X3560" s="328"/>
      <c r="Y3560" s="324"/>
      <c r="Z3560" s="324"/>
      <c r="AA3560" s="324"/>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34">
        <f>SUM(O3561:O3565)</f>
        <v>0</v>
      </c>
      <c r="Q3561" s="269"/>
      <c r="R3561" s="318">
        <f>SUMPRODUCT(Q3561:Q3565+0)</f>
        <v>0</v>
      </c>
      <c r="S3561" s="336" t="e">
        <f>R3561/P3561</f>
        <v>#DIV/0!</v>
      </c>
      <c r="T3561" s="334" t="e">
        <f>LOOKUP(S3561,{0.4,0.45,0.5,0.55,0.6,0.65,0.7,0.75,0.8,0.85,0.9,0.95,1},{0.1,0.175,0.25,0.325,0.4,0.475,0.55,0.625,0.7,0.775,0.85,0.925,1})</f>
        <v>#DIV/0!</v>
      </c>
      <c r="U3561" s="338"/>
      <c r="V3561" s="340"/>
      <c r="W3561" s="342"/>
      <c r="X3561" s="338"/>
      <c r="Y3561" s="318">
        <f>R3561-(V3561/10)-X3561</f>
        <v>0</v>
      </c>
      <c r="Z3561" s="318" t="e">
        <f>Y3561*T3561*AE3561</f>
        <v>#DIV/0!</v>
      </c>
      <c r="AA3561" s="318"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35"/>
      <c r="Q3562" s="271"/>
      <c r="R3562" s="319"/>
      <c r="S3562" s="337"/>
      <c r="T3562" s="335"/>
      <c r="U3562" s="339"/>
      <c r="V3562" s="341"/>
      <c r="W3562" s="343"/>
      <c r="X3562" s="339"/>
      <c r="Y3562" s="319"/>
      <c r="Z3562" s="319"/>
      <c r="AA3562" s="319"/>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35"/>
      <c r="Q3563" s="271"/>
      <c r="R3563" s="319"/>
      <c r="S3563" s="337"/>
      <c r="T3563" s="335"/>
      <c r="U3563" s="339"/>
      <c r="V3563" s="341"/>
      <c r="W3563" s="343"/>
      <c r="X3563" s="339"/>
      <c r="Y3563" s="319"/>
      <c r="Z3563" s="319"/>
      <c r="AA3563" s="319"/>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35"/>
      <c r="Q3564" s="271"/>
      <c r="R3564" s="319"/>
      <c r="S3564" s="337"/>
      <c r="T3564" s="335"/>
      <c r="U3564" s="339"/>
      <c r="V3564" s="341"/>
      <c r="W3564" s="343"/>
      <c r="X3564" s="339"/>
      <c r="Y3564" s="319"/>
      <c r="Z3564" s="319"/>
      <c r="AA3564" s="319"/>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35"/>
      <c r="Q3565" s="271"/>
      <c r="R3565" s="319"/>
      <c r="S3565" s="337"/>
      <c r="T3565" s="335"/>
      <c r="U3565" s="339"/>
      <c r="V3565" s="341"/>
      <c r="W3565" s="343"/>
      <c r="X3565" s="339"/>
      <c r="Y3565" s="319"/>
      <c r="Z3565" s="319"/>
      <c r="AA3565" s="319"/>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21">
        <f>SUM(O3566:O3570)</f>
        <v>0</v>
      </c>
      <c r="Q3566" s="264"/>
      <c r="R3566" s="323">
        <f>SUMPRODUCT(Q3566:Q3570+0)</f>
        <v>0</v>
      </c>
      <c r="S3566" s="325" t="e">
        <f>R3566/P3566</f>
        <v>#DIV/0!</v>
      </c>
      <c r="T3566" s="321" t="e">
        <f>LOOKUP(S3566,{0.4,0.45,0.5,0.55,0.6,0.65,0.7,0.75,0.8,0.85,0.9,0.95,1},{0.1,0.175,0.25,0.325,0.4,0.475,0.55,0.625,0.7,0.775,0.85,0.925,1})</f>
        <v>#DIV/0!</v>
      </c>
      <c r="U3566" s="327"/>
      <c r="V3566" s="329"/>
      <c r="W3566" s="331"/>
      <c r="X3566" s="327"/>
      <c r="Y3566" s="323">
        <f>R3566-(V3566/10)-X3566</f>
        <v>0</v>
      </c>
      <c r="Z3566" s="323" t="e">
        <f>Y3566*T3566*AE3566</f>
        <v>#DIV/0!</v>
      </c>
      <c r="AA3566" s="323"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22"/>
      <c r="Q3567" s="266"/>
      <c r="R3567" s="324"/>
      <c r="S3567" s="326"/>
      <c r="T3567" s="322"/>
      <c r="U3567" s="328"/>
      <c r="V3567" s="330"/>
      <c r="W3567" s="332"/>
      <c r="X3567" s="328"/>
      <c r="Y3567" s="324"/>
      <c r="Z3567" s="324"/>
      <c r="AA3567" s="324"/>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22"/>
      <c r="Q3568" s="266"/>
      <c r="R3568" s="324"/>
      <c r="S3568" s="326"/>
      <c r="T3568" s="322"/>
      <c r="U3568" s="328"/>
      <c r="V3568" s="330"/>
      <c r="W3568" s="332"/>
      <c r="X3568" s="328"/>
      <c r="Y3568" s="324"/>
      <c r="Z3568" s="324"/>
      <c r="AA3568" s="324"/>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22"/>
      <c r="Q3569" s="266"/>
      <c r="R3569" s="324"/>
      <c r="S3569" s="326"/>
      <c r="T3569" s="322"/>
      <c r="U3569" s="328"/>
      <c r="V3569" s="330"/>
      <c r="W3569" s="332"/>
      <c r="X3569" s="328"/>
      <c r="Y3569" s="324"/>
      <c r="Z3569" s="324"/>
      <c r="AA3569" s="324"/>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22"/>
      <c r="Q3570" s="266"/>
      <c r="R3570" s="324"/>
      <c r="S3570" s="326"/>
      <c r="T3570" s="322"/>
      <c r="U3570" s="328"/>
      <c r="V3570" s="330"/>
      <c r="W3570" s="332"/>
      <c r="X3570" s="328"/>
      <c r="Y3570" s="324"/>
      <c r="Z3570" s="324"/>
      <c r="AA3570" s="324"/>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34">
        <f>SUM(O3571:O3575)</f>
        <v>0</v>
      </c>
      <c r="Q3571" s="269"/>
      <c r="R3571" s="318">
        <f>SUMPRODUCT(Q3571:Q3575+0)</f>
        <v>0</v>
      </c>
      <c r="S3571" s="336" t="e">
        <f>R3571/P3571</f>
        <v>#DIV/0!</v>
      </c>
      <c r="T3571" s="334" t="e">
        <f>LOOKUP(S3571,{0.4,0.45,0.5,0.55,0.6,0.65,0.7,0.75,0.8,0.85,0.9,0.95,1},{0.1,0.175,0.25,0.325,0.4,0.475,0.55,0.625,0.7,0.775,0.85,0.925,1})</f>
        <v>#DIV/0!</v>
      </c>
      <c r="U3571" s="338"/>
      <c r="V3571" s="340"/>
      <c r="W3571" s="342"/>
      <c r="X3571" s="338"/>
      <c r="Y3571" s="318">
        <f>R3571-(V3571/10)-X3571</f>
        <v>0</v>
      </c>
      <c r="Z3571" s="318" t="e">
        <f>Y3571*T3571*AE3571</f>
        <v>#DIV/0!</v>
      </c>
      <c r="AA3571" s="318"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35"/>
      <c r="Q3572" s="271"/>
      <c r="R3572" s="319"/>
      <c r="S3572" s="337"/>
      <c r="T3572" s="335"/>
      <c r="U3572" s="339"/>
      <c r="V3572" s="341"/>
      <c r="W3572" s="343"/>
      <c r="X3572" s="339"/>
      <c r="Y3572" s="319"/>
      <c r="Z3572" s="319"/>
      <c r="AA3572" s="319"/>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35"/>
      <c r="Q3573" s="271"/>
      <c r="R3573" s="319"/>
      <c r="S3573" s="337"/>
      <c r="T3573" s="335"/>
      <c r="U3573" s="339"/>
      <c r="V3573" s="341"/>
      <c r="W3573" s="343"/>
      <c r="X3573" s="339"/>
      <c r="Y3573" s="319"/>
      <c r="Z3573" s="319"/>
      <c r="AA3573" s="319"/>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35"/>
      <c r="Q3574" s="271"/>
      <c r="R3574" s="319"/>
      <c r="S3574" s="337"/>
      <c r="T3574" s="335"/>
      <c r="U3574" s="339"/>
      <c r="V3574" s="341"/>
      <c r="W3574" s="343"/>
      <c r="X3574" s="339"/>
      <c r="Y3574" s="319"/>
      <c r="Z3574" s="319"/>
      <c r="AA3574" s="319"/>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35"/>
      <c r="Q3575" s="271"/>
      <c r="R3575" s="319"/>
      <c r="S3575" s="337"/>
      <c r="T3575" s="335"/>
      <c r="U3575" s="339"/>
      <c r="V3575" s="341"/>
      <c r="W3575" s="343"/>
      <c r="X3575" s="339"/>
      <c r="Y3575" s="319"/>
      <c r="Z3575" s="319"/>
      <c r="AA3575" s="319"/>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21">
        <f>SUM(O3576:O3580)</f>
        <v>0</v>
      </c>
      <c r="Q3576" s="264"/>
      <c r="R3576" s="323">
        <f>SUMPRODUCT(Q3576:Q3580+0)</f>
        <v>0</v>
      </c>
      <c r="S3576" s="325" t="e">
        <f>R3576/P3576</f>
        <v>#DIV/0!</v>
      </c>
      <c r="T3576" s="321" t="e">
        <f>LOOKUP(S3576,{0.4,0.45,0.5,0.55,0.6,0.65,0.7,0.75,0.8,0.85,0.9,0.95,1},{0.1,0.175,0.25,0.325,0.4,0.475,0.55,0.625,0.7,0.775,0.85,0.925,1})</f>
        <v>#DIV/0!</v>
      </c>
      <c r="U3576" s="327"/>
      <c r="V3576" s="329"/>
      <c r="W3576" s="331"/>
      <c r="X3576" s="327"/>
      <c r="Y3576" s="323">
        <f>R3576-(V3576/10)-X3576</f>
        <v>0</v>
      </c>
      <c r="Z3576" s="323" t="e">
        <f>Y3576*T3576*AE3576</f>
        <v>#DIV/0!</v>
      </c>
      <c r="AA3576" s="323"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22"/>
      <c r="Q3577" s="266"/>
      <c r="R3577" s="324"/>
      <c r="S3577" s="326"/>
      <c r="T3577" s="322"/>
      <c r="U3577" s="328"/>
      <c r="V3577" s="330"/>
      <c r="W3577" s="332"/>
      <c r="X3577" s="328"/>
      <c r="Y3577" s="324"/>
      <c r="Z3577" s="324"/>
      <c r="AA3577" s="324"/>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22"/>
      <c r="Q3578" s="266"/>
      <c r="R3578" s="324"/>
      <c r="S3578" s="326"/>
      <c r="T3578" s="322"/>
      <c r="U3578" s="328"/>
      <c r="V3578" s="330"/>
      <c r="W3578" s="332"/>
      <c r="X3578" s="328"/>
      <c r="Y3578" s="324"/>
      <c r="Z3578" s="324"/>
      <c r="AA3578" s="324"/>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22"/>
      <c r="Q3579" s="266"/>
      <c r="R3579" s="324"/>
      <c r="S3579" s="326"/>
      <c r="T3579" s="322"/>
      <c r="U3579" s="328"/>
      <c r="V3579" s="330"/>
      <c r="W3579" s="332"/>
      <c r="X3579" s="328"/>
      <c r="Y3579" s="324"/>
      <c r="Z3579" s="324"/>
      <c r="AA3579" s="324"/>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22"/>
      <c r="Q3580" s="266"/>
      <c r="R3580" s="324"/>
      <c r="S3580" s="326"/>
      <c r="T3580" s="322"/>
      <c r="U3580" s="328"/>
      <c r="V3580" s="330"/>
      <c r="W3580" s="332"/>
      <c r="X3580" s="328"/>
      <c r="Y3580" s="324"/>
      <c r="Z3580" s="324"/>
      <c r="AA3580" s="324"/>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21">
        <f>SUM(O3582:O3586)</f>
        <v>0</v>
      </c>
      <c r="Q3582" s="264"/>
      <c r="R3582" s="323">
        <f>SUMPRODUCT(Q3582:Q3586+0)</f>
        <v>0</v>
      </c>
      <c r="S3582" s="325" t="e">
        <f>R3582/P3582</f>
        <v>#DIV/0!</v>
      </c>
      <c r="T3582" s="321" t="e">
        <f>LOOKUP(S3582,{0.4,0.45,0.5,0.55,0.6,0.65,0.7,0.75,0.8,0.85,0.9,0.95,1},{0.1,0.175,0.25,0.325,0.4,0.475,0.55,0.625,0.7,0.775,0.85,0.925,1})</f>
        <v>#DIV/0!</v>
      </c>
      <c r="U3582" s="327"/>
      <c r="V3582" s="329"/>
      <c r="W3582" s="331"/>
      <c r="X3582" s="327"/>
      <c r="Y3582" s="323">
        <f>R3582-(V3582/10)-X3582</f>
        <v>0</v>
      </c>
      <c r="Z3582" s="323" t="e">
        <f>Y3582*T3582*AE3582</f>
        <v>#DIV/0!</v>
      </c>
      <c r="AA3582" s="323"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22"/>
      <c r="Q3583" s="266"/>
      <c r="R3583" s="324"/>
      <c r="S3583" s="326"/>
      <c r="T3583" s="322"/>
      <c r="U3583" s="328"/>
      <c r="V3583" s="330"/>
      <c r="W3583" s="332"/>
      <c r="X3583" s="328"/>
      <c r="Y3583" s="324"/>
      <c r="Z3583" s="324"/>
      <c r="AA3583" s="324"/>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22"/>
      <c r="Q3584" s="266"/>
      <c r="R3584" s="324"/>
      <c r="S3584" s="326"/>
      <c r="T3584" s="322"/>
      <c r="U3584" s="328"/>
      <c r="V3584" s="330"/>
      <c r="W3584" s="332"/>
      <c r="X3584" s="328"/>
      <c r="Y3584" s="324"/>
      <c r="Z3584" s="324"/>
      <c r="AA3584" s="324"/>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22"/>
      <c r="Q3585" s="266"/>
      <c r="R3585" s="324"/>
      <c r="S3585" s="326"/>
      <c r="T3585" s="322"/>
      <c r="U3585" s="328"/>
      <c r="V3585" s="330"/>
      <c r="W3585" s="332"/>
      <c r="X3585" s="328"/>
      <c r="Y3585" s="324"/>
      <c r="Z3585" s="324"/>
      <c r="AA3585" s="324"/>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22"/>
      <c r="Q3586" s="266"/>
      <c r="R3586" s="324"/>
      <c r="S3586" s="326"/>
      <c r="T3586" s="322"/>
      <c r="U3586" s="328"/>
      <c r="V3586" s="330"/>
      <c r="W3586" s="332"/>
      <c r="X3586" s="328"/>
      <c r="Y3586" s="324"/>
      <c r="Z3586" s="324"/>
      <c r="AA3586" s="324"/>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34">
        <f>SUM(O3587:O3591)</f>
        <v>0</v>
      </c>
      <c r="Q3587" s="269"/>
      <c r="R3587" s="318">
        <f>SUMPRODUCT(Q3587:Q3591+0)</f>
        <v>0</v>
      </c>
      <c r="S3587" s="336" t="e">
        <f>R3587/P3587</f>
        <v>#DIV/0!</v>
      </c>
      <c r="T3587" s="334" t="e">
        <f>LOOKUP(S3587,{0.4,0.45,0.5,0.55,0.6,0.65,0.7,0.75,0.8,0.85,0.9,0.95,1},{0.1,0.175,0.25,0.325,0.4,0.475,0.55,0.625,0.7,0.775,0.85,0.925,1})</f>
        <v>#DIV/0!</v>
      </c>
      <c r="U3587" s="338"/>
      <c r="V3587" s="340"/>
      <c r="W3587" s="342"/>
      <c r="X3587" s="338"/>
      <c r="Y3587" s="318">
        <f>R3587-(V3587/10)-X3587</f>
        <v>0</v>
      </c>
      <c r="Z3587" s="318" t="e">
        <f>Y3587*T3587*AE3587</f>
        <v>#DIV/0!</v>
      </c>
      <c r="AA3587" s="318"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35"/>
      <c r="Q3588" s="271"/>
      <c r="R3588" s="319"/>
      <c r="S3588" s="337"/>
      <c r="T3588" s="335"/>
      <c r="U3588" s="339"/>
      <c r="V3588" s="341"/>
      <c r="W3588" s="343"/>
      <c r="X3588" s="339"/>
      <c r="Y3588" s="319"/>
      <c r="Z3588" s="319"/>
      <c r="AA3588" s="319"/>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35"/>
      <c r="Q3589" s="271"/>
      <c r="R3589" s="319"/>
      <c r="S3589" s="337"/>
      <c r="T3589" s="335"/>
      <c r="U3589" s="339"/>
      <c r="V3589" s="341"/>
      <c r="W3589" s="343"/>
      <c r="X3589" s="339"/>
      <c r="Y3589" s="319"/>
      <c r="Z3589" s="319"/>
      <c r="AA3589" s="319"/>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35"/>
      <c r="Q3590" s="271"/>
      <c r="R3590" s="319"/>
      <c r="S3590" s="337"/>
      <c r="T3590" s="335"/>
      <c r="U3590" s="339"/>
      <c r="V3590" s="341"/>
      <c r="W3590" s="343"/>
      <c r="X3590" s="339"/>
      <c r="Y3590" s="319"/>
      <c r="Z3590" s="319"/>
      <c r="AA3590" s="319"/>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35"/>
      <c r="Q3591" s="271"/>
      <c r="R3591" s="319"/>
      <c r="S3591" s="337"/>
      <c r="T3591" s="335"/>
      <c r="U3591" s="339"/>
      <c r="V3591" s="341"/>
      <c r="W3591" s="343"/>
      <c r="X3591" s="339"/>
      <c r="Y3591" s="319"/>
      <c r="Z3591" s="319"/>
      <c r="AA3591" s="319"/>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21">
        <f>SUM(O3592:O3596)</f>
        <v>0</v>
      </c>
      <c r="Q3592" s="264"/>
      <c r="R3592" s="323">
        <f>SUMPRODUCT(Q3592:Q3596+0)</f>
        <v>0</v>
      </c>
      <c r="S3592" s="325" t="e">
        <f>R3592/P3592</f>
        <v>#DIV/0!</v>
      </c>
      <c r="T3592" s="321" t="e">
        <f>LOOKUP(S3592,{0.4,0.45,0.5,0.55,0.6,0.65,0.7,0.75,0.8,0.85,0.9,0.95,1},{0.1,0.175,0.25,0.325,0.4,0.475,0.55,0.625,0.7,0.775,0.85,0.925,1})</f>
        <v>#DIV/0!</v>
      </c>
      <c r="U3592" s="327"/>
      <c r="V3592" s="329"/>
      <c r="W3592" s="331"/>
      <c r="X3592" s="327"/>
      <c r="Y3592" s="323">
        <f>R3592-(V3592/10)-X3592</f>
        <v>0</v>
      </c>
      <c r="Z3592" s="323" t="e">
        <f>Y3592*T3592*AE3592</f>
        <v>#DIV/0!</v>
      </c>
      <c r="AA3592" s="323"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22"/>
      <c r="Q3593" s="266"/>
      <c r="R3593" s="324"/>
      <c r="S3593" s="326"/>
      <c r="T3593" s="322"/>
      <c r="U3593" s="328"/>
      <c r="V3593" s="330"/>
      <c r="W3593" s="332"/>
      <c r="X3593" s="328"/>
      <c r="Y3593" s="324"/>
      <c r="Z3593" s="324"/>
      <c r="AA3593" s="324"/>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22"/>
      <c r="Q3594" s="266"/>
      <c r="R3594" s="324"/>
      <c r="S3594" s="326"/>
      <c r="T3594" s="322"/>
      <c r="U3594" s="328"/>
      <c r="V3594" s="330"/>
      <c r="W3594" s="332"/>
      <c r="X3594" s="328"/>
      <c r="Y3594" s="324"/>
      <c r="Z3594" s="324"/>
      <c r="AA3594" s="324"/>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22"/>
      <c r="Q3595" s="266"/>
      <c r="R3595" s="324"/>
      <c r="S3595" s="326"/>
      <c r="T3595" s="322"/>
      <c r="U3595" s="328"/>
      <c r="V3595" s="330"/>
      <c r="W3595" s="332"/>
      <c r="X3595" s="328"/>
      <c r="Y3595" s="324"/>
      <c r="Z3595" s="324"/>
      <c r="AA3595" s="324"/>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22"/>
      <c r="Q3596" s="266"/>
      <c r="R3596" s="324"/>
      <c r="S3596" s="326"/>
      <c r="T3596" s="322"/>
      <c r="U3596" s="328"/>
      <c r="V3596" s="330"/>
      <c r="W3596" s="332"/>
      <c r="X3596" s="328"/>
      <c r="Y3596" s="324"/>
      <c r="Z3596" s="324"/>
      <c r="AA3596" s="324"/>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34">
        <f>SUM(O3597:O3601)</f>
        <v>0</v>
      </c>
      <c r="Q3597" s="269"/>
      <c r="R3597" s="318">
        <f>SUMPRODUCT(Q3597:Q3601+0)</f>
        <v>0</v>
      </c>
      <c r="S3597" s="336" t="e">
        <f>R3597/P3597</f>
        <v>#DIV/0!</v>
      </c>
      <c r="T3597" s="334" t="e">
        <f>LOOKUP(S3597,{0.4,0.45,0.5,0.55,0.6,0.65,0.7,0.75,0.8,0.85,0.9,0.95,1},{0.1,0.175,0.25,0.325,0.4,0.475,0.55,0.625,0.7,0.775,0.85,0.925,1})</f>
        <v>#DIV/0!</v>
      </c>
      <c r="U3597" s="338"/>
      <c r="V3597" s="340"/>
      <c r="W3597" s="342"/>
      <c r="X3597" s="338"/>
      <c r="Y3597" s="318">
        <f>R3597-(V3597/10)-X3597</f>
        <v>0</v>
      </c>
      <c r="Z3597" s="318" t="e">
        <f>Y3597*T3597*AE3597</f>
        <v>#DIV/0!</v>
      </c>
      <c r="AA3597" s="318"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35"/>
      <c r="Q3598" s="271"/>
      <c r="R3598" s="319"/>
      <c r="S3598" s="337"/>
      <c r="T3598" s="335"/>
      <c r="U3598" s="339"/>
      <c r="V3598" s="341"/>
      <c r="W3598" s="343"/>
      <c r="X3598" s="339"/>
      <c r="Y3598" s="319"/>
      <c r="Z3598" s="319"/>
      <c r="AA3598" s="319"/>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35"/>
      <c r="Q3599" s="271"/>
      <c r="R3599" s="319"/>
      <c r="S3599" s="337"/>
      <c r="T3599" s="335"/>
      <c r="U3599" s="339"/>
      <c r="V3599" s="341"/>
      <c r="W3599" s="343"/>
      <c r="X3599" s="339"/>
      <c r="Y3599" s="319"/>
      <c r="Z3599" s="319"/>
      <c r="AA3599" s="319"/>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35"/>
      <c r="Q3600" s="271"/>
      <c r="R3600" s="319"/>
      <c r="S3600" s="337"/>
      <c r="T3600" s="335"/>
      <c r="U3600" s="339"/>
      <c r="V3600" s="341"/>
      <c r="W3600" s="343"/>
      <c r="X3600" s="339"/>
      <c r="Y3600" s="319"/>
      <c r="Z3600" s="319"/>
      <c r="AA3600" s="319"/>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35"/>
      <c r="Q3601" s="271"/>
      <c r="R3601" s="319"/>
      <c r="S3601" s="337"/>
      <c r="T3601" s="335"/>
      <c r="U3601" s="339"/>
      <c r="V3601" s="341"/>
      <c r="W3601" s="343"/>
      <c r="X3601" s="339"/>
      <c r="Y3601" s="319"/>
      <c r="Z3601" s="319"/>
      <c r="AA3601" s="319"/>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21">
        <f>SUM(O3602:O3606)</f>
        <v>0</v>
      </c>
      <c r="Q3602" s="264"/>
      <c r="R3602" s="323">
        <f>SUMPRODUCT(Q3602:Q3606+0)</f>
        <v>0</v>
      </c>
      <c r="S3602" s="325" t="e">
        <f>R3602/P3602</f>
        <v>#DIV/0!</v>
      </c>
      <c r="T3602" s="321" t="e">
        <f>LOOKUP(S3602,{0.4,0.45,0.5,0.55,0.6,0.65,0.7,0.75,0.8,0.85,0.9,0.95,1},{0.1,0.175,0.25,0.325,0.4,0.475,0.55,0.625,0.7,0.775,0.85,0.925,1})</f>
        <v>#DIV/0!</v>
      </c>
      <c r="U3602" s="327"/>
      <c r="V3602" s="329"/>
      <c r="W3602" s="331"/>
      <c r="X3602" s="327"/>
      <c r="Y3602" s="323">
        <f>R3602-(V3602/10)-X3602</f>
        <v>0</v>
      </c>
      <c r="Z3602" s="323" t="e">
        <f>Y3602*T3602*AE3602</f>
        <v>#DIV/0!</v>
      </c>
      <c r="AA3602" s="323"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22"/>
      <c r="Q3603" s="266"/>
      <c r="R3603" s="324"/>
      <c r="S3603" s="326"/>
      <c r="T3603" s="322"/>
      <c r="U3603" s="328"/>
      <c r="V3603" s="330"/>
      <c r="W3603" s="332"/>
      <c r="X3603" s="328"/>
      <c r="Y3603" s="324"/>
      <c r="Z3603" s="324"/>
      <c r="AA3603" s="324"/>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22"/>
      <c r="Q3604" s="266"/>
      <c r="R3604" s="324"/>
      <c r="S3604" s="326"/>
      <c r="T3604" s="322"/>
      <c r="U3604" s="328"/>
      <c r="V3604" s="330"/>
      <c r="W3604" s="332"/>
      <c r="X3604" s="328"/>
      <c r="Y3604" s="324"/>
      <c r="Z3604" s="324"/>
      <c r="AA3604" s="324"/>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22"/>
      <c r="Q3605" s="266"/>
      <c r="R3605" s="324"/>
      <c r="S3605" s="326"/>
      <c r="T3605" s="322"/>
      <c r="U3605" s="328"/>
      <c r="V3605" s="330"/>
      <c r="W3605" s="332"/>
      <c r="X3605" s="328"/>
      <c r="Y3605" s="324"/>
      <c r="Z3605" s="324"/>
      <c r="AA3605" s="324"/>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22"/>
      <c r="Q3606" s="266"/>
      <c r="R3606" s="324"/>
      <c r="S3606" s="326"/>
      <c r="T3606" s="322"/>
      <c r="U3606" s="328"/>
      <c r="V3606" s="330"/>
      <c r="W3606" s="332"/>
      <c r="X3606" s="328"/>
      <c r="Y3606" s="324"/>
      <c r="Z3606" s="324"/>
      <c r="AA3606" s="324"/>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21">
        <f>SUM(O3608:O3612)</f>
        <v>0</v>
      </c>
      <c r="Q3608" s="264"/>
      <c r="R3608" s="323">
        <f>SUMPRODUCT(Q3608:Q3612+0)</f>
        <v>0</v>
      </c>
      <c r="S3608" s="325" t="e">
        <f>R3608/P3608</f>
        <v>#DIV/0!</v>
      </c>
      <c r="T3608" s="321" t="e">
        <f>LOOKUP(S3608,{0.4,0.45,0.5,0.55,0.6,0.65,0.7,0.75,0.8,0.85,0.9,0.95,1},{0.1,0.175,0.25,0.325,0.4,0.475,0.55,0.625,0.7,0.775,0.85,0.925,1})</f>
        <v>#DIV/0!</v>
      </c>
      <c r="U3608" s="327"/>
      <c r="V3608" s="329"/>
      <c r="W3608" s="331"/>
      <c r="X3608" s="327"/>
      <c r="Y3608" s="323">
        <f>R3608-(V3608/10)-X3608</f>
        <v>0</v>
      </c>
      <c r="Z3608" s="323" t="e">
        <f>Y3608*T3608*AE3608</f>
        <v>#DIV/0!</v>
      </c>
      <c r="AA3608" s="323"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22"/>
      <c r="Q3609" s="266"/>
      <c r="R3609" s="324"/>
      <c r="S3609" s="326"/>
      <c r="T3609" s="322"/>
      <c r="U3609" s="328"/>
      <c r="V3609" s="330"/>
      <c r="W3609" s="332"/>
      <c r="X3609" s="328"/>
      <c r="Y3609" s="324"/>
      <c r="Z3609" s="324"/>
      <c r="AA3609" s="324"/>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22"/>
      <c r="Q3610" s="266"/>
      <c r="R3610" s="324"/>
      <c r="S3610" s="326"/>
      <c r="T3610" s="322"/>
      <c r="U3610" s="328"/>
      <c r="V3610" s="330"/>
      <c r="W3610" s="332"/>
      <c r="X3610" s="328"/>
      <c r="Y3610" s="324"/>
      <c r="Z3610" s="324"/>
      <c r="AA3610" s="324"/>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22"/>
      <c r="Q3611" s="266"/>
      <c r="R3611" s="324"/>
      <c r="S3611" s="326"/>
      <c r="T3611" s="322"/>
      <c r="U3611" s="328"/>
      <c r="V3611" s="330"/>
      <c r="W3611" s="332"/>
      <c r="X3611" s="328"/>
      <c r="Y3611" s="324"/>
      <c r="Z3611" s="324"/>
      <c r="AA3611" s="324"/>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22"/>
      <c r="Q3612" s="266"/>
      <c r="R3612" s="324"/>
      <c r="S3612" s="326"/>
      <c r="T3612" s="322"/>
      <c r="U3612" s="328"/>
      <c r="V3612" s="330"/>
      <c r="W3612" s="332"/>
      <c r="X3612" s="328"/>
      <c r="Y3612" s="324"/>
      <c r="Z3612" s="324"/>
      <c r="AA3612" s="324"/>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34">
        <f>SUM(O3613:O3617)</f>
        <v>0</v>
      </c>
      <c r="Q3613" s="269"/>
      <c r="R3613" s="318">
        <f>SUMPRODUCT(Q3613:Q3617+0)</f>
        <v>0</v>
      </c>
      <c r="S3613" s="336" t="e">
        <f>R3613/P3613</f>
        <v>#DIV/0!</v>
      </c>
      <c r="T3613" s="334" t="e">
        <f>LOOKUP(S3613,{0.4,0.45,0.5,0.55,0.6,0.65,0.7,0.75,0.8,0.85,0.9,0.95,1},{0.1,0.175,0.25,0.325,0.4,0.475,0.55,0.625,0.7,0.775,0.85,0.925,1})</f>
        <v>#DIV/0!</v>
      </c>
      <c r="U3613" s="338"/>
      <c r="V3613" s="340"/>
      <c r="W3613" s="342"/>
      <c r="X3613" s="338"/>
      <c r="Y3613" s="318">
        <f>R3613-(V3613/10)-X3613</f>
        <v>0</v>
      </c>
      <c r="Z3613" s="318" t="e">
        <f>Y3613*T3613*AE3613</f>
        <v>#DIV/0!</v>
      </c>
      <c r="AA3613" s="318"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35"/>
      <c r="Q3614" s="271"/>
      <c r="R3614" s="319"/>
      <c r="S3614" s="337"/>
      <c r="T3614" s="335"/>
      <c r="U3614" s="339"/>
      <c r="V3614" s="341"/>
      <c r="W3614" s="343"/>
      <c r="X3614" s="339"/>
      <c r="Y3614" s="319"/>
      <c r="Z3614" s="319"/>
      <c r="AA3614" s="319"/>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35"/>
      <c r="Q3615" s="271"/>
      <c r="R3615" s="319"/>
      <c r="S3615" s="337"/>
      <c r="T3615" s="335"/>
      <c r="U3615" s="339"/>
      <c r="V3615" s="341"/>
      <c r="W3615" s="343"/>
      <c r="X3615" s="339"/>
      <c r="Y3615" s="319"/>
      <c r="Z3615" s="319"/>
      <c r="AA3615" s="319"/>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35"/>
      <c r="Q3616" s="271"/>
      <c r="R3616" s="319"/>
      <c r="S3616" s="337"/>
      <c r="T3616" s="335"/>
      <c r="U3616" s="339"/>
      <c r="V3616" s="341"/>
      <c r="W3616" s="343"/>
      <c r="X3616" s="339"/>
      <c r="Y3616" s="319"/>
      <c r="Z3616" s="319"/>
      <c r="AA3616" s="319"/>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35"/>
      <c r="Q3617" s="271"/>
      <c r="R3617" s="319"/>
      <c r="S3617" s="337"/>
      <c r="T3617" s="335"/>
      <c r="U3617" s="339"/>
      <c r="V3617" s="341"/>
      <c r="W3617" s="343"/>
      <c r="X3617" s="339"/>
      <c r="Y3617" s="319"/>
      <c r="Z3617" s="319"/>
      <c r="AA3617" s="319"/>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21">
        <f>SUM(O3618:O3622)</f>
        <v>0</v>
      </c>
      <c r="Q3618" s="264"/>
      <c r="R3618" s="323">
        <f>SUMPRODUCT(Q3618:Q3622+0)</f>
        <v>0</v>
      </c>
      <c r="S3618" s="325" t="e">
        <f>R3618/P3618</f>
        <v>#DIV/0!</v>
      </c>
      <c r="T3618" s="321" t="e">
        <f>LOOKUP(S3618,{0.4,0.45,0.5,0.55,0.6,0.65,0.7,0.75,0.8,0.85,0.9,0.95,1},{0.1,0.175,0.25,0.325,0.4,0.475,0.55,0.625,0.7,0.775,0.85,0.925,1})</f>
        <v>#DIV/0!</v>
      </c>
      <c r="U3618" s="327"/>
      <c r="V3618" s="329"/>
      <c r="W3618" s="331"/>
      <c r="X3618" s="327"/>
      <c r="Y3618" s="323">
        <f>R3618-(V3618/10)-X3618</f>
        <v>0</v>
      </c>
      <c r="Z3618" s="323" t="e">
        <f>Y3618*T3618*AE3618</f>
        <v>#DIV/0!</v>
      </c>
      <c r="AA3618" s="323"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22"/>
      <c r="Q3619" s="266"/>
      <c r="R3619" s="324"/>
      <c r="S3619" s="326"/>
      <c r="T3619" s="322"/>
      <c r="U3619" s="328"/>
      <c r="V3619" s="330"/>
      <c r="W3619" s="332"/>
      <c r="X3619" s="328"/>
      <c r="Y3619" s="324"/>
      <c r="Z3619" s="324"/>
      <c r="AA3619" s="324"/>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22"/>
      <c r="Q3620" s="266"/>
      <c r="R3620" s="324"/>
      <c r="S3620" s="326"/>
      <c r="T3620" s="322"/>
      <c r="U3620" s="328"/>
      <c r="V3620" s="330"/>
      <c r="W3620" s="332"/>
      <c r="X3620" s="328"/>
      <c r="Y3620" s="324"/>
      <c r="Z3620" s="324"/>
      <c r="AA3620" s="324"/>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22"/>
      <c r="Q3621" s="266"/>
      <c r="R3621" s="324"/>
      <c r="S3621" s="326"/>
      <c r="T3621" s="322"/>
      <c r="U3621" s="328"/>
      <c r="V3621" s="330"/>
      <c r="W3621" s="332"/>
      <c r="X3621" s="328"/>
      <c r="Y3621" s="324"/>
      <c r="Z3621" s="324"/>
      <c r="AA3621" s="324"/>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22"/>
      <c r="Q3622" s="266"/>
      <c r="R3622" s="324"/>
      <c r="S3622" s="326"/>
      <c r="T3622" s="322"/>
      <c r="U3622" s="328"/>
      <c r="V3622" s="330"/>
      <c r="W3622" s="332"/>
      <c r="X3622" s="328"/>
      <c r="Y3622" s="324"/>
      <c r="Z3622" s="324"/>
      <c r="AA3622" s="324"/>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34">
        <f>SUM(O3623:O3627)</f>
        <v>0</v>
      </c>
      <c r="Q3623" s="269"/>
      <c r="R3623" s="318">
        <f>SUMPRODUCT(Q3623:Q3627+0)</f>
        <v>0</v>
      </c>
      <c r="S3623" s="336" t="e">
        <f>R3623/P3623</f>
        <v>#DIV/0!</v>
      </c>
      <c r="T3623" s="334" t="e">
        <f>LOOKUP(S3623,{0.4,0.45,0.5,0.55,0.6,0.65,0.7,0.75,0.8,0.85,0.9,0.95,1},{0.1,0.175,0.25,0.325,0.4,0.475,0.55,0.625,0.7,0.775,0.85,0.925,1})</f>
        <v>#DIV/0!</v>
      </c>
      <c r="U3623" s="338"/>
      <c r="V3623" s="340"/>
      <c r="W3623" s="342"/>
      <c r="X3623" s="338"/>
      <c r="Y3623" s="318">
        <f>R3623-(V3623/10)-X3623</f>
        <v>0</v>
      </c>
      <c r="Z3623" s="318" t="e">
        <f>Y3623*T3623*AE3623</f>
        <v>#DIV/0!</v>
      </c>
      <c r="AA3623" s="318"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35"/>
      <c r="Q3624" s="271"/>
      <c r="R3624" s="319"/>
      <c r="S3624" s="337"/>
      <c r="T3624" s="335"/>
      <c r="U3624" s="339"/>
      <c r="V3624" s="341"/>
      <c r="W3624" s="343"/>
      <c r="X3624" s="339"/>
      <c r="Y3624" s="319"/>
      <c r="Z3624" s="319"/>
      <c r="AA3624" s="319"/>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35"/>
      <c r="Q3625" s="271"/>
      <c r="R3625" s="319"/>
      <c r="S3625" s="337"/>
      <c r="T3625" s="335"/>
      <c r="U3625" s="339"/>
      <c r="V3625" s="341"/>
      <c r="W3625" s="343"/>
      <c r="X3625" s="339"/>
      <c r="Y3625" s="319"/>
      <c r="Z3625" s="319"/>
      <c r="AA3625" s="319"/>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35"/>
      <c r="Q3626" s="271"/>
      <c r="R3626" s="319"/>
      <c r="S3626" s="337"/>
      <c r="T3626" s="335"/>
      <c r="U3626" s="339"/>
      <c r="V3626" s="341"/>
      <c r="W3626" s="343"/>
      <c r="X3626" s="339"/>
      <c r="Y3626" s="319"/>
      <c r="Z3626" s="319"/>
      <c r="AA3626" s="319"/>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35"/>
      <c r="Q3627" s="271"/>
      <c r="R3627" s="319"/>
      <c r="S3627" s="337"/>
      <c r="T3627" s="335"/>
      <c r="U3627" s="339"/>
      <c r="V3627" s="341"/>
      <c r="W3627" s="343"/>
      <c r="X3627" s="339"/>
      <c r="Y3627" s="319"/>
      <c r="Z3627" s="319"/>
      <c r="AA3627" s="319"/>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21">
        <f>SUM(O3628:O3632)</f>
        <v>0</v>
      </c>
      <c r="Q3628" s="264"/>
      <c r="R3628" s="323">
        <f>SUMPRODUCT(Q3628:Q3632+0)</f>
        <v>0</v>
      </c>
      <c r="S3628" s="325" t="e">
        <f>R3628/P3628</f>
        <v>#DIV/0!</v>
      </c>
      <c r="T3628" s="321" t="e">
        <f>LOOKUP(S3628,{0.4,0.45,0.5,0.55,0.6,0.65,0.7,0.75,0.8,0.85,0.9,0.95,1},{0.1,0.175,0.25,0.325,0.4,0.475,0.55,0.625,0.7,0.775,0.85,0.925,1})</f>
        <v>#DIV/0!</v>
      </c>
      <c r="U3628" s="327"/>
      <c r="V3628" s="329"/>
      <c r="W3628" s="331"/>
      <c r="X3628" s="327"/>
      <c r="Y3628" s="323">
        <f>R3628-(V3628/10)-X3628</f>
        <v>0</v>
      </c>
      <c r="Z3628" s="323" t="e">
        <f>Y3628*T3628*AE3628</f>
        <v>#DIV/0!</v>
      </c>
      <c r="AA3628" s="323"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22"/>
      <c r="Q3629" s="266"/>
      <c r="R3629" s="324"/>
      <c r="S3629" s="326"/>
      <c r="T3629" s="322"/>
      <c r="U3629" s="328"/>
      <c r="V3629" s="330"/>
      <c r="W3629" s="332"/>
      <c r="X3629" s="328"/>
      <c r="Y3629" s="324"/>
      <c r="Z3629" s="324"/>
      <c r="AA3629" s="324"/>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22"/>
      <c r="Q3630" s="266"/>
      <c r="R3630" s="324"/>
      <c r="S3630" s="326"/>
      <c r="T3630" s="322"/>
      <c r="U3630" s="328"/>
      <c r="V3630" s="330"/>
      <c r="W3630" s="332"/>
      <c r="X3630" s="328"/>
      <c r="Y3630" s="324"/>
      <c r="Z3630" s="324"/>
      <c r="AA3630" s="324"/>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22"/>
      <c r="Q3631" s="266"/>
      <c r="R3631" s="324"/>
      <c r="S3631" s="326"/>
      <c r="T3631" s="322"/>
      <c r="U3631" s="328"/>
      <c r="V3631" s="330"/>
      <c r="W3631" s="332"/>
      <c r="X3631" s="328"/>
      <c r="Y3631" s="324"/>
      <c r="Z3631" s="324"/>
      <c r="AA3631" s="324"/>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22"/>
      <c r="Q3632" s="266"/>
      <c r="R3632" s="324"/>
      <c r="S3632" s="326"/>
      <c r="T3632" s="322"/>
      <c r="U3632" s="328"/>
      <c r="V3632" s="330"/>
      <c r="W3632" s="332"/>
      <c r="X3632" s="328"/>
      <c r="Y3632" s="324"/>
      <c r="Z3632" s="324"/>
      <c r="AA3632" s="324"/>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21">
        <f>SUM(O3634:O3638)</f>
        <v>0</v>
      </c>
      <c r="Q3634" s="264"/>
      <c r="R3634" s="323">
        <f>SUMPRODUCT(Q3634:Q3638+0)</f>
        <v>0</v>
      </c>
      <c r="S3634" s="325" t="e">
        <f>R3634/P3634</f>
        <v>#DIV/0!</v>
      </c>
      <c r="T3634" s="321" t="e">
        <f>LOOKUP(S3634,{0.4,0.45,0.5,0.55,0.6,0.65,0.7,0.75,0.8,0.85,0.9,0.95,1},{0.1,0.175,0.25,0.325,0.4,0.475,0.55,0.625,0.7,0.775,0.85,0.925,1})</f>
        <v>#DIV/0!</v>
      </c>
      <c r="U3634" s="327"/>
      <c r="V3634" s="329"/>
      <c r="W3634" s="331"/>
      <c r="X3634" s="327"/>
      <c r="Y3634" s="323">
        <f>R3634-(V3634/10)-X3634</f>
        <v>0</v>
      </c>
      <c r="Z3634" s="323" t="e">
        <f>Y3634*T3634*AE3634</f>
        <v>#DIV/0!</v>
      </c>
      <c r="AA3634" s="323"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22"/>
      <c r="Q3635" s="266"/>
      <c r="R3635" s="324"/>
      <c r="S3635" s="326"/>
      <c r="T3635" s="322"/>
      <c r="U3635" s="328"/>
      <c r="V3635" s="330"/>
      <c r="W3635" s="332"/>
      <c r="X3635" s="328"/>
      <c r="Y3635" s="324"/>
      <c r="Z3635" s="324"/>
      <c r="AA3635" s="324"/>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22"/>
      <c r="Q3636" s="266"/>
      <c r="R3636" s="324"/>
      <c r="S3636" s="326"/>
      <c r="T3636" s="322"/>
      <c r="U3636" s="328"/>
      <c r="V3636" s="330"/>
      <c r="W3636" s="332"/>
      <c r="X3636" s="328"/>
      <c r="Y3636" s="324"/>
      <c r="Z3636" s="324"/>
      <c r="AA3636" s="324"/>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22"/>
      <c r="Q3637" s="266"/>
      <c r="R3637" s="324"/>
      <c r="S3637" s="326"/>
      <c r="T3637" s="322"/>
      <c r="U3637" s="328"/>
      <c r="V3637" s="330"/>
      <c r="W3637" s="332"/>
      <c r="X3637" s="328"/>
      <c r="Y3637" s="324"/>
      <c r="Z3637" s="324"/>
      <c r="AA3637" s="324"/>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22"/>
      <c r="Q3638" s="266"/>
      <c r="R3638" s="324"/>
      <c r="S3638" s="326"/>
      <c r="T3638" s="322"/>
      <c r="U3638" s="328"/>
      <c r="V3638" s="330"/>
      <c r="W3638" s="332"/>
      <c r="X3638" s="328"/>
      <c r="Y3638" s="324"/>
      <c r="Z3638" s="324"/>
      <c r="AA3638" s="324"/>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34">
        <f>SUM(O3639:O3643)</f>
        <v>0</v>
      </c>
      <c r="Q3639" s="269"/>
      <c r="R3639" s="318">
        <f>SUMPRODUCT(Q3639:Q3643+0)</f>
        <v>0</v>
      </c>
      <c r="S3639" s="336" t="e">
        <f>R3639/P3639</f>
        <v>#DIV/0!</v>
      </c>
      <c r="T3639" s="334" t="e">
        <f>LOOKUP(S3639,{0.4,0.45,0.5,0.55,0.6,0.65,0.7,0.75,0.8,0.85,0.9,0.95,1},{0.1,0.175,0.25,0.325,0.4,0.475,0.55,0.625,0.7,0.775,0.85,0.925,1})</f>
        <v>#DIV/0!</v>
      </c>
      <c r="U3639" s="338"/>
      <c r="V3639" s="340"/>
      <c r="W3639" s="342"/>
      <c r="X3639" s="338"/>
      <c r="Y3639" s="318">
        <f>R3639-(V3639/10)-X3639</f>
        <v>0</v>
      </c>
      <c r="Z3639" s="318" t="e">
        <f>Y3639*T3639*AE3639</f>
        <v>#DIV/0!</v>
      </c>
      <c r="AA3639" s="318"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35"/>
      <c r="Q3640" s="271"/>
      <c r="R3640" s="319"/>
      <c r="S3640" s="337"/>
      <c r="T3640" s="335"/>
      <c r="U3640" s="339"/>
      <c r="V3640" s="341"/>
      <c r="W3640" s="343"/>
      <c r="X3640" s="339"/>
      <c r="Y3640" s="319"/>
      <c r="Z3640" s="319"/>
      <c r="AA3640" s="319"/>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35"/>
      <c r="Q3641" s="271"/>
      <c r="R3641" s="319"/>
      <c r="S3641" s="337"/>
      <c r="T3641" s="335"/>
      <c r="U3641" s="339"/>
      <c r="V3641" s="341"/>
      <c r="W3641" s="343"/>
      <c r="X3641" s="339"/>
      <c r="Y3641" s="319"/>
      <c r="Z3641" s="319"/>
      <c r="AA3641" s="319"/>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35"/>
      <c r="Q3642" s="271"/>
      <c r="R3642" s="319"/>
      <c r="S3642" s="337"/>
      <c r="T3642" s="335"/>
      <c r="U3642" s="339"/>
      <c r="V3642" s="341"/>
      <c r="W3642" s="343"/>
      <c r="X3642" s="339"/>
      <c r="Y3642" s="319"/>
      <c r="Z3642" s="319"/>
      <c r="AA3642" s="319"/>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35"/>
      <c r="Q3643" s="271"/>
      <c r="R3643" s="319"/>
      <c r="S3643" s="337"/>
      <c r="T3643" s="335"/>
      <c r="U3643" s="339"/>
      <c r="V3643" s="341"/>
      <c r="W3643" s="343"/>
      <c r="X3643" s="339"/>
      <c r="Y3643" s="319"/>
      <c r="Z3643" s="319"/>
      <c r="AA3643" s="319"/>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21">
        <f>SUM(O3644:O3648)</f>
        <v>0</v>
      </c>
      <c r="Q3644" s="264"/>
      <c r="R3644" s="323">
        <f>SUMPRODUCT(Q3644:Q3648+0)</f>
        <v>0</v>
      </c>
      <c r="S3644" s="325" t="e">
        <f>R3644/P3644</f>
        <v>#DIV/0!</v>
      </c>
      <c r="T3644" s="321" t="e">
        <f>LOOKUP(S3644,{0.4,0.45,0.5,0.55,0.6,0.65,0.7,0.75,0.8,0.85,0.9,0.95,1},{0.1,0.175,0.25,0.325,0.4,0.475,0.55,0.625,0.7,0.775,0.85,0.925,1})</f>
        <v>#DIV/0!</v>
      </c>
      <c r="U3644" s="327"/>
      <c r="V3644" s="329"/>
      <c r="W3644" s="331"/>
      <c r="X3644" s="327"/>
      <c r="Y3644" s="323">
        <f>R3644-(V3644/10)-X3644</f>
        <v>0</v>
      </c>
      <c r="Z3644" s="323" t="e">
        <f>Y3644*T3644*AE3644</f>
        <v>#DIV/0!</v>
      </c>
      <c r="AA3644" s="323"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22"/>
      <c r="Q3645" s="266"/>
      <c r="R3645" s="324"/>
      <c r="S3645" s="326"/>
      <c r="T3645" s="322"/>
      <c r="U3645" s="328"/>
      <c r="V3645" s="330"/>
      <c r="W3645" s="332"/>
      <c r="X3645" s="328"/>
      <c r="Y3645" s="324"/>
      <c r="Z3645" s="324"/>
      <c r="AA3645" s="324"/>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22"/>
      <c r="Q3646" s="266"/>
      <c r="R3646" s="324"/>
      <c r="S3646" s="326"/>
      <c r="T3646" s="322"/>
      <c r="U3646" s="328"/>
      <c r="V3646" s="330"/>
      <c r="W3646" s="332"/>
      <c r="X3646" s="328"/>
      <c r="Y3646" s="324"/>
      <c r="Z3646" s="324"/>
      <c r="AA3646" s="324"/>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22"/>
      <c r="Q3647" s="266"/>
      <c r="R3647" s="324"/>
      <c r="S3647" s="326"/>
      <c r="T3647" s="322"/>
      <c r="U3647" s="328"/>
      <c r="V3647" s="330"/>
      <c r="W3647" s="332"/>
      <c r="X3647" s="328"/>
      <c r="Y3647" s="324"/>
      <c r="Z3647" s="324"/>
      <c r="AA3647" s="324"/>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22"/>
      <c r="Q3648" s="266"/>
      <c r="R3648" s="324"/>
      <c r="S3648" s="326"/>
      <c r="T3648" s="322"/>
      <c r="U3648" s="328"/>
      <c r="V3648" s="330"/>
      <c r="W3648" s="332"/>
      <c r="X3648" s="328"/>
      <c r="Y3648" s="324"/>
      <c r="Z3648" s="324"/>
      <c r="AA3648" s="324"/>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34">
        <f>SUM(O3649:O3653)</f>
        <v>0</v>
      </c>
      <c r="Q3649" s="269"/>
      <c r="R3649" s="318">
        <f>SUMPRODUCT(Q3649:Q3653+0)</f>
        <v>0</v>
      </c>
      <c r="S3649" s="336" t="e">
        <f>R3649/P3649</f>
        <v>#DIV/0!</v>
      </c>
      <c r="T3649" s="334" t="e">
        <f>LOOKUP(S3649,{0.4,0.45,0.5,0.55,0.6,0.65,0.7,0.75,0.8,0.85,0.9,0.95,1},{0.1,0.175,0.25,0.325,0.4,0.475,0.55,0.625,0.7,0.775,0.85,0.925,1})</f>
        <v>#DIV/0!</v>
      </c>
      <c r="U3649" s="338"/>
      <c r="V3649" s="340"/>
      <c r="W3649" s="342"/>
      <c r="X3649" s="338"/>
      <c r="Y3649" s="318">
        <f>R3649-(V3649/10)-X3649</f>
        <v>0</v>
      </c>
      <c r="Z3649" s="318" t="e">
        <f>Y3649*T3649*AE3649</f>
        <v>#DIV/0!</v>
      </c>
      <c r="AA3649" s="318"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35"/>
      <c r="Q3650" s="271"/>
      <c r="R3650" s="319"/>
      <c r="S3650" s="337"/>
      <c r="T3650" s="335"/>
      <c r="U3650" s="339"/>
      <c r="V3650" s="341"/>
      <c r="W3650" s="343"/>
      <c r="X3650" s="339"/>
      <c r="Y3650" s="319"/>
      <c r="Z3650" s="319"/>
      <c r="AA3650" s="319"/>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35"/>
      <c r="Q3651" s="271"/>
      <c r="R3651" s="319"/>
      <c r="S3651" s="337"/>
      <c r="T3651" s="335"/>
      <c r="U3651" s="339"/>
      <c r="V3651" s="341"/>
      <c r="W3651" s="343"/>
      <c r="X3651" s="339"/>
      <c r="Y3651" s="319"/>
      <c r="Z3651" s="319"/>
      <c r="AA3651" s="319"/>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35"/>
      <c r="Q3652" s="271"/>
      <c r="R3652" s="319"/>
      <c r="S3652" s="337"/>
      <c r="T3652" s="335"/>
      <c r="U3652" s="339"/>
      <c r="V3652" s="341"/>
      <c r="W3652" s="343"/>
      <c r="X3652" s="339"/>
      <c r="Y3652" s="319"/>
      <c r="Z3652" s="319"/>
      <c r="AA3652" s="319"/>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35"/>
      <c r="Q3653" s="271"/>
      <c r="R3653" s="319"/>
      <c r="S3653" s="337"/>
      <c r="T3653" s="335"/>
      <c r="U3653" s="339"/>
      <c r="V3653" s="341"/>
      <c r="W3653" s="343"/>
      <c r="X3653" s="339"/>
      <c r="Y3653" s="319"/>
      <c r="Z3653" s="319"/>
      <c r="AA3653" s="319"/>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21">
        <f>SUM(O3654:O3658)</f>
        <v>0</v>
      </c>
      <c r="Q3654" s="264"/>
      <c r="R3654" s="323">
        <f>SUMPRODUCT(Q3654:Q3658+0)</f>
        <v>0</v>
      </c>
      <c r="S3654" s="325" t="e">
        <f>R3654/P3654</f>
        <v>#DIV/0!</v>
      </c>
      <c r="T3654" s="321" t="e">
        <f>LOOKUP(S3654,{0.4,0.45,0.5,0.55,0.6,0.65,0.7,0.75,0.8,0.85,0.9,0.95,1},{0.1,0.175,0.25,0.325,0.4,0.475,0.55,0.625,0.7,0.775,0.85,0.925,1})</f>
        <v>#DIV/0!</v>
      </c>
      <c r="U3654" s="327"/>
      <c r="V3654" s="329"/>
      <c r="W3654" s="331"/>
      <c r="X3654" s="327"/>
      <c r="Y3654" s="323">
        <f>R3654-(V3654/10)-X3654</f>
        <v>0</v>
      </c>
      <c r="Z3654" s="323" t="e">
        <f>Y3654*T3654*AE3654</f>
        <v>#DIV/0!</v>
      </c>
      <c r="AA3654" s="323"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22"/>
      <c r="Q3655" s="266"/>
      <c r="R3655" s="324"/>
      <c r="S3655" s="326"/>
      <c r="T3655" s="322"/>
      <c r="U3655" s="328"/>
      <c r="V3655" s="330"/>
      <c r="W3655" s="332"/>
      <c r="X3655" s="328"/>
      <c r="Y3655" s="324"/>
      <c r="Z3655" s="324"/>
      <c r="AA3655" s="324"/>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22"/>
      <c r="Q3656" s="266"/>
      <c r="R3656" s="324"/>
      <c r="S3656" s="326"/>
      <c r="T3656" s="322"/>
      <c r="U3656" s="328"/>
      <c r="V3656" s="330"/>
      <c r="W3656" s="332"/>
      <c r="X3656" s="328"/>
      <c r="Y3656" s="324"/>
      <c r="Z3656" s="324"/>
      <c r="AA3656" s="324"/>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22"/>
      <c r="Q3657" s="266"/>
      <c r="R3657" s="324"/>
      <c r="S3657" s="326"/>
      <c r="T3657" s="322"/>
      <c r="U3657" s="328"/>
      <c r="V3657" s="330"/>
      <c r="W3657" s="332"/>
      <c r="X3657" s="328"/>
      <c r="Y3657" s="324"/>
      <c r="Z3657" s="324"/>
      <c r="AA3657" s="324"/>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22"/>
      <c r="Q3658" s="266"/>
      <c r="R3658" s="324"/>
      <c r="S3658" s="326"/>
      <c r="T3658" s="322"/>
      <c r="U3658" s="328"/>
      <c r="V3658" s="330"/>
      <c r="W3658" s="332"/>
      <c r="X3658" s="328"/>
      <c r="Y3658" s="324"/>
      <c r="Z3658" s="324"/>
      <c r="AA3658" s="324"/>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21">
        <f>SUM(O3660:O3664)</f>
        <v>0</v>
      </c>
      <c r="Q3660" s="264"/>
      <c r="R3660" s="323">
        <f>SUMPRODUCT(Q3660:Q3664+0)</f>
        <v>0</v>
      </c>
      <c r="S3660" s="325" t="e">
        <f>R3660/P3660</f>
        <v>#DIV/0!</v>
      </c>
      <c r="T3660" s="321" t="e">
        <f>LOOKUP(S3660,{0.4,0.45,0.5,0.55,0.6,0.65,0.7,0.75,0.8,0.85,0.9,0.95,1},{0.1,0.175,0.25,0.325,0.4,0.475,0.55,0.625,0.7,0.775,0.85,0.925,1})</f>
        <v>#DIV/0!</v>
      </c>
      <c r="U3660" s="327"/>
      <c r="V3660" s="329"/>
      <c r="W3660" s="331"/>
      <c r="X3660" s="327"/>
      <c r="Y3660" s="323">
        <f>R3660-(V3660/10)-X3660</f>
        <v>0</v>
      </c>
      <c r="Z3660" s="323" t="e">
        <f>Y3660*T3660*AE3660</f>
        <v>#DIV/0!</v>
      </c>
      <c r="AA3660" s="323"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22"/>
      <c r="Q3661" s="266"/>
      <c r="R3661" s="324"/>
      <c r="S3661" s="326"/>
      <c r="T3661" s="322"/>
      <c r="U3661" s="328"/>
      <c r="V3661" s="330"/>
      <c r="W3661" s="332"/>
      <c r="X3661" s="328"/>
      <c r="Y3661" s="324"/>
      <c r="Z3661" s="324"/>
      <c r="AA3661" s="324"/>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22"/>
      <c r="Q3662" s="266"/>
      <c r="R3662" s="324"/>
      <c r="S3662" s="326"/>
      <c r="T3662" s="322"/>
      <c r="U3662" s="328"/>
      <c r="V3662" s="330"/>
      <c r="W3662" s="332"/>
      <c r="X3662" s="328"/>
      <c r="Y3662" s="324"/>
      <c r="Z3662" s="324"/>
      <c r="AA3662" s="324"/>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22"/>
      <c r="Q3663" s="266"/>
      <c r="R3663" s="324"/>
      <c r="S3663" s="326"/>
      <c r="T3663" s="322"/>
      <c r="U3663" s="328"/>
      <c r="V3663" s="330"/>
      <c r="W3663" s="332"/>
      <c r="X3663" s="328"/>
      <c r="Y3663" s="324"/>
      <c r="Z3663" s="324"/>
      <c r="AA3663" s="324"/>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22"/>
      <c r="Q3664" s="266"/>
      <c r="R3664" s="324"/>
      <c r="S3664" s="326"/>
      <c r="T3664" s="322"/>
      <c r="U3664" s="328"/>
      <c r="V3664" s="330"/>
      <c r="W3664" s="332"/>
      <c r="X3664" s="328"/>
      <c r="Y3664" s="324"/>
      <c r="Z3664" s="324"/>
      <c r="AA3664" s="324"/>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34">
        <f>SUM(O3665:O3669)</f>
        <v>0</v>
      </c>
      <c r="Q3665" s="269"/>
      <c r="R3665" s="318">
        <f>SUMPRODUCT(Q3665:Q3669+0)</f>
        <v>0</v>
      </c>
      <c r="S3665" s="336" t="e">
        <f>R3665/P3665</f>
        <v>#DIV/0!</v>
      </c>
      <c r="T3665" s="334" t="e">
        <f>LOOKUP(S3665,{0.4,0.45,0.5,0.55,0.6,0.65,0.7,0.75,0.8,0.85,0.9,0.95,1},{0.1,0.175,0.25,0.325,0.4,0.475,0.55,0.625,0.7,0.775,0.85,0.925,1})</f>
        <v>#DIV/0!</v>
      </c>
      <c r="U3665" s="338"/>
      <c r="V3665" s="340"/>
      <c r="W3665" s="342"/>
      <c r="X3665" s="338"/>
      <c r="Y3665" s="318">
        <f>R3665-(V3665/10)-X3665</f>
        <v>0</v>
      </c>
      <c r="Z3665" s="318" t="e">
        <f>Y3665*T3665*AE3665</f>
        <v>#DIV/0!</v>
      </c>
      <c r="AA3665" s="318"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35"/>
      <c r="Q3666" s="271"/>
      <c r="R3666" s="319"/>
      <c r="S3666" s="337"/>
      <c r="T3666" s="335"/>
      <c r="U3666" s="339"/>
      <c r="V3666" s="341"/>
      <c r="W3666" s="343"/>
      <c r="X3666" s="339"/>
      <c r="Y3666" s="319"/>
      <c r="Z3666" s="319"/>
      <c r="AA3666" s="319"/>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35"/>
      <c r="Q3667" s="271"/>
      <c r="R3667" s="319"/>
      <c r="S3667" s="337"/>
      <c r="T3667" s="335"/>
      <c r="U3667" s="339"/>
      <c r="V3667" s="341"/>
      <c r="W3667" s="343"/>
      <c r="X3667" s="339"/>
      <c r="Y3667" s="319"/>
      <c r="Z3667" s="319"/>
      <c r="AA3667" s="319"/>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35"/>
      <c r="Q3668" s="271"/>
      <c r="R3668" s="319"/>
      <c r="S3668" s="337"/>
      <c r="T3668" s="335"/>
      <c r="U3668" s="339"/>
      <c r="V3668" s="341"/>
      <c r="W3668" s="343"/>
      <c r="X3668" s="339"/>
      <c r="Y3668" s="319"/>
      <c r="Z3668" s="319"/>
      <c r="AA3668" s="319"/>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35"/>
      <c r="Q3669" s="271"/>
      <c r="R3669" s="319"/>
      <c r="S3669" s="337"/>
      <c r="T3669" s="335"/>
      <c r="U3669" s="339"/>
      <c r="V3669" s="341"/>
      <c r="W3669" s="343"/>
      <c r="X3669" s="339"/>
      <c r="Y3669" s="319"/>
      <c r="Z3669" s="319"/>
      <c r="AA3669" s="319"/>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21">
        <f>SUM(O3670:O3674)</f>
        <v>0</v>
      </c>
      <c r="Q3670" s="264"/>
      <c r="R3670" s="323">
        <f>SUMPRODUCT(Q3670:Q3674+0)</f>
        <v>0</v>
      </c>
      <c r="S3670" s="325" t="e">
        <f>R3670/P3670</f>
        <v>#DIV/0!</v>
      </c>
      <c r="T3670" s="321" t="e">
        <f>LOOKUP(S3670,{0.4,0.45,0.5,0.55,0.6,0.65,0.7,0.75,0.8,0.85,0.9,0.95,1},{0.1,0.175,0.25,0.325,0.4,0.475,0.55,0.625,0.7,0.775,0.85,0.925,1})</f>
        <v>#DIV/0!</v>
      </c>
      <c r="U3670" s="327"/>
      <c r="V3670" s="329"/>
      <c r="W3670" s="331"/>
      <c r="X3670" s="327"/>
      <c r="Y3670" s="323">
        <f>R3670-(V3670/10)-X3670</f>
        <v>0</v>
      </c>
      <c r="Z3670" s="323" t="e">
        <f>Y3670*T3670*AE3670</f>
        <v>#DIV/0!</v>
      </c>
      <c r="AA3670" s="323"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22"/>
      <c r="Q3671" s="266"/>
      <c r="R3671" s="324"/>
      <c r="S3671" s="326"/>
      <c r="T3671" s="322"/>
      <c r="U3671" s="328"/>
      <c r="V3671" s="330"/>
      <c r="W3671" s="332"/>
      <c r="X3671" s="328"/>
      <c r="Y3671" s="324"/>
      <c r="Z3671" s="324"/>
      <c r="AA3671" s="324"/>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22"/>
      <c r="Q3672" s="266"/>
      <c r="R3672" s="324"/>
      <c r="S3672" s="326"/>
      <c r="T3672" s="322"/>
      <c r="U3672" s="328"/>
      <c r="V3672" s="330"/>
      <c r="W3672" s="332"/>
      <c r="X3672" s="328"/>
      <c r="Y3672" s="324"/>
      <c r="Z3672" s="324"/>
      <c r="AA3672" s="324"/>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22"/>
      <c r="Q3673" s="266"/>
      <c r="R3673" s="324"/>
      <c r="S3673" s="326"/>
      <c r="T3673" s="322"/>
      <c r="U3673" s="328"/>
      <c r="V3673" s="330"/>
      <c r="W3673" s="332"/>
      <c r="X3673" s="328"/>
      <c r="Y3673" s="324"/>
      <c r="Z3673" s="324"/>
      <c r="AA3673" s="324"/>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22"/>
      <c r="Q3674" s="266"/>
      <c r="R3674" s="324"/>
      <c r="S3674" s="326"/>
      <c r="T3674" s="322"/>
      <c r="U3674" s="328"/>
      <c r="V3674" s="330"/>
      <c r="W3674" s="332"/>
      <c r="X3674" s="328"/>
      <c r="Y3674" s="324"/>
      <c r="Z3674" s="324"/>
      <c r="AA3674" s="324"/>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34">
        <f>SUM(O3675:O3679)</f>
        <v>0</v>
      </c>
      <c r="Q3675" s="269"/>
      <c r="R3675" s="318">
        <f>SUMPRODUCT(Q3675:Q3679+0)</f>
        <v>0</v>
      </c>
      <c r="S3675" s="336" t="e">
        <f>R3675/P3675</f>
        <v>#DIV/0!</v>
      </c>
      <c r="T3675" s="334" t="e">
        <f>LOOKUP(S3675,{0.4,0.45,0.5,0.55,0.6,0.65,0.7,0.75,0.8,0.85,0.9,0.95,1},{0.1,0.175,0.25,0.325,0.4,0.475,0.55,0.625,0.7,0.775,0.85,0.925,1})</f>
        <v>#DIV/0!</v>
      </c>
      <c r="U3675" s="338"/>
      <c r="V3675" s="340"/>
      <c r="W3675" s="342"/>
      <c r="X3675" s="338"/>
      <c r="Y3675" s="318">
        <f>R3675-(V3675/10)-X3675</f>
        <v>0</v>
      </c>
      <c r="Z3675" s="318" t="e">
        <f>Y3675*T3675*AE3675</f>
        <v>#DIV/0!</v>
      </c>
      <c r="AA3675" s="318"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35"/>
      <c r="Q3676" s="271"/>
      <c r="R3676" s="319"/>
      <c r="S3676" s="337"/>
      <c r="T3676" s="335"/>
      <c r="U3676" s="339"/>
      <c r="V3676" s="341"/>
      <c r="W3676" s="343"/>
      <c r="X3676" s="339"/>
      <c r="Y3676" s="319"/>
      <c r="Z3676" s="319"/>
      <c r="AA3676" s="319"/>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35"/>
      <c r="Q3677" s="271"/>
      <c r="R3677" s="319"/>
      <c r="S3677" s="337"/>
      <c r="T3677" s="335"/>
      <c r="U3677" s="339"/>
      <c r="V3677" s="341"/>
      <c r="W3677" s="343"/>
      <c r="X3677" s="339"/>
      <c r="Y3677" s="319"/>
      <c r="Z3677" s="319"/>
      <c r="AA3677" s="319"/>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35"/>
      <c r="Q3678" s="271"/>
      <c r="R3678" s="319"/>
      <c r="S3678" s="337"/>
      <c r="T3678" s="335"/>
      <c r="U3678" s="339"/>
      <c r="V3678" s="341"/>
      <c r="W3678" s="343"/>
      <c r="X3678" s="339"/>
      <c r="Y3678" s="319"/>
      <c r="Z3678" s="319"/>
      <c r="AA3678" s="319"/>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35"/>
      <c r="Q3679" s="271"/>
      <c r="R3679" s="319"/>
      <c r="S3679" s="337"/>
      <c r="T3679" s="335"/>
      <c r="U3679" s="339"/>
      <c r="V3679" s="341"/>
      <c r="W3679" s="343"/>
      <c r="X3679" s="339"/>
      <c r="Y3679" s="319"/>
      <c r="Z3679" s="319"/>
      <c r="AA3679" s="319"/>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21">
        <f>SUM(O3680:O3684)</f>
        <v>0</v>
      </c>
      <c r="Q3680" s="264"/>
      <c r="R3680" s="323">
        <f>SUMPRODUCT(Q3680:Q3684+0)</f>
        <v>0</v>
      </c>
      <c r="S3680" s="325" t="e">
        <f>R3680/P3680</f>
        <v>#DIV/0!</v>
      </c>
      <c r="T3680" s="321" t="e">
        <f>LOOKUP(S3680,{0.4,0.45,0.5,0.55,0.6,0.65,0.7,0.75,0.8,0.85,0.9,0.95,1},{0.1,0.175,0.25,0.325,0.4,0.475,0.55,0.625,0.7,0.775,0.85,0.925,1})</f>
        <v>#DIV/0!</v>
      </c>
      <c r="U3680" s="327"/>
      <c r="V3680" s="329"/>
      <c r="W3680" s="331"/>
      <c r="X3680" s="327"/>
      <c r="Y3680" s="323">
        <f>R3680-(V3680/10)-X3680</f>
        <v>0</v>
      </c>
      <c r="Z3680" s="323" t="e">
        <f>Y3680*T3680*AE3680</f>
        <v>#DIV/0!</v>
      </c>
      <c r="AA3680" s="323"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22"/>
      <c r="Q3681" s="266"/>
      <c r="R3681" s="324"/>
      <c r="S3681" s="326"/>
      <c r="T3681" s="322"/>
      <c r="U3681" s="328"/>
      <c r="V3681" s="330"/>
      <c r="W3681" s="332"/>
      <c r="X3681" s="328"/>
      <c r="Y3681" s="324"/>
      <c r="Z3681" s="324"/>
      <c r="AA3681" s="324"/>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22"/>
      <c r="Q3682" s="266"/>
      <c r="R3682" s="324"/>
      <c r="S3682" s="326"/>
      <c r="T3682" s="322"/>
      <c r="U3682" s="328"/>
      <c r="V3682" s="330"/>
      <c r="W3682" s="332"/>
      <c r="X3682" s="328"/>
      <c r="Y3682" s="324"/>
      <c r="Z3682" s="324"/>
      <c r="AA3682" s="324"/>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22"/>
      <c r="Q3683" s="266"/>
      <c r="R3683" s="324"/>
      <c r="S3683" s="326"/>
      <c r="T3683" s="322"/>
      <c r="U3683" s="328"/>
      <c r="V3683" s="330"/>
      <c r="W3683" s="332"/>
      <c r="X3683" s="328"/>
      <c r="Y3683" s="324"/>
      <c r="Z3683" s="324"/>
      <c r="AA3683" s="324"/>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22"/>
      <c r="Q3684" s="266"/>
      <c r="R3684" s="324"/>
      <c r="S3684" s="326"/>
      <c r="T3684" s="322"/>
      <c r="U3684" s="328"/>
      <c r="V3684" s="330"/>
      <c r="W3684" s="332"/>
      <c r="X3684" s="328"/>
      <c r="Y3684" s="324"/>
      <c r="Z3684" s="324"/>
      <c r="AA3684" s="324"/>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233</v>
      </c>
    </row>
  </sheetData>
  <autoFilter ref="B1:AO26"/>
  <mergeCells count="7807">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A244:AA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A223:AA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s>
  <phoneticPr fontId="16"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335</v>
      </c>
      <c r="J1" s="206" t="s">
        <v>336</v>
      </c>
      <c r="K1" s="206" t="s">
        <v>337</v>
      </c>
      <c r="L1" s="206" t="s">
        <v>338</v>
      </c>
    </row>
    <row r="2" spans="1:39" x14ac:dyDescent="0.15">
      <c r="A2" s="211" t="s">
        <v>39</v>
      </c>
      <c r="B2" s="211" t="s">
        <v>339</v>
      </c>
      <c r="C2" s="208" t="s">
        <v>66</v>
      </c>
      <c r="D2" s="208" t="s">
        <v>53</v>
      </c>
      <c r="E2" s="208" t="s">
        <v>45</v>
      </c>
      <c r="F2" s="208" t="s">
        <v>66</v>
      </c>
      <c r="G2" s="208" t="s">
        <v>58</v>
      </c>
      <c r="H2" s="208" t="s">
        <v>49</v>
      </c>
      <c r="I2" s="208" t="s">
        <v>47</v>
      </c>
      <c r="J2" s="208">
        <v>1</v>
      </c>
      <c r="K2" s="208" t="s">
        <v>340</v>
      </c>
      <c r="L2" s="196" t="s">
        <v>341</v>
      </c>
    </row>
    <row r="3" spans="1:39" x14ac:dyDescent="0.15">
      <c r="A3" s="211" t="s">
        <v>115</v>
      </c>
      <c r="B3" s="211" t="s">
        <v>342</v>
      </c>
      <c r="C3" s="208" t="s">
        <v>64</v>
      </c>
      <c r="D3" s="208" t="s">
        <v>282</v>
      </c>
      <c r="E3" s="208" t="s">
        <v>55</v>
      </c>
      <c r="F3" s="208" t="s">
        <v>64</v>
      </c>
      <c r="G3" s="208" t="s">
        <v>343</v>
      </c>
      <c r="H3" s="208" t="s">
        <v>86</v>
      </c>
      <c r="I3" s="208" t="s">
        <v>113</v>
      </c>
      <c r="J3" s="208">
        <v>1</v>
      </c>
      <c r="K3" s="208" t="s">
        <v>344</v>
      </c>
      <c r="L3" s="196" t="s">
        <v>345</v>
      </c>
    </row>
    <row r="4" spans="1:39" x14ac:dyDescent="0.15">
      <c r="A4" s="211" t="s">
        <v>159</v>
      </c>
      <c r="B4" s="211" t="s">
        <v>346</v>
      </c>
      <c r="C4" s="208" t="s">
        <v>160</v>
      </c>
      <c r="D4" s="208" t="s">
        <v>89</v>
      </c>
      <c r="E4" s="208" t="s">
        <v>63</v>
      </c>
      <c r="F4" s="208" t="s">
        <v>46</v>
      </c>
      <c r="G4" s="208" t="s">
        <v>347</v>
      </c>
      <c r="H4" s="208" t="s">
        <v>121</v>
      </c>
      <c r="I4" s="196" t="s">
        <v>65</v>
      </c>
      <c r="J4" s="208">
        <v>1</v>
      </c>
      <c r="K4" s="196" t="s">
        <v>348</v>
      </c>
      <c r="L4" s="196" t="s">
        <v>349</v>
      </c>
      <c r="M4" s="215"/>
    </row>
    <row r="5" spans="1:39" x14ac:dyDescent="0.15">
      <c r="A5" s="211" t="s">
        <v>350</v>
      </c>
      <c r="B5" s="211" t="s">
        <v>351</v>
      </c>
      <c r="C5" s="208" t="s">
        <v>102</v>
      </c>
      <c r="D5" s="208" t="s">
        <v>43</v>
      </c>
      <c r="E5" s="196" t="s">
        <v>352</v>
      </c>
      <c r="F5" s="196" t="s">
        <v>353</v>
      </c>
      <c r="G5" s="208" t="s">
        <v>54</v>
      </c>
      <c r="H5" s="208" t="s">
        <v>74</v>
      </c>
      <c r="I5" s="196" t="s">
        <v>354</v>
      </c>
      <c r="J5" s="196">
        <v>2</v>
      </c>
      <c r="K5" s="196" t="s">
        <v>355</v>
      </c>
      <c r="L5" s="196" t="s">
        <v>356</v>
      </c>
    </row>
    <row r="6" spans="1:39" x14ac:dyDescent="0.15">
      <c r="A6" s="211" t="s">
        <v>298</v>
      </c>
      <c r="B6" s="211" t="s">
        <v>357</v>
      </c>
      <c r="C6" s="208" t="s">
        <v>146</v>
      </c>
      <c r="D6" s="208" t="s">
        <v>72</v>
      </c>
      <c r="E6" s="196" t="s">
        <v>358</v>
      </c>
      <c r="F6" s="196" t="s">
        <v>359</v>
      </c>
      <c r="G6" s="208" t="s">
        <v>360</v>
      </c>
      <c r="H6" s="208" t="s">
        <v>361</v>
      </c>
      <c r="I6" s="196" t="s">
        <v>145</v>
      </c>
      <c r="J6" s="196">
        <v>2</v>
      </c>
      <c r="K6" s="196" t="s">
        <v>362</v>
      </c>
      <c r="L6" s="196" t="s">
        <v>363</v>
      </c>
    </row>
    <row r="7" spans="1:39" x14ac:dyDescent="0.15">
      <c r="A7" s="211" t="s">
        <v>364</v>
      </c>
      <c r="B7" s="211" t="s">
        <v>365</v>
      </c>
      <c r="C7" s="208" t="s">
        <v>83</v>
      </c>
      <c r="D7" s="208" t="s">
        <v>192</v>
      </c>
      <c r="E7" s="196" t="s">
        <v>366</v>
      </c>
      <c r="F7" s="196" t="s">
        <v>367</v>
      </c>
      <c r="G7" s="208" t="s">
        <v>368</v>
      </c>
      <c r="H7" s="208" t="s">
        <v>369</v>
      </c>
      <c r="I7" s="196" t="s">
        <v>290</v>
      </c>
      <c r="J7" s="196">
        <v>1</v>
      </c>
      <c r="K7" s="196" t="s">
        <v>370</v>
      </c>
      <c r="L7" s="196" t="s">
        <v>371</v>
      </c>
      <c r="M7" s="196"/>
    </row>
    <row r="8" spans="1:39" x14ac:dyDescent="0.15">
      <c r="A8" s="211" t="s">
        <v>372</v>
      </c>
      <c r="B8" s="211" t="s">
        <v>373</v>
      </c>
      <c r="C8" s="208" t="s">
        <v>90</v>
      </c>
      <c r="D8" s="196" t="s">
        <v>374</v>
      </c>
      <c r="E8" s="196" t="s">
        <v>375</v>
      </c>
      <c r="F8" s="196" t="s">
        <v>376</v>
      </c>
      <c r="G8" s="208" t="s">
        <v>238</v>
      </c>
      <c r="H8" s="208" t="s">
        <v>377</v>
      </c>
      <c r="I8" s="196" t="s">
        <v>275</v>
      </c>
      <c r="J8" s="208">
        <v>1</v>
      </c>
      <c r="K8" s="196" t="s">
        <v>378</v>
      </c>
      <c r="L8" s="196" t="s">
        <v>379</v>
      </c>
    </row>
    <row r="9" spans="1:39" x14ac:dyDescent="0.15">
      <c r="A9" s="211" t="s">
        <v>67</v>
      </c>
      <c r="B9" s="211" t="s">
        <v>380</v>
      </c>
      <c r="C9" s="208" t="s">
        <v>92</v>
      </c>
      <c r="D9" s="196" t="s">
        <v>104</v>
      </c>
      <c r="E9" s="196" t="s">
        <v>381</v>
      </c>
      <c r="F9" s="196" t="s">
        <v>382</v>
      </c>
      <c r="G9" s="196" t="s">
        <v>215</v>
      </c>
      <c r="H9" s="208" t="s">
        <v>383</v>
      </c>
      <c r="I9" s="196" t="s">
        <v>384</v>
      </c>
      <c r="K9" s="196" t="s">
        <v>385</v>
      </c>
      <c r="L9" s="196" t="s">
        <v>386</v>
      </c>
    </row>
    <row r="10" spans="1:39" x14ac:dyDescent="0.15">
      <c r="A10" s="211" t="s">
        <v>387</v>
      </c>
      <c r="B10" s="211" t="s">
        <v>388</v>
      </c>
      <c r="C10" s="208" t="s">
        <v>216</v>
      </c>
      <c r="D10" s="196" t="s">
        <v>389</v>
      </c>
      <c r="E10" s="196" t="s">
        <v>390</v>
      </c>
      <c r="F10" s="196" t="s">
        <v>391</v>
      </c>
      <c r="G10" s="196" t="s">
        <v>392</v>
      </c>
      <c r="H10" s="208" t="s">
        <v>393</v>
      </c>
      <c r="I10" s="196" t="s">
        <v>394</v>
      </c>
      <c r="K10" s="196" t="s">
        <v>395</v>
      </c>
      <c r="L10" s="196" t="s">
        <v>396</v>
      </c>
    </row>
    <row r="11" spans="1:39" x14ac:dyDescent="0.15">
      <c r="A11" s="211" t="s">
        <v>397</v>
      </c>
      <c r="B11" s="207"/>
      <c r="C11" s="208" t="s">
        <v>122</v>
      </c>
      <c r="D11" s="196" t="s">
        <v>398</v>
      </c>
      <c r="G11" s="196" t="s">
        <v>48</v>
      </c>
      <c r="H11" s="196" t="s">
        <v>78</v>
      </c>
      <c r="I11" s="196"/>
      <c r="J11" s="196"/>
      <c r="K11" s="196"/>
      <c r="AM11" s="196"/>
    </row>
    <row r="12" spans="1:39" x14ac:dyDescent="0.15">
      <c r="A12" s="211" t="s">
        <v>399</v>
      </c>
      <c r="B12" s="207"/>
      <c r="C12" s="208" t="s">
        <v>69</v>
      </c>
      <c r="D12" s="196" t="s">
        <v>400</v>
      </c>
      <c r="G12" s="196" t="s">
        <v>401</v>
      </c>
      <c r="H12" s="196" t="s">
        <v>276</v>
      </c>
      <c r="I12" s="196"/>
      <c r="J12" s="196"/>
      <c r="K12" s="196"/>
    </row>
    <row r="13" spans="1:39" x14ac:dyDescent="0.15">
      <c r="A13" s="212" t="s">
        <v>243</v>
      </c>
      <c r="B13" s="207"/>
      <c r="C13" s="208" t="s">
        <v>75</v>
      </c>
      <c r="D13" s="196" t="s">
        <v>402</v>
      </c>
      <c r="G13" s="196" t="s">
        <v>403</v>
      </c>
      <c r="H13" s="196" t="s">
        <v>404</v>
      </c>
      <c r="I13" s="196"/>
      <c r="J13" s="196"/>
      <c r="K13" s="196"/>
    </row>
    <row r="14" spans="1:39" x14ac:dyDescent="0.15">
      <c r="A14" s="211" t="s">
        <v>270</v>
      </c>
      <c r="B14" s="207"/>
      <c r="C14" s="208" t="s">
        <v>157</v>
      </c>
      <c r="D14" s="196" t="s">
        <v>405</v>
      </c>
      <c r="G14" s="196" t="s">
        <v>406</v>
      </c>
      <c r="H14" s="196" t="s">
        <v>186</v>
      </c>
      <c r="I14" s="196"/>
      <c r="J14" s="196"/>
      <c r="K14" s="196"/>
    </row>
    <row r="15" spans="1:39" x14ac:dyDescent="0.15">
      <c r="A15" s="212" t="s">
        <v>241</v>
      </c>
      <c r="B15" s="207"/>
      <c r="C15" s="196" t="s">
        <v>40</v>
      </c>
      <c r="D15" s="196" t="s">
        <v>407</v>
      </c>
      <c r="G15" s="196" t="s">
        <v>408</v>
      </c>
      <c r="H15" s="196" t="s">
        <v>409</v>
      </c>
      <c r="I15" s="196"/>
      <c r="J15" s="196"/>
      <c r="K15" s="196"/>
    </row>
    <row r="16" spans="1:39" x14ac:dyDescent="0.15">
      <c r="A16" s="212" t="s">
        <v>301</v>
      </c>
      <c r="B16" s="207"/>
      <c r="C16" s="208" t="s">
        <v>87</v>
      </c>
      <c r="D16" s="196" t="s">
        <v>410</v>
      </c>
      <c r="G16" s="196" t="s">
        <v>411</v>
      </c>
      <c r="H16" s="196" t="s">
        <v>412</v>
      </c>
      <c r="I16" s="196"/>
      <c r="J16" s="196"/>
      <c r="K16" s="196"/>
    </row>
    <row r="17" spans="1:11" x14ac:dyDescent="0.15">
      <c r="A17" s="212" t="s">
        <v>186</v>
      </c>
      <c r="B17" s="207"/>
      <c r="C17" s="208" t="s">
        <v>141</v>
      </c>
      <c r="D17" s="196" t="s">
        <v>413</v>
      </c>
      <c r="G17" s="196" t="s">
        <v>414</v>
      </c>
      <c r="H17" s="196" t="s">
        <v>415</v>
      </c>
      <c r="I17" s="196"/>
      <c r="J17" s="196"/>
      <c r="K17" s="196"/>
    </row>
    <row r="18" spans="1:11" x14ac:dyDescent="0.15">
      <c r="A18" s="212" t="s">
        <v>334</v>
      </c>
      <c r="B18" s="207"/>
      <c r="C18" s="196" t="s">
        <v>274</v>
      </c>
      <c r="D18" s="196" t="s">
        <v>416</v>
      </c>
      <c r="G18" s="196" t="s">
        <v>417</v>
      </c>
      <c r="H18" s="196" t="s">
        <v>418</v>
      </c>
      <c r="I18" s="196"/>
      <c r="J18" s="196"/>
      <c r="K18" s="196"/>
    </row>
    <row r="19" spans="1:11" x14ac:dyDescent="0.15">
      <c r="A19" s="212" t="s">
        <v>2071</v>
      </c>
      <c r="B19" s="207"/>
      <c r="C19" s="208" t="s">
        <v>56</v>
      </c>
      <c r="D19" s="196" t="s">
        <v>419</v>
      </c>
      <c r="G19" s="196" t="s">
        <v>420</v>
      </c>
      <c r="H19" s="196" t="s">
        <v>421</v>
      </c>
    </row>
    <row r="20" spans="1:11" x14ac:dyDescent="0.15">
      <c r="A20" s="211" t="s">
        <v>422</v>
      </c>
      <c r="B20" s="207"/>
      <c r="C20" s="208" t="s">
        <v>50</v>
      </c>
      <c r="D20" s="196" t="s">
        <v>423</v>
      </c>
      <c r="G20" s="196" t="s">
        <v>424</v>
      </c>
      <c r="H20" s="196" t="s">
        <v>425</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426</v>
      </c>
    </row>
    <row r="29" spans="1:11" x14ac:dyDescent="0.15">
      <c r="B29" s="207"/>
      <c r="C29" s="208" t="s">
        <v>427</v>
      </c>
    </row>
    <row r="30" spans="1:11" x14ac:dyDescent="0.15">
      <c r="B30" s="207"/>
      <c r="C30" s="208" t="s">
        <v>428</v>
      </c>
    </row>
    <row r="31" spans="1:11" x14ac:dyDescent="0.15">
      <c r="B31" s="207"/>
      <c r="C31" s="196" t="s">
        <v>242</v>
      </c>
    </row>
    <row r="32" spans="1:11" x14ac:dyDescent="0.15">
      <c r="B32" s="207"/>
      <c r="C32" s="196" t="s">
        <v>305</v>
      </c>
    </row>
    <row r="33" spans="2:4" x14ac:dyDescent="0.15">
      <c r="B33" s="207"/>
      <c r="C33" s="196" t="s">
        <v>429</v>
      </c>
    </row>
    <row r="34" spans="2:4" x14ac:dyDescent="0.15">
      <c r="B34" s="207"/>
      <c r="C34" s="196" t="s">
        <v>430</v>
      </c>
    </row>
    <row r="35" spans="2:4" x14ac:dyDescent="0.15">
      <c r="B35" s="207"/>
      <c r="C35" s="196" t="s">
        <v>117</v>
      </c>
    </row>
    <row r="36" spans="2:4" x14ac:dyDescent="0.15">
      <c r="B36" s="207"/>
      <c r="C36" s="196" t="s">
        <v>244</v>
      </c>
    </row>
    <row r="37" spans="2:4" x14ac:dyDescent="0.15">
      <c r="B37" s="207"/>
      <c r="C37" s="196" t="s">
        <v>266</v>
      </c>
    </row>
    <row r="38" spans="2:4" x14ac:dyDescent="0.15">
      <c r="B38" s="207"/>
      <c r="C38" s="196" t="s">
        <v>268</v>
      </c>
    </row>
    <row r="39" spans="2:4" x14ac:dyDescent="0.15">
      <c r="B39" s="207"/>
      <c r="C39" s="213" t="s">
        <v>271</v>
      </c>
    </row>
    <row r="40" spans="2:4" x14ac:dyDescent="0.15">
      <c r="B40" s="207"/>
      <c r="C40" s="208" t="s">
        <v>295</v>
      </c>
    </row>
    <row r="41" spans="2:4" x14ac:dyDescent="0.15">
      <c r="C41" s="208" t="s">
        <v>311</v>
      </c>
    </row>
    <row r="42" spans="2:4" x14ac:dyDescent="0.15">
      <c r="C42" s="208" t="s">
        <v>431</v>
      </c>
    </row>
    <row r="43" spans="2:4" x14ac:dyDescent="0.15">
      <c r="C43" s="208" t="s">
        <v>432</v>
      </c>
    </row>
    <row r="44" spans="2:4" x14ac:dyDescent="0.15">
      <c r="B44" s="196"/>
      <c r="C44" s="208" t="s">
        <v>433</v>
      </c>
    </row>
    <row r="45" spans="2:4" x14ac:dyDescent="0.15">
      <c r="C45" s="208" t="s">
        <v>434</v>
      </c>
    </row>
    <row r="46" spans="2:4" x14ac:dyDescent="0.15">
      <c r="C46" s="208" t="s">
        <v>435</v>
      </c>
    </row>
    <row r="47" spans="2:4" x14ac:dyDescent="0.15">
      <c r="C47" s="208" t="s">
        <v>436</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274</v>
      </c>
      <c r="R51" s="206" t="s">
        <v>56</v>
      </c>
      <c r="S51" s="216" t="s">
        <v>50</v>
      </c>
      <c r="T51" s="206" t="s">
        <v>59</v>
      </c>
      <c r="U51" s="206" t="s">
        <v>100</v>
      </c>
      <c r="V51" s="206" t="s">
        <v>118</v>
      </c>
      <c r="W51" s="206" t="s">
        <v>114</v>
      </c>
      <c r="X51" s="206" t="s">
        <v>135</v>
      </c>
      <c r="Y51" s="206" t="s">
        <v>111</v>
      </c>
      <c r="Z51" s="206" t="s">
        <v>149</v>
      </c>
      <c r="AA51" s="206" t="s">
        <v>117</v>
      </c>
      <c r="AB51" s="206" t="s">
        <v>266</v>
      </c>
      <c r="AC51" s="206" t="s">
        <v>437</v>
      </c>
      <c r="AD51" s="206" t="s">
        <v>438</v>
      </c>
      <c r="AE51" s="206" t="s">
        <v>439</v>
      </c>
      <c r="AF51" s="206" t="s">
        <v>440</v>
      </c>
    </row>
    <row r="52" spans="1:32" x14ac:dyDescent="0.15">
      <c r="A52" s="207" t="s">
        <v>101</v>
      </c>
      <c r="B52" s="208" t="s">
        <v>101</v>
      </c>
      <c r="C52" s="208" t="s">
        <v>441</v>
      </c>
      <c r="D52" s="208" t="s">
        <v>101</v>
      </c>
      <c r="E52" s="208" t="s">
        <v>315</v>
      </c>
      <c r="F52" s="208" t="s">
        <v>442</v>
      </c>
      <c r="G52" s="208" t="s">
        <v>101</v>
      </c>
      <c r="H52" s="208" t="s">
        <v>101</v>
      </c>
      <c r="I52" s="208" t="s">
        <v>101</v>
      </c>
      <c r="J52" s="208" t="s">
        <v>101</v>
      </c>
      <c r="K52" s="196" t="s">
        <v>443</v>
      </c>
      <c r="L52" s="208" t="s">
        <v>444</v>
      </c>
      <c r="M52" s="208" t="s">
        <v>41</v>
      </c>
      <c r="N52" s="208" t="s">
        <v>41</v>
      </c>
      <c r="O52" s="196" t="s">
        <v>445</v>
      </c>
      <c r="P52" s="208" t="s">
        <v>41</v>
      </c>
      <c r="Q52" s="196" t="s">
        <v>446</v>
      </c>
      <c r="R52" s="208" t="s">
        <v>101</v>
      </c>
      <c r="S52" s="196" t="s">
        <v>447</v>
      </c>
      <c r="T52" s="196" t="s">
        <v>448</v>
      </c>
      <c r="U52" s="208" t="s">
        <v>101</v>
      </c>
      <c r="V52" s="208" t="s">
        <v>101</v>
      </c>
      <c r="W52" s="208" t="s">
        <v>101</v>
      </c>
      <c r="X52" s="208" t="s">
        <v>101</v>
      </c>
      <c r="Y52" s="208" t="s">
        <v>101</v>
      </c>
      <c r="Z52" s="208" t="s">
        <v>101</v>
      </c>
      <c r="AA52" s="317" t="s">
        <v>2070</v>
      </c>
      <c r="AB52" s="208" t="s">
        <v>267</v>
      </c>
      <c r="AC52" s="208" t="s">
        <v>267</v>
      </c>
      <c r="AD52" s="208" t="s">
        <v>267</v>
      </c>
      <c r="AE52" s="208" t="s">
        <v>267</v>
      </c>
      <c r="AF52" s="208" t="s">
        <v>267</v>
      </c>
    </row>
    <row r="53" spans="1:32" x14ac:dyDescent="0.15">
      <c r="A53" s="207" t="s">
        <v>286</v>
      </c>
      <c r="B53" s="196" t="s">
        <v>449</v>
      </c>
      <c r="C53" s="196" t="s">
        <v>450</v>
      </c>
      <c r="D53" s="196" t="s">
        <v>451</v>
      </c>
      <c r="E53" s="208" t="s">
        <v>273</v>
      </c>
      <c r="F53" s="208" t="s">
        <v>79</v>
      </c>
      <c r="G53" s="208" t="s">
        <v>286</v>
      </c>
      <c r="H53" s="208" t="s">
        <v>286</v>
      </c>
      <c r="I53" s="208" t="s">
        <v>286</v>
      </c>
      <c r="J53" s="208" t="s">
        <v>123</v>
      </c>
      <c r="K53" s="208" t="s">
        <v>452</v>
      </c>
      <c r="L53" s="208" t="s">
        <v>221</v>
      </c>
      <c r="M53" s="196" t="s">
        <v>453</v>
      </c>
      <c r="N53" s="196" t="s">
        <v>142</v>
      </c>
      <c r="O53" s="208" t="s">
        <v>194</v>
      </c>
      <c r="P53" s="196" t="s">
        <v>142</v>
      </c>
      <c r="Q53" s="196" t="s">
        <v>454</v>
      </c>
      <c r="R53" s="208" t="s">
        <v>455</v>
      </c>
      <c r="S53" s="196" t="s">
        <v>456</v>
      </c>
      <c r="T53" s="208" t="s">
        <v>60</v>
      </c>
      <c r="U53" s="208" t="s">
        <v>128</v>
      </c>
      <c r="V53" s="208" t="s">
        <v>286</v>
      </c>
      <c r="W53" s="208" t="s">
        <v>112</v>
      </c>
      <c r="X53" s="208" t="s">
        <v>112</v>
      </c>
      <c r="Y53" s="208" t="s">
        <v>230</v>
      </c>
      <c r="Z53" s="208" t="s">
        <v>286</v>
      </c>
      <c r="AA53" s="196" t="s">
        <v>219</v>
      </c>
    </row>
    <row r="54" spans="1:32" x14ac:dyDescent="0.15">
      <c r="A54" s="207" t="s">
        <v>120</v>
      </c>
      <c r="B54" s="196" t="s">
        <v>457</v>
      </c>
      <c r="C54" s="208" t="s">
        <v>161</v>
      </c>
      <c r="D54" s="208" t="s">
        <v>133</v>
      </c>
      <c r="E54" s="208" t="s">
        <v>120</v>
      </c>
      <c r="F54" s="196" t="s">
        <v>84</v>
      </c>
      <c r="G54" s="208" t="s">
        <v>458</v>
      </c>
      <c r="H54" s="208" t="s">
        <v>459</v>
      </c>
      <c r="I54" s="208" t="s">
        <v>217</v>
      </c>
      <c r="J54" s="196" t="s">
        <v>460</v>
      </c>
      <c r="K54" s="196" t="s">
        <v>461</v>
      </c>
      <c r="L54" s="196" t="s">
        <v>461</v>
      </c>
      <c r="M54" s="196" t="s">
        <v>462</v>
      </c>
      <c r="N54" s="196" t="s">
        <v>463</v>
      </c>
      <c r="O54" s="208" t="s">
        <v>41</v>
      </c>
      <c r="P54" s="196" t="s">
        <v>464</v>
      </c>
      <c r="Q54" s="196" t="s">
        <v>465</v>
      </c>
      <c r="R54" s="208" t="s">
        <v>286</v>
      </c>
      <c r="S54" s="196" t="s">
        <v>466</v>
      </c>
      <c r="T54" s="208" t="s">
        <v>264</v>
      </c>
      <c r="U54" s="208" t="s">
        <v>467</v>
      </c>
      <c r="V54" s="196" t="s">
        <v>468</v>
      </c>
      <c r="W54" s="208" t="s">
        <v>230</v>
      </c>
      <c r="X54" s="196" t="s">
        <v>2302</v>
      </c>
      <c r="Y54" s="208" t="s">
        <v>51</v>
      </c>
      <c r="Z54" s="208" t="s">
        <v>469</v>
      </c>
      <c r="AA54" s="196" t="s">
        <v>237</v>
      </c>
    </row>
    <row r="55" spans="1:32" x14ac:dyDescent="0.15">
      <c r="A55" s="207" t="s">
        <v>470</v>
      </c>
      <c r="B55" s="196" t="s">
        <v>471</v>
      </c>
      <c r="C55" s="196" t="s">
        <v>472</v>
      </c>
      <c r="D55" s="208" t="s">
        <v>314</v>
      </c>
      <c r="E55" s="208" t="s">
        <v>147</v>
      </c>
      <c r="F55" s="196" t="s">
        <v>473</v>
      </c>
      <c r="G55" s="208" t="s">
        <v>327</v>
      </c>
      <c r="H55" s="208" t="s">
        <v>170</v>
      </c>
      <c r="I55" s="208" t="s">
        <v>467</v>
      </c>
      <c r="J55" s="196" t="s">
        <v>474</v>
      </c>
      <c r="K55" s="196" t="s">
        <v>475</v>
      </c>
      <c r="L55" s="208" t="s">
        <v>152</v>
      </c>
      <c r="M55" s="196" t="s">
        <v>476</v>
      </c>
      <c r="N55" s="196" t="s">
        <v>477</v>
      </c>
      <c r="O55" s="196" t="s">
        <v>478</v>
      </c>
      <c r="P55" s="196" t="s">
        <v>479</v>
      </c>
      <c r="Q55" s="196" t="s">
        <v>480</v>
      </c>
      <c r="R55" s="208" t="s">
        <v>79</v>
      </c>
      <c r="S55" s="208" t="s">
        <v>481</v>
      </c>
      <c r="T55" s="208" t="s">
        <v>165</v>
      </c>
      <c r="U55" s="208" t="s">
        <v>482</v>
      </c>
      <c r="V55" s="196" t="s">
        <v>483</v>
      </c>
      <c r="W55" s="196" t="s">
        <v>106</v>
      </c>
      <c r="X55" s="196" t="s">
        <v>484</v>
      </c>
      <c r="Y55" s="196" t="s">
        <v>485</v>
      </c>
      <c r="Z55" s="208" t="s">
        <v>486</v>
      </c>
      <c r="AA55" s="196" t="s">
        <v>220</v>
      </c>
    </row>
    <row r="56" spans="1:32" x14ac:dyDescent="0.15">
      <c r="A56" s="211" t="s">
        <v>487</v>
      </c>
      <c r="B56" s="196" t="s">
        <v>488</v>
      </c>
      <c r="C56" s="196" t="s">
        <v>489</v>
      </c>
      <c r="D56" s="196" t="s">
        <v>490</v>
      </c>
      <c r="E56" s="196" t="s">
        <v>491</v>
      </c>
      <c r="F56" s="196" t="s">
        <v>492</v>
      </c>
      <c r="G56" s="208" t="s">
        <v>493</v>
      </c>
      <c r="H56" s="208" t="s">
        <v>327</v>
      </c>
      <c r="I56" s="196" t="s">
        <v>494</v>
      </c>
      <c r="J56" s="196" t="s">
        <v>495</v>
      </c>
      <c r="K56" s="196" t="s">
        <v>496</v>
      </c>
      <c r="L56" s="208" t="s">
        <v>116</v>
      </c>
      <c r="M56" s="196" t="s">
        <v>497</v>
      </c>
      <c r="N56" s="196" t="s">
        <v>498</v>
      </c>
      <c r="O56" s="208" t="s">
        <v>98</v>
      </c>
      <c r="P56" s="196" t="s">
        <v>499</v>
      </c>
      <c r="Q56" s="196" t="s">
        <v>500</v>
      </c>
      <c r="R56" s="208" t="s">
        <v>228</v>
      </c>
      <c r="S56" s="208" t="s">
        <v>174</v>
      </c>
      <c r="T56" s="196" t="s">
        <v>472</v>
      </c>
      <c r="U56" s="208" t="s">
        <v>227</v>
      </c>
      <c r="V56" s="196" t="s">
        <v>501</v>
      </c>
      <c r="W56" s="196" t="s">
        <v>294</v>
      </c>
      <c r="X56" s="196" t="s">
        <v>502</v>
      </c>
      <c r="Y56" s="196" t="s">
        <v>503</v>
      </c>
      <c r="Z56" s="208" t="s">
        <v>504</v>
      </c>
      <c r="AA56" s="196" t="s">
        <v>505</v>
      </c>
    </row>
    <row r="57" spans="1:32" x14ac:dyDescent="0.15">
      <c r="A57" s="207" t="s">
        <v>469</v>
      </c>
      <c r="B57" s="196" t="s">
        <v>506</v>
      </c>
      <c r="C57" s="196" t="s">
        <v>507</v>
      </c>
      <c r="D57" s="196" t="s">
        <v>508</v>
      </c>
      <c r="E57" s="208" t="s">
        <v>509</v>
      </c>
      <c r="F57" s="196" t="s">
        <v>510</v>
      </c>
      <c r="G57" s="208" t="s">
        <v>93</v>
      </c>
      <c r="H57" s="208" t="s">
        <v>511</v>
      </c>
      <c r="I57" s="196" t="s">
        <v>512</v>
      </c>
      <c r="J57" s="196" t="s">
        <v>513</v>
      </c>
      <c r="K57" s="196" t="s">
        <v>154</v>
      </c>
      <c r="L57" s="208" t="s">
        <v>225</v>
      </c>
      <c r="M57" s="196" t="s">
        <v>514</v>
      </c>
      <c r="N57" s="196" t="s">
        <v>515</v>
      </c>
      <c r="O57" s="208" t="s">
        <v>194</v>
      </c>
      <c r="P57" s="196" t="s">
        <v>516</v>
      </c>
      <c r="Q57" s="196" t="s">
        <v>517</v>
      </c>
      <c r="R57" s="196" t="s">
        <v>518</v>
      </c>
      <c r="S57" s="208" t="s">
        <v>228</v>
      </c>
      <c r="T57" s="208" t="s">
        <v>519</v>
      </c>
      <c r="U57" s="317" t="s">
        <v>2072</v>
      </c>
      <c r="V57" s="196" t="s">
        <v>520</v>
      </c>
      <c r="W57" s="196" t="s">
        <v>521</v>
      </c>
      <c r="X57" s="196" t="s">
        <v>522</v>
      </c>
      <c r="Y57" s="196" t="s">
        <v>523</v>
      </c>
      <c r="Z57" s="196" t="s">
        <v>524</v>
      </c>
      <c r="AA57" s="196" t="s">
        <v>525</v>
      </c>
    </row>
    <row r="58" spans="1:32" x14ac:dyDescent="0.15">
      <c r="A58" s="211" t="s">
        <v>147</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540</v>
      </c>
      <c r="V58" s="196" t="s">
        <v>541</v>
      </c>
      <c r="W58" s="196" t="s">
        <v>542</v>
      </c>
      <c r="X58" s="196" t="s">
        <v>543</v>
      </c>
      <c r="Y58" s="196" t="s">
        <v>544</v>
      </c>
      <c r="Z58" s="196" t="s">
        <v>120</v>
      </c>
    </row>
    <row r="59" spans="1:32" x14ac:dyDescent="0.15">
      <c r="A59" s="196" t="s">
        <v>545</v>
      </c>
      <c r="B59" s="196" t="s">
        <v>546</v>
      </c>
      <c r="C59" s="196" t="s">
        <v>547</v>
      </c>
      <c r="D59" s="196" t="s">
        <v>548</v>
      </c>
      <c r="E59" s="196" t="s">
        <v>549</v>
      </c>
      <c r="F59" s="196" t="s">
        <v>550</v>
      </c>
      <c r="G59" s="208" t="s">
        <v>170</v>
      </c>
      <c r="H59" s="208" t="s">
        <v>91</v>
      </c>
      <c r="I59" s="196" t="s">
        <v>551</v>
      </c>
      <c r="J59" s="196" t="s">
        <v>552</v>
      </c>
      <c r="K59" s="196" t="s">
        <v>553</v>
      </c>
      <c r="L59" s="317" t="s">
        <v>2069</v>
      </c>
      <c r="M59" s="196" t="s">
        <v>554</v>
      </c>
      <c r="N59" s="196" t="s">
        <v>555</v>
      </c>
      <c r="O59" s="196" t="s">
        <v>556</v>
      </c>
      <c r="P59" s="196" t="s">
        <v>557</v>
      </c>
      <c r="Q59" s="196" t="s">
        <v>558</v>
      </c>
      <c r="R59" s="208" t="s">
        <v>60</v>
      </c>
      <c r="S59" s="208" t="s">
        <v>559</v>
      </c>
      <c r="T59" s="196" t="s">
        <v>560</v>
      </c>
      <c r="U59" s="196" t="s">
        <v>561</v>
      </c>
      <c r="V59" s="196" t="s">
        <v>562</v>
      </c>
      <c r="W59" s="196" t="s">
        <v>563</v>
      </c>
      <c r="X59" s="196" t="s">
        <v>564</v>
      </c>
      <c r="Y59" s="196" t="s">
        <v>565</v>
      </c>
      <c r="Z59" s="196" t="s">
        <v>566</v>
      </c>
      <c r="AA59" s="317"/>
    </row>
    <row r="60" spans="1:32" x14ac:dyDescent="0.15">
      <c r="A60" s="196" t="s">
        <v>567</v>
      </c>
      <c r="B60" s="196" t="s">
        <v>568</v>
      </c>
      <c r="C60" s="196" t="s">
        <v>569</v>
      </c>
      <c r="D60" s="196" t="s">
        <v>570</v>
      </c>
      <c r="E60" s="196" t="s">
        <v>571</v>
      </c>
      <c r="F60" s="196" t="s">
        <v>572</v>
      </c>
      <c r="G60" s="208" t="s">
        <v>573</v>
      </c>
      <c r="H60" s="208" t="s">
        <v>258</v>
      </c>
      <c r="I60" s="196" t="s">
        <v>574</v>
      </c>
      <c r="J60" s="196" t="s">
        <v>575</v>
      </c>
      <c r="K60" s="196" t="s">
        <v>576</v>
      </c>
      <c r="L60" s="196" t="s">
        <v>577</v>
      </c>
      <c r="M60" s="196" t="s">
        <v>578</v>
      </c>
      <c r="N60" s="196" t="s">
        <v>579</v>
      </c>
      <c r="O60" s="196" t="s">
        <v>580</v>
      </c>
      <c r="P60" s="196" t="s">
        <v>581</v>
      </c>
      <c r="Q60" s="196" t="s">
        <v>582</v>
      </c>
      <c r="R60" s="208" t="s">
        <v>52</v>
      </c>
      <c r="S60" s="208" t="s">
        <v>79</v>
      </c>
      <c r="T60" s="196" t="s">
        <v>583</v>
      </c>
      <c r="U60" s="196" t="s">
        <v>584</v>
      </c>
      <c r="V60" s="196" t="s">
        <v>585</v>
      </c>
      <c r="W60" s="196" t="s">
        <v>586</v>
      </c>
      <c r="X60" s="196" t="s">
        <v>587</v>
      </c>
      <c r="Y60" s="196" t="s">
        <v>588</v>
      </c>
      <c r="Z60" s="196" t="s">
        <v>589</v>
      </c>
    </row>
    <row r="61" spans="1:32" x14ac:dyDescent="0.15">
      <c r="G61" s="196" t="s">
        <v>590</v>
      </c>
      <c r="H61" s="208" t="s">
        <v>278</v>
      </c>
      <c r="R61" s="208" t="s">
        <v>57</v>
      </c>
      <c r="S61" s="208" t="s">
        <v>591</v>
      </c>
    </row>
    <row r="62" spans="1:32" x14ac:dyDescent="0.15">
      <c r="G62" s="196" t="s">
        <v>592</v>
      </c>
      <c r="H62" s="208" t="s">
        <v>593</v>
      </c>
      <c r="R62" s="196" t="s">
        <v>594</v>
      </c>
      <c r="S62" s="196" t="s">
        <v>595</v>
      </c>
    </row>
    <row r="63" spans="1:32" x14ac:dyDescent="0.15">
      <c r="G63" s="196" t="s">
        <v>596</v>
      </c>
      <c r="H63" s="208" t="s">
        <v>250</v>
      </c>
      <c r="R63" s="196" t="s">
        <v>597</v>
      </c>
      <c r="S63" s="196" t="s">
        <v>598</v>
      </c>
    </row>
    <row r="64" spans="1:32" x14ac:dyDescent="0.15">
      <c r="G64" s="196" t="s">
        <v>599</v>
      </c>
      <c r="H64" s="196" t="s">
        <v>52</v>
      </c>
      <c r="R64" s="196" t="s">
        <v>600</v>
      </c>
      <c r="S64" s="208" t="s">
        <v>601</v>
      </c>
    </row>
    <row r="65" spans="7:19" x14ac:dyDescent="0.15">
      <c r="G65" s="196" t="s">
        <v>52</v>
      </c>
      <c r="H65" s="317" t="s">
        <v>2077</v>
      </c>
      <c r="R65" s="196" t="s">
        <v>602</v>
      </c>
      <c r="S65" s="196" t="s">
        <v>603</v>
      </c>
    </row>
    <row r="66" spans="7:19" x14ac:dyDescent="0.15">
      <c r="G66" s="317" t="s">
        <v>2074</v>
      </c>
      <c r="H66" s="196" t="s">
        <v>604</v>
      </c>
      <c r="R66" s="196" t="s">
        <v>605</v>
      </c>
      <c r="S66" s="196" t="s">
        <v>606</v>
      </c>
    </row>
    <row r="67" spans="7:19" x14ac:dyDescent="0.15">
      <c r="G67" s="196" t="s">
        <v>607</v>
      </c>
      <c r="H67" s="196" t="s">
        <v>608</v>
      </c>
      <c r="R67" s="196" t="s">
        <v>609</v>
      </c>
      <c r="S67" s="208" t="s">
        <v>610</v>
      </c>
    </row>
    <row r="68" spans="7:19" x14ac:dyDescent="0.15">
      <c r="G68" s="196" t="s">
        <v>611</v>
      </c>
      <c r="H68" s="196" t="s">
        <v>612</v>
      </c>
      <c r="R68" s="196" t="s">
        <v>613</v>
      </c>
      <c r="S68" s="208" t="s">
        <v>95</v>
      </c>
    </row>
    <row r="69" spans="7:19" x14ac:dyDescent="0.15">
      <c r="G69" s="196" t="s">
        <v>614</v>
      </c>
      <c r="H69" s="196" t="s">
        <v>615</v>
      </c>
      <c r="R69" s="196" t="s">
        <v>616</v>
      </c>
      <c r="S69" s="208" t="s">
        <v>617</v>
      </c>
    </row>
    <row r="70" spans="7:19" x14ac:dyDescent="0.15">
      <c r="G70" s="196" t="s">
        <v>618</v>
      </c>
      <c r="H70" s="196" t="s">
        <v>619</v>
      </c>
      <c r="R70" s="196" t="s">
        <v>620</v>
      </c>
      <c r="S70" s="196" t="s">
        <v>621</v>
      </c>
    </row>
    <row r="71" spans="7:19" x14ac:dyDescent="0.15">
      <c r="S71" s="196" t="s">
        <v>622</v>
      </c>
    </row>
    <row r="72" spans="7:19" x14ac:dyDescent="0.15">
      <c r="S72" s="196" t="s">
        <v>623</v>
      </c>
    </row>
    <row r="73" spans="7:19" x14ac:dyDescent="0.15">
      <c r="S73" s="196" t="s">
        <v>73</v>
      </c>
    </row>
    <row r="74" spans="7:19" x14ac:dyDescent="0.15">
      <c r="S74" s="196" t="s">
        <v>324</v>
      </c>
    </row>
    <row r="75" spans="7:19" x14ac:dyDescent="0.15">
      <c r="S75" s="196" t="s">
        <v>2066</v>
      </c>
    </row>
    <row r="76" spans="7:19" x14ac:dyDescent="0.15">
      <c r="S76" s="317" t="s">
        <v>2073</v>
      </c>
    </row>
    <row r="77" spans="7:19" x14ac:dyDescent="0.15">
      <c r="S77" s="196" t="s">
        <v>624</v>
      </c>
    </row>
    <row r="78" spans="7:19" x14ac:dyDescent="0.15">
      <c r="S78" s="196" t="s">
        <v>625</v>
      </c>
    </row>
    <row r="79" spans="7:19" x14ac:dyDescent="0.15">
      <c r="S79" s="196" t="s">
        <v>626</v>
      </c>
    </row>
    <row r="80" spans="7:19" x14ac:dyDescent="0.15">
      <c r="S80" s="196" t="s">
        <v>627</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628</v>
      </c>
      <c r="B1" s="198" t="s">
        <v>629</v>
      </c>
      <c r="C1" s="198" t="s">
        <v>630</v>
      </c>
      <c r="D1" s="198" t="s">
        <v>631</v>
      </c>
      <c r="E1" s="198" t="s">
        <v>632</v>
      </c>
      <c r="F1" s="198" t="s">
        <v>633</v>
      </c>
      <c r="G1" s="198" t="s">
        <v>634</v>
      </c>
      <c r="H1" s="198" t="s">
        <v>635</v>
      </c>
      <c r="I1" s="198" t="s">
        <v>38</v>
      </c>
    </row>
    <row r="2" spans="1:9" x14ac:dyDescent="0.15">
      <c r="A2" s="199" t="s">
        <v>636</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637</v>
      </c>
      <c r="G3" s="202" t="s">
        <v>127</v>
      </c>
      <c r="H3" s="202"/>
      <c r="I3" s="202"/>
    </row>
    <row r="4" spans="1:9" x14ac:dyDescent="0.15">
      <c r="A4" s="202">
        <v>6459915</v>
      </c>
      <c r="B4" s="200">
        <v>42490</v>
      </c>
      <c r="C4" s="201" t="s">
        <v>132</v>
      </c>
      <c r="D4" s="202">
        <v>700</v>
      </c>
      <c r="E4" s="200">
        <v>42490</v>
      </c>
      <c r="F4" s="202" t="s">
        <v>638</v>
      </c>
      <c r="G4" s="202" t="s">
        <v>132</v>
      </c>
      <c r="H4" s="202"/>
      <c r="I4" s="202"/>
    </row>
    <row r="5" spans="1:9" x14ac:dyDescent="0.15">
      <c r="A5" s="202">
        <v>6459916</v>
      </c>
      <c r="B5" s="200">
        <v>42490</v>
      </c>
      <c r="C5" s="201" t="s">
        <v>140</v>
      </c>
      <c r="D5" s="202">
        <v>2000</v>
      </c>
      <c r="E5" s="200">
        <v>42490</v>
      </c>
      <c r="F5" s="202" t="s">
        <v>639</v>
      </c>
      <c r="G5" s="202" t="s">
        <v>140</v>
      </c>
      <c r="H5" s="202"/>
      <c r="I5" s="202"/>
    </row>
    <row r="6" spans="1:9" x14ac:dyDescent="0.15">
      <c r="A6" s="199" t="s">
        <v>640</v>
      </c>
      <c r="B6" s="200">
        <v>42490</v>
      </c>
      <c r="C6" s="201" t="s">
        <v>125</v>
      </c>
      <c r="D6" s="202">
        <v>700</v>
      </c>
      <c r="E6" s="200"/>
      <c r="F6" s="201"/>
      <c r="G6" s="201"/>
      <c r="H6" s="201"/>
      <c r="I6" s="202"/>
    </row>
    <row r="7" spans="1:9" x14ac:dyDescent="0.15">
      <c r="A7" s="199" t="s">
        <v>641</v>
      </c>
      <c r="B7" s="200">
        <v>42490</v>
      </c>
      <c r="C7" s="201" t="s">
        <v>163</v>
      </c>
      <c r="D7" s="202">
        <v>400</v>
      </c>
      <c r="E7" s="200"/>
      <c r="F7" s="201"/>
      <c r="G7" s="201"/>
      <c r="H7" s="201"/>
      <c r="I7" s="202"/>
    </row>
    <row r="8" spans="1:9" x14ac:dyDescent="0.15">
      <c r="A8" s="199" t="s">
        <v>642</v>
      </c>
      <c r="B8" s="200">
        <v>42491</v>
      </c>
      <c r="C8" s="201" t="s">
        <v>177</v>
      </c>
      <c r="D8" s="202">
        <v>600</v>
      </c>
      <c r="E8" s="200"/>
      <c r="F8" s="201"/>
      <c r="G8" s="201"/>
      <c r="H8" s="201"/>
      <c r="I8" s="202"/>
    </row>
    <row r="9" spans="1:9" x14ac:dyDescent="0.15">
      <c r="A9" s="199" t="s">
        <v>202</v>
      </c>
      <c r="B9" s="200">
        <v>42491</v>
      </c>
      <c r="C9" s="201" t="s">
        <v>168</v>
      </c>
      <c r="D9" s="202">
        <v>700</v>
      </c>
      <c r="E9" s="200">
        <v>42493</v>
      </c>
      <c r="F9" s="202" t="s">
        <v>643</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644</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645</v>
      </c>
      <c r="G16" s="205" t="s">
        <v>189</v>
      </c>
    </row>
    <row r="17" spans="1:7" x14ac:dyDescent="0.15">
      <c r="A17" s="114">
        <v>6459930</v>
      </c>
      <c r="B17" s="203">
        <v>42492</v>
      </c>
      <c r="C17" s="204" t="s">
        <v>196</v>
      </c>
      <c r="D17" s="205">
        <v>200</v>
      </c>
      <c r="E17" s="203">
        <v>42492</v>
      </c>
      <c r="F17" s="205" t="s">
        <v>646</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647</v>
      </c>
      <c r="D19" s="205">
        <v>700</v>
      </c>
      <c r="E19" s="203">
        <v>42493</v>
      </c>
      <c r="F19" s="117" t="s">
        <v>648</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649</v>
      </c>
      <c r="E1" s="348" t="s">
        <v>650</v>
      </c>
      <c r="F1" s="348"/>
      <c r="G1" s="349" t="s">
        <v>651</v>
      </c>
      <c r="H1" s="350"/>
      <c r="I1" s="349" t="s">
        <v>652</v>
      </c>
      <c r="J1" s="350"/>
      <c r="K1" s="349" t="s">
        <v>653</v>
      </c>
      <c r="L1" s="350"/>
    </row>
    <row r="2" spans="1:12" s="142" customFormat="1" x14ac:dyDescent="0.15">
      <c r="A2" s="157"/>
      <c r="B2" s="158"/>
      <c r="C2" s="159"/>
      <c r="D2" s="160"/>
      <c r="E2" s="157" t="s">
        <v>283</v>
      </c>
      <c r="F2" s="158" t="s">
        <v>283</v>
      </c>
      <c r="G2" s="158" t="s">
        <v>654</v>
      </c>
      <c r="H2" s="158" t="s">
        <v>655</v>
      </c>
      <c r="I2" s="158" t="s">
        <v>654</v>
      </c>
      <c r="J2" s="158" t="s">
        <v>655</v>
      </c>
      <c r="K2" s="158" t="s">
        <v>654</v>
      </c>
      <c r="L2" s="158" t="s">
        <v>655</v>
      </c>
    </row>
    <row r="3" spans="1:12" s="143" customFormat="1" x14ac:dyDescent="0.15">
      <c r="A3" s="153" t="s">
        <v>66</v>
      </c>
      <c r="B3" s="143" t="s">
        <v>101</v>
      </c>
      <c r="C3" s="155" t="s">
        <v>346</v>
      </c>
      <c r="D3" s="161"/>
      <c r="E3" s="153" t="s">
        <v>656</v>
      </c>
      <c r="K3" s="154" t="s">
        <v>657</v>
      </c>
    </row>
    <row r="4" spans="1:12" s="143" customFormat="1" x14ac:dyDescent="0.15">
      <c r="A4" s="153"/>
      <c r="C4" s="155" t="s">
        <v>351</v>
      </c>
      <c r="D4" s="161"/>
      <c r="E4" s="162"/>
      <c r="K4" s="154" t="s">
        <v>658</v>
      </c>
    </row>
    <row r="5" spans="1:12" s="144" customFormat="1" x14ac:dyDescent="0.15">
      <c r="A5" s="163"/>
      <c r="C5" s="164" t="s">
        <v>357</v>
      </c>
      <c r="D5" s="165"/>
      <c r="E5" s="163" t="s">
        <v>659</v>
      </c>
      <c r="G5" s="166" t="s">
        <v>660</v>
      </c>
      <c r="I5" s="166" t="s">
        <v>661</v>
      </c>
      <c r="K5" s="166" t="s">
        <v>662</v>
      </c>
    </row>
    <row r="6" spans="1:12" s="143" customFormat="1" x14ac:dyDescent="0.15">
      <c r="A6" s="153" t="s">
        <v>66</v>
      </c>
      <c r="B6" s="143" t="s">
        <v>286</v>
      </c>
      <c r="C6" s="155" t="s">
        <v>325</v>
      </c>
      <c r="D6" s="161"/>
      <c r="E6" s="162"/>
      <c r="K6" s="154" t="s">
        <v>663</v>
      </c>
    </row>
    <row r="7" spans="1:12" x14ac:dyDescent="0.15">
      <c r="A7" s="167" t="s">
        <v>66</v>
      </c>
      <c r="B7" s="150" t="s">
        <v>120</v>
      </c>
      <c r="C7" s="168" t="s">
        <v>342</v>
      </c>
      <c r="D7" s="169" t="s">
        <v>664</v>
      </c>
      <c r="K7" s="170" t="s">
        <v>665</v>
      </c>
    </row>
    <row r="8" spans="1:12" x14ac:dyDescent="0.15">
      <c r="A8" s="167"/>
      <c r="C8" s="168" t="s">
        <v>357</v>
      </c>
      <c r="K8" s="170" t="s">
        <v>665</v>
      </c>
    </row>
    <row r="9" spans="1:12" x14ac:dyDescent="0.15">
      <c r="A9" s="167" t="s">
        <v>66</v>
      </c>
      <c r="B9" s="150" t="s">
        <v>470</v>
      </c>
      <c r="C9" s="168" t="s">
        <v>342</v>
      </c>
      <c r="K9" s="187"/>
      <c r="L9" s="170" t="s">
        <v>666</v>
      </c>
    </row>
    <row r="10" spans="1:12" x14ac:dyDescent="0.15">
      <c r="A10" s="167" t="s">
        <v>66</v>
      </c>
      <c r="B10" s="170" t="s">
        <v>487</v>
      </c>
      <c r="C10" s="168" t="s">
        <v>351</v>
      </c>
      <c r="K10" s="187"/>
    </row>
    <row r="11" spans="1:12" x14ac:dyDescent="0.15">
      <c r="A11" s="167" t="s">
        <v>66</v>
      </c>
      <c r="B11" s="150" t="s">
        <v>469</v>
      </c>
      <c r="C11" s="170" t="s">
        <v>346</v>
      </c>
      <c r="D11" s="169" t="s">
        <v>667</v>
      </c>
      <c r="K11" s="170" t="s">
        <v>668</v>
      </c>
    </row>
    <row r="12" spans="1:12" x14ac:dyDescent="0.15">
      <c r="A12" s="167" t="s">
        <v>66</v>
      </c>
      <c r="B12" s="150" t="s">
        <v>469</v>
      </c>
      <c r="C12" s="170" t="s">
        <v>346</v>
      </c>
      <c r="D12" s="169" t="s">
        <v>669</v>
      </c>
      <c r="K12" s="170" t="s">
        <v>668</v>
      </c>
    </row>
    <row r="13" spans="1:12" s="145" customFormat="1" x14ac:dyDescent="0.15">
      <c r="A13" s="171"/>
      <c r="C13" s="168" t="s">
        <v>351</v>
      </c>
      <c r="D13" s="172"/>
      <c r="E13" s="173"/>
      <c r="K13" s="187"/>
    </row>
    <row r="14" spans="1:12" s="145" customFormat="1" x14ac:dyDescent="0.15">
      <c r="A14" s="171" t="s">
        <v>66</v>
      </c>
      <c r="B14" s="174" t="s">
        <v>147</v>
      </c>
      <c r="C14" s="175" t="s">
        <v>357</v>
      </c>
      <c r="D14" s="172"/>
      <c r="E14" s="173"/>
      <c r="K14" s="174" t="s">
        <v>666</v>
      </c>
    </row>
    <row r="15" spans="1:12" s="146" customFormat="1" x14ac:dyDescent="0.15">
      <c r="A15" s="176"/>
      <c r="B15" s="176"/>
      <c r="C15" s="177"/>
      <c r="D15" s="178"/>
    </row>
    <row r="16" spans="1:12" s="147" customFormat="1" x14ac:dyDescent="0.15">
      <c r="A16" s="179" t="s">
        <v>64</v>
      </c>
      <c r="B16" s="147" t="s">
        <v>101</v>
      </c>
      <c r="C16" s="180" t="s">
        <v>346</v>
      </c>
      <c r="D16" s="181"/>
      <c r="E16" s="179"/>
      <c r="K16" s="188" t="s">
        <v>658</v>
      </c>
    </row>
    <row r="17" spans="1:11" x14ac:dyDescent="0.15">
      <c r="A17" s="149" t="s">
        <v>64</v>
      </c>
      <c r="B17" s="170" t="s">
        <v>670</v>
      </c>
      <c r="C17" s="168" t="s">
        <v>351</v>
      </c>
      <c r="K17" s="170" t="s">
        <v>658</v>
      </c>
    </row>
    <row r="18" spans="1:11" s="148" customFormat="1" x14ac:dyDescent="0.15">
      <c r="A18" s="182" t="s">
        <v>64</v>
      </c>
      <c r="B18" s="148" t="s">
        <v>101</v>
      </c>
      <c r="C18" s="183" t="s">
        <v>357</v>
      </c>
      <c r="D18" s="184"/>
      <c r="E18" s="182"/>
      <c r="K18" s="185" t="s">
        <v>662</v>
      </c>
    </row>
    <row r="19" spans="1:11" s="146" customFormat="1" x14ac:dyDescent="0.15">
      <c r="A19" s="176"/>
      <c r="B19" s="176"/>
      <c r="C19" s="177"/>
      <c r="D19" s="178"/>
    </row>
    <row r="20" spans="1:11" s="147" customFormat="1" x14ac:dyDescent="0.15">
      <c r="A20" s="179" t="s">
        <v>160</v>
      </c>
      <c r="B20" s="147" t="s">
        <v>441</v>
      </c>
      <c r="C20" s="180" t="s">
        <v>342</v>
      </c>
      <c r="D20" s="181"/>
      <c r="E20" s="179"/>
      <c r="K20" s="187"/>
    </row>
    <row r="21" spans="1:11" x14ac:dyDescent="0.15">
      <c r="A21" s="149" t="s">
        <v>160</v>
      </c>
      <c r="B21" s="170" t="s">
        <v>450</v>
      </c>
      <c r="C21" s="168" t="s">
        <v>346</v>
      </c>
      <c r="D21" s="169" t="s">
        <v>671</v>
      </c>
      <c r="K21" s="170" t="s">
        <v>658</v>
      </c>
    </row>
    <row r="22" spans="1:11" x14ac:dyDescent="0.15">
      <c r="A22" s="149" t="s">
        <v>160</v>
      </c>
      <c r="B22" s="170" t="s">
        <v>450</v>
      </c>
      <c r="C22" s="168" t="s">
        <v>346</v>
      </c>
      <c r="D22" s="169" t="s">
        <v>672</v>
      </c>
      <c r="K22" s="170" t="s">
        <v>673</v>
      </c>
    </row>
    <row r="23" spans="1:11" x14ac:dyDescent="0.15">
      <c r="A23" s="149" t="s">
        <v>160</v>
      </c>
      <c r="B23" s="170" t="s">
        <v>450</v>
      </c>
      <c r="C23" s="168" t="s">
        <v>351</v>
      </c>
      <c r="D23" s="169" t="s">
        <v>671</v>
      </c>
      <c r="K23" s="170" t="s">
        <v>658</v>
      </c>
    </row>
    <row r="24" spans="1:11" x14ac:dyDescent="0.15">
      <c r="A24" s="149" t="s">
        <v>160</v>
      </c>
      <c r="B24" s="170" t="s">
        <v>450</v>
      </c>
      <c r="C24" s="168" t="s">
        <v>351</v>
      </c>
      <c r="D24" s="169" t="s">
        <v>672</v>
      </c>
      <c r="K24" s="170" t="s">
        <v>673</v>
      </c>
    </row>
    <row r="25" spans="1:11" x14ac:dyDescent="0.15">
      <c r="A25" s="149" t="s">
        <v>160</v>
      </c>
      <c r="B25" s="150" t="s">
        <v>161</v>
      </c>
      <c r="C25" s="168" t="s">
        <v>346</v>
      </c>
      <c r="D25" s="169" t="s">
        <v>671</v>
      </c>
      <c r="K25" s="170" t="s">
        <v>658</v>
      </c>
    </row>
    <row r="26" spans="1:11" x14ac:dyDescent="0.15">
      <c r="A26" s="149" t="s">
        <v>160</v>
      </c>
      <c r="B26" s="150" t="s">
        <v>161</v>
      </c>
      <c r="C26" s="168" t="s">
        <v>346</v>
      </c>
      <c r="D26" s="169" t="s">
        <v>672</v>
      </c>
      <c r="K26" s="170" t="s">
        <v>673</v>
      </c>
    </row>
    <row r="27" spans="1:11" x14ac:dyDescent="0.15">
      <c r="A27" s="149" t="s">
        <v>160</v>
      </c>
      <c r="B27" s="150" t="s">
        <v>161</v>
      </c>
      <c r="C27" s="168" t="s">
        <v>351</v>
      </c>
      <c r="D27" s="169" t="s">
        <v>671</v>
      </c>
      <c r="K27" s="170" t="s">
        <v>658</v>
      </c>
    </row>
    <row r="28" spans="1:11" x14ac:dyDescent="0.15">
      <c r="A28" s="149" t="s">
        <v>160</v>
      </c>
      <c r="B28" s="150" t="s">
        <v>161</v>
      </c>
      <c r="C28" s="168" t="s">
        <v>351</v>
      </c>
      <c r="D28" s="169" t="s">
        <v>672</v>
      </c>
      <c r="K28" s="170" t="s">
        <v>673</v>
      </c>
    </row>
    <row r="29" spans="1:11" x14ac:dyDescent="0.15">
      <c r="A29" s="149" t="s">
        <v>160</v>
      </c>
      <c r="B29" s="150" t="s">
        <v>161</v>
      </c>
      <c r="C29" s="168" t="s">
        <v>357</v>
      </c>
      <c r="D29" s="169" t="s">
        <v>671</v>
      </c>
      <c r="K29" s="170" t="s">
        <v>658</v>
      </c>
    </row>
    <row r="30" spans="1:11" x14ac:dyDescent="0.15">
      <c r="A30" s="149" t="s">
        <v>160</v>
      </c>
      <c r="B30" s="150" t="s">
        <v>161</v>
      </c>
      <c r="C30" s="168" t="s">
        <v>357</v>
      </c>
      <c r="D30" s="169" t="s">
        <v>672</v>
      </c>
      <c r="K30" s="170" t="s">
        <v>673</v>
      </c>
    </row>
    <row r="31" spans="1:11" s="148" customFormat="1" x14ac:dyDescent="0.15">
      <c r="A31" s="182" t="s">
        <v>160</v>
      </c>
      <c r="B31" s="185" t="s">
        <v>472</v>
      </c>
      <c r="C31" s="183" t="s">
        <v>346</v>
      </c>
      <c r="D31" s="184"/>
      <c r="E31" s="182"/>
      <c r="K31" s="187"/>
    </row>
    <row r="32" spans="1:11" s="146" customFormat="1" x14ac:dyDescent="0.15">
      <c r="A32" s="176"/>
      <c r="B32" s="176"/>
      <c r="C32" s="177"/>
      <c r="D32" s="178"/>
    </row>
    <row r="33" spans="1:11" s="147" customFormat="1" x14ac:dyDescent="0.15">
      <c r="A33" s="179" t="s">
        <v>102</v>
      </c>
      <c r="B33" s="147" t="s">
        <v>101</v>
      </c>
      <c r="C33" s="180" t="s">
        <v>346</v>
      </c>
      <c r="D33" s="169" t="s">
        <v>671</v>
      </c>
      <c r="E33" s="179"/>
      <c r="K33" s="170" t="s">
        <v>673</v>
      </c>
    </row>
    <row r="34" spans="1:11" s="147" customFormat="1" x14ac:dyDescent="0.15">
      <c r="A34" s="179" t="s">
        <v>102</v>
      </c>
      <c r="B34" s="147" t="s">
        <v>101</v>
      </c>
      <c r="C34" s="180" t="s">
        <v>346</v>
      </c>
      <c r="D34" s="169" t="s">
        <v>672</v>
      </c>
      <c r="E34" s="179"/>
      <c r="K34" s="170" t="s">
        <v>673</v>
      </c>
    </row>
    <row r="35" spans="1:11" x14ac:dyDescent="0.15">
      <c r="A35" s="149" t="s">
        <v>102</v>
      </c>
      <c r="B35" s="150" t="s">
        <v>101</v>
      </c>
      <c r="C35" s="168" t="s">
        <v>351</v>
      </c>
      <c r="D35" s="169" t="s">
        <v>671</v>
      </c>
      <c r="K35" s="170" t="s">
        <v>673</v>
      </c>
    </row>
    <row r="36" spans="1:11" x14ac:dyDescent="0.15">
      <c r="A36" s="149" t="s">
        <v>102</v>
      </c>
      <c r="B36" s="150" t="s">
        <v>101</v>
      </c>
      <c r="C36" s="168" t="s">
        <v>351</v>
      </c>
      <c r="D36" s="169" t="s">
        <v>672</v>
      </c>
      <c r="K36" s="170" t="s">
        <v>673</v>
      </c>
    </row>
    <row r="37" spans="1:11" x14ac:dyDescent="0.15">
      <c r="A37" s="149" t="s">
        <v>102</v>
      </c>
      <c r="B37" s="150" t="s">
        <v>101</v>
      </c>
      <c r="C37" s="168" t="s">
        <v>357</v>
      </c>
      <c r="D37" s="169" t="s">
        <v>671</v>
      </c>
      <c r="K37" s="170" t="s">
        <v>673</v>
      </c>
    </row>
    <row r="38" spans="1:11" x14ac:dyDescent="0.15">
      <c r="A38" s="149" t="s">
        <v>102</v>
      </c>
      <c r="B38" s="150" t="s">
        <v>101</v>
      </c>
      <c r="C38" s="168" t="s">
        <v>357</v>
      </c>
      <c r="D38" s="169" t="s">
        <v>672</v>
      </c>
      <c r="K38" s="170" t="s">
        <v>673</v>
      </c>
    </row>
    <row r="39" spans="1:11" x14ac:dyDescent="0.15">
      <c r="A39" s="149" t="s">
        <v>102</v>
      </c>
      <c r="B39" s="150" t="s">
        <v>133</v>
      </c>
      <c r="C39" s="168" t="s">
        <v>351</v>
      </c>
      <c r="D39" s="169" t="s">
        <v>671</v>
      </c>
      <c r="K39" s="170" t="s">
        <v>658</v>
      </c>
    </row>
    <row r="40" spans="1:11" x14ac:dyDescent="0.15">
      <c r="A40" s="149" t="s">
        <v>102</v>
      </c>
      <c r="B40" s="150" t="s">
        <v>133</v>
      </c>
      <c r="C40" s="168" t="s">
        <v>351</v>
      </c>
      <c r="D40" s="169" t="s">
        <v>672</v>
      </c>
      <c r="K40" s="170" t="s">
        <v>658</v>
      </c>
    </row>
    <row r="41" spans="1:11" x14ac:dyDescent="0.15">
      <c r="A41" s="149" t="s">
        <v>102</v>
      </c>
      <c r="B41" s="150" t="s">
        <v>133</v>
      </c>
      <c r="C41" s="168" t="s">
        <v>357</v>
      </c>
      <c r="D41" s="169" t="s">
        <v>671</v>
      </c>
      <c r="K41" s="170" t="s">
        <v>674</v>
      </c>
    </row>
    <row r="42" spans="1:11" x14ac:dyDescent="0.15">
      <c r="A42" s="149" t="s">
        <v>102</v>
      </c>
      <c r="B42" s="150" t="s">
        <v>133</v>
      </c>
      <c r="C42" s="168" t="s">
        <v>357</v>
      </c>
      <c r="D42" s="169" t="s">
        <v>672</v>
      </c>
      <c r="K42" s="170" t="s">
        <v>673</v>
      </c>
    </row>
    <row r="43" spans="1:11" s="148" customFormat="1" x14ac:dyDescent="0.15">
      <c r="A43" s="182" t="s">
        <v>102</v>
      </c>
      <c r="B43" s="148" t="s">
        <v>314</v>
      </c>
      <c r="C43" s="183" t="s">
        <v>351</v>
      </c>
      <c r="D43" s="184"/>
      <c r="E43" s="182"/>
      <c r="K43" s="187"/>
    </row>
    <row r="44" spans="1:11" s="146" customFormat="1" x14ac:dyDescent="0.15">
      <c r="A44" s="176"/>
      <c r="B44" s="176"/>
      <c r="C44" s="177"/>
      <c r="D44" s="178"/>
    </row>
    <row r="45" spans="1:11" s="147" customFormat="1" x14ac:dyDescent="0.15">
      <c r="A45" s="179" t="s">
        <v>146</v>
      </c>
      <c r="B45" s="147" t="s">
        <v>315</v>
      </c>
      <c r="C45" s="180" t="s">
        <v>346</v>
      </c>
      <c r="D45" s="186" t="s">
        <v>675</v>
      </c>
      <c r="E45" s="179"/>
      <c r="K45" s="188" t="s">
        <v>673</v>
      </c>
    </row>
    <row r="46" spans="1:11" x14ac:dyDescent="0.15">
      <c r="A46" s="149" t="s">
        <v>146</v>
      </c>
      <c r="B46" s="150" t="s">
        <v>315</v>
      </c>
      <c r="C46" s="168" t="s">
        <v>346</v>
      </c>
      <c r="D46" s="169" t="s">
        <v>676</v>
      </c>
      <c r="K46" s="170" t="s">
        <v>666</v>
      </c>
    </row>
    <row r="47" spans="1:11" x14ac:dyDescent="0.15">
      <c r="A47" s="149" t="s">
        <v>146</v>
      </c>
      <c r="B47" s="150" t="s">
        <v>273</v>
      </c>
      <c r="C47" s="168" t="s">
        <v>346</v>
      </c>
      <c r="D47" s="169" t="s">
        <v>675</v>
      </c>
      <c r="K47" s="170" t="s">
        <v>677</v>
      </c>
    </row>
    <row r="48" spans="1:11" x14ac:dyDescent="0.15">
      <c r="A48" s="149" t="s">
        <v>146</v>
      </c>
      <c r="B48" s="150" t="s">
        <v>273</v>
      </c>
      <c r="C48" s="168" t="s">
        <v>351</v>
      </c>
      <c r="D48" s="169" t="s">
        <v>675</v>
      </c>
      <c r="K48" s="170" t="s">
        <v>677</v>
      </c>
    </row>
    <row r="49" spans="1:11" x14ac:dyDescent="0.15">
      <c r="A49" s="149" t="s">
        <v>146</v>
      </c>
      <c r="B49" s="150" t="s">
        <v>120</v>
      </c>
      <c r="C49" s="168" t="s">
        <v>351</v>
      </c>
      <c r="D49" s="169" t="s">
        <v>678</v>
      </c>
      <c r="K49" s="170" t="s">
        <v>665</v>
      </c>
    </row>
    <row r="50" spans="1:11" x14ac:dyDescent="0.15">
      <c r="A50" s="149" t="s">
        <v>146</v>
      </c>
      <c r="B50" s="150" t="s">
        <v>120</v>
      </c>
      <c r="C50" s="168" t="s">
        <v>351</v>
      </c>
      <c r="D50" s="169" t="s">
        <v>675</v>
      </c>
      <c r="K50" s="170" t="s">
        <v>673</v>
      </c>
    </row>
    <row r="51" spans="1:11" x14ac:dyDescent="0.15">
      <c r="A51" s="149" t="s">
        <v>146</v>
      </c>
      <c r="B51" s="150" t="s">
        <v>120</v>
      </c>
      <c r="C51" s="168" t="s">
        <v>351</v>
      </c>
      <c r="D51" s="169" t="s">
        <v>676</v>
      </c>
      <c r="K51" s="170" t="s">
        <v>666</v>
      </c>
    </row>
    <row r="52" spans="1:11" x14ac:dyDescent="0.15">
      <c r="A52" s="149" t="s">
        <v>146</v>
      </c>
      <c r="B52" s="150" t="s">
        <v>120</v>
      </c>
      <c r="C52" s="168" t="s">
        <v>357</v>
      </c>
      <c r="D52" s="169" t="s">
        <v>675</v>
      </c>
      <c r="K52" s="170" t="s">
        <v>665</v>
      </c>
    </row>
    <row r="53" spans="1:11" x14ac:dyDescent="0.15">
      <c r="A53" s="149" t="s">
        <v>146</v>
      </c>
      <c r="B53" s="150" t="s">
        <v>120</v>
      </c>
      <c r="C53" s="168" t="s">
        <v>357</v>
      </c>
      <c r="D53" s="169" t="s">
        <v>676</v>
      </c>
      <c r="K53" s="170" t="s">
        <v>666</v>
      </c>
    </row>
    <row r="54" spans="1:11" x14ac:dyDescent="0.15">
      <c r="A54" s="149" t="s">
        <v>146</v>
      </c>
      <c r="B54" s="150" t="s">
        <v>147</v>
      </c>
      <c r="C54" s="168" t="s">
        <v>346</v>
      </c>
      <c r="D54" s="169" t="s">
        <v>675</v>
      </c>
      <c r="K54" s="170" t="s">
        <v>679</v>
      </c>
    </row>
    <row r="55" spans="1:11" x14ac:dyDescent="0.15">
      <c r="A55" s="149" t="s">
        <v>146</v>
      </c>
      <c r="B55" s="150" t="s">
        <v>147</v>
      </c>
      <c r="C55" s="168" t="s">
        <v>346</v>
      </c>
      <c r="D55" s="169" t="s">
        <v>676</v>
      </c>
      <c r="K55" s="170" t="s">
        <v>666</v>
      </c>
    </row>
    <row r="56" spans="1:11" x14ac:dyDescent="0.15">
      <c r="A56" s="149" t="s">
        <v>146</v>
      </c>
      <c r="B56" s="150" t="s">
        <v>147</v>
      </c>
      <c r="C56" s="168" t="s">
        <v>357</v>
      </c>
      <c r="D56" s="169" t="s">
        <v>675</v>
      </c>
      <c r="K56" s="170" t="s">
        <v>673</v>
      </c>
    </row>
    <row r="57" spans="1:11" x14ac:dyDescent="0.15">
      <c r="A57" s="149" t="s">
        <v>146</v>
      </c>
      <c r="B57" s="150" t="s">
        <v>147</v>
      </c>
      <c r="C57" s="168" t="s">
        <v>357</v>
      </c>
      <c r="D57" s="169" t="s">
        <v>676</v>
      </c>
      <c r="K57" s="170" t="s">
        <v>666</v>
      </c>
    </row>
    <row r="58" spans="1:11" x14ac:dyDescent="0.15">
      <c r="A58" s="149" t="s">
        <v>146</v>
      </c>
      <c r="B58" s="170" t="s">
        <v>491</v>
      </c>
      <c r="C58" s="168" t="s">
        <v>351</v>
      </c>
      <c r="D58" s="169" t="s">
        <v>680</v>
      </c>
      <c r="K58" s="170" t="s">
        <v>661</v>
      </c>
    </row>
    <row r="59" spans="1:11" x14ac:dyDescent="0.15">
      <c r="A59" s="149" t="s">
        <v>146</v>
      </c>
      <c r="B59" s="170" t="s">
        <v>491</v>
      </c>
      <c r="C59" s="168" t="s">
        <v>357</v>
      </c>
      <c r="D59" s="169" t="s">
        <v>680</v>
      </c>
      <c r="K59" s="170" t="s">
        <v>661</v>
      </c>
    </row>
    <row r="60" spans="1:11" x14ac:dyDescent="0.15">
      <c r="A60" s="149" t="s">
        <v>146</v>
      </c>
      <c r="B60" s="170" t="s">
        <v>491</v>
      </c>
      <c r="C60" s="168" t="s">
        <v>357</v>
      </c>
      <c r="D60" s="169" t="s">
        <v>681</v>
      </c>
      <c r="K60" s="170" t="s">
        <v>665</v>
      </c>
    </row>
    <row r="61" spans="1:11" x14ac:dyDescent="0.15">
      <c r="A61" s="149" t="s">
        <v>146</v>
      </c>
      <c r="B61" s="170" t="s">
        <v>491</v>
      </c>
      <c r="C61" s="168" t="s">
        <v>357</v>
      </c>
      <c r="D61" s="169" t="s">
        <v>682</v>
      </c>
      <c r="K61" s="170" t="s">
        <v>666</v>
      </c>
    </row>
    <row r="62" spans="1:11" x14ac:dyDescent="0.15">
      <c r="A62" s="149" t="s">
        <v>146</v>
      </c>
      <c r="B62" s="150" t="s">
        <v>509</v>
      </c>
      <c r="C62" s="168" t="s">
        <v>351</v>
      </c>
      <c r="D62" s="169" t="s">
        <v>675</v>
      </c>
      <c r="K62" s="170" t="s">
        <v>673</v>
      </c>
    </row>
    <row r="63" spans="1:11" x14ac:dyDescent="0.15">
      <c r="A63" s="149" t="s">
        <v>146</v>
      </c>
      <c r="B63" s="150" t="s">
        <v>509</v>
      </c>
      <c r="C63" s="168" t="s">
        <v>351</v>
      </c>
      <c r="D63" s="169" t="s">
        <v>676</v>
      </c>
      <c r="K63" s="170" t="s">
        <v>666</v>
      </c>
    </row>
    <row r="64" spans="1:11" x14ac:dyDescent="0.15">
      <c r="A64" s="149" t="s">
        <v>146</v>
      </c>
      <c r="B64" s="150" t="s">
        <v>509</v>
      </c>
      <c r="C64" s="168" t="s">
        <v>357</v>
      </c>
      <c r="D64" s="169" t="s">
        <v>675</v>
      </c>
      <c r="K64" s="170" t="s">
        <v>673</v>
      </c>
    </row>
    <row r="65" spans="1:11" s="148" customFormat="1" x14ac:dyDescent="0.15">
      <c r="A65" s="182" t="s">
        <v>146</v>
      </c>
      <c r="B65" s="148" t="s">
        <v>509</v>
      </c>
      <c r="C65" s="183" t="s">
        <v>357</v>
      </c>
      <c r="D65" s="189" t="s">
        <v>676</v>
      </c>
      <c r="E65" s="182"/>
      <c r="K65" s="170" t="s">
        <v>666</v>
      </c>
    </row>
    <row r="66" spans="1:11" s="146" customFormat="1" x14ac:dyDescent="0.15">
      <c r="A66" s="176"/>
      <c r="B66" s="176"/>
      <c r="C66" s="177"/>
      <c r="D66" s="178"/>
    </row>
    <row r="67" spans="1:11" s="147" customFormat="1" x14ac:dyDescent="0.15">
      <c r="A67" s="179" t="s">
        <v>83</v>
      </c>
      <c r="B67" s="147" t="s">
        <v>442</v>
      </c>
      <c r="C67" s="190"/>
      <c r="D67" s="181"/>
      <c r="E67" s="179"/>
      <c r="K67" s="192"/>
    </row>
    <row r="68" spans="1:11" s="148" customFormat="1" x14ac:dyDescent="0.15">
      <c r="A68" s="182" t="s">
        <v>83</v>
      </c>
      <c r="B68" s="148" t="s">
        <v>79</v>
      </c>
      <c r="C68" s="168" t="s">
        <v>351</v>
      </c>
      <c r="D68" s="169" t="s">
        <v>675</v>
      </c>
      <c r="E68" s="182"/>
      <c r="K68" s="185" t="s">
        <v>683</v>
      </c>
    </row>
    <row r="69" spans="1:11" s="148" customFormat="1" x14ac:dyDescent="0.15">
      <c r="A69" s="182" t="s">
        <v>83</v>
      </c>
      <c r="B69" s="148" t="s">
        <v>79</v>
      </c>
      <c r="C69" s="168" t="s">
        <v>351</v>
      </c>
      <c r="D69" s="169" t="s">
        <v>676</v>
      </c>
      <c r="E69" s="182"/>
      <c r="K69" s="185" t="s">
        <v>683</v>
      </c>
    </row>
    <row r="70" spans="1:11" s="148" customFormat="1" x14ac:dyDescent="0.15">
      <c r="A70" s="182" t="s">
        <v>83</v>
      </c>
      <c r="B70" s="148" t="s">
        <v>79</v>
      </c>
      <c r="C70" s="168" t="s">
        <v>357</v>
      </c>
      <c r="D70" s="169" t="s">
        <v>675</v>
      </c>
      <c r="E70" s="182"/>
      <c r="K70" s="185" t="s">
        <v>684</v>
      </c>
    </row>
    <row r="71" spans="1:11" s="148" customFormat="1" x14ac:dyDescent="0.15">
      <c r="A71" s="182" t="s">
        <v>83</v>
      </c>
      <c r="B71" s="148" t="s">
        <v>79</v>
      </c>
      <c r="C71" s="183" t="s">
        <v>357</v>
      </c>
      <c r="D71" s="169" t="s">
        <v>676</v>
      </c>
      <c r="E71" s="182"/>
      <c r="K71" s="185" t="s">
        <v>662</v>
      </c>
    </row>
    <row r="72" spans="1:11" s="146" customFormat="1" x14ac:dyDescent="0.15">
      <c r="A72" s="176"/>
      <c r="B72" s="176"/>
      <c r="C72" s="177"/>
      <c r="D72" s="178"/>
    </row>
    <row r="73" spans="1:11" s="147" customFormat="1" x14ac:dyDescent="0.15">
      <c r="A73" s="179" t="s">
        <v>90</v>
      </c>
      <c r="B73" s="147" t="s">
        <v>101</v>
      </c>
      <c r="C73" s="180" t="s">
        <v>346</v>
      </c>
      <c r="D73" s="181"/>
      <c r="E73" s="179"/>
      <c r="K73" s="185" t="s">
        <v>683</v>
      </c>
    </row>
    <row r="74" spans="1:11" s="147" customFormat="1" x14ac:dyDescent="0.15">
      <c r="A74" s="179" t="s">
        <v>90</v>
      </c>
      <c r="B74" s="147" t="s">
        <v>101</v>
      </c>
      <c r="C74" s="180" t="s">
        <v>351</v>
      </c>
      <c r="D74" s="181"/>
      <c r="E74" s="179"/>
      <c r="K74" s="185" t="s">
        <v>683</v>
      </c>
    </row>
    <row r="75" spans="1:11" x14ac:dyDescent="0.15">
      <c r="A75" s="149" t="s">
        <v>90</v>
      </c>
      <c r="B75" s="150" t="s">
        <v>286</v>
      </c>
      <c r="K75" s="192"/>
    </row>
    <row r="76" spans="1:11" x14ac:dyDescent="0.15">
      <c r="A76" s="149" t="s">
        <v>90</v>
      </c>
      <c r="B76" s="150" t="s">
        <v>458</v>
      </c>
      <c r="K76" s="192"/>
    </row>
    <row r="77" spans="1:11" x14ac:dyDescent="0.15">
      <c r="A77" s="149" t="s">
        <v>90</v>
      </c>
      <c r="B77" s="150" t="s">
        <v>327</v>
      </c>
      <c r="K77" s="193"/>
    </row>
    <row r="78" spans="1:11" x14ac:dyDescent="0.15">
      <c r="A78" s="149" t="s">
        <v>90</v>
      </c>
      <c r="B78" s="150" t="s">
        <v>493</v>
      </c>
      <c r="K78" s="192"/>
    </row>
    <row r="79" spans="1:11" x14ac:dyDescent="0.15">
      <c r="A79" s="149" t="s">
        <v>90</v>
      </c>
      <c r="B79" s="150" t="s">
        <v>93</v>
      </c>
      <c r="C79" s="168" t="s">
        <v>351</v>
      </c>
      <c r="K79" s="185" t="s">
        <v>662</v>
      </c>
    </row>
    <row r="80" spans="1:11" x14ac:dyDescent="0.15">
      <c r="A80" s="149" t="s">
        <v>90</v>
      </c>
      <c r="B80" s="150" t="s">
        <v>91</v>
      </c>
      <c r="C80" s="168" t="s">
        <v>62</v>
      </c>
      <c r="K80" s="185" t="s">
        <v>662</v>
      </c>
    </row>
    <row r="81" spans="1:11" x14ac:dyDescent="0.15">
      <c r="A81" s="149" t="s">
        <v>90</v>
      </c>
      <c r="B81" s="150" t="s">
        <v>91</v>
      </c>
      <c r="C81" s="168" t="s">
        <v>357</v>
      </c>
      <c r="K81" s="185" t="s">
        <v>662</v>
      </c>
    </row>
    <row r="82" spans="1:11" x14ac:dyDescent="0.15">
      <c r="A82" s="149" t="s">
        <v>90</v>
      </c>
      <c r="B82" s="150" t="s">
        <v>170</v>
      </c>
      <c r="C82" s="168" t="s">
        <v>62</v>
      </c>
      <c r="K82" s="185" t="s">
        <v>662</v>
      </c>
    </row>
    <row r="83" spans="1:11" x14ac:dyDescent="0.15">
      <c r="A83" s="149" t="s">
        <v>90</v>
      </c>
      <c r="B83" s="150" t="s">
        <v>170</v>
      </c>
      <c r="C83" s="168" t="s">
        <v>357</v>
      </c>
      <c r="K83" s="185" t="s">
        <v>662</v>
      </c>
    </row>
    <row r="84" spans="1:11" x14ac:dyDescent="0.15">
      <c r="A84" s="149" t="s">
        <v>90</v>
      </c>
      <c r="B84" s="150" t="s">
        <v>573</v>
      </c>
      <c r="K84" s="192"/>
    </row>
    <row r="85" spans="1:11" x14ac:dyDescent="0.15">
      <c r="A85" s="149" t="s">
        <v>90</v>
      </c>
      <c r="B85" s="170" t="s">
        <v>590</v>
      </c>
      <c r="C85" s="168" t="s">
        <v>62</v>
      </c>
      <c r="D85" s="169" t="s">
        <v>680</v>
      </c>
      <c r="K85" s="170" t="s">
        <v>661</v>
      </c>
    </row>
    <row r="86" spans="1:11" x14ac:dyDescent="0.15">
      <c r="A86" s="149" t="s">
        <v>90</v>
      </c>
      <c r="B86" s="170" t="s">
        <v>590</v>
      </c>
      <c r="C86" s="168" t="s">
        <v>357</v>
      </c>
      <c r="D86" s="169" t="s">
        <v>681</v>
      </c>
      <c r="K86" s="187"/>
    </row>
    <row r="87" spans="1:11" x14ac:dyDescent="0.15">
      <c r="A87" s="149" t="s">
        <v>90</v>
      </c>
      <c r="B87" s="170" t="s">
        <v>590</v>
      </c>
      <c r="C87" s="168" t="s">
        <v>62</v>
      </c>
      <c r="D87" s="169" t="s">
        <v>680</v>
      </c>
      <c r="K87" s="170" t="s">
        <v>661</v>
      </c>
    </row>
    <row r="88" spans="1:11" x14ac:dyDescent="0.15">
      <c r="A88" s="149" t="s">
        <v>90</v>
      </c>
      <c r="B88" s="170" t="s">
        <v>590</v>
      </c>
      <c r="C88" s="168" t="s">
        <v>357</v>
      </c>
      <c r="D88" s="169" t="s">
        <v>681</v>
      </c>
      <c r="K88" s="185" t="s">
        <v>662</v>
      </c>
    </row>
    <row r="89" spans="1:11" x14ac:dyDescent="0.15">
      <c r="A89" s="149" t="s">
        <v>90</v>
      </c>
      <c r="B89" s="170" t="s">
        <v>592</v>
      </c>
      <c r="K89" s="192"/>
    </row>
    <row r="90" spans="1:11" x14ac:dyDescent="0.15">
      <c r="A90" s="149" t="s">
        <v>90</v>
      </c>
      <c r="B90" s="170" t="s">
        <v>596</v>
      </c>
      <c r="K90" s="170" t="s">
        <v>685</v>
      </c>
    </row>
    <row r="91" spans="1:11" s="148" customFormat="1" x14ac:dyDescent="0.15">
      <c r="A91" s="182" t="s">
        <v>90</v>
      </c>
      <c r="B91" s="185" t="s">
        <v>599</v>
      </c>
      <c r="C91" s="191"/>
      <c r="D91" s="184"/>
      <c r="E91" s="182"/>
      <c r="K91" s="170" t="s">
        <v>685</v>
      </c>
    </row>
    <row r="92" spans="1:11" s="146" customFormat="1" x14ac:dyDescent="0.15">
      <c r="A92" s="176"/>
      <c r="B92" s="176"/>
      <c r="C92" s="177"/>
      <c r="D92" s="178"/>
    </row>
    <row r="93" spans="1:11" s="147" customFormat="1" x14ac:dyDescent="0.15">
      <c r="A93" s="179" t="s">
        <v>92</v>
      </c>
      <c r="B93" s="147" t="s">
        <v>101</v>
      </c>
      <c r="C93" s="180" t="s">
        <v>346</v>
      </c>
      <c r="D93" s="181"/>
      <c r="E93" s="179"/>
      <c r="K93" s="188" t="s">
        <v>658</v>
      </c>
    </row>
    <row r="94" spans="1:11" s="147" customFormat="1" x14ac:dyDescent="0.15">
      <c r="A94" s="179" t="s">
        <v>92</v>
      </c>
      <c r="B94" s="147" t="s">
        <v>101</v>
      </c>
      <c r="C94" s="180" t="s">
        <v>351</v>
      </c>
      <c r="D94" s="181"/>
      <c r="E94" s="179"/>
      <c r="K94" s="188" t="s">
        <v>658</v>
      </c>
    </row>
    <row r="95" spans="1:11" x14ac:dyDescent="0.15">
      <c r="A95" s="149" t="s">
        <v>92</v>
      </c>
      <c r="B95" s="150" t="s">
        <v>286</v>
      </c>
      <c r="K95" s="192"/>
    </row>
    <row r="96" spans="1:11" x14ac:dyDescent="0.15">
      <c r="A96" s="149" t="s">
        <v>92</v>
      </c>
      <c r="B96" s="150" t="s">
        <v>459</v>
      </c>
      <c r="K96" s="192"/>
    </row>
    <row r="97" spans="1:11" x14ac:dyDescent="0.15">
      <c r="A97" s="149" t="s">
        <v>92</v>
      </c>
      <c r="B97" s="150" t="s">
        <v>170</v>
      </c>
      <c r="C97" s="180" t="s">
        <v>351</v>
      </c>
      <c r="K97" s="170" t="s">
        <v>673</v>
      </c>
    </row>
    <row r="98" spans="1:11" x14ac:dyDescent="0.15">
      <c r="A98" s="149" t="s">
        <v>92</v>
      </c>
      <c r="B98" s="150" t="s">
        <v>327</v>
      </c>
      <c r="K98" s="192"/>
    </row>
    <row r="99" spans="1:11" x14ac:dyDescent="0.15">
      <c r="A99" s="149" t="s">
        <v>92</v>
      </c>
      <c r="B99" s="150" t="s">
        <v>511</v>
      </c>
      <c r="C99" s="168" t="s">
        <v>346</v>
      </c>
      <c r="K99" s="170" t="s">
        <v>686</v>
      </c>
    </row>
    <row r="100" spans="1:11" x14ac:dyDescent="0.15">
      <c r="A100" s="149" t="s">
        <v>92</v>
      </c>
      <c r="B100" s="150" t="s">
        <v>93</v>
      </c>
      <c r="C100" s="180" t="s">
        <v>351</v>
      </c>
      <c r="K100" s="170" t="s">
        <v>673</v>
      </c>
    </row>
    <row r="101" spans="1:11" x14ac:dyDescent="0.15">
      <c r="A101" s="149" t="s">
        <v>92</v>
      </c>
      <c r="B101" s="150" t="s">
        <v>91</v>
      </c>
      <c r="C101" s="168" t="s">
        <v>62</v>
      </c>
      <c r="K101" s="170" t="s">
        <v>673</v>
      </c>
    </row>
    <row r="102" spans="1:11" x14ac:dyDescent="0.15">
      <c r="A102" s="149" t="s">
        <v>92</v>
      </c>
      <c r="B102" s="150" t="s">
        <v>91</v>
      </c>
      <c r="C102" s="168" t="s">
        <v>357</v>
      </c>
      <c r="K102" s="170" t="s">
        <v>673</v>
      </c>
    </row>
    <row r="103" spans="1:11" x14ac:dyDescent="0.15">
      <c r="A103" s="149" t="s">
        <v>92</v>
      </c>
      <c r="B103" s="150" t="s">
        <v>258</v>
      </c>
      <c r="C103" s="168" t="s">
        <v>346</v>
      </c>
      <c r="K103" s="170" t="s">
        <v>686</v>
      </c>
    </row>
    <row r="104" spans="1:11" x14ac:dyDescent="0.15">
      <c r="A104" s="149" t="s">
        <v>92</v>
      </c>
      <c r="B104" s="150" t="s">
        <v>278</v>
      </c>
      <c r="C104" s="168" t="s">
        <v>346</v>
      </c>
      <c r="K104" s="170" t="s">
        <v>686</v>
      </c>
    </row>
    <row r="105" spans="1:11" x14ac:dyDescent="0.15">
      <c r="A105" s="149" t="s">
        <v>92</v>
      </c>
      <c r="B105" s="150" t="s">
        <v>593</v>
      </c>
      <c r="C105" s="168" t="s">
        <v>346</v>
      </c>
      <c r="K105" s="170" t="s">
        <v>686</v>
      </c>
    </row>
    <row r="106" spans="1:11" s="148" customFormat="1" x14ac:dyDescent="0.15">
      <c r="A106" s="182" t="s">
        <v>92</v>
      </c>
      <c r="B106" s="148" t="s">
        <v>250</v>
      </c>
      <c r="C106" s="168" t="s">
        <v>346</v>
      </c>
      <c r="D106" s="184"/>
      <c r="E106" s="182"/>
      <c r="K106" s="185" t="s">
        <v>686</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286</v>
      </c>
      <c r="K109" s="192"/>
    </row>
    <row r="110" spans="1:11" x14ac:dyDescent="0.15">
      <c r="A110" s="149" t="s">
        <v>216</v>
      </c>
      <c r="B110" s="150" t="s">
        <v>217</v>
      </c>
      <c r="C110" s="168" t="s">
        <v>346</v>
      </c>
      <c r="K110" s="170" t="s">
        <v>673</v>
      </c>
    </row>
    <row r="111" spans="1:11" s="148" customFormat="1" x14ac:dyDescent="0.15">
      <c r="A111" s="182" t="s">
        <v>216</v>
      </c>
      <c r="B111" s="148" t="s">
        <v>467</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673</v>
      </c>
    </row>
    <row r="115" spans="1:11" s="148" customFormat="1" x14ac:dyDescent="0.15">
      <c r="A115" s="182" t="s">
        <v>122</v>
      </c>
      <c r="B115" s="148" t="s">
        <v>123</v>
      </c>
      <c r="C115" s="183" t="s">
        <v>351</v>
      </c>
      <c r="D115" s="184"/>
      <c r="E115" s="182"/>
      <c r="K115" s="170" t="s">
        <v>673</v>
      </c>
    </row>
    <row r="116" spans="1:11" s="148" customFormat="1" x14ac:dyDescent="0.15">
      <c r="A116" s="182" t="s">
        <v>122</v>
      </c>
      <c r="B116" s="148" t="s">
        <v>123</v>
      </c>
      <c r="C116" s="183" t="s">
        <v>357</v>
      </c>
      <c r="D116" s="184"/>
      <c r="E116" s="182"/>
      <c r="K116" s="185" t="s">
        <v>661</v>
      </c>
    </row>
    <row r="117" spans="1:11" s="146" customFormat="1" x14ac:dyDescent="0.15">
      <c r="A117" s="176"/>
      <c r="B117" s="176"/>
      <c r="C117" s="177"/>
      <c r="D117" s="178"/>
    </row>
    <row r="118" spans="1:11" s="147" customFormat="1" x14ac:dyDescent="0.15">
      <c r="A118" s="179" t="s">
        <v>69</v>
      </c>
      <c r="B118" s="188" t="s">
        <v>443</v>
      </c>
      <c r="C118" s="180" t="s">
        <v>351</v>
      </c>
      <c r="D118" s="181"/>
      <c r="E118" s="179"/>
      <c r="K118" s="170" t="s">
        <v>673</v>
      </c>
    </row>
    <row r="119" spans="1:11" x14ac:dyDescent="0.15">
      <c r="A119" s="149" t="s">
        <v>69</v>
      </c>
      <c r="B119" s="150" t="s">
        <v>452</v>
      </c>
      <c r="C119" s="168" t="s">
        <v>346</v>
      </c>
      <c r="K119" s="170" t="s">
        <v>673</v>
      </c>
    </row>
    <row r="120" spans="1:11" x14ac:dyDescent="0.15">
      <c r="A120" s="149" t="s">
        <v>69</v>
      </c>
      <c r="B120" s="170" t="s">
        <v>461</v>
      </c>
      <c r="C120" s="168" t="s">
        <v>351</v>
      </c>
      <c r="K120" s="170" t="s">
        <v>687</v>
      </c>
    </row>
    <row r="121" spans="1:11" x14ac:dyDescent="0.15">
      <c r="A121" s="149" t="s">
        <v>69</v>
      </c>
      <c r="B121" s="170" t="s">
        <v>461</v>
      </c>
      <c r="C121" s="168" t="s">
        <v>357</v>
      </c>
      <c r="K121" s="170" t="s">
        <v>687</v>
      </c>
    </row>
    <row r="122" spans="1:11" x14ac:dyDescent="0.15">
      <c r="A122" s="149" t="s">
        <v>69</v>
      </c>
      <c r="B122" s="170" t="s">
        <v>475</v>
      </c>
      <c r="K122" s="192"/>
    </row>
    <row r="123" spans="1:11" s="148" customFormat="1" x14ac:dyDescent="0.15">
      <c r="A123" s="182" t="s">
        <v>69</v>
      </c>
      <c r="B123" s="185" t="s">
        <v>496</v>
      </c>
      <c r="C123" s="183" t="s">
        <v>351</v>
      </c>
      <c r="D123" s="184"/>
      <c r="E123" s="182"/>
      <c r="K123" s="170" t="s">
        <v>673</v>
      </c>
    </row>
    <row r="124" spans="1:11" s="146" customFormat="1" x14ac:dyDescent="0.15">
      <c r="A124" s="176"/>
      <c r="B124" s="176"/>
      <c r="C124" s="177"/>
      <c r="D124" s="178"/>
    </row>
    <row r="125" spans="1:11" s="147" customFormat="1" x14ac:dyDescent="0.15">
      <c r="A125" s="179" t="s">
        <v>75</v>
      </c>
      <c r="B125" s="147" t="s">
        <v>444</v>
      </c>
      <c r="C125" s="180" t="s">
        <v>62</v>
      </c>
      <c r="D125" s="181"/>
      <c r="E125" s="179"/>
      <c r="K125" s="192"/>
    </row>
    <row r="126" spans="1:11" s="147" customFormat="1" x14ac:dyDescent="0.15">
      <c r="A126" s="179" t="s">
        <v>75</v>
      </c>
      <c r="B126" s="147" t="s">
        <v>444</v>
      </c>
      <c r="C126" s="180" t="s">
        <v>357</v>
      </c>
      <c r="D126" s="181"/>
      <c r="E126" s="179"/>
      <c r="K126" s="170" t="s">
        <v>673</v>
      </c>
    </row>
    <row r="127" spans="1:11" x14ac:dyDescent="0.15">
      <c r="A127" s="149" t="s">
        <v>75</v>
      </c>
      <c r="B127" s="150" t="s">
        <v>221</v>
      </c>
      <c r="C127" s="168" t="s">
        <v>351</v>
      </c>
      <c r="K127" s="170" t="s">
        <v>658</v>
      </c>
    </row>
    <row r="128" spans="1:11" x14ac:dyDescent="0.15">
      <c r="A128" s="149" t="s">
        <v>75</v>
      </c>
      <c r="B128" s="170" t="s">
        <v>461</v>
      </c>
      <c r="C128" s="180" t="s">
        <v>62</v>
      </c>
      <c r="K128" s="170" t="s">
        <v>673</v>
      </c>
    </row>
    <row r="129" spans="1:11" x14ac:dyDescent="0.15">
      <c r="A129" s="149" t="s">
        <v>75</v>
      </c>
      <c r="B129" s="170" t="s">
        <v>461</v>
      </c>
      <c r="C129" s="180" t="s">
        <v>357</v>
      </c>
      <c r="K129" s="170" t="s">
        <v>665</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658</v>
      </c>
    </row>
    <row r="133" spans="1:11" s="148" customFormat="1" x14ac:dyDescent="0.15">
      <c r="A133" s="182" t="s">
        <v>75</v>
      </c>
      <c r="B133" s="148" t="s">
        <v>225</v>
      </c>
      <c r="C133" s="180" t="s">
        <v>357</v>
      </c>
      <c r="D133" s="184"/>
      <c r="E133" s="182"/>
      <c r="K133" s="170" t="s">
        <v>673</v>
      </c>
    </row>
    <row r="134" spans="1:11" s="146" customFormat="1" x14ac:dyDescent="0.15">
      <c r="A134" s="176"/>
      <c r="B134" s="176"/>
      <c r="C134" s="177"/>
      <c r="D134" s="178"/>
    </row>
    <row r="135" spans="1:11" s="147" customFormat="1" x14ac:dyDescent="0.15">
      <c r="A135" s="179" t="s">
        <v>157</v>
      </c>
      <c r="B135" s="147" t="s">
        <v>41</v>
      </c>
      <c r="C135" s="180" t="s">
        <v>62</v>
      </c>
      <c r="D135" s="186" t="s">
        <v>688</v>
      </c>
      <c r="E135" s="179"/>
      <c r="K135" s="188" t="s">
        <v>665</v>
      </c>
    </row>
    <row r="136" spans="1:11" s="147" customFormat="1" x14ac:dyDescent="0.15">
      <c r="A136" s="179" t="s">
        <v>157</v>
      </c>
      <c r="B136" s="147" t="s">
        <v>41</v>
      </c>
      <c r="C136" s="180" t="s">
        <v>357</v>
      </c>
      <c r="D136" s="186" t="s">
        <v>688</v>
      </c>
      <c r="E136" s="179"/>
      <c r="K136" s="188" t="s">
        <v>665</v>
      </c>
    </row>
    <row r="137" spans="1:11" s="147" customFormat="1" x14ac:dyDescent="0.15">
      <c r="A137" s="179" t="s">
        <v>157</v>
      </c>
      <c r="B137" s="147" t="s">
        <v>41</v>
      </c>
      <c r="C137" s="180" t="s">
        <v>62</v>
      </c>
      <c r="D137" s="186" t="s">
        <v>689</v>
      </c>
      <c r="E137" s="179"/>
      <c r="K137" s="188" t="s">
        <v>673</v>
      </c>
    </row>
    <row r="138" spans="1:11" s="147" customFormat="1" x14ac:dyDescent="0.15">
      <c r="A138" s="179" t="s">
        <v>157</v>
      </c>
      <c r="B138" s="147" t="s">
        <v>41</v>
      </c>
      <c r="C138" s="180" t="s">
        <v>357</v>
      </c>
      <c r="D138" s="186" t="s">
        <v>689</v>
      </c>
      <c r="E138" s="179"/>
      <c r="K138" s="188" t="s">
        <v>665</v>
      </c>
    </row>
    <row r="139" spans="1:11" s="148" customFormat="1" x14ac:dyDescent="0.15">
      <c r="A139" s="182" t="s">
        <v>157</v>
      </c>
      <c r="B139" s="185" t="s">
        <v>453</v>
      </c>
      <c r="C139" s="180" t="s">
        <v>357</v>
      </c>
      <c r="D139" s="184"/>
      <c r="E139" s="182"/>
      <c r="K139" s="192"/>
    </row>
    <row r="140" spans="1:11" s="146" customFormat="1" x14ac:dyDescent="0.15">
      <c r="A140" s="176"/>
      <c r="B140" s="176"/>
      <c r="C140" s="177"/>
      <c r="D140" s="178"/>
    </row>
    <row r="141" spans="1:11" s="147" customFormat="1" x14ac:dyDescent="0.15">
      <c r="A141" s="194" t="s">
        <v>690</v>
      </c>
      <c r="B141" s="147" t="s">
        <v>41</v>
      </c>
      <c r="C141" s="180" t="s">
        <v>357</v>
      </c>
      <c r="D141" s="181"/>
      <c r="E141" s="179"/>
    </row>
    <row r="142" spans="1:11" s="148" customFormat="1" x14ac:dyDescent="0.15">
      <c r="A142" s="195" t="s">
        <v>690</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445</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274</v>
      </c>
      <c r="B154" s="196" t="s">
        <v>446</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455</v>
      </c>
    </row>
    <row r="158" spans="1:5" x14ac:dyDescent="0.15">
      <c r="A158" s="149" t="s">
        <v>56</v>
      </c>
      <c r="B158" s="150" t="s">
        <v>286</v>
      </c>
    </row>
    <row r="159" spans="1:5" x14ac:dyDescent="0.15">
      <c r="A159" s="149" t="s">
        <v>56</v>
      </c>
      <c r="B159" s="150" t="s">
        <v>79</v>
      </c>
    </row>
    <row r="160" spans="1:5" x14ac:dyDescent="0.15">
      <c r="A160" s="149" t="s">
        <v>56</v>
      </c>
      <c r="B160" s="150" t="s">
        <v>228</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447</v>
      </c>
      <c r="C167" s="190"/>
      <c r="D167" s="181"/>
      <c r="E167" s="179"/>
    </row>
    <row r="168" spans="1:5" x14ac:dyDescent="0.15">
      <c r="A168" s="149" t="s">
        <v>50</v>
      </c>
      <c r="B168" s="170" t="s">
        <v>456</v>
      </c>
    </row>
    <row r="169" spans="1:5" x14ac:dyDescent="0.15">
      <c r="A169" s="149" t="s">
        <v>50</v>
      </c>
      <c r="B169" s="170" t="s">
        <v>466</v>
      </c>
    </row>
    <row r="170" spans="1:5" x14ac:dyDescent="0.15">
      <c r="A170" s="149" t="s">
        <v>50</v>
      </c>
      <c r="B170" s="150" t="s">
        <v>481</v>
      </c>
    </row>
    <row r="171" spans="1:5" x14ac:dyDescent="0.15">
      <c r="A171" s="149" t="s">
        <v>50</v>
      </c>
      <c r="B171" s="150" t="s">
        <v>174</v>
      </c>
    </row>
    <row r="172" spans="1:5" x14ac:dyDescent="0.15">
      <c r="A172" s="149" t="s">
        <v>50</v>
      </c>
      <c r="B172" s="150" t="s">
        <v>228</v>
      </c>
    </row>
    <row r="173" spans="1:5" x14ac:dyDescent="0.15">
      <c r="A173" s="149" t="s">
        <v>50</v>
      </c>
      <c r="B173" s="170" t="s">
        <v>539</v>
      </c>
    </row>
    <row r="174" spans="1:5" x14ac:dyDescent="0.15">
      <c r="A174" s="149" t="s">
        <v>50</v>
      </c>
      <c r="B174" s="150" t="s">
        <v>559</v>
      </c>
    </row>
    <row r="175" spans="1:5" x14ac:dyDescent="0.15">
      <c r="A175" s="149" t="s">
        <v>50</v>
      </c>
      <c r="B175" s="150" t="s">
        <v>79</v>
      </c>
    </row>
    <row r="176" spans="1:5" x14ac:dyDescent="0.15">
      <c r="A176" s="149" t="s">
        <v>50</v>
      </c>
      <c r="B176" s="150" t="s">
        <v>591</v>
      </c>
    </row>
    <row r="177" spans="1:5" x14ac:dyDescent="0.15">
      <c r="A177" s="149" t="s">
        <v>50</v>
      </c>
      <c r="B177" s="170" t="s">
        <v>595</v>
      </c>
    </row>
    <row r="178" spans="1:5" x14ac:dyDescent="0.15">
      <c r="A178" s="149" t="s">
        <v>50</v>
      </c>
      <c r="B178" s="170" t="s">
        <v>598</v>
      </c>
    </row>
    <row r="179" spans="1:5" x14ac:dyDescent="0.15">
      <c r="A179" s="149" t="s">
        <v>50</v>
      </c>
      <c r="B179" s="150" t="s">
        <v>601</v>
      </c>
    </row>
    <row r="180" spans="1:5" x14ac:dyDescent="0.15">
      <c r="A180" s="149" t="s">
        <v>50</v>
      </c>
      <c r="B180" s="170" t="s">
        <v>603</v>
      </c>
    </row>
    <row r="181" spans="1:5" x14ac:dyDescent="0.15">
      <c r="A181" s="149" t="s">
        <v>50</v>
      </c>
      <c r="B181" s="170" t="s">
        <v>606</v>
      </c>
    </row>
    <row r="182" spans="1:5" x14ac:dyDescent="0.15">
      <c r="A182" s="149" t="s">
        <v>50</v>
      </c>
      <c r="B182" s="150" t="s">
        <v>610</v>
      </c>
    </row>
    <row r="183" spans="1:5" x14ac:dyDescent="0.15">
      <c r="A183" s="149" t="s">
        <v>50</v>
      </c>
      <c r="B183" s="150" t="s">
        <v>95</v>
      </c>
    </row>
    <row r="184" spans="1:5" x14ac:dyDescent="0.15">
      <c r="A184" s="149" t="s">
        <v>50</v>
      </c>
      <c r="B184" s="150" t="s">
        <v>617</v>
      </c>
    </row>
    <row r="185" spans="1:5" x14ac:dyDescent="0.15">
      <c r="A185" s="149" t="s">
        <v>50</v>
      </c>
      <c r="B185" s="170" t="s">
        <v>621</v>
      </c>
    </row>
    <row r="186" spans="1:5" x14ac:dyDescent="0.15">
      <c r="A186" s="149" t="s">
        <v>50</v>
      </c>
      <c r="B186" s="170" t="s">
        <v>622</v>
      </c>
    </row>
    <row r="187" spans="1:5" s="148" customFormat="1" x14ac:dyDescent="0.15">
      <c r="A187" s="182" t="s">
        <v>50</v>
      </c>
      <c r="B187" s="185" t="s">
        <v>623</v>
      </c>
      <c r="C187" s="191"/>
      <c r="D187" s="184"/>
      <c r="E187" s="182"/>
    </row>
    <row r="188" spans="1:5" s="146" customFormat="1" x14ac:dyDescent="0.15">
      <c r="A188" s="176"/>
      <c r="B188" s="176"/>
      <c r="C188" s="177"/>
      <c r="D188" s="178"/>
    </row>
    <row r="189" spans="1:5" s="147" customFormat="1" x14ac:dyDescent="0.15">
      <c r="A189" s="179" t="s">
        <v>59</v>
      </c>
      <c r="B189" s="188" t="s">
        <v>448</v>
      </c>
      <c r="C189" s="190"/>
      <c r="D189" s="181"/>
      <c r="E189" s="179"/>
    </row>
    <row r="190" spans="1:5" x14ac:dyDescent="0.15">
      <c r="A190" s="149" t="s">
        <v>59</v>
      </c>
      <c r="B190" s="150" t="s">
        <v>60</v>
      </c>
    </row>
    <row r="191" spans="1:5" x14ac:dyDescent="0.15">
      <c r="A191" s="149" t="s">
        <v>59</v>
      </c>
      <c r="B191" s="150" t="s">
        <v>264</v>
      </c>
    </row>
    <row r="192" spans="1:5" x14ac:dyDescent="0.15">
      <c r="A192" s="149" t="s">
        <v>59</v>
      </c>
      <c r="B192" s="150" t="s">
        <v>165</v>
      </c>
    </row>
    <row r="193" spans="1:4" x14ac:dyDescent="0.15">
      <c r="A193" s="149" t="s">
        <v>59</v>
      </c>
      <c r="B193" s="170" t="s">
        <v>472</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467</v>
      </c>
    </row>
    <row r="199" spans="1:4" x14ac:dyDescent="0.15">
      <c r="A199" s="149" t="s">
        <v>100</v>
      </c>
      <c r="B199" s="150" t="s">
        <v>482</v>
      </c>
    </row>
    <row r="200" spans="1:4" x14ac:dyDescent="0.15">
      <c r="A200" s="149" t="s">
        <v>100</v>
      </c>
      <c r="B200" s="150" t="s">
        <v>227</v>
      </c>
    </row>
    <row r="201" spans="1:4" s="146" customFormat="1" x14ac:dyDescent="0.15">
      <c r="A201" s="176"/>
      <c r="B201" s="176"/>
      <c r="C201" s="177"/>
      <c r="D201" s="178"/>
    </row>
    <row r="202" spans="1:4" x14ac:dyDescent="0.15">
      <c r="A202" s="167" t="s">
        <v>691</v>
      </c>
      <c r="B202" s="150" t="s">
        <v>101</v>
      </c>
    </row>
    <row r="203" spans="1:4" x14ac:dyDescent="0.15">
      <c r="A203" s="167" t="s">
        <v>691</v>
      </c>
      <c r="B203" s="150" t="s">
        <v>286</v>
      </c>
    </row>
    <row r="204" spans="1:4" s="146" customFormat="1" x14ac:dyDescent="0.15">
      <c r="A204" s="176"/>
      <c r="B204" s="176"/>
      <c r="C204" s="177"/>
      <c r="D204" s="178"/>
    </row>
    <row r="205" spans="1:4" x14ac:dyDescent="0.15">
      <c r="A205" s="149" t="s">
        <v>692</v>
      </c>
      <c r="B205" s="150" t="s">
        <v>51</v>
      </c>
    </row>
    <row r="206" spans="1:4" x14ac:dyDescent="0.15">
      <c r="A206" s="149" t="s">
        <v>692</v>
      </c>
      <c r="B206" s="150" t="s">
        <v>230</v>
      </c>
    </row>
    <row r="207" spans="1:4" s="146" customFormat="1" x14ac:dyDescent="0.15">
      <c r="A207" s="176"/>
      <c r="B207" s="176"/>
      <c r="C207" s="177"/>
      <c r="D207" s="178"/>
    </row>
    <row r="208" spans="1:4" x14ac:dyDescent="0.15">
      <c r="A208" s="149" t="s">
        <v>693</v>
      </c>
      <c r="B208" s="150" t="s">
        <v>101</v>
      </c>
    </row>
    <row r="209" spans="1:4" x14ac:dyDescent="0.15">
      <c r="A209" s="149" t="s">
        <v>693</v>
      </c>
      <c r="B209" s="150" t="s">
        <v>230</v>
      </c>
    </row>
    <row r="210" spans="1:4" x14ac:dyDescent="0.15">
      <c r="A210" s="149" t="s">
        <v>693</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286</v>
      </c>
    </row>
    <row r="221" spans="1:4" x14ac:dyDescent="0.15">
      <c r="A221" s="149" t="s">
        <v>149</v>
      </c>
      <c r="B221" s="150" t="s">
        <v>469</v>
      </c>
    </row>
    <row r="222" spans="1:4" x14ac:dyDescent="0.15">
      <c r="A222" s="149" t="s">
        <v>149</v>
      </c>
      <c r="B222" s="150" t="s">
        <v>486</v>
      </c>
    </row>
    <row r="223" spans="1:4" x14ac:dyDescent="0.15">
      <c r="A223" s="149" t="s">
        <v>149</v>
      </c>
      <c r="B223" s="150" t="s">
        <v>504</v>
      </c>
    </row>
    <row r="224" spans="1:4" x14ac:dyDescent="0.15">
      <c r="A224" s="149" t="s">
        <v>149</v>
      </c>
      <c r="B224" s="170" t="s">
        <v>524</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694</v>
      </c>
      <c r="D1" s="136" t="s">
        <v>695</v>
      </c>
      <c r="E1" s="136" t="s">
        <v>12</v>
      </c>
      <c r="F1" s="136" t="s">
        <v>631</v>
      </c>
      <c r="G1" s="136" t="s">
        <v>11</v>
      </c>
      <c r="H1" s="136" t="s">
        <v>335</v>
      </c>
      <c r="I1" s="136" t="s">
        <v>113</v>
      </c>
      <c r="J1" s="136" t="s">
        <v>31</v>
      </c>
      <c r="K1" s="136" t="s">
        <v>33</v>
      </c>
      <c r="L1" s="136" t="s">
        <v>696</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51" t="s">
        <v>697</v>
      </c>
      <c r="B1" s="351"/>
      <c r="C1" s="351"/>
      <c r="D1" s="351"/>
      <c r="E1" s="351"/>
      <c r="F1" s="351"/>
    </row>
    <row r="2" spans="1:13" x14ac:dyDescent="0.15">
      <c r="A2" s="121" t="s">
        <v>698</v>
      </c>
      <c r="B2" s="122" t="s">
        <v>699</v>
      </c>
      <c r="C2" s="122" t="s">
        <v>700</v>
      </c>
      <c r="D2" s="122" t="s">
        <v>701</v>
      </c>
      <c r="E2" s="122" t="s">
        <v>702</v>
      </c>
      <c r="F2" s="122" t="s">
        <v>703</v>
      </c>
      <c r="G2" s="123" t="s">
        <v>38</v>
      </c>
      <c r="I2" s="124"/>
      <c r="J2" s="124"/>
      <c r="K2" s="352"/>
      <c r="L2" s="352"/>
      <c r="M2" s="352"/>
    </row>
    <row r="3" spans="1:13" x14ac:dyDescent="0.15">
      <c r="A3" s="23" t="s">
        <v>704</v>
      </c>
      <c r="B3" s="122" t="s">
        <v>705</v>
      </c>
      <c r="C3" s="122">
        <v>5688</v>
      </c>
      <c r="D3" s="122">
        <v>5688</v>
      </c>
      <c r="E3" s="126">
        <v>42395</v>
      </c>
      <c r="F3" s="122" t="s">
        <v>86</v>
      </c>
    </row>
    <row r="4" spans="1:13" x14ac:dyDescent="0.15">
      <c r="A4" s="23" t="s">
        <v>706</v>
      </c>
      <c r="B4" s="122" t="s">
        <v>707</v>
      </c>
      <c r="C4" s="122">
        <v>1098</v>
      </c>
      <c r="E4" s="126"/>
    </row>
    <row r="5" spans="1:13" x14ac:dyDescent="0.15">
      <c r="A5" s="23" t="s">
        <v>708</v>
      </c>
      <c r="B5" s="122" t="s">
        <v>709</v>
      </c>
      <c r="C5" s="122">
        <v>3000</v>
      </c>
      <c r="D5" s="122">
        <v>2300</v>
      </c>
      <c r="E5" s="121">
        <v>42417</v>
      </c>
      <c r="F5" s="122" t="s">
        <v>341</v>
      </c>
      <c r="H5" s="124" t="s">
        <v>710</v>
      </c>
    </row>
    <row r="6" spans="1:13" x14ac:dyDescent="0.15">
      <c r="A6" s="23" t="s">
        <v>711</v>
      </c>
      <c r="B6" s="122" t="s">
        <v>712</v>
      </c>
      <c r="C6" s="122">
        <v>200</v>
      </c>
      <c r="D6" s="122">
        <v>200</v>
      </c>
      <c r="E6" s="121">
        <v>42421</v>
      </c>
      <c r="F6" s="122" t="s">
        <v>86</v>
      </c>
      <c r="H6" s="124" t="s">
        <v>710</v>
      </c>
    </row>
    <row r="7" spans="1:13" x14ac:dyDescent="0.15">
      <c r="A7" s="127" t="s">
        <v>713</v>
      </c>
      <c r="B7" s="128" t="s">
        <v>235</v>
      </c>
      <c r="C7" s="129">
        <v>1842</v>
      </c>
      <c r="D7" s="7">
        <v>1000</v>
      </c>
      <c r="E7" s="127">
        <v>42598</v>
      </c>
      <c r="F7" s="7" t="s">
        <v>74</v>
      </c>
    </row>
    <row r="8" spans="1:13" x14ac:dyDescent="0.15">
      <c r="A8" s="127" t="s">
        <v>714</v>
      </c>
      <c r="B8" s="128" t="s">
        <v>235</v>
      </c>
      <c r="C8" s="129">
        <v>2712</v>
      </c>
      <c r="D8" s="7">
        <v>1000</v>
      </c>
      <c r="E8" s="127">
        <v>42597</v>
      </c>
      <c r="F8" s="7" t="s">
        <v>74</v>
      </c>
    </row>
    <row r="9" spans="1:13" x14ac:dyDescent="0.15">
      <c r="A9" s="127" t="s">
        <v>715</v>
      </c>
      <c r="B9" s="128" t="s">
        <v>303</v>
      </c>
      <c r="C9" s="129">
        <v>465</v>
      </c>
      <c r="D9" s="128">
        <v>465</v>
      </c>
      <c r="E9" s="127">
        <v>42598</v>
      </c>
      <c r="F9" s="128" t="s">
        <v>341</v>
      </c>
    </row>
    <row r="10" spans="1:13" x14ac:dyDescent="0.15">
      <c r="A10" s="127" t="s">
        <v>2079</v>
      </c>
      <c r="B10" s="128" t="s">
        <v>2080</v>
      </c>
      <c r="C10" s="129">
        <v>3324</v>
      </c>
      <c r="D10" s="128">
        <v>3324</v>
      </c>
      <c r="E10" s="130">
        <v>42689</v>
      </c>
      <c r="F10" s="128" t="s">
        <v>2082</v>
      </c>
    </row>
    <row r="11" spans="1:13" x14ac:dyDescent="0.15">
      <c r="A11" s="127" t="s">
        <v>2081</v>
      </c>
      <c r="B11" s="128" t="s">
        <v>2080</v>
      </c>
      <c r="C11" s="129">
        <v>320</v>
      </c>
      <c r="D11" s="128">
        <v>320</v>
      </c>
      <c r="E11" s="130">
        <v>42689</v>
      </c>
      <c r="F11" s="128" t="s">
        <v>2082</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716</v>
      </c>
      <c r="B1" s="117" t="s">
        <v>717</v>
      </c>
      <c r="C1" s="117" t="s">
        <v>718</v>
      </c>
      <c r="D1" s="117" t="s">
        <v>719</v>
      </c>
      <c r="E1" s="118" t="s">
        <v>720</v>
      </c>
      <c r="F1" s="119" t="s">
        <v>721</v>
      </c>
    </row>
    <row r="2" spans="1:6" x14ac:dyDescent="0.15">
      <c r="A2" s="117" t="s">
        <v>722</v>
      </c>
      <c r="C2" s="120">
        <v>3280</v>
      </c>
      <c r="D2" s="120">
        <v>2525</v>
      </c>
      <c r="E2" s="115">
        <f>D2/D24</f>
        <v>0.47650500094357429</v>
      </c>
      <c r="F2" s="116">
        <f>D25*E2</f>
        <v>-619.45650122664654</v>
      </c>
    </row>
    <row r="3" spans="1:6" x14ac:dyDescent="0.15">
      <c r="A3" s="117" t="s">
        <v>723</v>
      </c>
      <c r="C3" s="120">
        <v>1880</v>
      </c>
      <c r="D3" s="120">
        <v>1474</v>
      </c>
      <c r="E3" s="115">
        <f>D3/D24</f>
        <v>0.27816569163993204</v>
      </c>
      <c r="F3" s="116">
        <f>D25*E3</f>
        <v>-361.61539913191166</v>
      </c>
    </row>
    <row r="4" spans="1:6" x14ac:dyDescent="0.15">
      <c r="A4" s="117" t="s">
        <v>724</v>
      </c>
      <c r="C4" s="114">
        <v>414</v>
      </c>
      <c r="E4" s="115">
        <f>D4/D24</f>
        <v>0</v>
      </c>
      <c r="F4" s="116">
        <f>D25*E4</f>
        <v>0</v>
      </c>
    </row>
    <row r="5" spans="1:6" x14ac:dyDescent="0.15">
      <c r="A5" s="117" t="s">
        <v>725</v>
      </c>
      <c r="E5" s="115">
        <f>D5/D24</f>
        <v>0</v>
      </c>
      <c r="F5" s="116">
        <f>D25*E5</f>
        <v>0</v>
      </c>
    </row>
    <row r="6" spans="1:6" x14ac:dyDescent="0.15">
      <c r="A6" s="117" t="s">
        <v>726</v>
      </c>
      <c r="E6" s="115">
        <f>D6/D24</f>
        <v>0</v>
      </c>
      <c r="F6" s="116">
        <f>D25*E6</f>
        <v>0</v>
      </c>
    </row>
    <row r="7" spans="1:6" x14ac:dyDescent="0.15">
      <c r="A7" s="117" t="s">
        <v>727</v>
      </c>
      <c r="E7" s="115">
        <f>D7/D24</f>
        <v>0</v>
      </c>
      <c r="F7" s="116">
        <f>D25*E7</f>
        <v>0</v>
      </c>
    </row>
    <row r="8" spans="1:6" x14ac:dyDescent="0.15">
      <c r="A8" s="117" t="s">
        <v>728</v>
      </c>
      <c r="E8" s="115">
        <f>D8/D24</f>
        <v>0</v>
      </c>
      <c r="F8" s="116">
        <f>D25*E8</f>
        <v>0</v>
      </c>
    </row>
    <row r="9" spans="1:6" x14ac:dyDescent="0.15">
      <c r="A9" s="117" t="s">
        <v>729</v>
      </c>
      <c r="E9" s="115">
        <f>D9/D24</f>
        <v>0</v>
      </c>
      <c r="F9" s="116">
        <f>D25*E9</f>
        <v>0</v>
      </c>
    </row>
    <row r="10" spans="1:6" x14ac:dyDescent="0.15">
      <c r="A10" s="117" t="s">
        <v>730</v>
      </c>
      <c r="E10" s="115">
        <f>D10/D24</f>
        <v>0</v>
      </c>
      <c r="F10" s="116">
        <f>D25*E10</f>
        <v>0</v>
      </c>
    </row>
    <row r="11" spans="1:6" x14ac:dyDescent="0.15">
      <c r="A11" s="117" t="s">
        <v>731</v>
      </c>
      <c r="E11" s="115">
        <f>D11/D24</f>
        <v>0</v>
      </c>
      <c r="F11" s="116">
        <f>D25*E11</f>
        <v>0</v>
      </c>
    </row>
    <row r="13" spans="1:6" x14ac:dyDescent="0.15">
      <c r="A13" s="117" t="s">
        <v>732</v>
      </c>
      <c r="C13" s="120"/>
      <c r="D13" s="120">
        <v>1300</v>
      </c>
      <c r="E13" s="115">
        <f>D13/D24</f>
        <v>0.24532930741649367</v>
      </c>
      <c r="F13" s="116">
        <f>D25*E13</f>
        <v>-318.92809964144175</v>
      </c>
    </row>
    <row r="14" spans="1:6" x14ac:dyDescent="0.15">
      <c r="A14" s="117" t="s">
        <v>733</v>
      </c>
      <c r="C14" s="120"/>
      <c r="D14" s="120"/>
      <c r="E14" s="115">
        <f>D14/D24</f>
        <v>0</v>
      </c>
      <c r="F14" s="116">
        <f>D25*E14</f>
        <v>0</v>
      </c>
    </row>
    <row r="15" spans="1:6" x14ac:dyDescent="0.15">
      <c r="A15" s="117" t="s">
        <v>734</v>
      </c>
      <c r="E15" s="115">
        <f>D15/D24</f>
        <v>0</v>
      </c>
      <c r="F15" s="116">
        <f>D25*E15</f>
        <v>0</v>
      </c>
    </row>
    <row r="16" spans="1:6" x14ac:dyDescent="0.15">
      <c r="A16" s="117" t="s">
        <v>735</v>
      </c>
      <c r="E16" s="115">
        <f>D16/D24</f>
        <v>0</v>
      </c>
      <c r="F16" s="116">
        <f>D25*E16</f>
        <v>0</v>
      </c>
    </row>
    <row r="17" spans="1:6" x14ac:dyDescent="0.15">
      <c r="A17" s="117" t="s">
        <v>736</v>
      </c>
      <c r="E17" s="115">
        <f>D17/D24</f>
        <v>0</v>
      </c>
      <c r="F17" s="116">
        <f>D25*E17</f>
        <v>0</v>
      </c>
    </row>
    <row r="18" spans="1:6" x14ac:dyDescent="0.15">
      <c r="A18" s="117" t="s">
        <v>737</v>
      </c>
      <c r="E18" s="115">
        <f>D18/D24</f>
        <v>0</v>
      </c>
      <c r="F18" s="116">
        <f>D25*E18</f>
        <v>0</v>
      </c>
    </row>
    <row r="19" spans="1:6" x14ac:dyDescent="0.15">
      <c r="A19" s="117" t="s">
        <v>738</v>
      </c>
      <c r="E19" s="115">
        <f>D19/D24</f>
        <v>0</v>
      </c>
      <c r="F19" s="116">
        <f>D25*E19</f>
        <v>0</v>
      </c>
    </row>
    <row r="20" spans="1:6" x14ac:dyDescent="0.15">
      <c r="A20" s="117" t="s">
        <v>739</v>
      </c>
      <c r="E20" s="115">
        <f>D20/D24</f>
        <v>0</v>
      </c>
      <c r="F20" s="116">
        <f>D25*E20</f>
        <v>0</v>
      </c>
    </row>
    <row r="21" spans="1:6" x14ac:dyDescent="0.15">
      <c r="A21" s="117" t="s">
        <v>740</v>
      </c>
      <c r="E21" s="115">
        <f>D21/D24</f>
        <v>0</v>
      </c>
      <c r="F21" s="116">
        <f>D25*E21</f>
        <v>0</v>
      </c>
    </row>
    <row r="22" spans="1:6" x14ac:dyDescent="0.15">
      <c r="A22" s="117" t="s">
        <v>741</v>
      </c>
      <c r="E22" s="115">
        <f>D22/D24</f>
        <v>0</v>
      </c>
      <c r="F22" s="116">
        <f>D25*E22</f>
        <v>0</v>
      </c>
    </row>
    <row r="24" spans="1:6" x14ac:dyDescent="0.15">
      <c r="A24" s="117" t="s">
        <v>742</v>
      </c>
      <c r="C24" s="114">
        <f>SUM(C2:C22)</f>
        <v>5574</v>
      </c>
      <c r="D24" s="114">
        <f>SUM(D2:D22)</f>
        <v>5299</v>
      </c>
    </row>
    <row r="25" spans="1:6" x14ac:dyDescent="0.15">
      <c r="A25" s="117" t="s">
        <v>743</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744</v>
      </c>
      <c r="B1" s="113" t="s">
        <v>745</v>
      </c>
    </row>
    <row r="2" spans="1:2" x14ac:dyDescent="0.15">
      <c r="A2" s="112" t="s">
        <v>746</v>
      </c>
      <c r="B2" s="113" t="s">
        <v>747</v>
      </c>
    </row>
    <row r="3" spans="1:2" x14ac:dyDescent="0.15">
      <c r="A3" s="112" t="s">
        <v>748</v>
      </c>
      <c r="B3" s="113" t="s">
        <v>749</v>
      </c>
    </row>
    <row r="4" spans="1:2" x14ac:dyDescent="0.15">
      <c r="A4" s="112" t="s">
        <v>750</v>
      </c>
      <c r="B4" s="113" t="s">
        <v>751</v>
      </c>
    </row>
    <row r="5" spans="1:2" x14ac:dyDescent="0.15">
      <c r="A5" s="112" t="s">
        <v>752</v>
      </c>
      <c r="B5" s="113" t="s">
        <v>753</v>
      </c>
    </row>
    <row r="6" spans="1:2" x14ac:dyDescent="0.15">
      <c r="A6" s="112" t="s">
        <v>754</v>
      </c>
    </row>
    <row r="7" spans="1:2" x14ac:dyDescent="0.15">
      <c r="A7" s="112" t="s">
        <v>755</v>
      </c>
    </row>
    <row r="8" spans="1:2" x14ac:dyDescent="0.15">
      <c r="A8" s="112" t="s">
        <v>756</v>
      </c>
    </row>
    <row r="9" spans="1:2" x14ac:dyDescent="0.15">
      <c r="A9" s="112" t="s">
        <v>757</v>
      </c>
    </row>
    <row r="10" spans="1:2" x14ac:dyDescent="0.15">
      <c r="A10" s="112" t="s">
        <v>758</v>
      </c>
    </row>
    <row r="11" spans="1:2" x14ac:dyDescent="0.15">
      <c r="A11" s="112" t="s">
        <v>759</v>
      </c>
    </row>
    <row r="12" spans="1:2" x14ac:dyDescent="0.15">
      <c r="A12" s="112" t="s">
        <v>760</v>
      </c>
    </row>
    <row r="13" spans="1:2" x14ac:dyDescent="0.15">
      <c r="A13" s="112" t="s">
        <v>761</v>
      </c>
    </row>
    <row r="14" spans="1:2" x14ac:dyDescent="0.15">
      <c r="A14" s="112" t="s">
        <v>762</v>
      </c>
    </row>
    <row r="15" spans="1:2" x14ac:dyDescent="0.15">
      <c r="A15" s="112" t="s">
        <v>763</v>
      </c>
    </row>
    <row r="16" spans="1:2" x14ac:dyDescent="0.15">
      <c r="A16" s="112" t="s">
        <v>764</v>
      </c>
    </row>
    <row r="17" spans="1:1" x14ac:dyDescent="0.15">
      <c r="A17" s="112" t="s">
        <v>765</v>
      </c>
    </row>
    <row r="18" spans="1:1" x14ac:dyDescent="0.15">
      <c r="A18" s="112" t="s">
        <v>766</v>
      </c>
    </row>
    <row r="19" spans="1:1" x14ac:dyDescent="0.15">
      <c r="A19" s="112" t="s">
        <v>767</v>
      </c>
    </row>
    <row r="20" spans="1:1" x14ac:dyDescent="0.15">
      <c r="A20" s="112" t="s">
        <v>768</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769</v>
      </c>
      <c r="D2" s="2">
        <v>1</v>
      </c>
      <c r="E2" s="6" t="s">
        <v>146</v>
      </c>
      <c r="F2" s="6" t="s">
        <v>239</v>
      </c>
      <c r="G2" s="2" t="s">
        <v>770</v>
      </c>
      <c r="H2" s="2" t="s">
        <v>138</v>
      </c>
      <c r="I2" s="2" t="s">
        <v>89</v>
      </c>
      <c r="J2" s="2" t="s">
        <v>62</v>
      </c>
      <c r="K2" s="6" t="s">
        <v>63</v>
      </c>
      <c r="L2" s="2" t="s">
        <v>66</v>
      </c>
      <c r="M2" s="2">
        <v>1</v>
      </c>
      <c r="N2" s="2">
        <v>1480</v>
      </c>
      <c r="O2" s="48">
        <f>N2*M2</f>
        <v>1480</v>
      </c>
      <c r="P2" s="49">
        <f>SUM(O2:O2)</f>
        <v>1480</v>
      </c>
      <c r="Q2" s="56" t="s">
        <v>771</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772</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773</v>
      </c>
      <c r="D6" s="34">
        <v>1</v>
      </c>
      <c r="E6" s="35" t="s">
        <v>100</v>
      </c>
      <c r="F6" s="35" t="s">
        <v>128</v>
      </c>
      <c r="G6" s="34" t="s">
        <v>774</v>
      </c>
      <c r="H6" s="34" t="s">
        <v>775</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776</v>
      </c>
      <c r="D8" s="41">
        <v>1</v>
      </c>
      <c r="E8" s="42" t="s">
        <v>50</v>
      </c>
      <c r="F8" s="42" t="s">
        <v>95</v>
      </c>
      <c r="G8" s="41" t="s">
        <v>96</v>
      </c>
      <c r="H8" s="41" t="s">
        <v>97</v>
      </c>
      <c r="I8" s="41" t="s">
        <v>72</v>
      </c>
      <c r="J8" s="50"/>
      <c r="K8" s="42" t="s">
        <v>45</v>
      </c>
      <c r="L8" s="41" t="s">
        <v>64</v>
      </c>
      <c r="M8" s="41">
        <v>1</v>
      </c>
      <c r="N8" s="41">
        <v>438</v>
      </c>
      <c r="O8" s="51">
        <f>N8*M8</f>
        <v>438</v>
      </c>
      <c r="P8" s="353">
        <f>SUM(O8:O9)</f>
        <v>726</v>
      </c>
      <c r="Q8" s="69"/>
      <c r="R8" s="356">
        <f>SUMPRODUCT(Q8:Q9+0)</f>
        <v>0</v>
      </c>
      <c r="S8" s="359">
        <f t="shared" ref="S8:S13" si="0">R8/P8</f>
        <v>0</v>
      </c>
      <c r="T8" s="362" t="e">
        <f>LOOKUP(S8,{0.4,0.45,0.5,0.55,0.6,0.65,0.7,0.75,0.8,0.85,0.9,0.95,1},{0.1,0.175,0.25,0.325,0.4,0.475,0.55,0.625,0.7,0.775,0.85,0.925,1})</f>
        <v>#N/A</v>
      </c>
      <c r="U8" s="363"/>
      <c r="V8" s="366"/>
      <c r="W8" s="369"/>
      <c r="X8" s="372"/>
      <c r="Y8" s="375">
        <f t="shared" ref="Y8:Y13" si="1">R8-(V8/10)-X8</f>
        <v>0</v>
      </c>
      <c r="Z8" s="378" t="e">
        <f t="shared" ref="Z8:Z13" si="2">Y8*T8*AE8</f>
        <v>#N/A</v>
      </c>
      <c r="AA8" s="378"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777</v>
      </c>
      <c r="H9" s="2" t="s">
        <v>778</v>
      </c>
      <c r="I9" s="2" t="s">
        <v>104</v>
      </c>
      <c r="J9" s="2" t="s">
        <v>44</v>
      </c>
      <c r="K9" s="6" t="s">
        <v>45</v>
      </c>
      <c r="L9" s="2" t="s">
        <v>64</v>
      </c>
      <c r="M9" s="2">
        <v>1</v>
      </c>
      <c r="N9" s="2">
        <v>288</v>
      </c>
      <c r="O9" s="48">
        <f>N9*M9</f>
        <v>288</v>
      </c>
      <c r="P9" s="354"/>
      <c r="Q9" s="70"/>
      <c r="R9" s="357"/>
      <c r="S9" s="360"/>
      <c r="T9" s="354"/>
      <c r="U9" s="364"/>
      <c r="V9" s="367"/>
      <c r="W9" s="370"/>
      <c r="X9" s="373"/>
      <c r="Y9" s="376"/>
      <c r="Z9" s="379"/>
      <c r="AA9" s="379"/>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779</v>
      </c>
      <c r="D11" s="2">
        <v>1</v>
      </c>
      <c r="E11" s="6" t="s">
        <v>100</v>
      </c>
      <c r="F11" s="6" t="s">
        <v>128</v>
      </c>
      <c r="G11" s="2" t="s">
        <v>780</v>
      </c>
      <c r="H11" s="2" t="s">
        <v>781</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782</v>
      </c>
      <c r="D13" s="2">
        <v>1</v>
      </c>
      <c r="E13" s="6" t="s">
        <v>100</v>
      </c>
      <c r="F13" s="6" t="s">
        <v>128</v>
      </c>
      <c r="G13" s="2" t="s">
        <v>783</v>
      </c>
      <c r="H13" s="2" t="s">
        <v>784</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785</v>
      </c>
      <c r="D15" s="2">
        <v>1</v>
      </c>
      <c r="E15" s="6" t="s">
        <v>59</v>
      </c>
      <c r="F15" s="6" t="s">
        <v>264</v>
      </c>
      <c r="G15" s="43" t="s">
        <v>786</v>
      </c>
      <c r="H15" s="2" t="s">
        <v>164</v>
      </c>
      <c r="I15" s="2" t="s">
        <v>89</v>
      </c>
      <c r="J15" s="2" t="s">
        <v>62</v>
      </c>
      <c r="K15" s="6" t="s">
        <v>55</v>
      </c>
      <c r="L15" s="2" t="s">
        <v>46</v>
      </c>
      <c r="M15" s="2">
        <v>1</v>
      </c>
      <c r="N15" s="2">
        <v>138</v>
      </c>
      <c r="O15" s="48">
        <f>N15*M15</f>
        <v>138</v>
      </c>
      <c r="P15" s="353">
        <f>SUM(O15:O16)</f>
        <v>276</v>
      </c>
      <c r="Q15" s="56"/>
      <c r="R15" s="356">
        <f>SUMPRODUCT(Q15:Q16+0)</f>
        <v>0</v>
      </c>
      <c r="S15" s="359">
        <f>R15/P15</f>
        <v>0</v>
      </c>
      <c r="T15" s="362" t="e">
        <f>LOOKUP(S15,{0.4,0.45,0.5,0.55,0.6,0.65,0.7,0.75,0.8,0.85,0.9,0.95,1},{0.1,0.175,0.25,0.325,0.4,0.475,0.55,0.625,0.7,0.775,0.85,0.925,1})</f>
        <v>#N/A</v>
      </c>
      <c r="U15" s="363"/>
      <c r="V15" s="366"/>
      <c r="W15" s="369"/>
      <c r="X15" s="372"/>
      <c r="Y15" s="375">
        <f>R15-(V15/10)-X15</f>
        <v>0</v>
      </c>
      <c r="Z15" s="378" t="e">
        <f>Y15*T15*AE15</f>
        <v>#N/A</v>
      </c>
      <c r="AA15" s="378"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264</v>
      </c>
      <c r="G16" s="44" t="s">
        <v>786</v>
      </c>
      <c r="H16" s="2" t="s">
        <v>80</v>
      </c>
      <c r="I16" s="2" t="s">
        <v>43</v>
      </c>
      <c r="J16" s="2" t="s">
        <v>62</v>
      </c>
      <c r="K16" s="6" t="s">
        <v>55</v>
      </c>
      <c r="L16" s="2" t="s">
        <v>46</v>
      </c>
      <c r="M16" s="2">
        <v>1</v>
      </c>
      <c r="N16" s="2">
        <v>138</v>
      </c>
      <c r="O16" s="48">
        <f>N16*M16</f>
        <v>138</v>
      </c>
      <c r="P16" s="354"/>
      <c r="Q16" s="70"/>
      <c r="R16" s="357"/>
      <c r="S16" s="360"/>
      <c r="T16" s="354"/>
      <c r="U16" s="364"/>
      <c r="V16" s="367"/>
      <c r="W16" s="370"/>
      <c r="X16" s="373"/>
      <c r="Y16" s="376"/>
      <c r="Z16" s="379"/>
      <c r="AA16" s="379"/>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787</v>
      </c>
      <c r="D18" s="2">
        <v>1</v>
      </c>
      <c r="E18" s="6" t="s">
        <v>50</v>
      </c>
      <c r="F18" s="6" t="s">
        <v>95</v>
      </c>
      <c r="G18" s="45" t="s">
        <v>788</v>
      </c>
      <c r="H18" s="2" t="s">
        <v>253</v>
      </c>
      <c r="I18" s="2" t="s">
        <v>43</v>
      </c>
      <c r="J18" s="2" t="s">
        <v>44</v>
      </c>
      <c r="K18" s="6" t="s">
        <v>45</v>
      </c>
      <c r="L18" s="2" t="s">
        <v>46</v>
      </c>
      <c r="M18" s="2">
        <v>1</v>
      </c>
      <c r="N18" s="2">
        <v>378</v>
      </c>
      <c r="O18" s="48">
        <f>N18*M18</f>
        <v>378</v>
      </c>
      <c r="P18" s="353">
        <f>SUM(O18:O19)</f>
        <v>536</v>
      </c>
      <c r="Q18" s="56"/>
      <c r="R18" s="356">
        <f>SUMPRODUCT(Q18:Q19+0)</f>
        <v>0</v>
      </c>
      <c r="S18" s="359">
        <f>R18/P18</f>
        <v>0</v>
      </c>
      <c r="T18" s="362" t="e">
        <f>LOOKUP(S18,{0.4,0.45,0.5,0.55,0.6,0.65,0.7,0.75,0.8,0.85,0.9,0.95,1},{0.1,0.175,0.25,0.325,0.4,0.475,0.55,0.625,0.7,0.775,0.85,0.925,1})</f>
        <v>#N/A</v>
      </c>
      <c r="U18" s="363"/>
      <c r="V18" s="366"/>
      <c r="W18" s="369"/>
      <c r="X18" s="372"/>
      <c r="Y18" s="375">
        <f>R18-(V18/10)-X18</f>
        <v>0</v>
      </c>
      <c r="Z18" s="378" t="e">
        <f>Y18*T18*AE18</f>
        <v>#N/A</v>
      </c>
      <c r="AA18" s="378"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787</v>
      </c>
      <c r="D19" s="22">
        <v>2</v>
      </c>
      <c r="E19" s="6" t="s">
        <v>56</v>
      </c>
      <c r="F19" s="6" t="s">
        <v>79</v>
      </c>
      <c r="G19" s="44" t="s">
        <v>786</v>
      </c>
      <c r="H19" s="2" t="s">
        <v>789</v>
      </c>
      <c r="I19" s="2" t="s">
        <v>53</v>
      </c>
      <c r="J19" s="2" t="s">
        <v>62</v>
      </c>
      <c r="K19" s="6" t="s">
        <v>45</v>
      </c>
      <c r="L19" s="2" t="s">
        <v>46</v>
      </c>
      <c r="M19" s="2">
        <v>1</v>
      </c>
      <c r="N19" s="2">
        <v>158</v>
      </c>
      <c r="O19" s="48">
        <f>N19*M19</f>
        <v>158</v>
      </c>
      <c r="P19" s="354"/>
      <c r="Q19" s="70"/>
      <c r="R19" s="357"/>
      <c r="S19" s="360"/>
      <c r="T19" s="354"/>
      <c r="U19" s="364"/>
      <c r="V19" s="367"/>
      <c r="W19" s="370"/>
      <c r="X19" s="373"/>
      <c r="Y19" s="376"/>
      <c r="Z19" s="379"/>
      <c r="AA19" s="379"/>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790</v>
      </c>
      <c r="D21" s="2">
        <v>1</v>
      </c>
      <c r="E21" s="6" t="s">
        <v>66</v>
      </c>
      <c r="F21" s="6" t="s">
        <v>120</v>
      </c>
      <c r="G21" s="2" t="s">
        <v>791</v>
      </c>
      <c r="H21" s="2" t="s">
        <v>166</v>
      </c>
      <c r="I21" s="2" t="s">
        <v>212</v>
      </c>
      <c r="J21" s="2" t="s">
        <v>44</v>
      </c>
      <c r="K21" s="6" t="s">
        <v>63</v>
      </c>
      <c r="L21" s="2" t="s">
        <v>66</v>
      </c>
      <c r="M21" s="2">
        <v>1</v>
      </c>
      <c r="N21" s="2">
        <v>4780</v>
      </c>
      <c r="O21" s="48">
        <f>N21*M21</f>
        <v>4780</v>
      </c>
      <c r="P21" s="353">
        <f>SUM(O21:O22)</f>
        <v>7620</v>
      </c>
      <c r="Q21" s="56"/>
      <c r="R21" s="356">
        <f>SUMPRODUCT(Q21:Q22+0)</f>
        <v>0</v>
      </c>
      <c r="S21" s="359">
        <f t="shared" ref="S21:S26" si="4">R21/P21</f>
        <v>0</v>
      </c>
      <c r="T21" s="362" t="e">
        <f>LOOKUP(S21,{0.4,0.45,0.5,0.55,0.6,0.65,0.7,0.75,0.8,0.85,0.9,0.95,1},{0.1,0.175,0.25,0.325,0.4,0.475,0.55,0.625,0.7,0.775,0.85,0.925,1})</f>
        <v>#N/A</v>
      </c>
      <c r="U21" s="363"/>
      <c r="V21" s="366"/>
      <c r="W21" s="369"/>
      <c r="X21" s="372"/>
      <c r="Y21" s="375">
        <f t="shared" ref="Y21:Y26" si="5">R21-(V21/10)-X21</f>
        <v>0</v>
      </c>
      <c r="Z21" s="378" t="e">
        <f t="shared" ref="Z21:Z26" si="6">Y21*T21*AE21</f>
        <v>#N/A</v>
      </c>
      <c r="AA21" s="378"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790</v>
      </c>
      <c r="D22" s="2">
        <v>2</v>
      </c>
      <c r="E22" s="6" t="s">
        <v>146</v>
      </c>
      <c r="F22" s="6" t="s">
        <v>120</v>
      </c>
      <c r="G22" s="2" t="s">
        <v>792</v>
      </c>
      <c r="H22" s="2" t="s">
        <v>166</v>
      </c>
      <c r="I22" s="2">
        <v>27.5</v>
      </c>
      <c r="J22" s="2" t="s">
        <v>44</v>
      </c>
      <c r="K22" s="6" t="s">
        <v>63</v>
      </c>
      <c r="L22" s="2" t="s">
        <v>66</v>
      </c>
      <c r="M22" s="2">
        <v>1</v>
      </c>
      <c r="N22" s="2">
        <v>2840</v>
      </c>
      <c r="O22" s="48">
        <f>N22*M22</f>
        <v>2840</v>
      </c>
      <c r="P22" s="354"/>
      <c r="Q22" s="70"/>
      <c r="R22" s="357"/>
      <c r="S22" s="360"/>
      <c r="T22" s="354"/>
      <c r="U22" s="364"/>
      <c r="V22" s="367"/>
      <c r="W22" s="370"/>
      <c r="X22" s="373"/>
      <c r="Y22" s="376"/>
      <c r="Z22" s="379"/>
      <c r="AA22" s="379"/>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793</v>
      </c>
      <c r="D24" s="2">
        <v>1</v>
      </c>
      <c r="E24" s="6" t="s">
        <v>305</v>
      </c>
      <c r="F24" s="6"/>
      <c r="G24" s="2" t="s">
        <v>794</v>
      </c>
      <c r="H24" s="2" t="s">
        <v>203</v>
      </c>
      <c r="I24" s="2" t="s">
        <v>795</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796</v>
      </c>
      <c r="D26" s="10">
        <v>1</v>
      </c>
      <c r="E26" s="11" t="s">
        <v>242</v>
      </c>
      <c r="F26" s="11"/>
      <c r="G26" s="11" t="s">
        <v>794</v>
      </c>
      <c r="H26" s="11" t="s">
        <v>203</v>
      </c>
      <c r="I26" s="11" t="s">
        <v>797</v>
      </c>
      <c r="J26" s="11" t="s">
        <v>44</v>
      </c>
      <c r="K26" s="11" t="s">
        <v>63</v>
      </c>
      <c r="L26" s="10" t="s">
        <v>66</v>
      </c>
      <c r="M26" s="11">
        <v>1</v>
      </c>
      <c r="N26" s="11">
        <v>500</v>
      </c>
      <c r="O26" s="48">
        <f>N26*M26</f>
        <v>500</v>
      </c>
      <c r="P26" s="353">
        <f>SUM(O26:O28)</f>
        <v>2560</v>
      </c>
      <c r="Q26" s="56"/>
      <c r="R26" s="356">
        <f>SUMPRODUCT(Q26:Q28+0)</f>
        <v>0</v>
      </c>
      <c r="S26" s="359">
        <f t="shared" si="4"/>
        <v>0</v>
      </c>
      <c r="T26" s="362" t="e">
        <f>LOOKUP(S26,{0.4,0.45,0.5,0.55,0.6,0.65,0.7,0.75,0.8,0.85,0.9,0.95,1},{0.1,0.175,0.25,0.325,0.4,0.475,0.55,0.625,0.7,0.775,0.85,0.925,1})</f>
        <v>#N/A</v>
      </c>
      <c r="U26" s="363"/>
      <c r="V26" s="366"/>
      <c r="W26" s="369"/>
      <c r="X26" s="372"/>
      <c r="Y26" s="375">
        <f t="shared" si="5"/>
        <v>0</v>
      </c>
      <c r="Z26" s="378" t="e">
        <f t="shared" si="6"/>
        <v>#N/A</v>
      </c>
      <c r="AA26" s="378"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796</v>
      </c>
      <c r="D27" s="2">
        <v>2</v>
      </c>
      <c r="E27" s="6" t="s">
        <v>92</v>
      </c>
      <c r="F27" s="6" t="s">
        <v>250</v>
      </c>
      <c r="G27" s="2" t="s">
        <v>798</v>
      </c>
      <c r="H27" s="2" t="s">
        <v>204</v>
      </c>
      <c r="I27" s="2" t="s">
        <v>263</v>
      </c>
      <c r="J27" s="2" t="s">
        <v>62</v>
      </c>
      <c r="K27" s="6" t="s">
        <v>63</v>
      </c>
      <c r="L27" s="2" t="s">
        <v>66</v>
      </c>
      <c r="M27" s="2">
        <v>1</v>
      </c>
      <c r="N27" s="2">
        <v>580</v>
      </c>
      <c r="O27" s="48">
        <f>N27*M27</f>
        <v>580</v>
      </c>
      <c r="P27" s="354"/>
      <c r="Q27" s="70"/>
      <c r="R27" s="357"/>
      <c r="S27" s="360"/>
      <c r="T27" s="354"/>
      <c r="U27" s="364"/>
      <c r="V27" s="367"/>
      <c r="W27" s="370"/>
      <c r="X27" s="373"/>
      <c r="Y27" s="376"/>
      <c r="Z27" s="379"/>
      <c r="AA27" s="379"/>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796</v>
      </c>
      <c r="D28" s="2">
        <v>3</v>
      </c>
      <c r="E28" s="6" t="s">
        <v>146</v>
      </c>
      <c r="F28" s="6" t="s">
        <v>239</v>
      </c>
      <c r="G28" s="2" t="s">
        <v>770</v>
      </c>
      <c r="H28" s="2" t="s">
        <v>137</v>
      </c>
      <c r="I28" s="2" t="s">
        <v>288</v>
      </c>
      <c r="J28" s="2" t="s">
        <v>62</v>
      </c>
      <c r="K28" s="6" t="s">
        <v>63</v>
      </c>
      <c r="L28" s="2" t="s">
        <v>66</v>
      </c>
      <c r="M28" s="2">
        <v>1</v>
      </c>
      <c r="N28" s="2">
        <v>1480</v>
      </c>
      <c r="O28" s="48">
        <f>N28*M28</f>
        <v>1480</v>
      </c>
      <c r="P28" s="354"/>
      <c r="Q28" s="70"/>
      <c r="R28" s="357"/>
      <c r="S28" s="360"/>
      <c r="T28" s="354"/>
      <c r="U28" s="364"/>
      <c r="V28" s="367"/>
      <c r="W28" s="370"/>
      <c r="X28" s="373"/>
      <c r="Y28" s="376"/>
      <c r="Z28" s="379"/>
      <c r="AA28" s="379"/>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799</v>
      </c>
      <c r="D30" s="2">
        <v>1</v>
      </c>
      <c r="E30" s="6" t="s">
        <v>90</v>
      </c>
      <c r="F30" s="6" t="s">
        <v>93</v>
      </c>
      <c r="G30" s="2" t="s">
        <v>265</v>
      </c>
      <c r="H30" s="2" t="s">
        <v>302</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800</v>
      </c>
      <c r="D32" s="2">
        <v>1</v>
      </c>
      <c r="E32" s="6" t="s">
        <v>242</v>
      </c>
      <c r="F32" s="6"/>
      <c r="G32" s="2" t="s">
        <v>794</v>
      </c>
      <c r="H32" s="2" t="s">
        <v>203</v>
      </c>
      <c r="I32" s="2" t="s">
        <v>795</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801</v>
      </c>
      <c r="D34" s="2">
        <v>1</v>
      </c>
      <c r="E34" s="6" t="s">
        <v>242</v>
      </c>
      <c r="F34" s="6"/>
      <c r="G34" s="2" t="s">
        <v>794</v>
      </c>
      <c r="H34" s="2" t="s">
        <v>203</v>
      </c>
      <c r="I34" s="2" t="s">
        <v>261</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802</v>
      </c>
      <c r="D36" s="2">
        <v>1</v>
      </c>
      <c r="E36" s="6" t="s">
        <v>66</v>
      </c>
      <c r="F36" s="6" t="s">
        <v>147</v>
      </c>
      <c r="G36" s="2" t="s">
        <v>803</v>
      </c>
      <c r="H36" s="2" t="s">
        <v>223</v>
      </c>
      <c r="I36" s="2" t="s">
        <v>144</v>
      </c>
      <c r="J36" s="2" t="s">
        <v>44</v>
      </c>
      <c r="K36" s="6" t="s">
        <v>55</v>
      </c>
      <c r="L36" s="2" t="s">
        <v>66</v>
      </c>
      <c r="M36" s="2">
        <v>1</v>
      </c>
      <c r="N36" s="2">
        <v>4080</v>
      </c>
      <c r="O36" s="48">
        <f>N36*M36</f>
        <v>4080</v>
      </c>
      <c r="P36" s="353">
        <f>SUM(O36:O38)</f>
        <v>9360</v>
      </c>
      <c r="Q36" s="56"/>
      <c r="R36" s="356">
        <f>SUMPRODUCT(Q36:Q38+0)</f>
        <v>0</v>
      </c>
      <c r="S36" s="359">
        <f>R36/P36</f>
        <v>0</v>
      </c>
      <c r="T36" s="362" t="e">
        <f>LOOKUP(S36,{0.4,0.45,0.5,0.55,0.6,0.65,0.7,0.75,0.8,0.85,0.9,0.95,1},{0.1,0.175,0.25,0.325,0.4,0.475,0.55,0.625,0.7,0.775,0.85,0.925,1})</f>
        <v>#N/A</v>
      </c>
      <c r="U36" s="363"/>
      <c r="V36" s="366"/>
      <c r="W36" s="369"/>
      <c r="X36" s="372"/>
      <c r="Y36" s="375">
        <f>R36-(V36/10)-X36</f>
        <v>0</v>
      </c>
      <c r="Z36" s="378" t="e">
        <f>Y36*T36*AE36</f>
        <v>#N/A</v>
      </c>
      <c r="AA36" s="378"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802</v>
      </c>
      <c r="D37" s="2">
        <v>2</v>
      </c>
      <c r="E37" s="6" t="s">
        <v>146</v>
      </c>
      <c r="F37" s="6" t="s">
        <v>120</v>
      </c>
      <c r="G37" s="2" t="s">
        <v>804</v>
      </c>
      <c r="H37" s="2" t="s">
        <v>805</v>
      </c>
      <c r="I37" s="2">
        <v>25.5</v>
      </c>
      <c r="J37" s="2" t="s">
        <v>44</v>
      </c>
      <c r="K37" s="6" t="s">
        <v>55</v>
      </c>
      <c r="L37" s="2" t="s">
        <v>66</v>
      </c>
      <c r="M37" s="2">
        <v>1</v>
      </c>
      <c r="N37" s="2">
        <v>3940</v>
      </c>
      <c r="O37" s="48">
        <f>N37*M37</f>
        <v>3940</v>
      </c>
      <c r="P37" s="354"/>
      <c r="Q37" s="70"/>
      <c r="R37" s="357"/>
      <c r="S37" s="360"/>
      <c r="T37" s="354"/>
      <c r="U37" s="364"/>
      <c r="V37" s="367"/>
      <c r="W37" s="370"/>
      <c r="X37" s="373"/>
      <c r="Y37" s="376"/>
      <c r="Z37" s="379"/>
      <c r="AA37" s="379"/>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802</v>
      </c>
      <c r="D38" s="2">
        <v>3</v>
      </c>
      <c r="E38" s="6" t="s">
        <v>157</v>
      </c>
      <c r="F38" s="6" t="s">
        <v>41</v>
      </c>
      <c r="G38" s="2" t="s">
        <v>806</v>
      </c>
      <c r="H38" s="2" t="s">
        <v>166</v>
      </c>
      <c r="I38" s="2" t="s">
        <v>282</v>
      </c>
      <c r="J38" s="2" t="s">
        <v>44</v>
      </c>
      <c r="K38" s="6" t="s">
        <v>55</v>
      </c>
      <c r="L38" s="2" t="s">
        <v>66</v>
      </c>
      <c r="M38" s="2">
        <v>1</v>
      </c>
      <c r="N38" s="2">
        <v>1340</v>
      </c>
      <c r="O38" s="48">
        <f>N38*M38</f>
        <v>1340</v>
      </c>
      <c r="P38" s="354"/>
      <c r="Q38" s="70"/>
      <c r="R38" s="357"/>
      <c r="S38" s="360"/>
      <c r="T38" s="354"/>
      <c r="U38" s="364"/>
      <c r="V38" s="367"/>
      <c r="W38" s="370"/>
      <c r="X38" s="373"/>
      <c r="Y38" s="376"/>
      <c r="Z38" s="379"/>
      <c r="AA38" s="379"/>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807</v>
      </c>
      <c r="D40" s="2">
        <v>1</v>
      </c>
      <c r="E40" s="6" t="s">
        <v>157</v>
      </c>
      <c r="F40" s="6" t="s">
        <v>41</v>
      </c>
      <c r="G40" s="2" t="s">
        <v>806</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808</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809</v>
      </c>
      <c r="D44" s="2">
        <v>1</v>
      </c>
      <c r="E44" s="6" t="s">
        <v>90</v>
      </c>
      <c r="F44" s="6" t="s">
        <v>91</v>
      </c>
      <c r="G44" s="2" t="s">
        <v>810</v>
      </c>
      <c r="H44" s="2" t="s">
        <v>811</v>
      </c>
      <c r="I44" s="2" t="s">
        <v>72</v>
      </c>
      <c r="J44" s="2" t="s">
        <v>44</v>
      </c>
      <c r="K44" s="6" t="s">
        <v>55</v>
      </c>
      <c r="L44" s="2" t="s">
        <v>66</v>
      </c>
      <c r="M44" s="2">
        <v>1</v>
      </c>
      <c r="N44" s="2">
        <v>1780</v>
      </c>
      <c r="O44" s="48">
        <f t="shared" si="8"/>
        <v>1780</v>
      </c>
      <c r="P44" s="353">
        <f>SUM(O44:O46)</f>
        <v>4340</v>
      </c>
      <c r="Q44" s="56"/>
      <c r="R44" s="356">
        <f>SUMPRODUCT(Q44:Q46+0)</f>
        <v>0</v>
      </c>
      <c r="S44" s="359">
        <f>R44/P44</f>
        <v>0</v>
      </c>
      <c r="T44" s="362" t="e">
        <f>LOOKUP(S44,{0.4,0.45,0.5,0.55,0.6,0.65,0.7,0.75,0.8,0.85,0.9,0.95,1},{0.1,0.175,0.25,0.325,0.4,0.475,0.55,0.625,0.7,0.775,0.85,0.925,1})</f>
        <v>#N/A</v>
      </c>
      <c r="U44" s="363"/>
      <c r="V44" s="366"/>
      <c r="W44" s="369"/>
      <c r="X44" s="372"/>
      <c r="Y44" s="375">
        <f>R44-(V44/10)-X44</f>
        <v>0</v>
      </c>
      <c r="Z44" s="378" t="e">
        <f>Y44*T44*AE44</f>
        <v>#N/A</v>
      </c>
      <c r="AA44" s="378"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809</v>
      </c>
      <c r="D45" s="2">
        <v>2</v>
      </c>
      <c r="E45" s="6" t="s">
        <v>92</v>
      </c>
      <c r="F45" s="6" t="s">
        <v>91</v>
      </c>
      <c r="G45" s="2" t="s">
        <v>812</v>
      </c>
      <c r="H45" s="2" t="s">
        <v>813</v>
      </c>
      <c r="I45" s="2" t="s">
        <v>72</v>
      </c>
      <c r="J45" s="2" t="s">
        <v>44</v>
      </c>
      <c r="K45" s="6" t="s">
        <v>55</v>
      </c>
      <c r="L45" s="2" t="s">
        <v>66</v>
      </c>
      <c r="M45" s="2">
        <v>1</v>
      </c>
      <c r="N45" s="2">
        <v>1280</v>
      </c>
      <c r="O45" s="48">
        <f t="shared" si="8"/>
        <v>1280</v>
      </c>
      <c r="P45" s="354"/>
      <c r="Q45" s="70"/>
      <c r="R45" s="357"/>
      <c r="S45" s="360"/>
      <c r="T45" s="354"/>
      <c r="U45" s="364"/>
      <c r="V45" s="367"/>
      <c r="W45" s="370"/>
      <c r="X45" s="373"/>
      <c r="Y45" s="376"/>
      <c r="Z45" s="379"/>
      <c r="AA45" s="379"/>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809</v>
      </c>
      <c r="D46" s="2">
        <v>3</v>
      </c>
      <c r="E46" s="6" t="s">
        <v>75</v>
      </c>
      <c r="F46" s="6" t="s">
        <v>225</v>
      </c>
      <c r="G46" s="2" t="s">
        <v>814</v>
      </c>
      <c r="H46" s="2" t="s">
        <v>331</v>
      </c>
      <c r="I46" s="2" t="s">
        <v>53</v>
      </c>
      <c r="J46" s="2" t="s">
        <v>44</v>
      </c>
      <c r="K46" s="6" t="s">
        <v>55</v>
      </c>
      <c r="L46" s="2" t="s">
        <v>66</v>
      </c>
      <c r="M46" s="2">
        <v>1</v>
      </c>
      <c r="N46" s="2">
        <v>1280</v>
      </c>
      <c r="O46" s="48">
        <f t="shared" si="8"/>
        <v>1280</v>
      </c>
      <c r="P46" s="354"/>
      <c r="Q46" s="70"/>
      <c r="R46" s="357"/>
      <c r="S46" s="360"/>
      <c r="T46" s="354"/>
      <c r="U46" s="364"/>
      <c r="V46" s="367"/>
      <c r="W46" s="370"/>
      <c r="X46" s="373"/>
      <c r="Y46" s="376"/>
      <c r="Z46" s="379"/>
      <c r="AA46" s="379"/>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815</v>
      </c>
      <c r="D48" s="2">
        <v>1</v>
      </c>
      <c r="E48" s="6" t="s">
        <v>149</v>
      </c>
      <c r="F48" s="6" t="s">
        <v>504</v>
      </c>
      <c r="G48" s="43" t="s">
        <v>786</v>
      </c>
      <c r="H48" s="2" t="s">
        <v>816</v>
      </c>
      <c r="I48" s="2" t="s">
        <v>797</v>
      </c>
      <c r="J48" s="2" t="s">
        <v>62</v>
      </c>
      <c r="K48" s="6" t="s">
        <v>55</v>
      </c>
      <c r="L48" s="2" t="s">
        <v>66</v>
      </c>
      <c r="M48" s="2">
        <v>1</v>
      </c>
      <c r="N48" s="2">
        <v>258</v>
      </c>
      <c r="O48" s="48">
        <f>N48*M48</f>
        <v>258</v>
      </c>
      <c r="P48" s="353">
        <f>SUM(O48:O49)</f>
        <v>516</v>
      </c>
      <c r="Q48" s="56"/>
      <c r="R48" s="356">
        <f>SUMPRODUCT(Q48:Q49+0)</f>
        <v>0</v>
      </c>
      <c r="S48" s="359">
        <f t="shared" ref="S48:S53" si="10">R48/P48</f>
        <v>0</v>
      </c>
      <c r="T48" s="362" t="e">
        <f>LOOKUP(S48,{0.4,0.45,0.5,0.55,0.6,0.65,0.7,0.75,0.8,0.85,0.9,0.95,1},{0.1,0.175,0.25,0.325,0.4,0.475,0.55,0.625,0.7,0.775,0.85,0.925,1})</f>
        <v>#N/A</v>
      </c>
      <c r="U48" s="363"/>
      <c r="V48" s="366"/>
      <c r="W48" s="369"/>
      <c r="X48" s="372"/>
      <c r="Y48" s="375">
        <f t="shared" ref="Y48:Y53" si="11">R48-(V48/10)-X48</f>
        <v>0</v>
      </c>
      <c r="Z48" s="378" t="e">
        <f t="shared" ref="Z48:Z53" si="12">Y48*T48*AE48</f>
        <v>#N/A</v>
      </c>
      <c r="AA48" s="378"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815</v>
      </c>
      <c r="D49" s="2">
        <v>2</v>
      </c>
      <c r="E49" s="6" t="s">
        <v>149</v>
      </c>
      <c r="F49" s="6" t="s">
        <v>504</v>
      </c>
      <c r="G49" s="44" t="s">
        <v>786</v>
      </c>
      <c r="H49" s="2" t="s">
        <v>816</v>
      </c>
      <c r="I49" s="2" t="s">
        <v>817</v>
      </c>
      <c r="J49" s="2" t="s">
        <v>62</v>
      </c>
      <c r="K49" s="6" t="s">
        <v>55</v>
      </c>
      <c r="L49" s="2" t="s">
        <v>66</v>
      </c>
      <c r="M49" s="2">
        <v>1</v>
      </c>
      <c r="N49" s="2">
        <v>258</v>
      </c>
      <c r="O49" s="48">
        <f>N49*M49</f>
        <v>258</v>
      </c>
      <c r="P49" s="354"/>
      <c r="Q49" s="70"/>
      <c r="R49" s="357"/>
      <c r="S49" s="360"/>
      <c r="T49" s="354"/>
      <c r="U49" s="364"/>
      <c r="V49" s="367"/>
      <c r="W49" s="370"/>
      <c r="X49" s="373"/>
      <c r="Y49" s="376"/>
      <c r="Z49" s="379"/>
      <c r="AA49" s="379"/>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818</v>
      </c>
      <c r="D51" s="2">
        <v>1</v>
      </c>
      <c r="E51" s="6" t="s">
        <v>305</v>
      </c>
      <c r="F51" s="6"/>
      <c r="G51" s="2" t="s">
        <v>819</v>
      </c>
      <c r="H51" s="2" t="s">
        <v>150</v>
      </c>
      <c r="I51" s="2" t="s">
        <v>820</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821</v>
      </c>
      <c r="D53" s="2">
        <v>1</v>
      </c>
      <c r="E53" s="6" t="s">
        <v>50</v>
      </c>
      <c r="F53" s="6" t="s">
        <v>95</v>
      </c>
      <c r="G53" s="2" t="s">
        <v>252</v>
      </c>
      <c r="H53" s="2" t="s">
        <v>253</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822</v>
      </c>
      <c r="D55" s="2">
        <v>1</v>
      </c>
      <c r="E55" s="6" t="s">
        <v>83</v>
      </c>
      <c r="F55" s="6" t="s">
        <v>79</v>
      </c>
      <c r="G55" s="2" t="s">
        <v>811</v>
      </c>
      <c r="H55" s="2" t="s">
        <v>823</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824</v>
      </c>
      <c r="D57" s="2">
        <v>1</v>
      </c>
      <c r="E57" s="6" t="s">
        <v>66</v>
      </c>
      <c r="F57" s="6" t="s">
        <v>120</v>
      </c>
      <c r="G57" s="45" t="s">
        <v>825</v>
      </c>
      <c r="H57" s="2" t="s">
        <v>150</v>
      </c>
      <c r="I57" s="2" t="s">
        <v>212</v>
      </c>
      <c r="J57" s="2" t="s">
        <v>44</v>
      </c>
      <c r="K57" s="6" t="s">
        <v>55</v>
      </c>
      <c r="L57" s="2" t="s">
        <v>66</v>
      </c>
      <c r="M57" s="2">
        <v>1</v>
      </c>
      <c r="N57" s="2">
        <v>2999</v>
      </c>
      <c r="O57" s="48">
        <f t="shared" si="14"/>
        <v>2999</v>
      </c>
      <c r="P57" s="353">
        <f>SUM(O57:O60)</f>
        <v>3599</v>
      </c>
      <c r="Q57" s="56"/>
      <c r="R57" s="356">
        <f>SUMPRODUCT(Q57:Q60+0)</f>
        <v>0</v>
      </c>
      <c r="S57" s="359">
        <f>R57/P57</f>
        <v>0</v>
      </c>
      <c r="T57" s="362" t="e">
        <f>LOOKUP(S57,{0.4,0.45,0.5,0.55,0.6,0.65,0.7,0.75,0.8,0.85,0.9,0.95,1},{0.1,0.175,0.25,0.325,0.4,0.475,0.55,0.625,0.7,0.775,0.85,0.925,1})</f>
        <v>#N/A</v>
      </c>
      <c r="U57" s="363"/>
      <c r="V57" s="366"/>
      <c r="W57" s="369"/>
      <c r="X57" s="372"/>
      <c r="Y57" s="375">
        <f>R57-(V57/10)-X57</f>
        <v>0</v>
      </c>
      <c r="Z57" s="378" t="e">
        <f>Y57*T57*AE57</f>
        <v>#N/A</v>
      </c>
      <c r="AA57" s="378"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824</v>
      </c>
      <c r="D58" s="2">
        <v>2</v>
      </c>
      <c r="E58" s="6" t="s">
        <v>146</v>
      </c>
      <c r="F58" s="6" t="s">
        <v>147</v>
      </c>
      <c r="G58" s="2" t="s">
        <v>148</v>
      </c>
      <c r="H58" s="2" t="s">
        <v>166</v>
      </c>
      <c r="I58" s="2">
        <v>26.5</v>
      </c>
      <c r="J58" s="2" t="s">
        <v>44</v>
      </c>
      <c r="K58" s="6" t="s">
        <v>55</v>
      </c>
      <c r="L58" s="2" t="s">
        <v>66</v>
      </c>
      <c r="M58" s="2">
        <v>1</v>
      </c>
      <c r="N58" s="2">
        <v>0</v>
      </c>
      <c r="O58" s="48">
        <f t="shared" si="14"/>
        <v>0</v>
      </c>
      <c r="P58" s="354"/>
      <c r="Q58" s="70"/>
      <c r="R58" s="357"/>
      <c r="S58" s="360"/>
      <c r="T58" s="354"/>
      <c r="U58" s="364"/>
      <c r="V58" s="367"/>
      <c r="W58" s="370"/>
      <c r="X58" s="373"/>
      <c r="Y58" s="376"/>
      <c r="Z58" s="379"/>
      <c r="AA58" s="379"/>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824</v>
      </c>
      <c r="D59" s="2">
        <v>3</v>
      </c>
      <c r="E59" s="6" t="s">
        <v>111</v>
      </c>
      <c r="F59" s="6" t="s">
        <v>112</v>
      </c>
      <c r="G59" s="46" t="s">
        <v>786</v>
      </c>
      <c r="H59" s="2" t="s">
        <v>184</v>
      </c>
      <c r="I59" s="2" t="s">
        <v>136</v>
      </c>
      <c r="J59" s="2" t="s">
        <v>62</v>
      </c>
      <c r="K59" s="6" t="s">
        <v>55</v>
      </c>
      <c r="L59" s="2" t="s">
        <v>66</v>
      </c>
      <c r="M59" s="2">
        <v>1</v>
      </c>
      <c r="N59" s="2">
        <v>280</v>
      </c>
      <c r="O59" s="48">
        <f t="shared" si="14"/>
        <v>280</v>
      </c>
      <c r="P59" s="354"/>
      <c r="Q59" s="70"/>
      <c r="R59" s="357"/>
      <c r="S59" s="360"/>
      <c r="T59" s="354"/>
      <c r="U59" s="364"/>
      <c r="V59" s="367"/>
      <c r="W59" s="370"/>
      <c r="X59" s="373"/>
      <c r="Y59" s="376"/>
      <c r="Z59" s="379"/>
      <c r="AA59" s="379"/>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824</v>
      </c>
      <c r="D60" s="2">
        <v>4</v>
      </c>
      <c r="E60" s="6" t="s">
        <v>692</v>
      </c>
      <c r="F60" s="6" t="s">
        <v>112</v>
      </c>
      <c r="G60" s="44" t="s">
        <v>786</v>
      </c>
      <c r="H60" s="2" t="s">
        <v>184</v>
      </c>
      <c r="I60" s="2" t="s">
        <v>53</v>
      </c>
      <c r="J60" s="2" t="s">
        <v>62</v>
      </c>
      <c r="K60" s="6" t="s">
        <v>55</v>
      </c>
      <c r="L60" s="2" t="s">
        <v>66</v>
      </c>
      <c r="M60" s="2">
        <v>1</v>
      </c>
      <c r="N60" s="2">
        <v>320</v>
      </c>
      <c r="O60" s="48">
        <f t="shared" si="14"/>
        <v>320</v>
      </c>
      <c r="P60" s="354"/>
      <c r="Q60" s="70"/>
      <c r="R60" s="357"/>
      <c r="S60" s="360"/>
      <c r="T60" s="354"/>
      <c r="U60" s="364"/>
      <c r="V60" s="367"/>
      <c r="W60" s="370"/>
      <c r="X60" s="373"/>
      <c r="Y60" s="376"/>
      <c r="Z60" s="379"/>
      <c r="AA60" s="379"/>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826</v>
      </c>
      <c r="D62" s="2">
        <v>1</v>
      </c>
      <c r="E62" s="6" t="s">
        <v>50</v>
      </c>
      <c r="F62" s="6" t="s">
        <v>112</v>
      </c>
      <c r="G62" s="43" t="s">
        <v>786</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827</v>
      </c>
      <c r="D64" s="2">
        <v>1</v>
      </c>
      <c r="E64" s="6" t="s">
        <v>50</v>
      </c>
      <c r="F64" s="6" t="s">
        <v>112</v>
      </c>
      <c r="G64" s="43" t="s">
        <v>786</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828</v>
      </c>
      <c r="D66" s="2">
        <v>1</v>
      </c>
      <c r="E66" s="6" t="s">
        <v>69</v>
      </c>
      <c r="F66" s="6" t="s">
        <v>199</v>
      </c>
      <c r="G66" s="2" t="s">
        <v>829</v>
      </c>
      <c r="H66" s="2" t="s">
        <v>137</v>
      </c>
      <c r="I66" s="2" t="s">
        <v>830</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831</v>
      </c>
      <c r="D68" s="2">
        <v>1</v>
      </c>
      <c r="E68" s="6" t="s">
        <v>50</v>
      </c>
      <c r="F68" s="6" t="s">
        <v>112</v>
      </c>
      <c r="G68" s="43" t="s">
        <v>786</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832</v>
      </c>
      <c r="D70" s="2">
        <v>1</v>
      </c>
      <c r="E70" s="6" t="s">
        <v>69</v>
      </c>
      <c r="F70" s="6" t="s">
        <v>199</v>
      </c>
      <c r="G70" s="2" t="s">
        <v>833</v>
      </c>
      <c r="H70" s="2" t="s">
        <v>834</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835</v>
      </c>
      <c r="D72" s="2">
        <v>1</v>
      </c>
      <c r="E72" s="6" t="s">
        <v>100</v>
      </c>
      <c r="F72" s="6" t="s">
        <v>128</v>
      </c>
      <c r="G72" s="2" t="s">
        <v>836</v>
      </c>
      <c r="H72" s="2" t="s">
        <v>837</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838</v>
      </c>
      <c r="D74" s="2">
        <v>1</v>
      </c>
      <c r="E74" s="6" t="s">
        <v>100</v>
      </c>
      <c r="F74" s="6" t="s">
        <v>128</v>
      </c>
      <c r="G74" s="2" t="s">
        <v>839</v>
      </c>
      <c r="H74" s="2" t="s">
        <v>840</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841</v>
      </c>
      <c r="D76" s="2">
        <v>1</v>
      </c>
      <c r="E76" s="6" t="s">
        <v>56</v>
      </c>
      <c r="F76" s="6" t="s">
        <v>52</v>
      </c>
      <c r="G76" s="43" t="s">
        <v>786</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842</v>
      </c>
      <c r="D78" s="2">
        <v>1</v>
      </c>
      <c r="E78" s="6" t="s">
        <v>56</v>
      </c>
      <c r="F78" s="6" t="s">
        <v>52</v>
      </c>
      <c r="G78" s="43" t="s">
        <v>786</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843</v>
      </c>
      <c r="D80" s="2">
        <v>1</v>
      </c>
      <c r="E80" s="6" t="s">
        <v>56</v>
      </c>
      <c r="F80" s="6" t="s">
        <v>52</v>
      </c>
      <c r="G80" s="43" t="s">
        <v>786</v>
      </c>
      <c r="H80" s="2" t="s">
        <v>844</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845</v>
      </c>
      <c r="D82" s="2">
        <v>1</v>
      </c>
      <c r="E82" s="6" t="s">
        <v>100</v>
      </c>
      <c r="F82" s="6" t="s">
        <v>128</v>
      </c>
      <c r="G82" s="2" t="s">
        <v>846</v>
      </c>
      <c r="H82" s="2" t="s">
        <v>847</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848</v>
      </c>
      <c r="D84" s="2">
        <v>1</v>
      </c>
      <c r="E84" s="6" t="s">
        <v>69</v>
      </c>
      <c r="F84" s="6" t="s">
        <v>199</v>
      </c>
      <c r="G84" s="2" t="s">
        <v>849</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850</v>
      </c>
      <c r="D86" s="2">
        <v>1</v>
      </c>
      <c r="E86" s="6" t="s">
        <v>242</v>
      </c>
      <c r="F86" s="6"/>
      <c r="G86" s="2" t="s">
        <v>851</v>
      </c>
      <c r="H86" s="2" t="s">
        <v>203</v>
      </c>
      <c r="I86" s="2" t="s">
        <v>261</v>
      </c>
      <c r="J86" s="2" t="s">
        <v>44</v>
      </c>
      <c r="K86" s="6" t="s">
        <v>63</v>
      </c>
      <c r="L86" s="2" t="s">
        <v>66</v>
      </c>
      <c r="M86" s="2">
        <v>1</v>
      </c>
      <c r="N86" s="2">
        <v>500</v>
      </c>
      <c r="O86" s="48">
        <f>N86*M86</f>
        <v>500</v>
      </c>
      <c r="P86" s="353">
        <f>SUM(O86:O87)</f>
        <v>2020</v>
      </c>
      <c r="Q86" s="56"/>
      <c r="R86" s="356">
        <f>SUMPRODUCT(Q86:Q87+0)</f>
        <v>0</v>
      </c>
      <c r="S86" s="359">
        <f t="shared" ref="S86:S91" si="16">R86/P86</f>
        <v>0</v>
      </c>
      <c r="T86" s="362" t="e">
        <f>LOOKUP(S86,{0.4,0.45,0.5,0.55,0.6,0.65,0.7,0.75,0.8,0.85,0.9,0.95,1},{0.1,0.175,0.25,0.325,0.4,0.475,0.55,0.625,0.7,0.775,0.85,0.925,1})</f>
        <v>#N/A</v>
      </c>
      <c r="U86" s="363"/>
      <c r="V86" s="366"/>
      <c r="W86" s="369"/>
      <c r="X86" s="372"/>
      <c r="Y86" s="375">
        <f t="shared" ref="Y86:Y91" si="17">R86-(V86/10)-X86</f>
        <v>0</v>
      </c>
      <c r="Z86" s="378" t="e">
        <f t="shared" ref="Z86:Z91" si="18">Y86*T86*AE86</f>
        <v>#N/A</v>
      </c>
      <c r="AA86" s="378"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850</v>
      </c>
      <c r="D87" s="2">
        <v>2</v>
      </c>
      <c r="E87" s="6" t="s">
        <v>146</v>
      </c>
      <c r="F87" s="6" t="s">
        <v>239</v>
      </c>
      <c r="G87" s="2" t="s">
        <v>770</v>
      </c>
      <c r="H87" s="2" t="s">
        <v>150</v>
      </c>
      <c r="I87" s="2" t="s">
        <v>291</v>
      </c>
      <c r="J87" s="2" t="s">
        <v>62</v>
      </c>
      <c r="K87" s="6" t="s">
        <v>63</v>
      </c>
      <c r="L87" s="2" t="s">
        <v>66</v>
      </c>
      <c r="M87" s="2">
        <v>1</v>
      </c>
      <c r="N87" s="2">
        <v>1520</v>
      </c>
      <c r="O87" s="48">
        <f>N87*M87</f>
        <v>1520</v>
      </c>
      <c r="P87" s="354"/>
      <c r="Q87" s="70"/>
      <c r="R87" s="357"/>
      <c r="S87" s="360"/>
      <c r="T87" s="354"/>
      <c r="U87" s="364"/>
      <c r="V87" s="367"/>
      <c r="W87" s="370"/>
      <c r="X87" s="373"/>
      <c r="Y87" s="376"/>
      <c r="Z87" s="379"/>
      <c r="AA87" s="379"/>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852</v>
      </c>
      <c r="D89" s="2">
        <v>1</v>
      </c>
      <c r="E89" s="6" t="s">
        <v>56</v>
      </c>
      <c r="F89" s="6" t="s">
        <v>52</v>
      </c>
      <c r="G89" s="43" t="s">
        <v>786</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853</v>
      </c>
      <c r="D91" s="2">
        <v>1</v>
      </c>
      <c r="E91" s="6" t="s">
        <v>75</v>
      </c>
      <c r="F91" s="6" t="s">
        <v>225</v>
      </c>
      <c r="G91" s="2" t="s">
        <v>854</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855</v>
      </c>
      <c r="D93" s="2">
        <v>1</v>
      </c>
      <c r="E93" s="6" t="s">
        <v>56</v>
      </c>
      <c r="F93" s="6" t="s">
        <v>52</v>
      </c>
      <c r="G93" s="43" t="s">
        <v>786</v>
      </c>
      <c r="H93" s="2" t="s">
        <v>80</v>
      </c>
      <c r="I93" s="2" t="s">
        <v>53</v>
      </c>
      <c r="J93" s="2" t="s">
        <v>44</v>
      </c>
      <c r="K93" s="6" t="s">
        <v>45</v>
      </c>
      <c r="L93" s="2" t="s">
        <v>46</v>
      </c>
      <c r="M93" s="2">
        <v>1</v>
      </c>
      <c r="N93" s="2">
        <v>30</v>
      </c>
      <c r="O93" s="48">
        <f>N93*M93</f>
        <v>30</v>
      </c>
      <c r="P93" s="353">
        <f>SUM(O93:O94)</f>
        <v>80</v>
      </c>
      <c r="Q93" s="56"/>
      <c r="R93" s="356">
        <f>SUMPRODUCT(Q93:Q94+0)</f>
        <v>0</v>
      </c>
      <c r="S93" s="359">
        <f>R93/P93</f>
        <v>0</v>
      </c>
      <c r="T93" s="362" t="e">
        <f>LOOKUP(S93,{0.4,0.45,0.5,0.55,0.6,0.65,0.7,0.75,0.8,0.85,0.9,0.95,1},{0.1,0.175,0.25,0.325,0.4,0.475,0.55,0.625,0.7,0.775,0.85,0.925,1})</f>
        <v>#N/A</v>
      </c>
      <c r="U93" s="363"/>
      <c r="V93" s="366"/>
      <c r="W93" s="369"/>
      <c r="X93" s="372"/>
      <c r="Y93" s="375">
        <f>R93-(V93/10)-X93</f>
        <v>0</v>
      </c>
      <c r="Z93" s="378" t="e">
        <f>Y93*T93*AE93</f>
        <v>#N/A</v>
      </c>
      <c r="AA93" s="378"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855</v>
      </c>
      <c r="D94" s="2">
        <v>2</v>
      </c>
      <c r="E94" s="6" t="s">
        <v>50</v>
      </c>
      <c r="F94" s="6" t="s">
        <v>112</v>
      </c>
      <c r="G94" s="44" t="s">
        <v>786</v>
      </c>
      <c r="H94" s="2" t="s">
        <v>166</v>
      </c>
      <c r="I94" s="2" t="s">
        <v>53</v>
      </c>
      <c r="J94" s="2" t="s">
        <v>62</v>
      </c>
      <c r="K94" s="6" t="s">
        <v>45</v>
      </c>
      <c r="L94" s="2" t="s">
        <v>46</v>
      </c>
      <c r="M94" s="2">
        <v>1</v>
      </c>
      <c r="N94" s="2">
        <v>50</v>
      </c>
      <c r="O94" s="48">
        <f>N94*M94</f>
        <v>50</v>
      </c>
      <c r="P94" s="354"/>
      <c r="Q94" s="70"/>
      <c r="R94" s="357"/>
      <c r="S94" s="360"/>
      <c r="T94" s="354"/>
      <c r="U94" s="364"/>
      <c r="V94" s="367"/>
      <c r="W94" s="370"/>
      <c r="X94" s="373"/>
      <c r="Y94" s="376"/>
      <c r="Z94" s="379"/>
      <c r="AA94" s="379"/>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856</v>
      </c>
      <c r="D96" s="2">
        <v>1</v>
      </c>
      <c r="E96" s="6" t="s">
        <v>66</v>
      </c>
      <c r="F96" s="6" t="s">
        <v>147</v>
      </c>
      <c r="G96" s="45" t="s">
        <v>857</v>
      </c>
      <c r="H96" s="2" t="s">
        <v>203</v>
      </c>
      <c r="I96" s="2" t="s">
        <v>256</v>
      </c>
      <c r="J96" s="2" t="s">
        <v>44</v>
      </c>
      <c r="K96" s="6" t="s">
        <v>55</v>
      </c>
      <c r="L96" s="2" t="s">
        <v>66</v>
      </c>
      <c r="M96" s="2">
        <v>1</v>
      </c>
      <c r="N96" s="2">
        <v>4599</v>
      </c>
      <c r="O96" s="48">
        <f t="shared" ref="O96:O102" si="20">N96*M96</f>
        <v>4599</v>
      </c>
      <c r="P96" s="353">
        <f>SUM(O96:O102)</f>
        <v>8439</v>
      </c>
      <c r="Q96" s="56"/>
      <c r="R96" s="356">
        <f>SUMPRODUCT(Q96:Q102+0)</f>
        <v>0</v>
      </c>
      <c r="S96" s="359">
        <f>R96/P96</f>
        <v>0</v>
      </c>
      <c r="T96" s="362" t="e">
        <f>LOOKUP(S96,{0.4,0.45,0.5,0.55,0.6,0.65,0.7,0.75,0.8,0.85,0.9,0.95,1},{0.1,0.175,0.25,0.325,0.4,0.475,0.55,0.625,0.7,0.775,0.85,0.925,1})</f>
        <v>#N/A</v>
      </c>
      <c r="U96" s="363"/>
      <c r="V96" s="366"/>
      <c r="W96" s="369"/>
      <c r="X96" s="372"/>
      <c r="Y96" s="375">
        <f>R96-(V96/10)-X96</f>
        <v>0</v>
      </c>
      <c r="Z96" s="378" t="e">
        <f>Y96*T96*AE96</f>
        <v>#N/A</v>
      </c>
      <c r="AA96" s="378"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856</v>
      </c>
      <c r="D97" s="2">
        <v>2</v>
      </c>
      <c r="E97" s="6" t="s">
        <v>146</v>
      </c>
      <c r="F97" s="6" t="s">
        <v>120</v>
      </c>
      <c r="G97" s="2" t="s">
        <v>858</v>
      </c>
      <c r="H97" s="2" t="s">
        <v>203</v>
      </c>
      <c r="I97" s="2">
        <v>23.5</v>
      </c>
      <c r="J97" s="2" t="s">
        <v>44</v>
      </c>
      <c r="K97" s="6" t="s">
        <v>55</v>
      </c>
      <c r="L97" s="2" t="s">
        <v>66</v>
      </c>
      <c r="M97" s="2">
        <v>1</v>
      </c>
      <c r="N97" s="2">
        <v>0</v>
      </c>
      <c r="O97" s="48">
        <f t="shared" si="20"/>
        <v>0</v>
      </c>
      <c r="P97" s="354"/>
      <c r="Q97" s="70"/>
      <c r="R97" s="357"/>
      <c r="S97" s="360"/>
      <c r="T97" s="354"/>
      <c r="U97" s="364"/>
      <c r="V97" s="367"/>
      <c r="W97" s="370"/>
      <c r="X97" s="373"/>
      <c r="Y97" s="376"/>
      <c r="Z97" s="379"/>
      <c r="AA97" s="379"/>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856</v>
      </c>
      <c r="D98" s="2">
        <v>3</v>
      </c>
      <c r="E98" s="6" t="s">
        <v>69</v>
      </c>
      <c r="F98" s="6" t="s">
        <v>199</v>
      </c>
      <c r="G98" s="2" t="s">
        <v>849</v>
      </c>
      <c r="H98" s="2" t="s">
        <v>859</v>
      </c>
      <c r="I98" s="2" t="s">
        <v>72</v>
      </c>
      <c r="J98" s="2" t="s">
        <v>44</v>
      </c>
      <c r="K98" s="6" t="s">
        <v>55</v>
      </c>
      <c r="L98" s="2" t="s">
        <v>66</v>
      </c>
      <c r="M98" s="2">
        <v>1</v>
      </c>
      <c r="N98" s="2">
        <v>1180</v>
      </c>
      <c r="O98" s="48">
        <f t="shared" si="20"/>
        <v>1180</v>
      </c>
      <c r="P98" s="354"/>
      <c r="Q98" s="70"/>
      <c r="R98" s="357"/>
      <c r="S98" s="360"/>
      <c r="T98" s="354"/>
      <c r="U98" s="364"/>
      <c r="V98" s="367"/>
      <c r="W98" s="370"/>
      <c r="X98" s="373"/>
      <c r="Y98" s="376"/>
      <c r="Z98" s="379"/>
      <c r="AA98" s="379"/>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856</v>
      </c>
      <c r="D99" s="2">
        <v>4</v>
      </c>
      <c r="E99" s="6" t="s">
        <v>75</v>
      </c>
      <c r="F99" s="6" t="s">
        <v>225</v>
      </c>
      <c r="G99" s="2" t="s">
        <v>860</v>
      </c>
      <c r="H99" s="2" t="s">
        <v>861</v>
      </c>
      <c r="I99" s="2" t="s">
        <v>53</v>
      </c>
      <c r="J99" s="2" t="s">
        <v>44</v>
      </c>
      <c r="K99" s="6" t="s">
        <v>55</v>
      </c>
      <c r="L99" s="2" t="s">
        <v>66</v>
      </c>
      <c r="M99" s="2">
        <v>1</v>
      </c>
      <c r="N99" s="2">
        <v>1280</v>
      </c>
      <c r="O99" s="48">
        <f t="shared" si="20"/>
        <v>1280</v>
      </c>
      <c r="P99" s="354"/>
      <c r="Q99" s="70"/>
      <c r="R99" s="357"/>
      <c r="S99" s="360"/>
      <c r="T99" s="354"/>
      <c r="U99" s="364"/>
      <c r="V99" s="367"/>
      <c r="W99" s="370"/>
      <c r="X99" s="373"/>
      <c r="Y99" s="376"/>
      <c r="Z99" s="379"/>
      <c r="AA99" s="379"/>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856</v>
      </c>
      <c r="D100" s="2">
        <v>5</v>
      </c>
      <c r="E100" s="6" t="s">
        <v>149</v>
      </c>
      <c r="F100" s="6" t="s">
        <v>286</v>
      </c>
      <c r="G100" s="2" t="s">
        <v>862</v>
      </c>
      <c r="H100" s="2" t="s">
        <v>203</v>
      </c>
      <c r="I100" s="2" t="s">
        <v>797</v>
      </c>
      <c r="J100" s="2" t="s">
        <v>62</v>
      </c>
      <c r="K100" s="6" t="s">
        <v>55</v>
      </c>
      <c r="L100" s="2" t="s">
        <v>66</v>
      </c>
      <c r="M100" s="2">
        <v>1</v>
      </c>
      <c r="N100" s="2">
        <v>780</v>
      </c>
      <c r="O100" s="48">
        <f t="shared" si="20"/>
        <v>780</v>
      </c>
      <c r="P100" s="354"/>
      <c r="Q100" s="70"/>
      <c r="R100" s="357"/>
      <c r="S100" s="360"/>
      <c r="T100" s="354"/>
      <c r="U100" s="364"/>
      <c r="V100" s="367"/>
      <c r="W100" s="370"/>
      <c r="X100" s="373"/>
      <c r="Y100" s="376"/>
      <c r="Z100" s="379"/>
      <c r="AA100" s="379"/>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856</v>
      </c>
      <c r="D101" s="2">
        <v>6</v>
      </c>
      <c r="E101" s="6" t="s">
        <v>111</v>
      </c>
      <c r="F101" s="6" t="s">
        <v>112</v>
      </c>
      <c r="G101" s="46" t="s">
        <v>786</v>
      </c>
      <c r="H101" s="2" t="s">
        <v>184</v>
      </c>
      <c r="I101" s="2" t="s">
        <v>136</v>
      </c>
      <c r="J101" s="2" t="s">
        <v>62</v>
      </c>
      <c r="K101" s="6" t="s">
        <v>55</v>
      </c>
      <c r="L101" s="2" t="s">
        <v>66</v>
      </c>
      <c r="M101" s="2">
        <v>1</v>
      </c>
      <c r="N101" s="2">
        <v>280</v>
      </c>
      <c r="O101" s="48">
        <f t="shared" si="20"/>
        <v>280</v>
      </c>
      <c r="P101" s="354"/>
      <c r="Q101" s="70"/>
      <c r="R101" s="357"/>
      <c r="S101" s="360"/>
      <c r="T101" s="354"/>
      <c r="U101" s="364"/>
      <c r="V101" s="367"/>
      <c r="W101" s="370"/>
      <c r="X101" s="373"/>
      <c r="Y101" s="376"/>
      <c r="Z101" s="379"/>
      <c r="AA101" s="379"/>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856</v>
      </c>
      <c r="D102" s="2">
        <v>7</v>
      </c>
      <c r="E102" s="6" t="s">
        <v>692</v>
      </c>
      <c r="F102" s="6" t="s">
        <v>112</v>
      </c>
      <c r="G102" s="44" t="s">
        <v>786</v>
      </c>
      <c r="H102" s="2" t="s">
        <v>184</v>
      </c>
      <c r="I102" s="2" t="s">
        <v>53</v>
      </c>
      <c r="J102" s="2" t="s">
        <v>62</v>
      </c>
      <c r="K102" s="6" t="s">
        <v>55</v>
      </c>
      <c r="L102" s="2" t="s">
        <v>66</v>
      </c>
      <c r="M102" s="2">
        <v>1</v>
      </c>
      <c r="N102" s="2">
        <v>320</v>
      </c>
      <c r="O102" s="48">
        <f t="shared" si="20"/>
        <v>320</v>
      </c>
      <c r="P102" s="354"/>
      <c r="Q102" s="70"/>
      <c r="R102" s="357"/>
      <c r="S102" s="360"/>
      <c r="T102" s="354"/>
      <c r="U102" s="364"/>
      <c r="V102" s="367"/>
      <c r="W102" s="370"/>
      <c r="X102" s="373"/>
      <c r="Y102" s="376"/>
      <c r="Z102" s="379"/>
      <c r="AA102" s="379"/>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863</v>
      </c>
      <c r="D104" s="2">
        <v>1</v>
      </c>
      <c r="E104" s="6" t="s">
        <v>146</v>
      </c>
      <c r="F104" s="6" t="s">
        <v>120</v>
      </c>
      <c r="G104" s="45" t="s">
        <v>864</v>
      </c>
      <c r="H104" s="2" t="s">
        <v>166</v>
      </c>
      <c r="I104" s="2">
        <v>25.5</v>
      </c>
      <c r="J104" s="2" t="s">
        <v>44</v>
      </c>
      <c r="K104" s="6" t="s">
        <v>63</v>
      </c>
      <c r="L104" s="2" t="s">
        <v>66</v>
      </c>
      <c r="M104" s="2">
        <v>1</v>
      </c>
      <c r="N104" s="2">
        <v>1699</v>
      </c>
      <c r="O104" s="48">
        <f>N104*M104</f>
        <v>1699</v>
      </c>
      <c r="P104" s="353">
        <f>SUM(O104:O106)</f>
        <v>2267</v>
      </c>
      <c r="Q104" s="56"/>
      <c r="R104" s="356">
        <f>SUMPRODUCT(Q104:Q106+0)</f>
        <v>0</v>
      </c>
      <c r="S104" s="359">
        <f>R104/P104</f>
        <v>0</v>
      </c>
      <c r="T104" s="362" t="e">
        <f>LOOKUP(S104,{0.4,0.45,0.5,0.55,0.6,0.65,0.7,0.75,0.8,0.85,0.9,0.95,1},{0.1,0.175,0.25,0.325,0.4,0.475,0.55,0.625,0.7,0.775,0.85,0.925,1})</f>
        <v>#N/A</v>
      </c>
      <c r="U104" s="363"/>
      <c r="V104" s="366"/>
      <c r="W104" s="369"/>
      <c r="X104" s="372"/>
      <c r="Y104" s="375">
        <f>R104-(V104/10)-X104</f>
        <v>0</v>
      </c>
      <c r="Z104" s="378" t="e">
        <f>Y104*T104*AE104</f>
        <v>#N/A</v>
      </c>
      <c r="AA104" s="378"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863</v>
      </c>
      <c r="D105" s="2">
        <v>2</v>
      </c>
      <c r="E105" s="6" t="s">
        <v>111</v>
      </c>
      <c r="F105" s="6" t="s">
        <v>112</v>
      </c>
      <c r="G105" s="46" t="s">
        <v>786</v>
      </c>
      <c r="H105" s="2" t="s">
        <v>184</v>
      </c>
      <c r="I105" s="2" t="s">
        <v>208</v>
      </c>
      <c r="J105" s="2" t="s">
        <v>62</v>
      </c>
      <c r="K105" s="6" t="s">
        <v>63</v>
      </c>
      <c r="L105" s="2" t="s">
        <v>66</v>
      </c>
      <c r="M105" s="2">
        <v>1</v>
      </c>
      <c r="N105" s="2">
        <v>280</v>
      </c>
      <c r="O105" s="48">
        <f>N105*M105</f>
        <v>280</v>
      </c>
      <c r="P105" s="354"/>
      <c r="Q105" s="70"/>
      <c r="R105" s="357"/>
      <c r="S105" s="360"/>
      <c r="T105" s="354"/>
      <c r="U105" s="364"/>
      <c r="V105" s="367"/>
      <c r="W105" s="370"/>
      <c r="X105" s="373"/>
      <c r="Y105" s="376"/>
      <c r="Z105" s="379"/>
      <c r="AA105" s="379"/>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863</v>
      </c>
      <c r="D106" s="2">
        <v>3</v>
      </c>
      <c r="E106" s="6" t="s">
        <v>100</v>
      </c>
      <c r="F106" s="6" t="s">
        <v>128</v>
      </c>
      <c r="G106" s="101" t="s">
        <v>865</v>
      </c>
      <c r="H106" s="2" t="s">
        <v>840</v>
      </c>
      <c r="I106" s="2" t="s">
        <v>156</v>
      </c>
      <c r="J106" s="2" t="s">
        <v>44</v>
      </c>
      <c r="K106" s="6" t="s">
        <v>63</v>
      </c>
      <c r="L106" s="2" t="s">
        <v>66</v>
      </c>
      <c r="M106" s="2">
        <v>1</v>
      </c>
      <c r="N106" s="2">
        <v>288</v>
      </c>
      <c r="O106" s="48">
        <f>N106*M106</f>
        <v>288</v>
      </c>
      <c r="P106" s="354"/>
      <c r="Q106" s="70"/>
      <c r="R106" s="357"/>
      <c r="S106" s="360"/>
      <c r="T106" s="354"/>
      <c r="U106" s="364"/>
      <c r="V106" s="367"/>
      <c r="W106" s="370"/>
      <c r="X106" s="373"/>
      <c r="Y106" s="376"/>
      <c r="Z106" s="379"/>
      <c r="AA106" s="379"/>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866</v>
      </c>
      <c r="D108" s="2">
        <v>1</v>
      </c>
      <c r="E108" s="6" t="s">
        <v>100</v>
      </c>
      <c r="F108" s="6" t="s">
        <v>128</v>
      </c>
      <c r="G108" s="2" t="s">
        <v>867</v>
      </c>
      <c r="H108" s="2" t="s">
        <v>784</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868</v>
      </c>
      <c r="D110" s="2">
        <v>1</v>
      </c>
      <c r="E110" s="6" t="s">
        <v>59</v>
      </c>
      <c r="F110" s="6" t="s">
        <v>165</v>
      </c>
      <c r="G110" s="43" t="s">
        <v>786</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869</v>
      </c>
      <c r="D112" s="2">
        <v>1</v>
      </c>
      <c r="E112" s="6" t="s">
        <v>100</v>
      </c>
      <c r="F112" s="6" t="s">
        <v>227</v>
      </c>
      <c r="G112" s="43" t="s">
        <v>786</v>
      </c>
      <c r="H112" s="2" t="s">
        <v>137</v>
      </c>
      <c r="I112" s="2" t="s">
        <v>53</v>
      </c>
      <c r="J112" s="2" t="s">
        <v>62</v>
      </c>
      <c r="K112" s="6" t="s">
        <v>63</v>
      </c>
      <c r="L112" s="2" t="s">
        <v>46</v>
      </c>
      <c r="M112" s="2">
        <v>1</v>
      </c>
      <c r="N112" s="2">
        <v>20</v>
      </c>
      <c r="O112" s="48">
        <f t="shared" si="23"/>
        <v>20</v>
      </c>
      <c r="P112" s="353">
        <f>SUM(O112:O113)</f>
        <v>70</v>
      </c>
      <c r="Q112" s="56"/>
      <c r="R112" s="356">
        <f>SUMPRODUCT(Q112:Q113+0)</f>
        <v>0</v>
      </c>
      <c r="S112" s="359">
        <f>R112/P112</f>
        <v>0</v>
      </c>
      <c r="T112" s="362" t="e">
        <f>LOOKUP(S112,{0.4,0.45,0.5,0.55,0.6,0.65,0.7,0.75,0.8,0.85,0.9,0.95,1},{0.1,0.175,0.25,0.325,0.4,0.475,0.55,0.625,0.7,0.775,0.85,0.925,1})</f>
        <v>#N/A</v>
      </c>
      <c r="U112" s="363"/>
      <c r="V112" s="366"/>
      <c r="W112" s="369"/>
      <c r="X112" s="372"/>
      <c r="Y112" s="375">
        <f>R112-(V112/10)-X112</f>
        <v>0</v>
      </c>
      <c r="Z112" s="378" t="e">
        <f>Y112*T112*AE112</f>
        <v>#N/A</v>
      </c>
      <c r="AA112" s="378"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869</v>
      </c>
      <c r="D113" s="2">
        <v>2</v>
      </c>
      <c r="E113" s="6" t="s">
        <v>50</v>
      </c>
      <c r="F113" s="6" t="s">
        <v>112</v>
      </c>
      <c r="G113" s="44" t="s">
        <v>786</v>
      </c>
      <c r="H113" s="2" t="s">
        <v>166</v>
      </c>
      <c r="I113" s="2" t="s">
        <v>53</v>
      </c>
      <c r="J113" s="2" t="s">
        <v>62</v>
      </c>
      <c r="K113" s="6" t="s">
        <v>63</v>
      </c>
      <c r="L113" s="2" t="s">
        <v>46</v>
      </c>
      <c r="M113" s="2">
        <v>1</v>
      </c>
      <c r="N113" s="2">
        <v>50</v>
      </c>
      <c r="O113" s="48">
        <f t="shared" si="23"/>
        <v>50</v>
      </c>
      <c r="P113" s="354"/>
      <c r="Q113" s="70"/>
      <c r="R113" s="357"/>
      <c r="S113" s="360"/>
      <c r="T113" s="354"/>
      <c r="U113" s="364"/>
      <c r="V113" s="367"/>
      <c r="W113" s="370"/>
      <c r="X113" s="373"/>
      <c r="Y113" s="376"/>
      <c r="Z113" s="379"/>
      <c r="AA113" s="379"/>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870</v>
      </c>
      <c r="D115" s="2">
        <v>1</v>
      </c>
      <c r="E115" s="6" t="s">
        <v>692</v>
      </c>
      <c r="F115" s="6" t="s">
        <v>112</v>
      </c>
      <c r="G115" s="43" t="s">
        <v>786</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871</v>
      </c>
      <c r="D117" s="2">
        <v>1</v>
      </c>
      <c r="E117" s="6" t="s">
        <v>111</v>
      </c>
      <c r="F117" s="6" t="s">
        <v>112</v>
      </c>
      <c r="G117" s="43" t="s">
        <v>786</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872</v>
      </c>
      <c r="D119" s="2">
        <v>1</v>
      </c>
      <c r="E119" s="6" t="s">
        <v>50</v>
      </c>
      <c r="F119" s="6" t="s">
        <v>112</v>
      </c>
      <c r="G119" s="43" t="s">
        <v>786</v>
      </c>
      <c r="H119" s="2" t="s">
        <v>873</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874</v>
      </c>
      <c r="D121" s="2">
        <v>1</v>
      </c>
      <c r="E121" s="6" t="s">
        <v>135</v>
      </c>
      <c r="F121" s="6" t="s">
        <v>112</v>
      </c>
      <c r="G121" s="43" t="s">
        <v>786</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875</v>
      </c>
      <c r="D123" s="2">
        <v>1</v>
      </c>
      <c r="E123" s="6" t="s">
        <v>50</v>
      </c>
      <c r="F123" s="6" t="s">
        <v>112</v>
      </c>
      <c r="G123" s="43" t="s">
        <v>786</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876</v>
      </c>
      <c r="D125" s="2">
        <v>1</v>
      </c>
      <c r="E125" s="6" t="s">
        <v>50</v>
      </c>
      <c r="F125" s="6" t="s">
        <v>112</v>
      </c>
      <c r="G125" s="43" t="s">
        <v>786</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877</v>
      </c>
      <c r="D127" s="2">
        <v>1</v>
      </c>
      <c r="E127" s="6" t="s">
        <v>92</v>
      </c>
      <c r="F127" s="6" t="s">
        <v>91</v>
      </c>
      <c r="G127" s="2" t="s">
        <v>812</v>
      </c>
      <c r="H127" s="2" t="s">
        <v>813</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878</v>
      </c>
      <c r="D129" s="2">
        <v>1</v>
      </c>
      <c r="E129" s="6" t="s">
        <v>50</v>
      </c>
      <c r="F129" s="6" t="s">
        <v>112</v>
      </c>
      <c r="G129" s="43" t="s">
        <v>786</v>
      </c>
      <c r="H129" s="2" t="s">
        <v>873</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879</v>
      </c>
      <c r="D131" s="2">
        <v>1</v>
      </c>
      <c r="E131" s="6" t="s">
        <v>56</v>
      </c>
      <c r="F131" s="6" t="s">
        <v>52</v>
      </c>
      <c r="G131" s="43" t="s">
        <v>786</v>
      </c>
      <c r="H131" s="2" t="s">
        <v>246</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880</v>
      </c>
      <c r="D133" s="2">
        <v>1</v>
      </c>
      <c r="E133" s="6" t="s">
        <v>149</v>
      </c>
      <c r="F133" s="6" t="s">
        <v>504</v>
      </c>
      <c r="G133" s="43" t="s">
        <v>786</v>
      </c>
      <c r="H133" s="2" t="s">
        <v>816</v>
      </c>
      <c r="I133" s="2" t="s">
        <v>817</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881</v>
      </c>
      <c r="D135" s="2">
        <v>1</v>
      </c>
      <c r="E135" s="6" t="s">
        <v>75</v>
      </c>
      <c r="F135" s="6" t="s">
        <v>199</v>
      </c>
      <c r="G135" s="2" t="s">
        <v>882</v>
      </c>
      <c r="H135" s="2" t="s">
        <v>304</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883</v>
      </c>
      <c r="D137" s="2">
        <v>1</v>
      </c>
      <c r="E137" s="6" t="s">
        <v>50</v>
      </c>
      <c r="F137" s="6" t="s">
        <v>112</v>
      </c>
      <c r="G137" s="43" t="s">
        <v>786</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884</v>
      </c>
      <c r="D139" s="2">
        <v>1</v>
      </c>
      <c r="E139" s="6" t="s">
        <v>59</v>
      </c>
      <c r="F139" s="6" t="s">
        <v>165</v>
      </c>
      <c r="G139" s="43" t="s">
        <v>786</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885</v>
      </c>
      <c r="D141" s="2">
        <v>1</v>
      </c>
      <c r="E141" s="6" t="s">
        <v>50</v>
      </c>
      <c r="F141" s="6" t="s">
        <v>112</v>
      </c>
      <c r="G141" s="43" t="s">
        <v>786</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886</v>
      </c>
      <c r="D143" s="2">
        <v>1</v>
      </c>
      <c r="E143" s="6" t="s">
        <v>692</v>
      </c>
      <c r="F143" s="6" t="s">
        <v>112</v>
      </c>
      <c r="G143" s="43" t="s">
        <v>786</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887</v>
      </c>
      <c r="D145" s="2">
        <v>1</v>
      </c>
      <c r="E145" s="6" t="s">
        <v>75</v>
      </c>
      <c r="F145" s="6" t="s">
        <v>444</v>
      </c>
      <c r="G145" s="2" t="s">
        <v>888</v>
      </c>
      <c r="H145" s="2" t="s">
        <v>889</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890</v>
      </c>
      <c r="D147" s="2">
        <v>1</v>
      </c>
      <c r="E147" s="6" t="s">
        <v>50</v>
      </c>
      <c r="F147" s="6" t="s">
        <v>112</v>
      </c>
      <c r="G147" s="43" t="s">
        <v>786</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891</v>
      </c>
      <c r="D149" s="2">
        <v>1</v>
      </c>
      <c r="E149" s="6" t="s">
        <v>50</v>
      </c>
      <c r="F149" s="6" t="s">
        <v>112</v>
      </c>
      <c r="G149" s="43" t="s">
        <v>786</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892</v>
      </c>
      <c r="D151" s="2">
        <v>1</v>
      </c>
      <c r="E151" s="6" t="s">
        <v>92</v>
      </c>
      <c r="F151" s="6" t="s">
        <v>91</v>
      </c>
      <c r="G151" s="2" t="s">
        <v>893</v>
      </c>
      <c r="H151" s="2" t="s">
        <v>307</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894</v>
      </c>
      <c r="D153" s="2">
        <v>1</v>
      </c>
      <c r="E153" s="6" t="s">
        <v>242</v>
      </c>
      <c r="F153" s="6"/>
      <c r="G153" s="2" t="s">
        <v>819</v>
      </c>
      <c r="H153" s="2" t="s">
        <v>137</v>
      </c>
      <c r="I153" s="2" t="s">
        <v>797</v>
      </c>
      <c r="J153" s="2" t="s">
        <v>62</v>
      </c>
      <c r="K153" s="6" t="s">
        <v>63</v>
      </c>
      <c r="L153" s="2" t="s">
        <v>66</v>
      </c>
      <c r="M153" s="2">
        <v>1</v>
      </c>
      <c r="N153" s="2">
        <v>500</v>
      </c>
      <c r="O153" s="48">
        <f>N153*M153</f>
        <v>500</v>
      </c>
      <c r="P153" s="353">
        <f>SUM(O153:O155)</f>
        <v>3160</v>
      </c>
      <c r="Q153" s="56"/>
      <c r="R153" s="356">
        <f>SUMPRODUCT(Q153:Q155+0)</f>
        <v>0</v>
      </c>
      <c r="S153" s="359">
        <f>R153/P153</f>
        <v>0</v>
      </c>
      <c r="T153" s="362" t="e">
        <f>LOOKUP(S153,{0.4,0.45,0.5,0.55,0.6,0.65,0.7,0.75,0.8,0.85,0.9,0.95,1},{0.1,0.175,0.25,0.325,0.4,0.475,0.55,0.625,0.7,0.775,0.85,0.925,1})</f>
        <v>#N/A</v>
      </c>
      <c r="U153" s="363"/>
      <c r="V153" s="366"/>
      <c r="W153" s="369"/>
      <c r="X153" s="372"/>
      <c r="Y153" s="375">
        <f>R153-(V153/10)-X153</f>
        <v>0</v>
      </c>
      <c r="Z153" s="378" t="e">
        <f>Y153*T153*AE153</f>
        <v>#N/A</v>
      </c>
      <c r="AA153" s="378"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894</v>
      </c>
      <c r="D154" s="2">
        <v>2</v>
      </c>
      <c r="E154" s="6" t="s">
        <v>146</v>
      </c>
      <c r="F154" s="6" t="s">
        <v>239</v>
      </c>
      <c r="G154" s="2" t="s">
        <v>770</v>
      </c>
      <c r="H154" s="2" t="s">
        <v>138</v>
      </c>
      <c r="I154" s="2" t="s">
        <v>288</v>
      </c>
      <c r="J154" s="2" t="s">
        <v>62</v>
      </c>
      <c r="K154" s="6" t="s">
        <v>63</v>
      </c>
      <c r="L154" s="2" t="s">
        <v>66</v>
      </c>
      <c r="M154" s="2">
        <v>1</v>
      </c>
      <c r="N154" s="2">
        <v>1480</v>
      </c>
      <c r="O154" s="48">
        <f>N154*M154</f>
        <v>1480</v>
      </c>
      <c r="P154" s="354"/>
      <c r="Q154" s="70"/>
      <c r="R154" s="357"/>
      <c r="S154" s="360"/>
      <c r="T154" s="354"/>
      <c r="U154" s="364"/>
      <c r="V154" s="367"/>
      <c r="W154" s="370"/>
      <c r="X154" s="373"/>
      <c r="Y154" s="376"/>
      <c r="Z154" s="379"/>
      <c r="AA154" s="379"/>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894</v>
      </c>
      <c r="D155" s="2">
        <v>3</v>
      </c>
      <c r="E155" s="6" t="s">
        <v>69</v>
      </c>
      <c r="F155" s="6" t="s">
        <v>199</v>
      </c>
      <c r="G155" s="2" t="s">
        <v>833</v>
      </c>
      <c r="H155" s="2" t="s">
        <v>71</v>
      </c>
      <c r="I155" s="2" t="s">
        <v>43</v>
      </c>
      <c r="J155" s="2" t="s">
        <v>44</v>
      </c>
      <c r="K155" s="6" t="s">
        <v>63</v>
      </c>
      <c r="L155" s="2" t="s">
        <v>66</v>
      </c>
      <c r="M155" s="2">
        <v>1</v>
      </c>
      <c r="N155" s="2">
        <v>1180</v>
      </c>
      <c r="O155" s="48">
        <f>N155*M155</f>
        <v>1180</v>
      </c>
      <c r="P155" s="354"/>
      <c r="Q155" s="70"/>
      <c r="R155" s="357"/>
      <c r="S155" s="360"/>
      <c r="T155" s="354"/>
      <c r="U155" s="364"/>
      <c r="V155" s="367"/>
      <c r="W155" s="370"/>
      <c r="X155" s="373"/>
      <c r="Y155" s="376"/>
      <c r="Z155" s="379"/>
      <c r="AA155" s="379"/>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895</v>
      </c>
      <c r="D157" s="2">
        <v>1</v>
      </c>
      <c r="E157" s="6" t="s">
        <v>157</v>
      </c>
      <c r="F157" s="6" t="s">
        <v>41</v>
      </c>
      <c r="G157" s="2" t="s">
        <v>158</v>
      </c>
      <c r="H157" s="2" t="s">
        <v>302</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896</v>
      </c>
      <c r="D159" s="2">
        <v>1</v>
      </c>
      <c r="E159" s="6" t="s">
        <v>90</v>
      </c>
      <c r="F159" s="6" t="s">
        <v>107</v>
      </c>
      <c r="G159" s="2" t="s">
        <v>108</v>
      </c>
      <c r="H159" s="2" t="s">
        <v>255</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897</v>
      </c>
      <c r="D161" s="2">
        <v>1</v>
      </c>
      <c r="E161" s="6" t="s">
        <v>50</v>
      </c>
      <c r="F161" s="6" t="s">
        <v>95</v>
      </c>
      <c r="G161" s="2" t="s">
        <v>898</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899</v>
      </c>
      <c r="D163" s="2">
        <v>1</v>
      </c>
      <c r="E163" s="6" t="s">
        <v>90</v>
      </c>
      <c r="F163" s="6" t="s">
        <v>900</v>
      </c>
      <c r="G163" s="2" t="s">
        <v>901</v>
      </c>
      <c r="H163" s="2" t="s">
        <v>304</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902</v>
      </c>
      <c r="D165" s="2">
        <v>1</v>
      </c>
      <c r="E165" s="6" t="s">
        <v>149</v>
      </c>
      <c r="F165" s="6" t="s">
        <v>903</v>
      </c>
      <c r="G165" s="43" t="s">
        <v>786</v>
      </c>
      <c r="H165" s="2" t="s">
        <v>138</v>
      </c>
      <c r="I165" s="2" t="s">
        <v>904</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905</v>
      </c>
      <c r="D167" s="2">
        <v>1</v>
      </c>
      <c r="E167" s="6" t="s">
        <v>66</v>
      </c>
      <c r="F167" s="6" t="s">
        <v>120</v>
      </c>
      <c r="G167" s="45" t="s">
        <v>825</v>
      </c>
      <c r="H167" s="102"/>
      <c r="I167" s="2" t="s">
        <v>212</v>
      </c>
      <c r="J167" s="2" t="s">
        <v>44</v>
      </c>
      <c r="K167" s="6" t="s">
        <v>55</v>
      </c>
      <c r="L167" s="2" t="s">
        <v>66</v>
      </c>
      <c r="M167" s="2">
        <v>1</v>
      </c>
      <c r="N167" s="2">
        <v>2999</v>
      </c>
      <c r="O167" s="48">
        <f>N167*M167</f>
        <v>2999</v>
      </c>
      <c r="P167" s="353">
        <f>SUM(O167:O179)</f>
        <v>8052</v>
      </c>
      <c r="Q167" s="56"/>
      <c r="R167" s="356">
        <f>SUMPRODUCT(Q167:Q179+0)</f>
        <v>0</v>
      </c>
      <c r="S167" s="359">
        <f>R167/P167</f>
        <v>0</v>
      </c>
      <c r="T167" s="362" t="e">
        <f>LOOKUP(S167,{0.4,0.45,0.5,0.55,0.6,0.65,0.7,0.75,0.8,0.85,0.9,0.95,1},{0.1,0.175,0.25,0.325,0.4,0.475,0.55,0.625,0.7,0.775,0.85,0.925,1})</f>
        <v>#N/A</v>
      </c>
      <c r="U167" s="363"/>
      <c r="V167" s="366"/>
      <c r="W167" s="369"/>
      <c r="X167" s="372"/>
      <c r="Y167" s="375">
        <f>R167-(V167/10)-X167</f>
        <v>0</v>
      </c>
      <c r="Z167" s="378" t="e">
        <f>Y167*T167*AE167</f>
        <v>#N/A</v>
      </c>
      <c r="AA167" s="378"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905</v>
      </c>
      <c r="D168" s="2">
        <v>2</v>
      </c>
      <c r="E168" s="6" t="s">
        <v>146</v>
      </c>
      <c r="F168" s="6" t="s">
        <v>147</v>
      </c>
      <c r="G168" s="2" t="s">
        <v>906</v>
      </c>
      <c r="H168" s="2" t="s">
        <v>166</v>
      </c>
      <c r="I168" s="2">
        <v>23.5</v>
      </c>
      <c r="J168" s="2" t="s">
        <v>44</v>
      </c>
      <c r="K168" s="6" t="s">
        <v>55</v>
      </c>
      <c r="L168" s="2" t="s">
        <v>66</v>
      </c>
      <c r="M168" s="2">
        <v>1</v>
      </c>
      <c r="N168" s="2">
        <v>0</v>
      </c>
      <c r="O168" s="48">
        <f t="shared" ref="O168:O179" si="25">N168*M168</f>
        <v>0</v>
      </c>
      <c r="P168" s="354"/>
      <c r="Q168" s="70"/>
      <c r="R168" s="357"/>
      <c r="S168" s="360"/>
      <c r="T168" s="354"/>
      <c r="U168" s="364"/>
      <c r="V168" s="367"/>
      <c r="W168" s="370"/>
      <c r="X168" s="373"/>
      <c r="Y168" s="376"/>
      <c r="Z168" s="379"/>
      <c r="AA168" s="379"/>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905</v>
      </c>
      <c r="D169" s="2">
        <v>3</v>
      </c>
      <c r="E169" s="6" t="s">
        <v>111</v>
      </c>
      <c r="F169" s="6" t="s">
        <v>112</v>
      </c>
      <c r="G169" s="46" t="s">
        <v>786</v>
      </c>
      <c r="H169" s="2" t="s">
        <v>184</v>
      </c>
      <c r="I169" s="2" t="s">
        <v>136</v>
      </c>
      <c r="J169" s="2" t="s">
        <v>62</v>
      </c>
      <c r="K169" s="6" t="s">
        <v>55</v>
      </c>
      <c r="L169" s="2" t="s">
        <v>66</v>
      </c>
      <c r="M169" s="2">
        <v>1</v>
      </c>
      <c r="N169" s="2">
        <v>280</v>
      </c>
      <c r="O169" s="48">
        <f t="shared" si="25"/>
        <v>280</v>
      </c>
      <c r="P169" s="354"/>
      <c r="Q169" s="70"/>
      <c r="R169" s="357"/>
      <c r="S169" s="360"/>
      <c r="T169" s="354"/>
      <c r="U169" s="364"/>
      <c r="V169" s="367"/>
      <c r="W169" s="370"/>
      <c r="X169" s="373"/>
      <c r="Y169" s="376"/>
      <c r="Z169" s="379"/>
      <c r="AA169" s="379"/>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905</v>
      </c>
      <c r="D170" s="2">
        <v>4</v>
      </c>
      <c r="E170" s="6" t="s">
        <v>692</v>
      </c>
      <c r="F170" s="6" t="s">
        <v>112</v>
      </c>
      <c r="G170" s="46" t="s">
        <v>786</v>
      </c>
      <c r="H170" s="2" t="s">
        <v>184</v>
      </c>
      <c r="I170" s="2" t="s">
        <v>53</v>
      </c>
      <c r="J170" s="2" t="s">
        <v>62</v>
      </c>
      <c r="K170" s="6" t="s">
        <v>55</v>
      </c>
      <c r="L170" s="2" t="s">
        <v>66</v>
      </c>
      <c r="M170" s="2">
        <v>1</v>
      </c>
      <c r="N170" s="2">
        <v>320</v>
      </c>
      <c r="O170" s="48">
        <f t="shared" si="25"/>
        <v>320</v>
      </c>
      <c r="P170" s="354"/>
      <c r="Q170" s="70"/>
      <c r="R170" s="357"/>
      <c r="S170" s="360"/>
      <c r="T170" s="354"/>
      <c r="U170" s="364"/>
      <c r="V170" s="367"/>
      <c r="W170" s="370"/>
      <c r="X170" s="373"/>
      <c r="Y170" s="376"/>
      <c r="Z170" s="379"/>
      <c r="AA170" s="379"/>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905</v>
      </c>
      <c r="D171" s="2">
        <v>5</v>
      </c>
      <c r="E171" s="6" t="s">
        <v>149</v>
      </c>
      <c r="F171" s="6" t="s">
        <v>504</v>
      </c>
      <c r="G171" s="46" t="s">
        <v>786</v>
      </c>
      <c r="H171" s="2" t="s">
        <v>150</v>
      </c>
      <c r="I171" s="2" t="s">
        <v>817</v>
      </c>
      <c r="J171" s="2" t="s">
        <v>62</v>
      </c>
      <c r="K171" s="6" t="s">
        <v>55</v>
      </c>
      <c r="L171" s="2" t="s">
        <v>66</v>
      </c>
      <c r="M171" s="2">
        <v>1</v>
      </c>
      <c r="N171" s="2">
        <v>258</v>
      </c>
      <c r="O171" s="48">
        <f t="shared" si="25"/>
        <v>258</v>
      </c>
      <c r="P171" s="354"/>
      <c r="Q171" s="70"/>
      <c r="R171" s="357"/>
      <c r="S171" s="360"/>
      <c r="T171" s="354"/>
      <c r="U171" s="364"/>
      <c r="V171" s="367"/>
      <c r="W171" s="370"/>
      <c r="X171" s="373"/>
      <c r="Y171" s="376"/>
      <c r="Z171" s="379"/>
      <c r="AA171" s="379"/>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905</v>
      </c>
      <c r="D172" s="2">
        <v>6</v>
      </c>
      <c r="E172" s="6" t="s">
        <v>66</v>
      </c>
      <c r="F172" s="6" t="s">
        <v>120</v>
      </c>
      <c r="G172" s="2" t="s">
        <v>907</v>
      </c>
      <c r="H172" s="7"/>
      <c r="I172" s="2" t="s">
        <v>136</v>
      </c>
      <c r="J172" s="2" t="s">
        <v>44</v>
      </c>
      <c r="K172" s="6" t="s">
        <v>45</v>
      </c>
      <c r="L172" s="2" t="s">
        <v>66</v>
      </c>
      <c r="M172" s="2">
        <v>1</v>
      </c>
      <c r="N172" s="2">
        <v>2999</v>
      </c>
      <c r="O172" s="48">
        <f t="shared" si="25"/>
        <v>2999</v>
      </c>
      <c r="P172" s="354"/>
      <c r="Q172" s="70"/>
      <c r="R172" s="357"/>
      <c r="S172" s="360"/>
      <c r="T172" s="354"/>
      <c r="U172" s="364"/>
      <c r="V172" s="367"/>
      <c r="W172" s="370"/>
      <c r="X172" s="373"/>
      <c r="Y172" s="376"/>
      <c r="Z172" s="379"/>
      <c r="AA172" s="379"/>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905</v>
      </c>
      <c r="D173" s="2">
        <v>7</v>
      </c>
      <c r="E173" s="6" t="s">
        <v>146</v>
      </c>
      <c r="F173" s="6" t="s">
        <v>147</v>
      </c>
      <c r="G173" s="2" t="s">
        <v>908</v>
      </c>
      <c r="H173" s="2" t="s">
        <v>166</v>
      </c>
      <c r="I173" s="2">
        <v>26.5</v>
      </c>
      <c r="J173" s="2" t="s">
        <v>44</v>
      </c>
      <c r="K173" s="6" t="s">
        <v>45</v>
      </c>
      <c r="L173" s="2" t="s">
        <v>66</v>
      </c>
      <c r="M173" s="2">
        <v>1</v>
      </c>
      <c r="N173" s="2">
        <v>0</v>
      </c>
      <c r="O173" s="48">
        <f t="shared" si="25"/>
        <v>0</v>
      </c>
      <c r="P173" s="354"/>
      <c r="Q173" s="70"/>
      <c r="R173" s="357"/>
      <c r="S173" s="360"/>
      <c r="T173" s="354"/>
      <c r="U173" s="364"/>
      <c r="V173" s="367"/>
      <c r="W173" s="370"/>
      <c r="X173" s="373"/>
      <c r="Y173" s="376"/>
      <c r="Z173" s="379"/>
      <c r="AA173" s="379"/>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905</v>
      </c>
      <c r="D174" s="2">
        <v>8</v>
      </c>
      <c r="E174" s="6" t="s">
        <v>149</v>
      </c>
      <c r="F174" s="6" t="s">
        <v>504</v>
      </c>
      <c r="G174" s="46" t="s">
        <v>786</v>
      </c>
      <c r="H174" s="7"/>
      <c r="I174" s="2" t="s">
        <v>797</v>
      </c>
      <c r="J174" s="2" t="s">
        <v>62</v>
      </c>
      <c r="K174" s="6" t="s">
        <v>45</v>
      </c>
      <c r="L174" s="2" t="s">
        <v>66</v>
      </c>
      <c r="M174" s="2">
        <v>1</v>
      </c>
      <c r="N174" s="2">
        <v>258</v>
      </c>
      <c r="O174" s="48">
        <f t="shared" si="25"/>
        <v>258</v>
      </c>
      <c r="P174" s="354"/>
      <c r="Q174" s="70"/>
      <c r="R174" s="357"/>
      <c r="S174" s="360"/>
      <c r="T174" s="354"/>
      <c r="U174" s="364"/>
      <c r="V174" s="367"/>
      <c r="W174" s="370"/>
      <c r="X174" s="373"/>
      <c r="Y174" s="376"/>
      <c r="Z174" s="379"/>
      <c r="AA174" s="379"/>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905</v>
      </c>
      <c r="D175" s="2">
        <v>9</v>
      </c>
      <c r="E175" s="6" t="s">
        <v>692</v>
      </c>
      <c r="F175" s="6" t="s">
        <v>112</v>
      </c>
      <c r="G175" s="46" t="s">
        <v>786</v>
      </c>
      <c r="H175" s="2" t="s">
        <v>184</v>
      </c>
      <c r="I175" s="2" t="s">
        <v>53</v>
      </c>
      <c r="J175" s="2" t="s">
        <v>62</v>
      </c>
      <c r="K175" s="6" t="s">
        <v>45</v>
      </c>
      <c r="L175" s="2" t="s">
        <v>66</v>
      </c>
      <c r="M175" s="2">
        <v>1</v>
      </c>
      <c r="N175" s="2">
        <v>320</v>
      </c>
      <c r="O175" s="48">
        <f t="shared" si="25"/>
        <v>320</v>
      </c>
      <c r="P175" s="354"/>
      <c r="Q175" s="70"/>
      <c r="R175" s="357"/>
      <c r="S175" s="360"/>
      <c r="T175" s="354"/>
      <c r="U175" s="364"/>
      <c r="V175" s="367"/>
      <c r="W175" s="370"/>
      <c r="X175" s="373"/>
      <c r="Y175" s="376"/>
      <c r="Z175" s="379"/>
      <c r="AA175" s="379"/>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905</v>
      </c>
      <c r="D176" s="2">
        <v>10</v>
      </c>
      <c r="E176" s="6" t="s">
        <v>111</v>
      </c>
      <c r="F176" s="6" t="s">
        <v>112</v>
      </c>
      <c r="G176" s="46" t="s">
        <v>786</v>
      </c>
      <c r="H176" s="2" t="s">
        <v>184</v>
      </c>
      <c r="I176" s="2" t="s">
        <v>136</v>
      </c>
      <c r="J176" s="2" t="s">
        <v>62</v>
      </c>
      <c r="K176" s="6" t="s">
        <v>45</v>
      </c>
      <c r="L176" s="2" t="s">
        <v>66</v>
      </c>
      <c r="M176" s="2">
        <v>1</v>
      </c>
      <c r="N176" s="2">
        <v>280</v>
      </c>
      <c r="O176" s="48">
        <f t="shared" si="25"/>
        <v>280</v>
      </c>
      <c r="P176" s="354"/>
      <c r="Q176" s="70"/>
      <c r="R176" s="357"/>
      <c r="S176" s="360"/>
      <c r="T176" s="354"/>
      <c r="U176" s="364"/>
      <c r="V176" s="367"/>
      <c r="W176" s="370"/>
      <c r="X176" s="373"/>
      <c r="Y176" s="376"/>
      <c r="Z176" s="379"/>
      <c r="AA176" s="379"/>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905</v>
      </c>
      <c r="D177" s="2">
        <v>11</v>
      </c>
      <c r="E177" s="6" t="s">
        <v>56</v>
      </c>
      <c r="F177" s="6" t="s">
        <v>52</v>
      </c>
      <c r="G177" s="46" t="s">
        <v>786</v>
      </c>
      <c r="H177" s="2" t="s">
        <v>223</v>
      </c>
      <c r="I177" s="2" t="s">
        <v>53</v>
      </c>
      <c r="J177" s="2" t="s">
        <v>44</v>
      </c>
      <c r="K177" s="6" t="s">
        <v>45</v>
      </c>
      <c r="L177" s="2" t="s">
        <v>66</v>
      </c>
      <c r="M177" s="2">
        <v>1</v>
      </c>
      <c r="N177" s="2">
        <v>30</v>
      </c>
      <c r="O177" s="48">
        <f t="shared" si="25"/>
        <v>30</v>
      </c>
      <c r="P177" s="354"/>
      <c r="Q177" s="70"/>
      <c r="R177" s="357"/>
      <c r="S177" s="360"/>
      <c r="T177" s="354"/>
      <c r="U177" s="364"/>
      <c r="V177" s="367"/>
      <c r="W177" s="370"/>
      <c r="X177" s="373"/>
      <c r="Y177" s="376"/>
      <c r="Z177" s="379"/>
      <c r="AA177" s="379"/>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905</v>
      </c>
      <c r="D178" s="2">
        <v>12</v>
      </c>
      <c r="E178" s="6" t="s">
        <v>56</v>
      </c>
      <c r="F178" s="6" t="s">
        <v>57</v>
      </c>
      <c r="G178" s="46" t="s">
        <v>786</v>
      </c>
      <c r="H178" s="2" t="s">
        <v>166</v>
      </c>
      <c r="I178" s="2" t="s">
        <v>53</v>
      </c>
      <c r="J178" s="2" t="s">
        <v>62</v>
      </c>
      <c r="K178" s="6" t="s">
        <v>45</v>
      </c>
      <c r="L178" s="2" t="s">
        <v>66</v>
      </c>
      <c r="M178" s="2">
        <v>1</v>
      </c>
      <c r="N178" s="2">
        <v>158</v>
      </c>
      <c r="O178" s="48">
        <f t="shared" si="25"/>
        <v>158</v>
      </c>
      <c r="P178" s="354"/>
      <c r="Q178" s="70"/>
      <c r="R178" s="357"/>
      <c r="S178" s="360"/>
      <c r="T178" s="354"/>
      <c r="U178" s="364"/>
      <c r="V178" s="367"/>
      <c r="W178" s="370"/>
      <c r="X178" s="373"/>
      <c r="Y178" s="376"/>
      <c r="Z178" s="379"/>
      <c r="AA178" s="379"/>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905</v>
      </c>
      <c r="D179" s="2">
        <v>13</v>
      </c>
      <c r="E179" s="6" t="s">
        <v>50</v>
      </c>
      <c r="F179" s="6" t="s">
        <v>112</v>
      </c>
      <c r="G179" s="44" t="s">
        <v>786</v>
      </c>
      <c r="H179" s="101" t="s">
        <v>166</v>
      </c>
      <c r="I179" s="2" t="s">
        <v>53</v>
      </c>
      <c r="J179" s="2" t="s">
        <v>62</v>
      </c>
      <c r="K179" s="6" t="s">
        <v>45</v>
      </c>
      <c r="L179" s="2" t="s">
        <v>66</v>
      </c>
      <c r="M179" s="2">
        <v>3</v>
      </c>
      <c r="N179" s="2">
        <v>50</v>
      </c>
      <c r="O179" s="48">
        <f t="shared" si="25"/>
        <v>150</v>
      </c>
      <c r="P179" s="354"/>
      <c r="Q179" s="70"/>
      <c r="R179" s="357"/>
      <c r="S179" s="360"/>
      <c r="T179" s="354"/>
      <c r="U179" s="364"/>
      <c r="V179" s="367"/>
      <c r="W179" s="370"/>
      <c r="X179" s="373"/>
      <c r="Y179" s="376"/>
      <c r="Z179" s="379"/>
      <c r="AA179" s="379"/>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909</v>
      </c>
      <c r="D181" s="2">
        <v>1</v>
      </c>
      <c r="E181" s="6" t="s">
        <v>59</v>
      </c>
      <c r="F181" s="6" t="s">
        <v>264</v>
      </c>
      <c r="G181" s="46" t="s">
        <v>786</v>
      </c>
      <c r="H181" s="2" t="s">
        <v>910</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911</v>
      </c>
      <c r="D183" s="2">
        <v>1</v>
      </c>
      <c r="E183" s="6" t="s">
        <v>83</v>
      </c>
      <c r="F183" s="6" t="s">
        <v>79</v>
      </c>
      <c r="G183" s="2" t="s">
        <v>245</v>
      </c>
      <c r="H183" s="2" t="s">
        <v>912</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913</v>
      </c>
      <c r="D185" s="2">
        <v>1</v>
      </c>
      <c r="E185" s="6" t="s">
        <v>692</v>
      </c>
      <c r="F185" s="6" t="s">
        <v>112</v>
      </c>
      <c r="G185" s="46" t="s">
        <v>786</v>
      </c>
      <c r="H185" s="2" t="s">
        <v>184</v>
      </c>
      <c r="I185" s="2" t="s">
        <v>53</v>
      </c>
      <c r="J185" s="2" t="s">
        <v>62</v>
      </c>
      <c r="K185" s="6" t="s">
        <v>45</v>
      </c>
      <c r="L185" s="2" t="s">
        <v>66</v>
      </c>
      <c r="M185" s="2">
        <v>1</v>
      </c>
      <c r="N185" s="2">
        <v>320</v>
      </c>
      <c r="O185" s="48">
        <f t="shared" si="28"/>
        <v>320</v>
      </c>
      <c r="P185" s="353">
        <f>SUM(O185:O186)</f>
        <v>600</v>
      </c>
      <c r="Q185" s="56"/>
      <c r="R185" s="356">
        <f>SUMPRODUCT(Q185:Q186+0)</f>
        <v>0</v>
      </c>
      <c r="S185" s="359">
        <f>R185/P185</f>
        <v>0</v>
      </c>
      <c r="T185" s="362" t="e">
        <f>LOOKUP(S185,{0.4,0.45,0.5,0.55,0.6,0.65,0.7,0.75,0.8,0.85,0.9,0.95,1},{0.1,0.175,0.25,0.325,0.4,0.475,0.55,0.625,0.7,0.775,0.85,0.925,1})</f>
        <v>#N/A</v>
      </c>
      <c r="U185" s="363"/>
      <c r="V185" s="366"/>
      <c r="W185" s="369"/>
      <c r="X185" s="372"/>
      <c r="Y185" s="375">
        <f>R185-(V185/10)-X185</f>
        <v>0</v>
      </c>
      <c r="Z185" s="378" t="e">
        <f>Y185*T185*AE185</f>
        <v>#N/A</v>
      </c>
      <c r="AA185" s="378"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913</v>
      </c>
      <c r="D186" s="2">
        <v>2</v>
      </c>
      <c r="E186" s="6" t="s">
        <v>111</v>
      </c>
      <c r="F186" s="6" t="s">
        <v>112</v>
      </c>
      <c r="G186" s="46" t="s">
        <v>786</v>
      </c>
      <c r="H186" s="2" t="s">
        <v>184</v>
      </c>
      <c r="I186" s="2" t="s">
        <v>914</v>
      </c>
      <c r="J186" s="2" t="s">
        <v>62</v>
      </c>
      <c r="K186" s="6" t="s">
        <v>45</v>
      </c>
      <c r="L186" s="2" t="s">
        <v>66</v>
      </c>
      <c r="M186" s="2">
        <v>1</v>
      </c>
      <c r="N186" s="2">
        <v>280</v>
      </c>
      <c r="O186" s="48">
        <f t="shared" si="28"/>
        <v>280</v>
      </c>
      <c r="P186" s="354"/>
      <c r="Q186" s="70"/>
      <c r="R186" s="357"/>
      <c r="S186" s="360"/>
      <c r="T186" s="354"/>
      <c r="U186" s="364"/>
      <c r="V186" s="367"/>
      <c r="W186" s="370"/>
      <c r="X186" s="373"/>
      <c r="Y186" s="376"/>
      <c r="Z186" s="379"/>
      <c r="AA186" s="379"/>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915</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916</v>
      </c>
      <c r="D190" s="2">
        <v>1</v>
      </c>
      <c r="E190" s="6" t="s">
        <v>90</v>
      </c>
      <c r="F190" s="6" t="s">
        <v>91</v>
      </c>
      <c r="G190" s="2" t="s">
        <v>917</v>
      </c>
      <c r="H190" s="2" t="s">
        <v>918</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919</v>
      </c>
      <c r="D192" s="2">
        <v>1</v>
      </c>
      <c r="E192" s="6" t="s">
        <v>100</v>
      </c>
      <c r="F192" s="6" t="s">
        <v>128</v>
      </c>
      <c r="G192" s="2" t="s">
        <v>920</v>
      </c>
      <c r="H192" s="2" t="s">
        <v>921</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922</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923</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924</v>
      </c>
      <c r="D198" s="2">
        <v>1</v>
      </c>
      <c r="E198" s="6" t="s">
        <v>242</v>
      </c>
      <c r="F198" s="6"/>
      <c r="G198" s="2" t="s">
        <v>925</v>
      </c>
      <c r="H198" s="2" t="s">
        <v>166</v>
      </c>
      <c r="I198" s="2" t="s">
        <v>820</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926</v>
      </c>
      <c r="D200" s="2">
        <v>1</v>
      </c>
      <c r="E200" s="6" t="s">
        <v>242</v>
      </c>
      <c r="F200" s="6"/>
      <c r="G200" s="2" t="s">
        <v>794</v>
      </c>
      <c r="H200" s="2" t="s">
        <v>203</v>
      </c>
      <c r="I200" s="2" t="s">
        <v>820</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927</v>
      </c>
      <c r="D202" s="2">
        <v>1</v>
      </c>
      <c r="E202" s="6" t="s">
        <v>66</v>
      </c>
      <c r="F202" s="6" t="s">
        <v>120</v>
      </c>
      <c r="G202" s="2" t="s">
        <v>928</v>
      </c>
      <c r="H202" s="2" t="s">
        <v>203</v>
      </c>
      <c r="I202" s="2" t="s">
        <v>178</v>
      </c>
      <c r="J202" s="2" t="s">
        <v>44</v>
      </c>
      <c r="K202" s="6" t="s">
        <v>45</v>
      </c>
      <c r="L202" s="2" t="s">
        <v>66</v>
      </c>
      <c r="M202" s="2">
        <v>1</v>
      </c>
      <c r="N202" s="2">
        <v>9460</v>
      </c>
      <c r="O202" s="48">
        <f t="shared" ref="O202:O209" si="30">N202*M202</f>
        <v>9460</v>
      </c>
      <c r="P202" s="353">
        <f>SUM(O202:O209)</f>
        <v>17256</v>
      </c>
      <c r="Q202" s="56"/>
      <c r="R202" s="356">
        <f>SUMPRODUCT(Q202:Q209+0)</f>
        <v>0</v>
      </c>
      <c r="S202" s="359">
        <f>R202/P202</f>
        <v>0</v>
      </c>
      <c r="T202" s="362" t="e">
        <f>LOOKUP(S202,{0.4,0.45,0.5,0.55,0.6,0.65,0.7,0.75,0.8,0.85,0.9,0.95,1},{0.1,0.175,0.25,0.325,0.4,0.475,0.55,0.625,0.7,0.775,0.85,0.925,1})</f>
        <v>#N/A</v>
      </c>
      <c r="U202" s="363"/>
      <c r="V202" s="366"/>
      <c r="W202" s="369"/>
      <c r="X202" s="372"/>
      <c r="Y202" s="375">
        <f>R202-(V202/10)-X202</f>
        <v>0</v>
      </c>
      <c r="Z202" s="378" t="e">
        <f>Y202*T202*AE202</f>
        <v>#N/A</v>
      </c>
      <c r="AA202" s="378"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927</v>
      </c>
      <c r="D203" s="2">
        <v>2</v>
      </c>
      <c r="E203" s="6" t="s">
        <v>146</v>
      </c>
      <c r="F203" s="6" t="s">
        <v>120</v>
      </c>
      <c r="G203" s="2" t="s">
        <v>929</v>
      </c>
      <c r="H203" s="2" t="s">
        <v>287</v>
      </c>
      <c r="I203" s="2">
        <v>27.5</v>
      </c>
      <c r="J203" s="2" t="s">
        <v>44</v>
      </c>
      <c r="K203" s="6" t="s">
        <v>45</v>
      </c>
      <c r="L203" s="2" t="s">
        <v>66</v>
      </c>
      <c r="M203" s="2">
        <v>1</v>
      </c>
      <c r="N203" s="2">
        <v>4380</v>
      </c>
      <c r="O203" s="48">
        <f t="shared" si="30"/>
        <v>4380</v>
      </c>
      <c r="P203" s="354"/>
      <c r="Q203" s="70"/>
      <c r="R203" s="357"/>
      <c r="S203" s="360"/>
      <c r="T203" s="354"/>
      <c r="U203" s="364"/>
      <c r="V203" s="367"/>
      <c r="W203" s="370"/>
      <c r="X203" s="373"/>
      <c r="Y203" s="376"/>
      <c r="Z203" s="379"/>
      <c r="AA203" s="379"/>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927</v>
      </c>
      <c r="D204" s="2">
        <v>3</v>
      </c>
      <c r="E204" s="6" t="s">
        <v>92</v>
      </c>
      <c r="F204" s="6" t="s">
        <v>91</v>
      </c>
      <c r="G204" s="2" t="s">
        <v>893</v>
      </c>
      <c r="H204" s="2" t="s">
        <v>302</v>
      </c>
      <c r="I204" s="2" t="s">
        <v>72</v>
      </c>
      <c r="J204" s="2" t="s">
        <v>44</v>
      </c>
      <c r="K204" s="6" t="s">
        <v>45</v>
      </c>
      <c r="L204" s="2" t="s">
        <v>66</v>
      </c>
      <c r="M204" s="2">
        <v>1</v>
      </c>
      <c r="N204" s="2">
        <v>1390</v>
      </c>
      <c r="O204" s="48">
        <f t="shared" si="30"/>
        <v>1390</v>
      </c>
      <c r="P204" s="354"/>
      <c r="Q204" s="70"/>
      <c r="R204" s="357"/>
      <c r="S204" s="360"/>
      <c r="T204" s="354"/>
      <c r="U204" s="364"/>
      <c r="V204" s="367"/>
      <c r="W204" s="370"/>
      <c r="X204" s="373"/>
      <c r="Y204" s="376"/>
      <c r="Z204" s="379"/>
      <c r="AA204" s="379"/>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927</v>
      </c>
      <c r="D205" s="2">
        <v>4</v>
      </c>
      <c r="E205" s="6" t="s">
        <v>149</v>
      </c>
      <c r="F205" s="6" t="s">
        <v>120</v>
      </c>
      <c r="G205" s="2" t="s">
        <v>930</v>
      </c>
      <c r="H205" s="2" t="s">
        <v>302</v>
      </c>
      <c r="I205" s="2" t="s">
        <v>931</v>
      </c>
      <c r="J205" s="2" t="s">
        <v>44</v>
      </c>
      <c r="K205" s="6" t="s">
        <v>45</v>
      </c>
      <c r="L205" s="2" t="s">
        <v>66</v>
      </c>
      <c r="M205" s="2">
        <v>1</v>
      </c>
      <c r="N205" s="2">
        <v>1130</v>
      </c>
      <c r="O205" s="48">
        <f t="shared" si="30"/>
        <v>1130</v>
      </c>
      <c r="P205" s="354"/>
      <c r="Q205" s="70"/>
      <c r="R205" s="357"/>
      <c r="S205" s="360"/>
      <c r="T205" s="354"/>
      <c r="U205" s="364"/>
      <c r="V205" s="367"/>
      <c r="W205" s="370"/>
      <c r="X205" s="373"/>
      <c r="Y205" s="376"/>
      <c r="Z205" s="379"/>
      <c r="AA205" s="379"/>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927</v>
      </c>
      <c r="D206" s="2">
        <v>5</v>
      </c>
      <c r="E206" s="6" t="s">
        <v>692</v>
      </c>
      <c r="F206" s="6" t="s">
        <v>112</v>
      </c>
      <c r="G206" s="50"/>
      <c r="H206" s="2" t="s">
        <v>184</v>
      </c>
      <c r="I206" s="2" t="s">
        <v>53</v>
      </c>
      <c r="J206" s="2" t="s">
        <v>62</v>
      </c>
      <c r="K206" s="6" t="s">
        <v>45</v>
      </c>
      <c r="L206" s="2" t="s">
        <v>66</v>
      </c>
      <c r="M206" s="2">
        <v>1</v>
      </c>
      <c r="N206" s="2">
        <v>320</v>
      </c>
      <c r="O206" s="48">
        <f t="shared" si="30"/>
        <v>320</v>
      </c>
      <c r="P206" s="354"/>
      <c r="Q206" s="70"/>
      <c r="R206" s="357"/>
      <c r="S206" s="360"/>
      <c r="T206" s="354"/>
      <c r="U206" s="364"/>
      <c r="V206" s="367"/>
      <c r="W206" s="370"/>
      <c r="X206" s="373"/>
      <c r="Y206" s="376"/>
      <c r="Z206" s="379"/>
      <c r="AA206" s="379"/>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927</v>
      </c>
      <c r="D207" s="2">
        <v>6</v>
      </c>
      <c r="E207" s="6" t="s">
        <v>111</v>
      </c>
      <c r="F207" s="6" t="s">
        <v>112</v>
      </c>
      <c r="G207" s="50"/>
      <c r="H207" s="2" t="s">
        <v>184</v>
      </c>
      <c r="I207" s="2" t="s">
        <v>914</v>
      </c>
      <c r="J207" s="2" t="s">
        <v>62</v>
      </c>
      <c r="K207" s="6" t="s">
        <v>45</v>
      </c>
      <c r="L207" s="2" t="s">
        <v>66</v>
      </c>
      <c r="M207" s="2">
        <v>1</v>
      </c>
      <c r="N207" s="2">
        <v>280</v>
      </c>
      <c r="O207" s="48">
        <f t="shared" si="30"/>
        <v>280</v>
      </c>
      <c r="P207" s="354"/>
      <c r="Q207" s="70"/>
      <c r="R207" s="357"/>
      <c r="S207" s="360"/>
      <c r="T207" s="354"/>
      <c r="U207" s="364"/>
      <c r="V207" s="367"/>
      <c r="W207" s="370"/>
      <c r="X207" s="373"/>
      <c r="Y207" s="376"/>
      <c r="Z207" s="379"/>
      <c r="AA207" s="379"/>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927</v>
      </c>
      <c r="D208" s="2">
        <v>7</v>
      </c>
      <c r="E208" s="6" t="s">
        <v>50</v>
      </c>
      <c r="F208" s="6" t="s">
        <v>112</v>
      </c>
      <c r="G208" s="2" t="s">
        <v>81</v>
      </c>
      <c r="H208" s="2" t="s">
        <v>138</v>
      </c>
      <c r="I208" s="2" t="s">
        <v>43</v>
      </c>
      <c r="J208" s="2" t="s">
        <v>62</v>
      </c>
      <c r="K208" s="6" t="s">
        <v>45</v>
      </c>
      <c r="L208" s="2" t="s">
        <v>66</v>
      </c>
      <c r="M208" s="2">
        <v>1</v>
      </c>
      <c r="N208" s="2">
        <v>158</v>
      </c>
      <c r="O208" s="48">
        <f t="shared" si="30"/>
        <v>158</v>
      </c>
      <c r="P208" s="354"/>
      <c r="Q208" s="70"/>
      <c r="R208" s="357"/>
      <c r="S208" s="360"/>
      <c r="T208" s="354"/>
      <c r="U208" s="364"/>
      <c r="V208" s="367"/>
      <c r="W208" s="370"/>
      <c r="X208" s="373"/>
      <c r="Y208" s="376"/>
      <c r="Z208" s="379"/>
      <c r="AA208" s="379"/>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927</v>
      </c>
      <c r="D209" s="2">
        <v>8</v>
      </c>
      <c r="E209" s="6" t="s">
        <v>59</v>
      </c>
      <c r="F209" s="6" t="s">
        <v>165</v>
      </c>
      <c r="G209" s="50"/>
      <c r="H209" s="2" t="s">
        <v>137</v>
      </c>
      <c r="I209" s="2" t="s">
        <v>43</v>
      </c>
      <c r="J209" s="2" t="s">
        <v>62</v>
      </c>
      <c r="K209" s="6" t="s">
        <v>45</v>
      </c>
      <c r="L209" s="2" t="s">
        <v>66</v>
      </c>
      <c r="M209" s="2">
        <v>1</v>
      </c>
      <c r="N209" s="2">
        <v>138</v>
      </c>
      <c r="O209" s="48">
        <f t="shared" si="30"/>
        <v>138</v>
      </c>
      <c r="P209" s="354"/>
      <c r="Q209" s="70"/>
      <c r="R209" s="357"/>
      <c r="S209" s="360"/>
      <c r="T209" s="354"/>
      <c r="U209" s="364"/>
      <c r="V209" s="367"/>
      <c r="W209" s="370"/>
      <c r="X209" s="373"/>
      <c r="Y209" s="376"/>
      <c r="Z209" s="379"/>
      <c r="AA209" s="379"/>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932</v>
      </c>
      <c r="D211" s="2">
        <v>1</v>
      </c>
      <c r="E211" s="6" t="s">
        <v>59</v>
      </c>
      <c r="F211" s="6" t="s">
        <v>264</v>
      </c>
      <c r="G211" s="50"/>
      <c r="H211" s="2" t="s">
        <v>203</v>
      </c>
      <c r="I211" s="2" t="s">
        <v>89</v>
      </c>
      <c r="J211" s="2" t="s">
        <v>62</v>
      </c>
      <c r="K211" s="6" t="s">
        <v>55</v>
      </c>
      <c r="L211" s="2" t="s">
        <v>46</v>
      </c>
      <c r="M211" s="2">
        <v>1</v>
      </c>
      <c r="N211" s="2">
        <v>138</v>
      </c>
      <c r="O211" s="48">
        <f>N211*M211</f>
        <v>138</v>
      </c>
      <c r="P211" s="353">
        <f>SUM(O211:O212)</f>
        <v>238</v>
      </c>
      <c r="Q211" s="56"/>
      <c r="R211" s="356">
        <f>SUMPRODUCT(Q211:Q212+0)</f>
        <v>0</v>
      </c>
      <c r="S211" s="359">
        <f t="shared" ref="S211:S216" si="33">R211/P211</f>
        <v>0</v>
      </c>
      <c r="T211" s="362" t="e">
        <f>LOOKUP(S211,{0.4,0.45,0.5,0.55,0.6,0.65,0.7,0.75,0.8,0.85,0.9,0.95,1},{0.1,0.175,0.25,0.325,0.4,0.475,0.55,0.625,0.7,0.775,0.85,0.925,1})</f>
        <v>#N/A</v>
      </c>
      <c r="U211" s="363"/>
      <c r="V211" s="366"/>
      <c r="W211" s="369"/>
      <c r="X211" s="372"/>
      <c r="Y211" s="375">
        <f t="shared" ref="Y211:Y216" si="34">R211-(V211/10)-X211</f>
        <v>0</v>
      </c>
      <c r="Z211" s="378" t="e">
        <f t="shared" ref="Z211:Z216" si="35">Y211*T211*AE211</f>
        <v>#N/A</v>
      </c>
      <c r="AA211" s="378"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932</v>
      </c>
      <c r="D212" s="2">
        <v>2</v>
      </c>
      <c r="E212" s="6" t="s">
        <v>50</v>
      </c>
      <c r="F212" s="6" t="s">
        <v>112</v>
      </c>
      <c r="G212" s="50"/>
      <c r="H212" s="2" t="s">
        <v>873</v>
      </c>
      <c r="I212" s="2" t="s">
        <v>53</v>
      </c>
      <c r="J212" s="2" t="s">
        <v>62</v>
      </c>
      <c r="K212" s="6" t="s">
        <v>55</v>
      </c>
      <c r="L212" s="2" t="s">
        <v>46</v>
      </c>
      <c r="M212" s="2">
        <v>2</v>
      </c>
      <c r="N212" s="2">
        <v>50</v>
      </c>
      <c r="O212" s="48">
        <f>N212*M212</f>
        <v>100</v>
      </c>
      <c r="P212" s="354"/>
      <c r="Q212" s="70"/>
      <c r="R212" s="357"/>
      <c r="S212" s="360"/>
      <c r="T212" s="354"/>
      <c r="U212" s="364"/>
      <c r="V212" s="367"/>
      <c r="W212" s="370"/>
      <c r="X212" s="373"/>
      <c r="Y212" s="376"/>
      <c r="Z212" s="379"/>
      <c r="AA212" s="379"/>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933</v>
      </c>
      <c r="D214" s="2">
        <v>1</v>
      </c>
      <c r="E214" s="6" t="s">
        <v>305</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934</v>
      </c>
      <c r="D216" s="2">
        <v>1</v>
      </c>
      <c r="E216" s="6" t="s">
        <v>69</v>
      </c>
      <c r="F216" s="6" t="s">
        <v>199</v>
      </c>
      <c r="G216" s="2" t="s">
        <v>935</v>
      </c>
      <c r="H216" s="2" t="s">
        <v>331</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936</v>
      </c>
      <c r="D218" s="2">
        <v>1</v>
      </c>
      <c r="E218" s="6" t="s">
        <v>50</v>
      </c>
      <c r="F218" s="6" t="s">
        <v>61</v>
      </c>
      <c r="G218" s="2">
        <v>221490</v>
      </c>
      <c r="H218" s="2" t="s">
        <v>166</v>
      </c>
      <c r="I218" s="2" t="s">
        <v>43</v>
      </c>
      <c r="J218" s="2" t="s">
        <v>44</v>
      </c>
      <c r="K218" s="6" t="s">
        <v>45</v>
      </c>
      <c r="L218" s="2" t="s">
        <v>46</v>
      </c>
      <c r="M218" s="2">
        <v>1</v>
      </c>
      <c r="N218" s="2">
        <v>158</v>
      </c>
      <c r="O218" s="48">
        <f>N218*M218</f>
        <v>158</v>
      </c>
      <c r="P218" s="353">
        <f>SUM(O218:O219)</f>
        <v>478</v>
      </c>
      <c r="Q218" s="56"/>
      <c r="R218" s="356">
        <f>SUMPRODUCT(Q218:Q219+0)</f>
        <v>0</v>
      </c>
      <c r="S218" s="359">
        <f t="shared" ref="S218:S223" si="37">R218/P218</f>
        <v>0</v>
      </c>
      <c r="T218" s="362" t="e">
        <f>LOOKUP(S218,{0.4,0.45,0.5,0.55,0.6,0.65,0.7,0.75,0.8,0.85,0.9,0.95,1},{0.1,0.175,0.25,0.325,0.4,0.475,0.55,0.625,0.7,0.775,0.85,0.925,1})</f>
        <v>#N/A</v>
      </c>
      <c r="U218" s="363"/>
      <c r="V218" s="366"/>
      <c r="W218" s="369"/>
      <c r="X218" s="372"/>
      <c r="Y218" s="375">
        <f t="shared" ref="Y218:Y223" si="38">R218-(V218/10)-X218</f>
        <v>0</v>
      </c>
      <c r="Z218" s="378" t="e">
        <f t="shared" ref="Z218:Z223" si="39">Y218*T218*AE218</f>
        <v>#N/A</v>
      </c>
      <c r="AA218" s="378"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936</v>
      </c>
      <c r="D219" s="2">
        <v>2</v>
      </c>
      <c r="E219" s="6" t="s">
        <v>692</v>
      </c>
      <c r="F219" s="6" t="s">
        <v>51</v>
      </c>
      <c r="G219" s="50"/>
      <c r="H219" s="2" t="s">
        <v>184</v>
      </c>
      <c r="I219" s="2" t="s">
        <v>53</v>
      </c>
      <c r="J219" s="2" t="s">
        <v>62</v>
      </c>
      <c r="K219" s="6" t="s">
        <v>45</v>
      </c>
      <c r="L219" s="2" t="s">
        <v>46</v>
      </c>
      <c r="M219" s="2">
        <v>1</v>
      </c>
      <c r="N219" s="2">
        <v>320</v>
      </c>
      <c r="O219" s="48">
        <f>N219*M219</f>
        <v>320</v>
      </c>
      <c r="P219" s="354"/>
      <c r="Q219" s="70"/>
      <c r="R219" s="357"/>
      <c r="S219" s="360"/>
      <c r="T219" s="354"/>
      <c r="U219" s="364"/>
      <c r="V219" s="367"/>
      <c r="W219" s="370"/>
      <c r="X219" s="373"/>
      <c r="Y219" s="376"/>
      <c r="Z219" s="379"/>
      <c r="AA219" s="379"/>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937</v>
      </c>
      <c r="D221" s="2">
        <v>1</v>
      </c>
      <c r="E221" s="6" t="s">
        <v>69</v>
      </c>
      <c r="F221" s="6" t="s">
        <v>199</v>
      </c>
      <c r="G221" s="2" t="s">
        <v>119</v>
      </c>
      <c r="H221" s="2" t="s">
        <v>834</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938</v>
      </c>
      <c r="D223" s="2">
        <v>1</v>
      </c>
      <c r="E223" s="6" t="s">
        <v>69</v>
      </c>
      <c r="F223" s="6" t="s">
        <v>199</v>
      </c>
      <c r="G223" s="2" t="s">
        <v>849</v>
      </c>
      <c r="H223" s="2" t="s">
        <v>859</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939</v>
      </c>
      <c r="D225" s="2">
        <v>1</v>
      </c>
      <c r="E225" s="6" t="s">
        <v>92</v>
      </c>
      <c r="F225" s="6" t="s">
        <v>91</v>
      </c>
      <c r="G225" s="2" t="s">
        <v>940</v>
      </c>
      <c r="H225" s="2" t="s">
        <v>304</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941</v>
      </c>
      <c r="D227" s="2">
        <v>1</v>
      </c>
      <c r="E227" s="6" t="s">
        <v>69</v>
      </c>
      <c r="F227" s="6" t="s">
        <v>199</v>
      </c>
      <c r="G227" s="2" t="s">
        <v>935</v>
      </c>
      <c r="H227" s="2" t="s">
        <v>331</v>
      </c>
      <c r="I227" s="2" t="s">
        <v>43</v>
      </c>
      <c r="J227" s="2" t="s">
        <v>44</v>
      </c>
      <c r="K227" s="6" t="s">
        <v>63</v>
      </c>
      <c r="L227" s="2" t="s">
        <v>66</v>
      </c>
      <c r="M227" s="2">
        <v>1</v>
      </c>
      <c r="N227" s="2">
        <v>980</v>
      </c>
      <c r="O227" s="48">
        <f>N227*M227</f>
        <v>980</v>
      </c>
      <c r="P227" s="353">
        <f>SUM(O227:O228)</f>
        <v>1278</v>
      </c>
      <c r="Q227" s="56"/>
      <c r="R227" s="356">
        <f>SUMPRODUCT(Q227:Q228+0)</f>
        <v>0</v>
      </c>
      <c r="S227" s="359">
        <f t="shared" si="41"/>
        <v>0</v>
      </c>
      <c r="T227" s="362" t="e">
        <f>LOOKUP(S227,{0.4,0.45,0.5,0.55,0.6,0.65,0.7,0.75,0.8,0.85,0.9,0.95,1},{0.1,0.175,0.25,0.325,0.4,0.475,0.55,0.625,0.7,0.775,0.85,0.925,1})</f>
        <v>#N/A</v>
      </c>
      <c r="U227" s="363"/>
      <c r="V227" s="366"/>
      <c r="W227" s="369"/>
      <c r="X227" s="372"/>
      <c r="Y227" s="375">
        <f t="shared" si="42"/>
        <v>0</v>
      </c>
      <c r="Z227" s="378" t="e">
        <f t="shared" si="43"/>
        <v>#N/A</v>
      </c>
      <c r="AA227" s="378"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941</v>
      </c>
      <c r="D228" s="2">
        <v>2</v>
      </c>
      <c r="E228" s="6" t="s">
        <v>75</v>
      </c>
      <c r="F228" s="6" t="s">
        <v>199</v>
      </c>
      <c r="G228" s="2" t="s">
        <v>942</v>
      </c>
      <c r="H228" s="2" t="s">
        <v>813</v>
      </c>
      <c r="I228" s="2" t="s">
        <v>53</v>
      </c>
      <c r="J228" s="2" t="s">
        <v>44</v>
      </c>
      <c r="K228" s="6" t="s">
        <v>63</v>
      </c>
      <c r="L228" s="2" t="s">
        <v>66</v>
      </c>
      <c r="M228" s="2">
        <v>1</v>
      </c>
      <c r="N228" s="2">
        <v>298</v>
      </c>
      <c r="O228" s="48">
        <f>N228*M228</f>
        <v>298</v>
      </c>
      <c r="P228" s="354"/>
      <c r="Q228" s="70"/>
      <c r="R228" s="357"/>
      <c r="S228" s="360"/>
      <c r="T228" s="354"/>
      <c r="U228" s="364"/>
      <c r="V228" s="367"/>
      <c r="W228" s="370"/>
      <c r="X228" s="373"/>
      <c r="Y228" s="376"/>
      <c r="Z228" s="379"/>
      <c r="AA228" s="379"/>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943</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944</v>
      </c>
      <c r="D232" s="2">
        <v>1</v>
      </c>
      <c r="E232" s="6" t="s">
        <v>50</v>
      </c>
      <c r="F232" s="6" t="s">
        <v>112</v>
      </c>
      <c r="G232" s="50"/>
      <c r="H232" s="2" t="s">
        <v>945</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946</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947</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948</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949</v>
      </c>
      <c r="D240" s="2">
        <v>1</v>
      </c>
      <c r="E240" s="6" t="s">
        <v>75</v>
      </c>
      <c r="F240" s="6" t="s">
        <v>199</v>
      </c>
      <c r="G240" s="2" t="s">
        <v>942</v>
      </c>
      <c r="H240" s="2" t="s">
        <v>834</v>
      </c>
      <c r="I240" s="2" t="s">
        <v>53</v>
      </c>
      <c r="J240" s="2" t="s">
        <v>44</v>
      </c>
      <c r="K240" s="6" t="s">
        <v>63</v>
      </c>
      <c r="L240" s="2" t="s">
        <v>66</v>
      </c>
      <c r="M240" s="2">
        <v>1</v>
      </c>
      <c r="N240" s="2">
        <v>298</v>
      </c>
      <c r="O240" s="48">
        <f>N240*M240</f>
        <v>298</v>
      </c>
      <c r="P240" s="353">
        <f>SUM(O240:O241)</f>
        <v>328</v>
      </c>
      <c r="Q240" s="56"/>
      <c r="R240" s="356">
        <f>SUMPRODUCT(Q240:Q241+0)</f>
        <v>0</v>
      </c>
      <c r="S240" s="359">
        <f t="shared" si="45"/>
        <v>0</v>
      </c>
      <c r="T240" s="362" t="e">
        <f>LOOKUP(S240,{0.4,0.45,0.5,0.55,0.6,0.65,0.7,0.75,0.8,0.85,0.9,0.95,1},{0.1,0.175,0.25,0.325,0.4,0.475,0.55,0.625,0.7,0.775,0.85,0.925,1})</f>
        <v>#N/A</v>
      </c>
      <c r="U240" s="363"/>
      <c r="V240" s="366"/>
      <c r="W240" s="369"/>
      <c r="X240" s="372"/>
      <c r="Y240" s="375">
        <f t="shared" si="46"/>
        <v>0</v>
      </c>
      <c r="Z240" s="378" t="e">
        <f t="shared" si="47"/>
        <v>#N/A</v>
      </c>
      <c r="AA240" s="378"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949</v>
      </c>
      <c r="D241" s="2">
        <v>2</v>
      </c>
      <c r="E241" s="6" t="s">
        <v>100</v>
      </c>
      <c r="F241" s="6" t="s">
        <v>227</v>
      </c>
      <c r="G241" s="50"/>
      <c r="H241" s="2" t="s">
        <v>223</v>
      </c>
      <c r="I241" s="2" t="s">
        <v>53</v>
      </c>
      <c r="J241" s="2" t="s">
        <v>62</v>
      </c>
      <c r="K241" s="6" t="s">
        <v>63</v>
      </c>
      <c r="L241" s="2" t="s">
        <v>66</v>
      </c>
      <c r="M241" s="2">
        <v>1</v>
      </c>
      <c r="N241" s="2">
        <v>30</v>
      </c>
      <c r="O241" s="48">
        <f>N241*M241</f>
        <v>30</v>
      </c>
      <c r="P241" s="354"/>
      <c r="Q241" s="70"/>
      <c r="R241" s="357"/>
      <c r="S241" s="360"/>
      <c r="T241" s="354"/>
      <c r="U241" s="364"/>
      <c r="V241" s="367"/>
      <c r="W241" s="370"/>
      <c r="X241" s="373"/>
      <c r="Y241" s="376"/>
      <c r="Z241" s="379"/>
      <c r="AA241" s="379"/>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950</v>
      </c>
      <c r="D243" s="2">
        <v>1</v>
      </c>
      <c r="E243" s="6" t="s">
        <v>56</v>
      </c>
      <c r="F243" s="6" t="s">
        <v>52</v>
      </c>
      <c r="G243" s="50"/>
      <c r="H243" s="2" t="s">
        <v>166</v>
      </c>
      <c r="I243" s="2" t="s">
        <v>53</v>
      </c>
      <c r="J243" s="2" t="s">
        <v>44</v>
      </c>
      <c r="K243" s="6" t="s">
        <v>55</v>
      </c>
      <c r="L243" s="2" t="s">
        <v>46</v>
      </c>
      <c r="M243" s="2">
        <v>1</v>
      </c>
      <c r="N243" s="2">
        <v>30</v>
      </c>
      <c r="O243" s="48">
        <f>N243*M243</f>
        <v>30</v>
      </c>
      <c r="P243" s="353">
        <f>SUM(O243:O244)</f>
        <v>80</v>
      </c>
      <c r="Q243" s="56"/>
      <c r="R243" s="356">
        <f>SUMPRODUCT(Q243:Q244+0)</f>
        <v>0</v>
      </c>
      <c r="S243" s="359">
        <f t="shared" si="45"/>
        <v>0</v>
      </c>
      <c r="T243" s="362" t="e">
        <f>LOOKUP(S243,{0.4,0.45,0.5,0.55,0.6,0.65,0.7,0.75,0.8,0.85,0.9,0.95,1},{0.1,0.175,0.25,0.325,0.4,0.475,0.55,0.625,0.7,0.775,0.85,0.925,1})</f>
        <v>#N/A</v>
      </c>
      <c r="U243" s="363"/>
      <c r="V243" s="366"/>
      <c r="W243" s="369"/>
      <c r="X243" s="372"/>
      <c r="Y243" s="375">
        <f t="shared" si="46"/>
        <v>0</v>
      </c>
      <c r="Z243" s="378" t="e">
        <f t="shared" si="47"/>
        <v>#N/A</v>
      </c>
      <c r="AA243" s="378"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950</v>
      </c>
      <c r="D244" s="2">
        <v>2</v>
      </c>
      <c r="E244" s="6" t="s">
        <v>50</v>
      </c>
      <c r="F244" s="6" t="s">
        <v>112</v>
      </c>
      <c r="G244" s="50"/>
      <c r="H244" s="2" t="s">
        <v>166</v>
      </c>
      <c r="I244" s="2" t="s">
        <v>53</v>
      </c>
      <c r="J244" s="2" t="s">
        <v>62</v>
      </c>
      <c r="K244" s="6" t="s">
        <v>55</v>
      </c>
      <c r="L244" s="2" t="s">
        <v>46</v>
      </c>
      <c r="M244" s="2">
        <v>1</v>
      </c>
      <c r="N244" s="2">
        <v>50</v>
      </c>
      <c r="O244" s="48">
        <f>N244*M244</f>
        <v>50</v>
      </c>
      <c r="P244" s="354"/>
      <c r="Q244" s="70"/>
      <c r="R244" s="357"/>
      <c r="S244" s="360"/>
      <c r="T244" s="354"/>
      <c r="U244" s="364"/>
      <c r="V244" s="367"/>
      <c r="W244" s="370"/>
      <c r="X244" s="373"/>
      <c r="Y244" s="376"/>
      <c r="Z244" s="379"/>
      <c r="AA244" s="379"/>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951</v>
      </c>
      <c r="D246" s="2">
        <v>1</v>
      </c>
      <c r="E246" s="6" t="s">
        <v>69</v>
      </c>
      <c r="F246" s="6" t="s">
        <v>199</v>
      </c>
      <c r="G246" s="2" t="s">
        <v>849</v>
      </c>
      <c r="H246" s="2" t="s">
        <v>302</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952</v>
      </c>
      <c r="D248" s="2">
        <v>1</v>
      </c>
      <c r="E248" s="6" t="s">
        <v>100</v>
      </c>
      <c r="F248" s="6" t="s">
        <v>128</v>
      </c>
      <c r="G248" s="2" t="s">
        <v>774</v>
      </c>
      <c r="H248" s="2" t="s">
        <v>953</v>
      </c>
      <c r="I248" s="2" t="s">
        <v>156</v>
      </c>
      <c r="J248" s="2" t="s">
        <v>44</v>
      </c>
      <c r="K248" s="6" t="s">
        <v>45</v>
      </c>
      <c r="L248" s="2" t="s">
        <v>66</v>
      </c>
      <c r="M248" s="2">
        <v>1</v>
      </c>
      <c r="N248" s="2">
        <v>240</v>
      </c>
      <c r="O248" s="48">
        <f>N248*M248</f>
        <v>240</v>
      </c>
      <c r="P248" s="353">
        <f>SUM(O248:O249)</f>
        <v>920</v>
      </c>
      <c r="Q248" s="56"/>
      <c r="R248" s="356">
        <f>SUMPRODUCT(Q248:Q249+0)</f>
        <v>0</v>
      </c>
      <c r="S248" s="359">
        <f t="shared" si="49"/>
        <v>0</v>
      </c>
      <c r="T248" s="362" t="e">
        <f>LOOKUP(S248,{0.4,0.45,0.5,0.55,0.6,0.65,0.7,0.75,0.8,0.85,0.9,0.95,1},{0.1,0.175,0.25,0.325,0.4,0.475,0.55,0.625,0.7,0.775,0.85,0.925,1})</f>
        <v>#N/A</v>
      </c>
      <c r="U248" s="363"/>
      <c r="V248" s="366"/>
      <c r="W248" s="369"/>
      <c r="X248" s="372"/>
      <c r="Y248" s="375">
        <f t="shared" si="50"/>
        <v>0</v>
      </c>
      <c r="Z248" s="378" t="e">
        <f t="shared" si="51"/>
        <v>#N/A</v>
      </c>
      <c r="AA248" s="378"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952</v>
      </c>
      <c r="D249" s="2">
        <v>2</v>
      </c>
      <c r="E249" s="6" t="s">
        <v>75</v>
      </c>
      <c r="F249" s="6" t="s">
        <v>199</v>
      </c>
      <c r="G249" s="2" t="s">
        <v>954</v>
      </c>
      <c r="H249" s="2" t="s">
        <v>253</v>
      </c>
      <c r="I249" s="2" t="s">
        <v>53</v>
      </c>
      <c r="J249" s="2" t="s">
        <v>44</v>
      </c>
      <c r="K249" s="6" t="s">
        <v>45</v>
      </c>
      <c r="L249" s="2" t="s">
        <v>66</v>
      </c>
      <c r="M249" s="2">
        <v>1</v>
      </c>
      <c r="N249" s="2">
        <v>680</v>
      </c>
      <c r="O249" s="48">
        <f>N249*M249</f>
        <v>680</v>
      </c>
      <c r="P249" s="354"/>
      <c r="Q249" s="70"/>
      <c r="R249" s="357"/>
      <c r="S249" s="360"/>
      <c r="T249" s="354"/>
      <c r="U249" s="364"/>
      <c r="V249" s="367"/>
      <c r="W249" s="370"/>
      <c r="X249" s="373"/>
      <c r="Y249" s="376"/>
      <c r="Z249" s="379"/>
      <c r="AA249" s="379"/>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955</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956</v>
      </c>
      <c r="D253" s="2">
        <v>1</v>
      </c>
      <c r="E253" s="6" t="s">
        <v>50</v>
      </c>
      <c r="F253" s="6" t="s">
        <v>61</v>
      </c>
      <c r="G253" s="50"/>
      <c r="H253" s="2" t="s">
        <v>166</v>
      </c>
      <c r="I253" s="2" t="s">
        <v>43</v>
      </c>
      <c r="J253" s="2" t="s">
        <v>44</v>
      </c>
      <c r="K253" s="6" t="s">
        <v>45</v>
      </c>
      <c r="L253" s="2" t="s">
        <v>66</v>
      </c>
      <c r="M253" s="2">
        <v>1</v>
      </c>
      <c r="N253" s="2">
        <v>158</v>
      </c>
      <c r="O253" s="48">
        <f>N253*M253</f>
        <v>158</v>
      </c>
      <c r="P253" s="353">
        <f>SUM(O253:O256)</f>
        <v>2778</v>
      </c>
      <c r="Q253" s="56"/>
      <c r="R253" s="356">
        <f>SUMPRODUCT(Q253:Q256+0)</f>
        <v>0</v>
      </c>
      <c r="S253" s="359">
        <f>R253/P253</f>
        <v>0</v>
      </c>
      <c r="T253" s="362" t="e">
        <f>LOOKUP(S253,{0.4,0.45,0.5,0.55,0.6,0.65,0.7,0.75,0.8,0.85,0.9,0.95,1},{0.1,0.175,0.25,0.325,0.4,0.475,0.55,0.625,0.7,0.775,0.85,0.925,1})</f>
        <v>#N/A</v>
      </c>
      <c r="U253" s="363"/>
      <c r="V253" s="366"/>
      <c r="W253" s="369"/>
      <c r="X253" s="372"/>
      <c r="Y253" s="375">
        <f>R253-(V253/10)-X253</f>
        <v>0</v>
      </c>
      <c r="Z253" s="378" t="e">
        <f>Y253*T253*AE253</f>
        <v>#N/A</v>
      </c>
      <c r="AA253" s="378"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956</v>
      </c>
      <c r="D254" s="2">
        <v>2</v>
      </c>
      <c r="E254" s="6" t="s">
        <v>692</v>
      </c>
      <c r="F254" s="6" t="s">
        <v>112</v>
      </c>
      <c r="G254" s="50"/>
      <c r="H254" s="2" t="s">
        <v>184</v>
      </c>
      <c r="I254" s="2" t="s">
        <v>53</v>
      </c>
      <c r="J254" s="2" t="s">
        <v>62</v>
      </c>
      <c r="K254" s="6" t="s">
        <v>45</v>
      </c>
      <c r="L254" s="2" t="s">
        <v>66</v>
      </c>
      <c r="M254" s="2">
        <v>1</v>
      </c>
      <c r="N254" s="2">
        <v>320</v>
      </c>
      <c r="O254" s="48">
        <f>N254*M254</f>
        <v>320</v>
      </c>
      <c r="P254" s="354"/>
      <c r="Q254" s="70"/>
      <c r="R254" s="357"/>
      <c r="S254" s="360"/>
      <c r="T254" s="354"/>
      <c r="U254" s="364"/>
      <c r="V254" s="367"/>
      <c r="W254" s="370"/>
      <c r="X254" s="373"/>
      <c r="Y254" s="376"/>
      <c r="Z254" s="379"/>
      <c r="AA254" s="379"/>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956</v>
      </c>
      <c r="D255" s="2">
        <v>3</v>
      </c>
      <c r="E255" s="6" t="s">
        <v>146</v>
      </c>
      <c r="F255" s="6" t="s">
        <v>147</v>
      </c>
      <c r="G255" s="2" t="s">
        <v>908</v>
      </c>
      <c r="H255" s="2" t="s">
        <v>166</v>
      </c>
      <c r="I255" s="2">
        <v>27</v>
      </c>
      <c r="J255" s="2" t="s">
        <v>44</v>
      </c>
      <c r="K255" s="6" t="s">
        <v>45</v>
      </c>
      <c r="L255" s="2" t="s">
        <v>66</v>
      </c>
      <c r="M255" s="2">
        <v>1</v>
      </c>
      <c r="N255" s="2">
        <v>1800</v>
      </c>
      <c r="O255" s="48">
        <f>N255*M255</f>
        <v>1800</v>
      </c>
      <c r="P255" s="354"/>
      <c r="Q255" s="70"/>
      <c r="R255" s="357"/>
      <c r="S255" s="360"/>
      <c r="T255" s="354"/>
      <c r="U255" s="364"/>
      <c r="V255" s="367"/>
      <c r="W255" s="370"/>
      <c r="X255" s="373"/>
      <c r="Y255" s="376"/>
      <c r="Z255" s="379"/>
      <c r="AA255" s="379"/>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956</v>
      </c>
      <c r="D256" s="2">
        <v>4</v>
      </c>
      <c r="E256" s="6" t="s">
        <v>242</v>
      </c>
      <c r="F256" s="6"/>
      <c r="G256" s="2" t="s">
        <v>925</v>
      </c>
      <c r="H256" s="2" t="s">
        <v>166</v>
      </c>
      <c r="I256" s="2" t="s">
        <v>212</v>
      </c>
      <c r="J256" s="2" t="s">
        <v>44</v>
      </c>
      <c r="K256" s="6" t="s">
        <v>45</v>
      </c>
      <c r="L256" s="2" t="s">
        <v>66</v>
      </c>
      <c r="M256" s="2">
        <v>1</v>
      </c>
      <c r="N256" s="2">
        <v>500</v>
      </c>
      <c r="O256" s="48">
        <f>N256*M256</f>
        <v>500</v>
      </c>
      <c r="P256" s="354"/>
      <c r="Q256" s="70"/>
      <c r="R256" s="357"/>
      <c r="S256" s="360"/>
      <c r="T256" s="354"/>
      <c r="U256" s="364"/>
      <c r="V256" s="367"/>
      <c r="W256" s="370"/>
      <c r="X256" s="373"/>
      <c r="Y256" s="376"/>
      <c r="Z256" s="379"/>
      <c r="AA256" s="379"/>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957</v>
      </c>
      <c r="D258" s="2">
        <v>1</v>
      </c>
      <c r="E258" s="6" t="s">
        <v>692</v>
      </c>
      <c r="F258" s="6" t="s">
        <v>112</v>
      </c>
      <c r="G258" s="50"/>
      <c r="H258" s="2" t="s">
        <v>184</v>
      </c>
      <c r="I258" s="2" t="s">
        <v>53</v>
      </c>
      <c r="J258" s="2" t="s">
        <v>62</v>
      </c>
      <c r="K258" s="6" t="s">
        <v>45</v>
      </c>
      <c r="L258" s="2" t="s">
        <v>66</v>
      </c>
      <c r="M258" s="2">
        <v>1</v>
      </c>
      <c r="N258" s="2">
        <v>320</v>
      </c>
      <c r="O258" s="48">
        <f t="shared" ref="O258:O263" si="53">N258*M258</f>
        <v>320</v>
      </c>
      <c r="P258" s="353">
        <f>SUM(O258:O263)</f>
        <v>8994</v>
      </c>
      <c r="Q258" s="56"/>
      <c r="R258" s="356">
        <f>SUMPRODUCT(Q258:Q263+0)</f>
        <v>0</v>
      </c>
      <c r="S258" s="359">
        <f>R258/P258</f>
        <v>0</v>
      </c>
      <c r="T258" s="362" t="e">
        <f>LOOKUP(S258,{0.4,0.45,0.5,0.55,0.6,0.65,0.7,0.75,0.8,0.85,0.9,0.95,1},{0.1,0.175,0.25,0.325,0.4,0.475,0.55,0.625,0.7,0.775,0.85,0.925,1})</f>
        <v>#N/A</v>
      </c>
      <c r="U258" s="363"/>
      <c r="V258" s="366"/>
      <c r="W258" s="369"/>
      <c r="X258" s="372"/>
      <c r="Y258" s="375">
        <f>R258-(V258/10)-X258</f>
        <v>0</v>
      </c>
      <c r="Z258" s="378" t="e">
        <f>Y258*T258*AE258</f>
        <v>#N/A</v>
      </c>
      <c r="AA258" s="378"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957</v>
      </c>
      <c r="D259" s="2">
        <v>2</v>
      </c>
      <c r="E259" s="6" t="s">
        <v>111</v>
      </c>
      <c r="F259" s="6" t="s">
        <v>112</v>
      </c>
      <c r="G259" s="50"/>
      <c r="H259" s="2" t="s">
        <v>184</v>
      </c>
      <c r="I259" s="2" t="s">
        <v>914</v>
      </c>
      <c r="J259" s="2" t="s">
        <v>62</v>
      </c>
      <c r="K259" s="6" t="s">
        <v>45</v>
      </c>
      <c r="L259" s="2" t="s">
        <v>66</v>
      </c>
      <c r="M259" s="2">
        <v>1</v>
      </c>
      <c r="N259" s="2">
        <v>280</v>
      </c>
      <c r="O259" s="48">
        <f t="shared" si="53"/>
        <v>280</v>
      </c>
      <c r="P259" s="354"/>
      <c r="Q259" s="70"/>
      <c r="R259" s="357"/>
      <c r="S259" s="360"/>
      <c r="T259" s="354"/>
      <c r="U259" s="364"/>
      <c r="V259" s="367"/>
      <c r="W259" s="370"/>
      <c r="X259" s="373"/>
      <c r="Y259" s="376"/>
      <c r="Z259" s="379"/>
      <c r="AA259" s="379"/>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957</v>
      </c>
      <c r="D260" s="2">
        <v>3</v>
      </c>
      <c r="E260" s="6" t="s">
        <v>66</v>
      </c>
      <c r="F260" s="6" t="s">
        <v>120</v>
      </c>
      <c r="G260" s="2" t="s">
        <v>958</v>
      </c>
      <c r="H260" s="2" t="s">
        <v>138</v>
      </c>
      <c r="I260" s="2" t="s">
        <v>144</v>
      </c>
      <c r="J260" s="2" t="s">
        <v>44</v>
      </c>
      <c r="K260" s="6" t="s">
        <v>45</v>
      </c>
      <c r="L260" s="2" t="s">
        <v>66</v>
      </c>
      <c r="M260" s="2">
        <v>1</v>
      </c>
      <c r="N260" s="2">
        <v>3999</v>
      </c>
      <c r="O260" s="48">
        <f t="shared" si="53"/>
        <v>3999</v>
      </c>
      <c r="P260" s="354"/>
      <c r="Q260" s="70"/>
      <c r="R260" s="357"/>
      <c r="S260" s="360"/>
      <c r="T260" s="354"/>
      <c r="U260" s="364"/>
      <c r="V260" s="367"/>
      <c r="W260" s="370"/>
      <c r="X260" s="373"/>
      <c r="Y260" s="376"/>
      <c r="Z260" s="379"/>
      <c r="AA260" s="379"/>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957</v>
      </c>
      <c r="D261" s="2">
        <v>4</v>
      </c>
      <c r="E261" s="6" t="s">
        <v>146</v>
      </c>
      <c r="F261" s="6" t="s">
        <v>120</v>
      </c>
      <c r="G261" s="2" t="s">
        <v>864</v>
      </c>
      <c r="H261" s="2" t="s">
        <v>166</v>
      </c>
      <c r="I261" s="2">
        <v>26.5</v>
      </c>
      <c r="J261" s="2" t="s">
        <v>44</v>
      </c>
      <c r="K261" s="6" t="s">
        <v>45</v>
      </c>
      <c r="L261" s="2" t="s">
        <v>66</v>
      </c>
      <c r="M261" s="2">
        <v>1</v>
      </c>
      <c r="N261" s="2">
        <v>3999</v>
      </c>
      <c r="O261" s="48">
        <f t="shared" si="53"/>
        <v>3999</v>
      </c>
      <c r="P261" s="354"/>
      <c r="Q261" s="70"/>
      <c r="R261" s="357"/>
      <c r="S261" s="360"/>
      <c r="T261" s="354"/>
      <c r="U261" s="364"/>
      <c r="V261" s="367"/>
      <c r="W261" s="370"/>
      <c r="X261" s="373"/>
      <c r="Y261" s="376"/>
      <c r="Z261" s="379"/>
      <c r="AA261" s="379"/>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957</v>
      </c>
      <c r="D262" s="2">
        <v>5</v>
      </c>
      <c r="E262" s="6" t="s">
        <v>149</v>
      </c>
      <c r="F262" s="6" t="s">
        <v>959</v>
      </c>
      <c r="G262" s="50"/>
      <c r="H262" s="2" t="s">
        <v>184</v>
      </c>
      <c r="I262" s="2" t="s">
        <v>797</v>
      </c>
      <c r="J262" s="2" t="s">
        <v>44</v>
      </c>
      <c r="K262" s="6" t="s">
        <v>45</v>
      </c>
      <c r="L262" s="2" t="s">
        <v>66</v>
      </c>
      <c r="M262" s="2">
        <v>1</v>
      </c>
      <c r="N262" s="2">
        <v>258</v>
      </c>
      <c r="O262" s="48">
        <f t="shared" si="53"/>
        <v>258</v>
      </c>
      <c r="P262" s="354"/>
      <c r="Q262" s="70"/>
      <c r="R262" s="357"/>
      <c r="S262" s="360"/>
      <c r="T262" s="354"/>
      <c r="U262" s="364"/>
      <c r="V262" s="367"/>
      <c r="W262" s="370"/>
      <c r="X262" s="373"/>
      <c r="Y262" s="376"/>
      <c r="Z262" s="379"/>
      <c r="AA262" s="379"/>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957</v>
      </c>
      <c r="D263" s="2">
        <v>6</v>
      </c>
      <c r="E263" s="6" t="s">
        <v>59</v>
      </c>
      <c r="F263" s="6" t="s">
        <v>165</v>
      </c>
      <c r="G263" s="50"/>
      <c r="H263" s="2" t="s">
        <v>137</v>
      </c>
      <c r="I263" s="2" t="s">
        <v>72</v>
      </c>
      <c r="J263" s="2" t="s">
        <v>62</v>
      </c>
      <c r="K263" s="6" t="s">
        <v>45</v>
      </c>
      <c r="L263" s="2" t="s">
        <v>66</v>
      </c>
      <c r="M263" s="2">
        <v>1</v>
      </c>
      <c r="N263" s="2">
        <v>138</v>
      </c>
      <c r="O263" s="48">
        <f t="shared" si="53"/>
        <v>138</v>
      </c>
      <c r="P263" s="354"/>
      <c r="Q263" s="70"/>
      <c r="R263" s="357"/>
      <c r="S263" s="360"/>
      <c r="T263" s="354"/>
      <c r="U263" s="364"/>
      <c r="V263" s="367"/>
      <c r="W263" s="370"/>
      <c r="X263" s="373"/>
      <c r="Y263" s="376"/>
      <c r="Z263" s="379"/>
      <c r="AA263" s="379"/>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960</v>
      </c>
      <c r="D265" s="2">
        <v>1</v>
      </c>
      <c r="E265" s="6" t="s">
        <v>56</v>
      </c>
      <c r="F265" s="6" t="s">
        <v>52</v>
      </c>
      <c r="G265" s="50"/>
      <c r="H265" s="2" t="s">
        <v>164</v>
      </c>
      <c r="I265" s="2" t="s">
        <v>53</v>
      </c>
      <c r="J265" s="2" t="s">
        <v>44</v>
      </c>
      <c r="K265" s="6" t="s">
        <v>63</v>
      </c>
      <c r="L265" s="2" t="s">
        <v>46</v>
      </c>
      <c r="M265" s="2">
        <v>1</v>
      </c>
      <c r="N265" s="2">
        <v>30</v>
      </c>
      <c r="O265" s="48">
        <f>N265*M265</f>
        <v>30</v>
      </c>
      <c r="P265" s="353">
        <f>SUM(O265:O267)</f>
        <v>338</v>
      </c>
      <c r="Q265" s="56"/>
      <c r="R265" s="356">
        <f>SUMPRODUCT(Q265:Q267+0)</f>
        <v>0</v>
      </c>
      <c r="S265" s="359">
        <f>R265/P265</f>
        <v>0</v>
      </c>
      <c r="T265" s="362" t="e">
        <f>LOOKUP(S265,{0.4,0.45,0.5,0.55,0.6,0.65,0.7,0.75,0.8,0.85,0.9,0.95,1},{0.1,0.175,0.25,0.325,0.4,0.475,0.55,0.625,0.7,0.775,0.85,0.925,1})</f>
        <v>#N/A</v>
      </c>
      <c r="U265" s="363"/>
      <c r="V265" s="366"/>
      <c r="W265" s="369"/>
      <c r="X265" s="372"/>
      <c r="Y265" s="375">
        <f>R265-(V265/10)-X265</f>
        <v>0</v>
      </c>
      <c r="Z265" s="378" t="e">
        <f>Y265*T265*AE265</f>
        <v>#N/A</v>
      </c>
      <c r="AA265" s="378"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960</v>
      </c>
      <c r="D266" s="2">
        <v>2</v>
      </c>
      <c r="E266" s="6" t="s">
        <v>50</v>
      </c>
      <c r="F266" s="6" t="s">
        <v>112</v>
      </c>
      <c r="G266" s="50"/>
      <c r="H266" s="2" t="s">
        <v>166</v>
      </c>
      <c r="I266" s="2" t="s">
        <v>53</v>
      </c>
      <c r="J266" s="2" t="s">
        <v>62</v>
      </c>
      <c r="K266" s="6" t="s">
        <v>45</v>
      </c>
      <c r="L266" s="2" t="s">
        <v>46</v>
      </c>
      <c r="M266" s="2">
        <v>1</v>
      </c>
      <c r="N266" s="2">
        <v>50</v>
      </c>
      <c r="O266" s="48">
        <f>N266*M266</f>
        <v>50</v>
      </c>
      <c r="P266" s="354"/>
      <c r="Q266" s="70"/>
      <c r="R266" s="357"/>
      <c r="S266" s="360"/>
      <c r="T266" s="354"/>
      <c r="U266" s="364"/>
      <c r="V266" s="367"/>
      <c r="W266" s="370"/>
      <c r="X266" s="373"/>
      <c r="Y266" s="376"/>
      <c r="Z266" s="379"/>
      <c r="AA266" s="379"/>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960</v>
      </c>
      <c r="D267" s="2">
        <v>3</v>
      </c>
      <c r="E267" s="6" t="s">
        <v>149</v>
      </c>
      <c r="F267" s="6" t="s">
        <v>959</v>
      </c>
      <c r="G267" s="50"/>
      <c r="H267" s="2" t="s">
        <v>184</v>
      </c>
      <c r="I267" s="2" t="s">
        <v>797</v>
      </c>
      <c r="J267" s="2" t="s">
        <v>44</v>
      </c>
      <c r="K267" s="6" t="s">
        <v>45</v>
      </c>
      <c r="L267" s="2" t="s">
        <v>46</v>
      </c>
      <c r="M267" s="2">
        <v>1</v>
      </c>
      <c r="N267" s="2">
        <v>258</v>
      </c>
      <c r="O267" s="48">
        <f>N267*M267</f>
        <v>258</v>
      </c>
      <c r="P267" s="354"/>
      <c r="Q267" s="70"/>
      <c r="R267" s="357"/>
      <c r="S267" s="360"/>
      <c r="T267" s="354"/>
      <c r="U267" s="364"/>
      <c r="V267" s="367"/>
      <c r="W267" s="370"/>
      <c r="X267" s="373"/>
      <c r="Y267" s="376"/>
      <c r="Z267" s="379"/>
      <c r="AA267" s="379"/>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961</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962</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963</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964</v>
      </c>
      <c r="D275" s="2">
        <v>1</v>
      </c>
      <c r="E275" s="6" t="s">
        <v>59</v>
      </c>
      <c r="F275" s="6" t="s">
        <v>264</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965</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966</v>
      </c>
      <c r="D279" s="2">
        <v>1</v>
      </c>
      <c r="E279" s="6" t="s">
        <v>56</v>
      </c>
      <c r="F279" s="6" t="s">
        <v>52</v>
      </c>
      <c r="G279" s="50"/>
      <c r="H279" s="2" t="s">
        <v>967</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968</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969</v>
      </c>
      <c r="D283" s="2">
        <v>1</v>
      </c>
      <c r="E283" s="6" t="s">
        <v>242</v>
      </c>
      <c r="F283" s="6"/>
      <c r="G283" s="2" t="s">
        <v>970</v>
      </c>
      <c r="H283" s="2" t="s">
        <v>203</v>
      </c>
      <c r="I283" s="2" t="s">
        <v>971</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972</v>
      </c>
      <c r="D285" s="2">
        <v>1</v>
      </c>
      <c r="E285" s="6" t="s">
        <v>973</v>
      </c>
      <c r="F285" s="6" t="s">
        <v>41</v>
      </c>
      <c r="G285" s="2" t="s">
        <v>42</v>
      </c>
      <c r="H285" s="2" t="s">
        <v>302</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974</v>
      </c>
      <c r="D287" s="2">
        <v>1</v>
      </c>
      <c r="E287" s="6" t="s">
        <v>69</v>
      </c>
      <c r="F287" s="6" t="s">
        <v>199</v>
      </c>
      <c r="G287" s="2" t="s">
        <v>849</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975</v>
      </c>
      <c r="D289" s="2">
        <v>1</v>
      </c>
      <c r="E289" s="6" t="s">
        <v>242</v>
      </c>
      <c r="F289" s="6"/>
      <c r="G289" s="2" t="s">
        <v>925</v>
      </c>
      <c r="H289" s="2" t="s">
        <v>166</v>
      </c>
      <c r="I289" s="2" t="s">
        <v>820</v>
      </c>
      <c r="J289" s="2" t="s">
        <v>44</v>
      </c>
      <c r="K289" s="6" t="s">
        <v>45</v>
      </c>
      <c r="L289" s="2" t="s">
        <v>66</v>
      </c>
      <c r="M289" s="2">
        <v>1</v>
      </c>
      <c r="N289" s="2">
        <v>500</v>
      </c>
      <c r="O289" s="48">
        <f>N289*M289</f>
        <v>500</v>
      </c>
      <c r="P289" s="353">
        <f>SUM(O289:O290)</f>
        <v>2020</v>
      </c>
      <c r="Q289" s="56"/>
      <c r="R289" s="356">
        <f>SUMPRODUCT(Q289:Q290+0)</f>
        <v>0</v>
      </c>
      <c r="S289" s="359">
        <f t="shared" si="55"/>
        <v>0</v>
      </c>
      <c r="T289" s="362" t="e">
        <f>LOOKUP(S289,{0.4,0.45,0.5,0.55,0.6,0.65,0.7,0.75,0.8,0.85,0.9,0.95,1},{0.1,0.175,0.25,0.325,0.4,0.475,0.55,0.625,0.7,0.775,0.85,0.925,1})</f>
        <v>#N/A</v>
      </c>
      <c r="U289" s="363"/>
      <c r="V289" s="366"/>
      <c r="W289" s="369"/>
      <c r="X289" s="372"/>
      <c r="Y289" s="375">
        <f t="shared" si="56"/>
        <v>0</v>
      </c>
      <c r="Z289" s="378" t="e">
        <f t="shared" si="57"/>
        <v>#N/A</v>
      </c>
      <c r="AA289" s="378"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975</v>
      </c>
      <c r="D290" s="2">
        <v>2</v>
      </c>
      <c r="E290" s="6" t="s">
        <v>146</v>
      </c>
      <c r="F290" s="6" t="s">
        <v>239</v>
      </c>
      <c r="G290" s="2" t="s">
        <v>187</v>
      </c>
      <c r="H290" s="2" t="s">
        <v>281</v>
      </c>
      <c r="I290" s="2" t="s">
        <v>240</v>
      </c>
      <c r="J290" s="2" t="s">
        <v>44</v>
      </c>
      <c r="K290" s="6" t="s">
        <v>45</v>
      </c>
      <c r="L290" s="2" t="s">
        <v>66</v>
      </c>
      <c r="M290" s="2">
        <v>1</v>
      </c>
      <c r="N290" s="2">
        <v>1520</v>
      </c>
      <c r="O290" s="48">
        <f>N290*M290</f>
        <v>1520</v>
      </c>
      <c r="P290" s="354"/>
      <c r="Q290" s="70"/>
      <c r="R290" s="357"/>
      <c r="S290" s="360"/>
      <c r="T290" s="354"/>
      <c r="U290" s="364"/>
      <c r="V290" s="367"/>
      <c r="W290" s="370"/>
      <c r="X290" s="373"/>
      <c r="Y290" s="376"/>
      <c r="Z290" s="379"/>
      <c r="AA290" s="379"/>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976</v>
      </c>
      <c r="D292" s="2">
        <v>1</v>
      </c>
      <c r="E292" s="6" t="s">
        <v>90</v>
      </c>
      <c r="F292" s="6" t="s">
        <v>107</v>
      </c>
      <c r="G292" s="2" t="s">
        <v>977</v>
      </c>
      <c r="H292" s="2" t="s">
        <v>978</v>
      </c>
      <c r="I292" s="2" t="s">
        <v>43</v>
      </c>
      <c r="J292" s="2" t="s">
        <v>62</v>
      </c>
      <c r="K292" s="6" t="s">
        <v>55</v>
      </c>
      <c r="L292" s="2" t="s">
        <v>66</v>
      </c>
      <c r="M292" s="2">
        <v>1</v>
      </c>
      <c r="N292" s="2">
        <v>1598</v>
      </c>
      <c r="O292" s="48">
        <f t="shared" ref="O292:O298" si="59">N292*M292</f>
        <v>1598</v>
      </c>
      <c r="P292" s="353">
        <f>SUM(O292:O298)</f>
        <v>7743</v>
      </c>
      <c r="Q292" s="56"/>
      <c r="R292" s="356">
        <f>SUMPRODUCT(Q292:Q298+0)</f>
        <v>0</v>
      </c>
      <c r="S292" s="359">
        <f t="shared" si="55"/>
        <v>0</v>
      </c>
      <c r="T292" s="362" t="e">
        <f>LOOKUP(S292,{0.4,0.45,0.5,0.55,0.6,0.65,0.7,0.75,0.8,0.85,0.9,0.95,1},{0.1,0.175,0.25,0.325,0.4,0.475,0.55,0.625,0.7,0.775,0.85,0.925,1})</f>
        <v>#N/A</v>
      </c>
      <c r="U292" s="363"/>
      <c r="V292" s="366"/>
      <c r="W292" s="369"/>
      <c r="X292" s="372"/>
      <c r="Y292" s="375">
        <f t="shared" si="56"/>
        <v>0</v>
      </c>
      <c r="Z292" s="378" t="e">
        <f t="shared" si="57"/>
        <v>#N/A</v>
      </c>
      <c r="AA292" s="378"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976</v>
      </c>
      <c r="D293" s="2">
        <v>2</v>
      </c>
      <c r="E293" s="6" t="s">
        <v>92</v>
      </c>
      <c r="F293" s="6" t="s">
        <v>91</v>
      </c>
      <c r="G293" s="2" t="s">
        <v>183</v>
      </c>
      <c r="H293" s="2" t="s">
        <v>813</v>
      </c>
      <c r="I293" s="2" t="s">
        <v>43</v>
      </c>
      <c r="J293" s="2" t="s">
        <v>44</v>
      </c>
      <c r="K293" s="6" t="s">
        <v>55</v>
      </c>
      <c r="L293" s="2" t="s">
        <v>66</v>
      </c>
      <c r="M293" s="2">
        <v>1</v>
      </c>
      <c r="N293" s="2">
        <v>1280</v>
      </c>
      <c r="O293" s="48">
        <f t="shared" si="59"/>
        <v>1280</v>
      </c>
      <c r="P293" s="354"/>
      <c r="Q293" s="70"/>
      <c r="R293" s="357"/>
      <c r="S293" s="360"/>
      <c r="T293" s="354"/>
      <c r="U293" s="364"/>
      <c r="V293" s="367"/>
      <c r="W293" s="370"/>
      <c r="X293" s="373"/>
      <c r="Y293" s="376"/>
      <c r="Z293" s="379"/>
      <c r="AA293" s="379"/>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976</v>
      </c>
      <c r="D294" s="2">
        <v>3</v>
      </c>
      <c r="E294" s="6" t="s">
        <v>69</v>
      </c>
      <c r="F294" s="6" t="s">
        <v>199</v>
      </c>
      <c r="G294" s="2" t="s">
        <v>979</v>
      </c>
      <c r="H294" s="2" t="s">
        <v>834</v>
      </c>
      <c r="I294" s="2" t="s">
        <v>43</v>
      </c>
      <c r="J294" s="2" t="s">
        <v>44</v>
      </c>
      <c r="K294" s="6" t="s">
        <v>55</v>
      </c>
      <c r="L294" s="2" t="s">
        <v>66</v>
      </c>
      <c r="M294" s="2">
        <v>1</v>
      </c>
      <c r="N294" s="2">
        <v>1180</v>
      </c>
      <c r="O294" s="48">
        <f t="shared" si="59"/>
        <v>1180</v>
      </c>
      <c r="P294" s="354"/>
      <c r="Q294" s="70"/>
      <c r="R294" s="357"/>
      <c r="S294" s="360"/>
      <c r="T294" s="354"/>
      <c r="U294" s="364"/>
      <c r="V294" s="367"/>
      <c r="W294" s="370"/>
      <c r="X294" s="373"/>
      <c r="Y294" s="376"/>
      <c r="Z294" s="379"/>
      <c r="AA294" s="379"/>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976</v>
      </c>
      <c r="D295" s="2">
        <v>4</v>
      </c>
      <c r="E295" s="6" t="s">
        <v>122</v>
      </c>
      <c r="F295" s="6" t="s">
        <v>123</v>
      </c>
      <c r="G295" s="2" t="s">
        <v>124</v>
      </c>
      <c r="H295" s="2" t="s">
        <v>166</v>
      </c>
      <c r="I295" s="2" t="s">
        <v>89</v>
      </c>
      <c r="J295" s="2" t="s">
        <v>44</v>
      </c>
      <c r="K295" s="6" t="s">
        <v>55</v>
      </c>
      <c r="L295" s="2" t="s">
        <v>66</v>
      </c>
      <c r="M295" s="2">
        <v>1</v>
      </c>
      <c r="N295" s="2">
        <v>800</v>
      </c>
      <c r="O295" s="48">
        <f t="shared" si="59"/>
        <v>800</v>
      </c>
      <c r="P295" s="354"/>
      <c r="Q295" s="70"/>
      <c r="R295" s="357"/>
      <c r="S295" s="360"/>
      <c r="T295" s="354"/>
      <c r="U295" s="364"/>
      <c r="V295" s="367"/>
      <c r="W295" s="370"/>
      <c r="X295" s="373"/>
      <c r="Y295" s="376"/>
      <c r="Z295" s="379"/>
      <c r="AA295" s="379"/>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976</v>
      </c>
      <c r="D296" s="2">
        <v>5</v>
      </c>
      <c r="E296" s="6" t="s">
        <v>122</v>
      </c>
      <c r="F296" s="6" t="s">
        <v>123</v>
      </c>
      <c r="G296" s="2" t="s">
        <v>226</v>
      </c>
      <c r="H296" s="2" t="s">
        <v>166</v>
      </c>
      <c r="I296" s="2" t="s">
        <v>43</v>
      </c>
      <c r="J296" s="2" t="s">
        <v>62</v>
      </c>
      <c r="K296" s="6" t="s">
        <v>55</v>
      </c>
      <c r="L296" s="2" t="s">
        <v>66</v>
      </c>
      <c r="M296" s="2">
        <v>1</v>
      </c>
      <c r="N296" s="2">
        <v>980</v>
      </c>
      <c r="O296" s="48">
        <f t="shared" si="59"/>
        <v>980</v>
      </c>
      <c r="P296" s="354"/>
      <c r="Q296" s="70"/>
      <c r="R296" s="357"/>
      <c r="S296" s="360"/>
      <c r="T296" s="354"/>
      <c r="U296" s="364"/>
      <c r="V296" s="367"/>
      <c r="W296" s="370"/>
      <c r="X296" s="373"/>
      <c r="Y296" s="376"/>
      <c r="Z296" s="379"/>
      <c r="AA296" s="379"/>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976</v>
      </c>
      <c r="D297" s="2">
        <v>6</v>
      </c>
      <c r="E297" s="6" t="s">
        <v>75</v>
      </c>
      <c r="F297" s="6" t="s">
        <v>221</v>
      </c>
      <c r="G297" s="2" t="s">
        <v>980</v>
      </c>
      <c r="H297" s="2" t="s">
        <v>222</v>
      </c>
      <c r="I297" s="2" t="s">
        <v>53</v>
      </c>
      <c r="J297" s="2" t="s">
        <v>62</v>
      </c>
      <c r="K297" s="6" t="s">
        <v>55</v>
      </c>
      <c r="L297" s="2" t="s">
        <v>66</v>
      </c>
      <c r="M297" s="2">
        <v>1</v>
      </c>
      <c r="N297" s="2">
        <v>1130</v>
      </c>
      <c r="O297" s="48">
        <f t="shared" si="59"/>
        <v>1130</v>
      </c>
      <c r="P297" s="354"/>
      <c r="Q297" s="70"/>
      <c r="R297" s="357"/>
      <c r="S297" s="360"/>
      <c r="T297" s="354"/>
      <c r="U297" s="364"/>
      <c r="V297" s="367"/>
      <c r="W297" s="370"/>
      <c r="X297" s="373"/>
      <c r="Y297" s="376"/>
      <c r="Z297" s="379"/>
      <c r="AA297" s="379"/>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976</v>
      </c>
      <c r="D298" s="2">
        <v>7</v>
      </c>
      <c r="E298" s="6" t="s">
        <v>87</v>
      </c>
      <c r="F298" s="6" t="s">
        <v>41</v>
      </c>
      <c r="G298" s="2" t="s">
        <v>88</v>
      </c>
      <c r="H298" s="2" t="s">
        <v>166</v>
      </c>
      <c r="I298" s="2" t="s">
        <v>43</v>
      </c>
      <c r="J298" s="2" t="s">
        <v>44</v>
      </c>
      <c r="K298" s="6" t="s">
        <v>55</v>
      </c>
      <c r="L298" s="2" t="s">
        <v>66</v>
      </c>
      <c r="M298" s="2">
        <v>1</v>
      </c>
      <c r="N298" s="2">
        <v>775</v>
      </c>
      <c r="O298" s="48">
        <f t="shared" si="59"/>
        <v>775</v>
      </c>
      <c r="P298" s="354"/>
      <c r="Q298" s="70"/>
      <c r="R298" s="357"/>
      <c r="S298" s="360"/>
      <c r="T298" s="354"/>
      <c r="U298" s="364"/>
      <c r="V298" s="367"/>
      <c r="W298" s="370"/>
      <c r="X298" s="373"/>
      <c r="Y298" s="376"/>
      <c r="Z298" s="379"/>
      <c r="AA298" s="379"/>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981</v>
      </c>
      <c r="D300" s="2">
        <v>1</v>
      </c>
      <c r="E300" s="6" t="s">
        <v>50</v>
      </c>
      <c r="F300" s="6" t="s">
        <v>112</v>
      </c>
      <c r="G300" s="50"/>
      <c r="H300" s="2" t="s">
        <v>138</v>
      </c>
      <c r="I300" s="2" t="s">
        <v>53</v>
      </c>
      <c r="J300" s="2" t="s">
        <v>62</v>
      </c>
      <c r="K300" s="6" t="s">
        <v>55</v>
      </c>
      <c r="L300" s="2" t="s">
        <v>46</v>
      </c>
      <c r="M300" s="2">
        <v>1</v>
      </c>
      <c r="N300" s="2">
        <v>50</v>
      </c>
      <c r="O300" s="48">
        <f>N300*M300</f>
        <v>50</v>
      </c>
      <c r="P300" s="353">
        <f>SUM(O300:O301)</f>
        <v>80</v>
      </c>
      <c r="Q300" s="56"/>
      <c r="R300" s="356">
        <f>SUMPRODUCT(Q300:Q301+0)</f>
        <v>0</v>
      </c>
      <c r="S300" s="359">
        <f t="shared" ref="S300:S305" si="62">R300/P300</f>
        <v>0</v>
      </c>
      <c r="T300" s="362" t="e">
        <f>LOOKUP(S300,{0.4,0.45,0.5,0.55,0.6,0.65,0.7,0.75,0.8,0.85,0.9,0.95,1},{0.1,0.175,0.25,0.325,0.4,0.475,0.55,0.625,0.7,0.775,0.85,0.925,1})</f>
        <v>#N/A</v>
      </c>
      <c r="U300" s="363"/>
      <c r="V300" s="366"/>
      <c r="W300" s="369"/>
      <c r="X300" s="372"/>
      <c r="Y300" s="375">
        <f t="shared" ref="Y300:Y305" si="63">R300-(V300/10)-X300</f>
        <v>0</v>
      </c>
      <c r="Z300" s="378" t="e">
        <f t="shared" ref="Z300:Z305" si="64">Y300*T300*AE300</f>
        <v>#N/A</v>
      </c>
      <c r="AA300" s="378"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981</v>
      </c>
      <c r="D301" s="2">
        <v>2</v>
      </c>
      <c r="E301" s="6" t="s">
        <v>56</v>
      </c>
      <c r="F301" s="6" t="s">
        <v>52</v>
      </c>
      <c r="G301" s="50"/>
      <c r="H301" s="2" t="s">
        <v>138</v>
      </c>
      <c r="I301" s="2" t="s">
        <v>53</v>
      </c>
      <c r="J301" s="2" t="s">
        <v>44</v>
      </c>
      <c r="K301" s="6" t="s">
        <v>55</v>
      </c>
      <c r="L301" s="2" t="s">
        <v>46</v>
      </c>
      <c r="M301" s="2">
        <v>1</v>
      </c>
      <c r="N301" s="2">
        <v>30</v>
      </c>
      <c r="O301" s="48">
        <f>N301*M301</f>
        <v>30</v>
      </c>
      <c r="P301" s="354"/>
      <c r="Q301" s="70"/>
      <c r="R301" s="357"/>
      <c r="S301" s="360"/>
      <c r="T301" s="354"/>
      <c r="U301" s="364"/>
      <c r="V301" s="367"/>
      <c r="W301" s="370"/>
      <c r="X301" s="373"/>
      <c r="Y301" s="376"/>
      <c r="Z301" s="379"/>
      <c r="AA301" s="379"/>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982</v>
      </c>
      <c r="D303" s="2">
        <v>1</v>
      </c>
      <c r="E303" s="6" t="s">
        <v>100</v>
      </c>
      <c r="F303" s="6" t="s">
        <v>128</v>
      </c>
      <c r="G303" s="2" t="s">
        <v>129</v>
      </c>
      <c r="H303" s="2" t="s">
        <v>983</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984</v>
      </c>
      <c r="D305" s="2">
        <v>1</v>
      </c>
      <c r="E305" s="6" t="s">
        <v>64</v>
      </c>
      <c r="F305" s="6" t="s">
        <v>101</v>
      </c>
      <c r="G305" s="2" t="s">
        <v>985</v>
      </c>
      <c r="H305" s="50"/>
      <c r="I305" s="2" t="s">
        <v>986</v>
      </c>
      <c r="J305" s="2" t="s">
        <v>44</v>
      </c>
      <c r="K305" s="6" t="s">
        <v>45</v>
      </c>
      <c r="L305" s="2" t="s">
        <v>64</v>
      </c>
      <c r="M305" s="2">
        <v>1</v>
      </c>
      <c r="N305" s="2">
        <v>3380</v>
      </c>
      <c r="O305" s="48">
        <f t="shared" ref="O305:O311" si="66">N305*M305</f>
        <v>3380</v>
      </c>
      <c r="P305" s="353">
        <f>SUM(O305:O311)</f>
        <v>11246</v>
      </c>
      <c r="Q305" s="56"/>
      <c r="R305" s="356">
        <f>SUMPRODUCT(Q305:Q311+0)</f>
        <v>0</v>
      </c>
      <c r="S305" s="359">
        <f t="shared" si="62"/>
        <v>0</v>
      </c>
      <c r="T305" s="362" t="e">
        <f>LOOKUP(S305,{0.4,0.45,0.5,0.55,0.6,0.65,0.7,0.75,0.8,0.85,0.9,0.95,1},{0.1,0.175,0.25,0.325,0.4,0.475,0.55,0.625,0.7,0.775,0.85,0.925,1})</f>
        <v>#N/A</v>
      </c>
      <c r="U305" s="363"/>
      <c r="V305" s="366"/>
      <c r="W305" s="369"/>
      <c r="X305" s="372"/>
      <c r="Y305" s="375">
        <f t="shared" si="63"/>
        <v>0</v>
      </c>
      <c r="Z305" s="378" t="e">
        <f t="shared" si="64"/>
        <v>#N/A</v>
      </c>
      <c r="AA305" s="378"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984</v>
      </c>
      <c r="D306" s="2">
        <v>2</v>
      </c>
      <c r="E306" s="6" t="s">
        <v>102</v>
      </c>
      <c r="F306" s="6" t="s">
        <v>133</v>
      </c>
      <c r="G306" s="2" t="s">
        <v>155</v>
      </c>
      <c r="H306" s="2" t="s">
        <v>987</v>
      </c>
      <c r="I306" s="2" t="s">
        <v>104</v>
      </c>
      <c r="J306" s="2" t="s">
        <v>44</v>
      </c>
      <c r="K306" s="6" t="s">
        <v>45</v>
      </c>
      <c r="L306" s="2" t="s">
        <v>64</v>
      </c>
      <c r="M306" s="2">
        <v>1</v>
      </c>
      <c r="N306" s="2">
        <v>2560</v>
      </c>
      <c r="O306" s="48">
        <f t="shared" si="66"/>
        <v>2560</v>
      </c>
      <c r="P306" s="354"/>
      <c r="Q306" s="70"/>
      <c r="R306" s="357"/>
      <c r="S306" s="360"/>
      <c r="T306" s="354"/>
      <c r="U306" s="364"/>
      <c r="V306" s="367"/>
      <c r="W306" s="370"/>
      <c r="X306" s="373"/>
      <c r="Y306" s="376"/>
      <c r="Z306" s="379"/>
      <c r="AA306" s="379"/>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984</v>
      </c>
      <c r="D307" s="2">
        <v>3</v>
      </c>
      <c r="E307" s="6" t="s">
        <v>90</v>
      </c>
      <c r="F307" s="6" t="s">
        <v>91</v>
      </c>
      <c r="G307" s="2" t="s">
        <v>988</v>
      </c>
      <c r="H307" s="2" t="s">
        <v>989</v>
      </c>
      <c r="I307" s="2" t="s">
        <v>192</v>
      </c>
      <c r="J307" s="2" t="s">
        <v>44</v>
      </c>
      <c r="K307" s="6" t="s">
        <v>45</v>
      </c>
      <c r="L307" s="2" t="s">
        <v>64</v>
      </c>
      <c r="M307" s="2">
        <v>1</v>
      </c>
      <c r="N307" s="2">
        <v>1780</v>
      </c>
      <c r="O307" s="48">
        <f t="shared" si="66"/>
        <v>1780</v>
      </c>
      <c r="P307" s="354"/>
      <c r="Q307" s="70"/>
      <c r="R307" s="357"/>
      <c r="S307" s="360"/>
      <c r="T307" s="354"/>
      <c r="U307" s="364"/>
      <c r="V307" s="367"/>
      <c r="W307" s="370"/>
      <c r="X307" s="373"/>
      <c r="Y307" s="376"/>
      <c r="Z307" s="379"/>
      <c r="AA307" s="379"/>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984</v>
      </c>
      <c r="D308" s="2">
        <v>4</v>
      </c>
      <c r="E308" s="6" t="s">
        <v>92</v>
      </c>
      <c r="F308" s="6" t="s">
        <v>91</v>
      </c>
      <c r="G308" s="2" t="s">
        <v>990</v>
      </c>
      <c r="H308" s="2" t="s">
        <v>989</v>
      </c>
      <c r="I308" s="2" t="s">
        <v>192</v>
      </c>
      <c r="J308" s="2" t="s">
        <v>44</v>
      </c>
      <c r="K308" s="6" t="s">
        <v>45</v>
      </c>
      <c r="L308" s="2" t="s">
        <v>64</v>
      </c>
      <c r="M308" s="2">
        <v>1</v>
      </c>
      <c r="N308" s="2">
        <v>1290</v>
      </c>
      <c r="O308" s="48">
        <f t="shared" si="66"/>
        <v>1290</v>
      </c>
      <c r="P308" s="354"/>
      <c r="Q308" s="70"/>
      <c r="R308" s="357"/>
      <c r="S308" s="360"/>
      <c r="T308" s="354"/>
      <c r="U308" s="364"/>
      <c r="V308" s="367"/>
      <c r="W308" s="370"/>
      <c r="X308" s="373"/>
      <c r="Y308" s="376"/>
      <c r="Z308" s="379"/>
      <c r="AA308" s="379"/>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984</v>
      </c>
      <c r="D309" s="2">
        <v>5</v>
      </c>
      <c r="E309" s="6" t="s">
        <v>83</v>
      </c>
      <c r="F309" s="6" t="s">
        <v>79</v>
      </c>
      <c r="G309" s="2" t="s">
        <v>245</v>
      </c>
      <c r="H309" s="2" t="s">
        <v>307</v>
      </c>
      <c r="I309" s="2">
        <v>42</v>
      </c>
      <c r="J309" s="2" t="s">
        <v>44</v>
      </c>
      <c r="K309" s="6" t="s">
        <v>45</v>
      </c>
      <c r="L309" s="2" t="s">
        <v>64</v>
      </c>
      <c r="M309" s="2">
        <v>1</v>
      </c>
      <c r="N309" s="2">
        <v>1628</v>
      </c>
      <c r="O309" s="48">
        <f t="shared" si="66"/>
        <v>1628</v>
      </c>
      <c r="P309" s="354"/>
      <c r="Q309" s="70"/>
      <c r="R309" s="357"/>
      <c r="S309" s="360"/>
      <c r="T309" s="354"/>
      <c r="U309" s="364"/>
      <c r="V309" s="367"/>
      <c r="W309" s="370"/>
      <c r="X309" s="373"/>
      <c r="Y309" s="376"/>
      <c r="Z309" s="379"/>
      <c r="AA309" s="379"/>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984</v>
      </c>
      <c r="D310" s="2">
        <v>6</v>
      </c>
      <c r="E310" s="6" t="s">
        <v>87</v>
      </c>
      <c r="F310" s="6" t="s">
        <v>194</v>
      </c>
      <c r="G310" s="2" t="s">
        <v>99</v>
      </c>
      <c r="H310" s="2" t="s">
        <v>195</v>
      </c>
      <c r="I310" s="2" t="s">
        <v>192</v>
      </c>
      <c r="J310" s="2" t="s">
        <v>44</v>
      </c>
      <c r="K310" s="6" t="s">
        <v>45</v>
      </c>
      <c r="L310" s="2" t="s">
        <v>64</v>
      </c>
      <c r="M310" s="2">
        <v>1</v>
      </c>
      <c r="N310" s="2">
        <v>350</v>
      </c>
      <c r="O310" s="48">
        <f t="shared" si="66"/>
        <v>350</v>
      </c>
      <c r="P310" s="354"/>
      <c r="Q310" s="70"/>
      <c r="R310" s="357"/>
      <c r="S310" s="360"/>
      <c r="T310" s="354"/>
      <c r="U310" s="364"/>
      <c r="V310" s="367"/>
      <c r="W310" s="370"/>
      <c r="X310" s="373"/>
      <c r="Y310" s="376"/>
      <c r="Z310" s="379"/>
      <c r="AA310" s="379"/>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984</v>
      </c>
      <c r="D311" s="2">
        <v>7</v>
      </c>
      <c r="E311" s="6" t="s">
        <v>50</v>
      </c>
      <c r="F311" s="6" t="s">
        <v>622</v>
      </c>
      <c r="G311" s="50"/>
      <c r="H311" s="2" t="s">
        <v>166</v>
      </c>
      <c r="I311" s="2" t="s">
        <v>43</v>
      </c>
      <c r="J311" s="2" t="s">
        <v>44</v>
      </c>
      <c r="K311" s="6" t="s">
        <v>45</v>
      </c>
      <c r="L311" s="2" t="s">
        <v>64</v>
      </c>
      <c r="M311" s="2">
        <v>1</v>
      </c>
      <c r="N311" s="2">
        <v>258</v>
      </c>
      <c r="O311" s="48">
        <f t="shared" si="66"/>
        <v>258</v>
      </c>
      <c r="P311" s="354"/>
      <c r="Q311" s="70"/>
      <c r="R311" s="357"/>
      <c r="S311" s="360"/>
      <c r="T311" s="354"/>
      <c r="U311" s="364"/>
      <c r="V311" s="367"/>
      <c r="W311" s="370"/>
      <c r="X311" s="373"/>
      <c r="Y311" s="376"/>
      <c r="Z311" s="379"/>
      <c r="AA311" s="379"/>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991</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992</v>
      </c>
      <c r="D315" s="2">
        <v>1</v>
      </c>
      <c r="E315" s="6" t="s">
        <v>242</v>
      </c>
      <c r="F315" s="6"/>
      <c r="G315" s="2" t="s">
        <v>925</v>
      </c>
      <c r="H315" s="2" t="s">
        <v>166</v>
      </c>
      <c r="I315" s="2" t="s">
        <v>212</v>
      </c>
      <c r="J315" s="2" t="s">
        <v>44</v>
      </c>
      <c r="K315" s="6" t="s">
        <v>45</v>
      </c>
      <c r="L315" s="2" t="s">
        <v>66</v>
      </c>
      <c r="M315" s="2">
        <v>1</v>
      </c>
      <c r="N315" s="2">
        <v>500</v>
      </c>
      <c r="O315" s="48">
        <f>N315*M315</f>
        <v>500</v>
      </c>
      <c r="P315" s="353">
        <f>SUM(O315:O316)</f>
        <v>2460</v>
      </c>
      <c r="Q315" s="56"/>
      <c r="R315" s="356">
        <f>SUMPRODUCT(Q315:Q316+0)</f>
        <v>0</v>
      </c>
      <c r="S315" s="359">
        <f t="shared" si="69"/>
        <v>0</v>
      </c>
      <c r="T315" s="362" t="e">
        <f>LOOKUP(S315,{0.4,0.45,0.5,0.55,0.6,0.65,0.7,0.75,0.8,0.85,0.9,0.95,1},{0.1,0.175,0.25,0.325,0.4,0.475,0.55,0.625,0.7,0.775,0.85,0.925,1})</f>
        <v>#N/A</v>
      </c>
      <c r="U315" s="363"/>
      <c r="V315" s="366"/>
      <c r="W315" s="369"/>
      <c r="X315" s="372"/>
      <c r="Y315" s="375">
        <f t="shared" si="70"/>
        <v>0</v>
      </c>
      <c r="Z315" s="378" t="e">
        <f t="shared" si="71"/>
        <v>#N/A</v>
      </c>
      <c r="AA315" s="378"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992</v>
      </c>
      <c r="D316" s="2">
        <v>2</v>
      </c>
      <c r="E316" s="6" t="s">
        <v>146</v>
      </c>
      <c r="F316" s="6" t="s">
        <v>120</v>
      </c>
      <c r="G316" s="2" t="s">
        <v>864</v>
      </c>
      <c r="H316" s="2" t="s">
        <v>166</v>
      </c>
      <c r="I316" s="2">
        <v>26.5</v>
      </c>
      <c r="J316" s="2" t="s">
        <v>44</v>
      </c>
      <c r="K316" s="6" t="s">
        <v>45</v>
      </c>
      <c r="L316" s="2" t="s">
        <v>66</v>
      </c>
      <c r="M316" s="2">
        <v>1</v>
      </c>
      <c r="N316" s="2">
        <v>1960</v>
      </c>
      <c r="O316" s="48">
        <f>N316*M316</f>
        <v>1960</v>
      </c>
      <c r="P316" s="354"/>
      <c r="Q316" s="70"/>
      <c r="R316" s="357"/>
      <c r="S316" s="360"/>
      <c r="T316" s="354"/>
      <c r="U316" s="364"/>
      <c r="V316" s="367"/>
      <c r="W316" s="370"/>
      <c r="X316" s="373"/>
      <c r="Y316" s="376"/>
      <c r="Z316" s="379"/>
      <c r="AA316" s="379"/>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993</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994</v>
      </c>
      <c r="D320" s="2">
        <v>1</v>
      </c>
      <c r="E320" s="6" t="s">
        <v>242</v>
      </c>
      <c r="F320" s="6"/>
      <c r="G320" s="2" t="s">
        <v>995</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996</v>
      </c>
      <c r="D322" s="2">
        <v>1</v>
      </c>
      <c r="E322" s="6" t="s">
        <v>69</v>
      </c>
      <c r="F322" s="6" t="s">
        <v>199</v>
      </c>
      <c r="G322" s="2" t="s">
        <v>205</v>
      </c>
      <c r="H322" s="2" t="s">
        <v>813</v>
      </c>
      <c r="I322" s="2" t="s">
        <v>104</v>
      </c>
      <c r="J322" s="2" t="s">
        <v>44</v>
      </c>
      <c r="K322" s="6" t="s">
        <v>63</v>
      </c>
      <c r="L322" s="2" t="s">
        <v>66</v>
      </c>
      <c r="M322" s="2">
        <v>1</v>
      </c>
      <c r="N322" s="2">
        <v>680</v>
      </c>
      <c r="O322" s="48">
        <f t="shared" si="73"/>
        <v>680</v>
      </c>
      <c r="P322" s="353">
        <f>SUM(O322:O323)</f>
        <v>1130</v>
      </c>
      <c r="Q322" s="56"/>
      <c r="R322" s="356">
        <f>SUMPRODUCT(Q322:Q323+0)</f>
        <v>0</v>
      </c>
      <c r="S322" s="359">
        <f t="shared" si="75"/>
        <v>0</v>
      </c>
      <c r="T322" s="362" t="e">
        <f>LOOKUP(S322,{0.4,0.45,0.5,0.55,0.6,0.65,0.7,0.75,0.8,0.85,0.9,0.95,1},{0.1,0.175,0.25,0.325,0.4,0.475,0.55,0.625,0.7,0.775,0.85,0.925,1})</f>
        <v>#N/A</v>
      </c>
      <c r="U322" s="363"/>
      <c r="V322" s="366"/>
      <c r="W322" s="369"/>
      <c r="X322" s="372"/>
      <c r="Y322" s="375">
        <f t="shared" si="76"/>
        <v>0</v>
      </c>
      <c r="Z322" s="378" t="e">
        <f t="shared" si="77"/>
        <v>#N/A</v>
      </c>
      <c r="AA322" s="378"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996</v>
      </c>
      <c r="D323" s="2">
        <v>2</v>
      </c>
      <c r="E323" s="6" t="s">
        <v>75</v>
      </c>
      <c r="F323" s="6" t="s">
        <v>444</v>
      </c>
      <c r="G323" s="2" t="s">
        <v>997</v>
      </c>
      <c r="H323" s="2" t="s">
        <v>998</v>
      </c>
      <c r="I323" s="2" t="s">
        <v>53</v>
      </c>
      <c r="J323" s="2" t="s">
        <v>44</v>
      </c>
      <c r="K323" s="6" t="s">
        <v>63</v>
      </c>
      <c r="L323" s="2" t="s">
        <v>66</v>
      </c>
      <c r="M323" s="2">
        <v>1</v>
      </c>
      <c r="N323" s="2">
        <v>450</v>
      </c>
      <c r="O323" s="48">
        <f t="shared" si="73"/>
        <v>450</v>
      </c>
      <c r="P323" s="354"/>
      <c r="Q323" s="70"/>
      <c r="R323" s="357"/>
      <c r="S323" s="360"/>
      <c r="T323" s="354"/>
      <c r="U323" s="364"/>
      <c r="V323" s="367"/>
      <c r="W323" s="370"/>
      <c r="X323" s="373"/>
      <c r="Y323" s="376"/>
      <c r="Z323" s="379"/>
      <c r="AA323" s="379"/>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999</v>
      </c>
      <c r="D325" s="2">
        <v>1</v>
      </c>
      <c r="E325" s="6" t="s">
        <v>56</v>
      </c>
      <c r="F325" s="6" t="s">
        <v>52</v>
      </c>
      <c r="G325" s="50"/>
      <c r="H325" s="2" t="s">
        <v>137</v>
      </c>
      <c r="I325" s="2" t="s">
        <v>53</v>
      </c>
      <c r="J325" s="2" t="s">
        <v>44</v>
      </c>
      <c r="K325" s="6" t="s">
        <v>45</v>
      </c>
      <c r="L325" s="2" t="s">
        <v>46</v>
      </c>
      <c r="M325" s="2">
        <v>1</v>
      </c>
      <c r="N325" s="2">
        <v>20</v>
      </c>
      <c r="O325" s="48">
        <f>N325*M325</f>
        <v>20</v>
      </c>
      <c r="P325" s="353">
        <f>SUM(O325:O326)</f>
        <v>70</v>
      </c>
      <c r="Q325" s="56"/>
      <c r="R325" s="356">
        <f>SUMPRODUCT(Q325:Q326+0)</f>
        <v>0</v>
      </c>
      <c r="S325" s="359">
        <f t="shared" si="75"/>
        <v>0</v>
      </c>
      <c r="T325" s="362" t="e">
        <f>LOOKUP(S325,{0.4,0.45,0.5,0.55,0.6,0.65,0.7,0.75,0.8,0.85,0.9,0.95,1},{0.1,0.175,0.25,0.325,0.4,0.475,0.55,0.625,0.7,0.775,0.85,0.925,1})</f>
        <v>#N/A</v>
      </c>
      <c r="U325" s="363"/>
      <c r="V325" s="366"/>
      <c r="W325" s="369"/>
      <c r="X325" s="372"/>
      <c r="Y325" s="375">
        <f t="shared" si="76"/>
        <v>0</v>
      </c>
      <c r="Z325" s="378" t="e">
        <f t="shared" si="77"/>
        <v>#N/A</v>
      </c>
      <c r="AA325" s="378"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999</v>
      </c>
      <c r="D326" s="2">
        <v>2</v>
      </c>
      <c r="E326" s="6" t="s">
        <v>50</v>
      </c>
      <c r="F326" s="6" t="s">
        <v>112</v>
      </c>
      <c r="G326" s="50"/>
      <c r="H326" s="2" t="s">
        <v>166</v>
      </c>
      <c r="I326" s="2" t="s">
        <v>53</v>
      </c>
      <c r="J326" s="2" t="s">
        <v>62</v>
      </c>
      <c r="K326" s="6" t="s">
        <v>45</v>
      </c>
      <c r="L326" s="2" t="s">
        <v>46</v>
      </c>
      <c r="M326" s="2">
        <v>1</v>
      </c>
      <c r="N326" s="2">
        <v>50</v>
      </c>
      <c r="O326" s="48">
        <f>N326*M326</f>
        <v>50</v>
      </c>
      <c r="P326" s="354"/>
      <c r="Q326" s="70"/>
      <c r="R326" s="357"/>
      <c r="S326" s="360"/>
      <c r="T326" s="354"/>
      <c r="U326" s="364"/>
      <c r="V326" s="367"/>
      <c r="W326" s="370"/>
      <c r="X326" s="373"/>
      <c r="Y326" s="376"/>
      <c r="Z326" s="379"/>
      <c r="AA326" s="379"/>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1000</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1001</v>
      </c>
      <c r="D330" s="2">
        <v>1</v>
      </c>
      <c r="E330" s="6" t="s">
        <v>56</v>
      </c>
      <c r="F330" s="6" t="s">
        <v>52</v>
      </c>
      <c r="G330" s="50"/>
      <c r="H330" s="2" t="s">
        <v>1002</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1003</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1004</v>
      </c>
      <c r="D334" s="2">
        <v>1</v>
      </c>
      <c r="E334" s="6" t="s">
        <v>69</v>
      </c>
      <c r="F334" s="6" t="s">
        <v>199</v>
      </c>
      <c r="G334" s="2" t="s">
        <v>205</v>
      </c>
      <c r="H334" s="2" t="s">
        <v>304</v>
      </c>
      <c r="I334" s="2" t="s">
        <v>104</v>
      </c>
      <c r="J334" s="2" t="s">
        <v>44</v>
      </c>
      <c r="K334" s="6" t="s">
        <v>63</v>
      </c>
      <c r="L334" s="2" t="s">
        <v>66</v>
      </c>
      <c r="M334" s="2">
        <v>1</v>
      </c>
      <c r="N334" s="2">
        <v>680</v>
      </c>
      <c r="O334" s="48">
        <f t="shared" si="79"/>
        <v>680</v>
      </c>
      <c r="P334" s="353">
        <f>SUM(O334:O335)</f>
        <v>978</v>
      </c>
      <c r="Q334" s="56"/>
      <c r="R334" s="356">
        <f>SUMPRODUCT(Q334:Q335+0)</f>
        <v>0</v>
      </c>
      <c r="S334" s="359">
        <f t="shared" ref="S334:S339" si="81">R334/P334</f>
        <v>0</v>
      </c>
      <c r="T334" s="362" t="e">
        <f>LOOKUP(S334,{0.4,0.45,0.5,0.55,0.6,0.65,0.7,0.75,0.8,0.85,0.9,0.95,1},{0.1,0.175,0.25,0.325,0.4,0.475,0.55,0.625,0.7,0.775,0.85,0.925,1})</f>
        <v>#N/A</v>
      </c>
      <c r="U334" s="363"/>
      <c r="V334" s="366"/>
      <c r="W334" s="369"/>
      <c r="X334" s="372"/>
      <c r="Y334" s="375">
        <f t="shared" ref="Y334:Y339" si="82">R334-(V334/10)-X334</f>
        <v>0</v>
      </c>
      <c r="Z334" s="378" t="e">
        <f t="shared" ref="Z334:Z339" si="83">Y334*T334*AE334</f>
        <v>#N/A</v>
      </c>
      <c r="AA334" s="378"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1004</v>
      </c>
      <c r="D335" s="2">
        <v>2</v>
      </c>
      <c r="E335" s="6" t="s">
        <v>75</v>
      </c>
      <c r="F335" s="6" t="s">
        <v>199</v>
      </c>
      <c r="G335" s="2" t="s">
        <v>1005</v>
      </c>
      <c r="H335" s="2" t="s">
        <v>304</v>
      </c>
      <c r="I335" s="2" t="s">
        <v>53</v>
      </c>
      <c r="J335" s="2" t="s">
        <v>44</v>
      </c>
      <c r="K335" s="6" t="s">
        <v>63</v>
      </c>
      <c r="L335" s="2" t="s">
        <v>66</v>
      </c>
      <c r="M335" s="2">
        <v>1</v>
      </c>
      <c r="N335" s="2">
        <v>298</v>
      </c>
      <c r="O335" s="48">
        <f t="shared" si="79"/>
        <v>298</v>
      </c>
      <c r="P335" s="354"/>
      <c r="Q335" s="70"/>
      <c r="R335" s="357"/>
      <c r="S335" s="360"/>
      <c r="T335" s="354"/>
      <c r="U335" s="364"/>
      <c r="V335" s="367"/>
      <c r="W335" s="370"/>
      <c r="X335" s="373"/>
      <c r="Y335" s="376"/>
      <c r="Z335" s="379"/>
      <c r="AA335" s="379"/>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1006</v>
      </c>
      <c r="D337" s="2">
        <v>1</v>
      </c>
      <c r="E337" s="6" t="s">
        <v>242</v>
      </c>
      <c r="F337" s="6"/>
      <c r="G337" s="2" t="s">
        <v>1007</v>
      </c>
      <c r="H337" s="2" t="s">
        <v>203</v>
      </c>
      <c r="I337" s="2" t="s">
        <v>904</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1008</v>
      </c>
      <c r="D339" s="2">
        <v>1</v>
      </c>
      <c r="E339" s="6" t="s">
        <v>242</v>
      </c>
      <c r="F339" s="6"/>
      <c r="G339" s="2" t="s">
        <v>925</v>
      </c>
      <c r="H339" s="2" t="s">
        <v>166</v>
      </c>
      <c r="I339" s="2" t="s">
        <v>795</v>
      </c>
      <c r="J339" s="2" t="s">
        <v>44</v>
      </c>
      <c r="K339" s="6" t="s">
        <v>63</v>
      </c>
      <c r="L339" s="2" t="s">
        <v>66</v>
      </c>
      <c r="M339" s="2">
        <v>1</v>
      </c>
      <c r="N339" s="2">
        <v>500</v>
      </c>
      <c r="O339" s="48">
        <f t="shared" si="85"/>
        <v>500</v>
      </c>
      <c r="P339" s="353">
        <f>SUM(O339:O342)</f>
        <v>4040</v>
      </c>
      <c r="Q339" s="56"/>
      <c r="R339" s="356">
        <f>SUMPRODUCT(Q339:Q342+0)</f>
        <v>0</v>
      </c>
      <c r="S339" s="359">
        <f t="shared" si="81"/>
        <v>0</v>
      </c>
      <c r="T339" s="362" t="e">
        <f>LOOKUP(S339,{0.4,0.45,0.5,0.55,0.6,0.65,0.7,0.75,0.8,0.85,0.9,0.95,1},{0.1,0.175,0.25,0.325,0.4,0.475,0.55,0.625,0.7,0.775,0.85,0.925,1})</f>
        <v>#N/A</v>
      </c>
      <c r="U339" s="363"/>
      <c r="V339" s="366"/>
      <c r="W339" s="369"/>
      <c r="X339" s="372"/>
      <c r="Y339" s="375">
        <f t="shared" si="82"/>
        <v>0</v>
      </c>
      <c r="Z339" s="378" t="e">
        <f t="shared" si="83"/>
        <v>#N/A</v>
      </c>
      <c r="AA339" s="378"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1008</v>
      </c>
      <c r="D340" s="2">
        <v>2</v>
      </c>
      <c r="E340" s="6" t="s">
        <v>242</v>
      </c>
      <c r="F340" s="6"/>
      <c r="G340" s="2" t="s">
        <v>794</v>
      </c>
      <c r="H340" s="2" t="s">
        <v>203</v>
      </c>
      <c r="I340" s="2" t="s">
        <v>820</v>
      </c>
      <c r="J340" s="2" t="s">
        <v>44</v>
      </c>
      <c r="K340" s="6" t="s">
        <v>63</v>
      </c>
      <c r="L340" s="2" t="s">
        <v>66</v>
      </c>
      <c r="M340" s="2">
        <v>1</v>
      </c>
      <c r="N340" s="2">
        <v>500</v>
      </c>
      <c r="O340" s="48">
        <f t="shared" si="85"/>
        <v>500</v>
      </c>
      <c r="P340" s="354"/>
      <c r="Q340" s="70"/>
      <c r="R340" s="357"/>
      <c r="S340" s="360"/>
      <c r="T340" s="354"/>
      <c r="U340" s="364"/>
      <c r="V340" s="367"/>
      <c r="W340" s="370"/>
      <c r="X340" s="373"/>
      <c r="Y340" s="376"/>
      <c r="Z340" s="379"/>
      <c r="AA340" s="379"/>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1008</v>
      </c>
      <c r="D341" s="2">
        <v>3</v>
      </c>
      <c r="E341" s="6" t="s">
        <v>146</v>
      </c>
      <c r="F341" s="6" t="s">
        <v>239</v>
      </c>
      <c r="G341" s="2" t="s">
        <v>187</v>
      </c>
      <c r="H341" s="2" t="s">
        <v>164</v>
      </c>
      <c r="I341" s="2" t="s">
        <v>240</v>
      </c>
      <c r="J341" s="2" t="s">
        <v>44</v>
      </c>
      <c r="K341" s="6" t="s">
        <v>63</v>
      </c>
      <c r="L341" s="2" t="s">
        <v>66</v>
      </c>
      <c r="M341" s="2">
        <v>1</v>
      </c>
      <c r="N341" s="2">
        <v>1520</v>
      </c>
      <c r="O341" s="48">
        <f t="shared" si="85"/>
        <v>1520</v>
      </c>
      <c r="P341" s="354"/>
      <c r="Q341" s="70"/>
      <c r="R341" s="357"/>
      <c r="S341" s="360"/>
      <c r="T341" s="354"/>
      <c r="U341" s="364"/>
      <c r="V341" s="367"/>
      <c r="W341" s="370"/>
      <c r="X341" s="373"/>
      <c r="Y341" s="376"/>
      <c r="Z341" s="379"/>
      <c r="AA341" s="379"/>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1008</v>
      </c>
      <c r="D342" s="2">
        <v>4</v>
      </c>
      <c r="E342" s="6" t="s">
        <v>146</v>
      </c>
      <c r="F342" s="6" t="s">
        <v>239</v>
      </c>
      <c r="G342" s="2" t="s">
        <v>187</v>
      </c>
      <c r="H342" s="2" t="s">
        <v>150</v>
      </c>
      <c r="I342" s="2" t="s">
        <v>240</v>
      </c>
      <c r="J342" s="2" t="s">
        <v>44</v>
      </c>
      <c r="K342" s="6" t="s">
        <v>63</v>
      </c>
      <c r="L342" s="2" t="s">
        <v>66</v>
      </c>
      <c r="M342" s="2">
        <v>1</v>
      </c>
      <c r="N342" s="2">
        <v>1520</v>
      </c>
      <c r="O342" s="48">
        <f t="shared" si="85"/>
        <v>1520</v>
      </c>
      <c r="P342" s="354"/>
      <c r="Q342" s="70"/>
      <c r="R342" s="357"/>
      <c r="S342" s="360"/>
      <c r="T342" s="354"/>
      <c r="U342" s="364"/>
      <c r="V342" s="367"/>
      <c r="W342" s="370"/>
      <c r="X342" s="373"/>
      <c r="Y342" s="376"/>
      <c r="Z342" s="379"/>
      <c r="AA342" s="379"/>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1009</v>
      </c>
      <c r="D344" s="2">
        <v>1</v>
      </c>
      <c r="E344" s="6" t="s">
        <v>69</v>
      </c>
      <c r="F344" s="6" t="s">
        <v>199</v>
      </c>
      <c r="G344" s="2" t="s">
        <v>1010</v>
      </c>
      <c r="H344" s="2" t="s">
        <v>302</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1011</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1012</v>
      </c>
      <c r="D348" s="2">
        <v>1</v>
      </c>
      <c r="E348" s="6" t="s">
        <v>90</v>
      </c>
      <c r="F348" s="6" t="s">
        <v>107</v>
      </c>
      <c r="G348" s="2" t="s">
        <v>1013</v>
      </c>
      <c r="H348" s="2" t="s">
        <v>1014</v>
      </c>
      <c r="I348" s="2" t="s">
        <v>43</v>
      </c>
      <c r="J348" s="2" t="s">
        <v>44</v>
      </c>
      <c r="K348" s="6" t="s">
        <v>55</v>
      </c>
      <c r="L348" s="2" t="s">
        <v>66</v>
      </c>
      <c r="M348" s="2">
        <v>1</v>
      </c>
      <c r="N348" s="2">
        <v>1098</v>
      </c>
      <c r="O348" s="48">
        <f t="shared" si="87"/>
        <v>1098</v>
      </c>
      <c r="P348" s="353">
        <f>SUM(O348:O352)</f>
        <v>2979</v>
      </c>
      <c r="Q348" s="56"/>
      <c r="R348" s="356">
        <f>SUMPRODUCT(Q348:Q352+0)</f>
        <v>0</v>
      </c>
      <c r="S348" s="359">
        <f>R348/P348</f>
        <v>0</v>
      </c>
      <c r="T348" s="362" t="e">
        <f>LOOKUP(S348,{0.4,0.45,0.5,0.55,0.6,0.65,0.7,0.75,0.8,0.85,0.9,0.95,1},{0.1,0.175,0.25,0.325,0.4,0.475,0.55,0.625,0.7,0.775,0.85,0.925,1})</f>
        <v>#N/A</v>
      </c>
      <c r="U348" s="363"/>
      <c r="V348" s="366"/>
      <c r="W348" s="369"/>
      <c r="X348" s="372"/>
      <c r="Y348" s="375">
        <f>R348-(V348/10)-X348</f>
        <v>0</v>
      </c>
      <c r="Z348" s="378" t="e">
        <f>Y348*T348*AE348</f>
        <v>#N/A</v>
      </c>
      <c r="AA348" s="378"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1012</v>
      </c>
      <c r="D349" s="2">
        <v>2</v>
      </c>
      <c r="E349" s="6" t="s">
        <v>92</v>
      </c>
      <c r="F349" s="6" t="s">
        <v>91</v>
      </c>
      <c r="G349" s="2" t="s">
        <v>1015</v>
      </c>
      <c r="H349" s="2" t="s">
        <v>1016</v>
      </c>
      <c r="I349" s="2" t="s">
        <v>43</v>
      </c>
      <c r="J349" s="2" t="s">
        <v>44</v>
      </c>
      <c r="K349" s="6" t="s">
        <v>55</v>
      </c>
      <c r="L349" s="2" t="s">
        <v>66</v>
      </c>
      <c r="M349" s="2">
        <v>1</v>
      </c>
      <c r="N349" s="2">
        <v>1280</v>
      </c>
      <c r="O349" s="48">
        <f t="shared" si="87"/>
        <v>1280</v>
      </c>
      <c r="P349" s="354"/>
      <c r="Q349" s="70"/>
      <c r="R349" s="357"/>
      <c r="S349" s="360"/>
      <c r="T349" s="354"/>
      <c r="U349" s="364"/>
      <c r="V349" s="367"/>
      <c r="W349" s="370"/>
      <c r="X349" s="373"/>
      <c r="Y349" s="376"/>
      <c r="Z349" s="379"/>
      <c r="AA349" s="379"/>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1012</v>
      </c>
      <c r="D350" s="2">
        <v>3</v>
      </c>
      <c r="E350" s="6" t="s">
        <v>50</v>
      </c>
      <c r="F350" s="6" t="s">
        <v>622</v>
      </c>
      <c r="G350" s="50"/>
      <c r="H350" s="2" t="s">
        <v>138</v>
      </c>
      <c r="I350" s="2" t="s">
        <v>43</v>
      </c>
      <c r="J350" s="2" t="s">
        <v>44</v>
      </c>
      <c r="K350" s="6" t="s">
        <v>55</v>
      </c>
      <c r="L350" s="2" t="s">
        <v>66</v>
      </c>
      <c r="M350" s="2">
        <v>1</v>
      </c>
      <c r="N350" s="2">
        <v>158</v>
      </c>
      <c r="O350" s="48">
        <f t="shared" si="87"/>
        <v>158</v>
      </c>
      <c r="P350" s="354"/>
      <c r="Q350" s="70"/>
      <c r="R350" s="357"/>
      <c r="S350" s="360"/>
      <c r="T350" s="354"/>
      <c r="U350" s="364"/>
      <c r="V350" s="367"/>
      <c r="W350" s="370"/>
      <c r="X350" s="373"/>
      <c r="Y350" s="376"/>
      <c r="Z350" s="379"/>
      <c r="AA350" s="379"/>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1012</v>
      </c>
      <c r="D351" s="2">
        <v>4</v>
      </c>
      <c r="E351" s="6" t="s">
        <v>56</v>
      </c>
      <c r="F351" s="6" t="s">
        <v>79</v>
      </c>
      <c r="G351" s="2" t="s">
        <v>105</v>
      </c>
      <c r="H351" s="2" t="s">
        <v>281</v>
      </c>
      <c r="I351" s="2" t="s">
        <v>53</v>
      </c>
      <c r="J351" s="2" t="s">
        <v>62</v>
      </c>
      <c r="K351" s="6" t="s">
        <v>55</v>
      </c>
      <c r="L351" s="2" t="s">
        <v>66</v>
      </c>
      <c r="M351" s="2">
        <v>1</v>
      </c>
      <c r="N351" s="2">
        <v>158</v>
      </c>
      <c r="O351" s="48">
        <f t="shared" si="87"/>
        <v>158</v>
      </c>
      <c r="P351" s="354"/>
      <c r="Q351" s="70"/>
      <c r="R351" s="357"/>
      <c r="S351" s="360"/>
      <c r="T351" s="354"/>
      <c r="U351" s="364"/>
      <c r="V351" s="367"/>
      <c r="W351" s="370"/>
      <c r="X351" s="373"/>
      <c r="Y351" s="376"/>
      <c r="Z351" s="379"/>
      <c r="AA351" s="379"/>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1012</v>
      </c>
      <c r="D352" s="2">
        <v>5</v>
      </c>
      <c r="E352" s="6" t="s">
        <v>100</v>
      </c>
      <c r="F352" s="6" t="s">
        <v>128</v>
      </c>
      <c r="G352" s="2" t="s">
        <v>1017</v>
      </c>
      <c r="H352" s="2" t="s">
        <v>1018</v>
      </c>
      <c r="I352" s="2" t="s">
        <v>104</v>
      </c>
      <c r="J352" s="2" t="s">
        <v>44</v>
      </c>
      <c r="K352" s="6" t="s">
        <v>55</v>
      </c>
      <c r="L352" s="2" t="s">
        <v>66</v>
      </c>
      <c r="M352" s="2">
        <v>1</v>
      </c>
      <c r="N352" s="2">
        <v>285</v>
      </c>
      <c r="O352" s="48">
        <f t="shared" si="87"/>
        <v>285</v>
      </c>
      <c r="P352" s="354"/>
      <c r="Q352" s="70"/>
      <c r="R352" s="357"/>
      <c r="S352" s="360"/>
      <c r="T352" s="354"/>
      <c r="U352" s="364"/>
      <c r="V352" s="367"/>
      <c r="W352" s="370"/>
      <c r="X352" s="373"/>
      <c r="Y352" s="376"/>
      <c r="Z352" s="379"/>
      <c r="AA352" s="379"/>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1019</v>
      </c>
      <c r="D354" s="2">
        <v>1</v>
      </c>
      <c r="E354" s="6" t="s">
        <v>141</v>
      </c>
      <c r="F354" s="6" t="s">
        <v>1020</v>
      </c>
      <c r="G354" s="2">
        <v>425</v>
      </c>
      <c r="H354" s="2" t="s">
        <v>166</v>
      </c>
      <c r="I354" s="2" t="s">
        <v>72</v>
      </c>
      <c r="J354" s="2" t="s">
        <v>44</v>
      </c>
      <c r="K354" s="6" t="s">
        <v>55</v>
      </c>
      <c r="L354" s="2" t="s">
        <v>66</v>
      </c>
      <c r="M354" s="2">
        <v>2</v>
      </c>
      <c r="N354" s="2">
        <v>445</v>
      </c>
      <c r="O354" s="48">
        <f>N354*M354</f>
        <v>890</v>
      </c>
      <c r="P354" s="353">
        <f>SUM(O354:O355)</f>
        <v>1358</v>
      </c>
      <c r="Q354" s="56"/>
      <c r="R354" s="356">
        <f>SUMPRODUCT(Q354:Q355+0)</f>
        <v>0</v>
      </c>
      <c r="S354" s="359">
        <f t="shared" ref="S354:S359" si="89">R354/P354</f>
        <v>0</v>
      </c>
      <c r="T354" s="362" t="e">
        <f>LOOKUP(S354,{0.4,0.45,0.5,0.55,0.6,0.65,0.7,0.75,0.8,0.85,0.9,0.95,1},{0.1,0.175,0.25,0.325,0.4,0.475,0.55,0.625,0.7,0.775,0.85,0.925,1})</f>
        <v>#N/A</v>
      </c>
      <c r="U354" s="363"/>
      <c r="V354" s="366"/>
      <c r="W354" s="369"/>
      <c r="X354" s="372"/>
      <c r="Y354" s="375">
        <f t="shared" ref="Y354:Y359" si="90">R354-(V354/10)-X354</f>
        <v>0</v>
      </c>
      <c r="Z354" s="378" t="e">
        <f t="shared" ref="Z354:Z359" si="91">Y354*T354*AE354</f>
        <v>#N/A</v>
      </c>
      <c r="AA354" s="378"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1019</v>
      </c>
      <c r="D355" s="2">
        <v>2</v>
      </c>
      <c r="E355" s="6" t="s">
        <v>274</v>
      </c>
      <c r="F355" s="6"/>
      <c r="G355" s="2">
        <v>493</v>
      </c>
      <c r="H355" s="2" t="s">
        <v>166</v>
      </c>
      <c r="I355" s="2" t="s">
        <v>43</v>
      </c>
      <c r="J355" s="2" t="s">
        <v>44</v>
      </c>
      <c r="K355" s="6" t="s">
        <v>55</v>
      </c>
      <c r="L355" s="2" t="s">
        <v>66</v>
      </c>
      <c r="M355" s="2">
        <v>1</v>
      </c>
      <c r="N355" s="2">
        <v>468</v>
      </c>
      <c r="O355" s="48">
        <f>N355*M355</f>
        <v>468</v>
      </c>
      <c r="P355" s="354"/>
      <c r="Q355" s="70"/>
      <c r="R355" s="357"/>
      <c r="S355" s="360"/>
      <c r="T355" s="354"/>
      <c r="U355" s="364"/>
      <c r="V355" s="367"/>
      <c r="W355" s="370"/>
      <c r="X355" s="373"/>
      <c r="Y355" s="376"/>
      <c r="Z355" s="379"/>
      <c r="AA355" s="379"/>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1021</v>
      </c>
      <c r="D357" s="2">
        <v>1</v>
      </c>
      <c r="E357" s="6" t="s">
        <v>50</v>
      </c>
      <c r="F357" s="6" t="s">
        <v>622</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1022</v>
      </c>
      <c r="D359" s="2">
        <v>1</v>
      </c>
      <c r="E359" s="6" t="s">
        <v>50</v>
      </c>
      <c r="F359" s="6" t="s">
        <v>95</v>
      </c>
      <c r="G359" s="2" t="s">
        <v>234</v>
      </c>
      <c r="H359" s="50"/>
      <c r="I359" s="2" t="s">
        <v>43</v>
      </c>
      <c r="J359" s="2" t="s">
        <v>44</v>
      </c>
      <c r="K359" s="6" t="s">
        <v>55</v>
      </c>
      <c r="L359" s="2" t="s">
        <v>64</v>
      </c>
      <c r="M359" s="2">
        <v>1</v>
      </c>
      <c r="N359" s="2">
        <v>438</v>
      </c>
      <c r="O359" s="48">
        <f>N359*M359</f>
        <v>438</v>
      </c>
      <c r="P359" s="353">
        <f>SUM(O359:O360)</f>
        <v>2238</v>
      </c>
      <c r="Q359" s="56"/>
      <c r="R359" s="356">
        <f>SUMPRODUCT(Q359:Q360+0)</f>
        <v>0</v>
      </c>
      <c r="S359" s="359">
        <f t="shared" si="89"/>
        <v>0</v>
      </c>
      <c r="T359" s="362" t="e">
        <f>LOOKUP(S359,{0.4,0.45,0.5,0.55,0.6,0.65,0.7,0.75,0.8,0.85,0.9,0.95,1},{0.1,0.175,0.25,0.325,0.4,0.475,0.55,0.625,0.7,0.775,0.85,0.925,1})</f>
        <v>#N/A</v>
      </c>
      <c r="U359" s="363"/>
      <c r="V359" s="366"/>
      <c r="W359" s="369"/>
      <c r="X359" s="372"/>
      <c r="Y359" s="375">
        <f t="shared" si="90"/>
        <v>0</v>
      </c>
      <c r="Z359" s="378" t="e">
        <f t="shared" si="91"/>
        <v>#N/A</v>
      </c>
      <c r="AA359" s="378"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1022</v>
      </c>
      <c r="D360" s="2">
        <v>2</v>
      </c>
      <c r="E360" s="6" t="s">
        <v>83</v>
      </c>
      <c r="F360" s="6" t="s">
        <v>79</v>
      </c>
      <c r="G360" s="2" t="s">
        <v>1023</v>
      </c>
      <c r="H360" s="2" t="s">
        <v>195</v>
      </c>
      <c r="I360" s="2">
        <v>38</v>
      </c>
      <c r="J360" s="2" t="s">
        <v>44</v>
      </c>
      <c r="K360" s="6" t="s">
        <v>55</v>
      </c>
      <c r="L360" s="2" t="s">
        <v>64</v>
      </c>
      <c r="M360" s="2">
        <v>1</v>
      </c>
      <c r="N360" s="2">
        <v>1800</v>
      </c>
      <c r="O360" s="48">
        <f>N360*M360</f>
        <v>1800</v>
      </c>
      <c r="P360" s="354"/>
      <c r="Q360" s="70"/>
      <c r="R360" s="357"/>
      <c r="S360" s="360"/>
      <c r="T360" s="354"/>
      <c r="U360" s="364"/>
      <c r="V360" s="367"/>
      <c r="W360" s="370"/>
      <c r="X360" s="373"/>
      <c r="Y360" s="376"/>
      <c r="Z360" s="379"/>
      <c r="AA360" s="379"/>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1024</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1025</v>
      </c>
      <c r="D364" s="2">
        <v>1</v>
      </c>
      <c r="E364" s="6" t="s">
        <v>100</v>
      </c>
      <c r="F364" s="6" t="s">
        <v>128</v>
      </c>
      <c r="G364" s="2" t="s">
        <v>867</v>
      </c>
      <c r="H364" s="2" t="s">
        <v>784</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1026</v>
      </c>
      <c r="D366" s="2">
        <v>1</v>
      </c>
      <c r="E366" s="6" t="s">
        <v>90</v>
      </c>
      <c r="F366" s="6" t="s">
        <v>1027</v>
      </c>
      <c r="G366" s="2" t="s">
        <v>262</v>
      </c>
      <c r="H366" s="2" t="s">
        <v>1028</v>
      </c>
      <c r="I366" s="2" t="s">
        <v>330</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1029</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1030</v>
      </c>
      <c r="D370" s="2">
        <v>1</v>
      </c>
      <c r="E370" s="6" t="s">
        <v>973</v>
      </c>
      <c r="F370" s="6" t="s">
        <v>41</v>
      </c>
      <c r="G370" s="2" t="s">
        <v>42</v>
      </c>
      <c r="H370" s="2" t="s">
        <v>166</v>
      </c>
      <c r="I370" s="2" t="s">
        <v>192</v>
      </c>
      <c r="J370" s="2" t="s">
        <v>44</v>
      </c>
      <c r="K370" s="6" t="s">
        <v>45</v>
      </c>
      <c r="L370" s="2" t="s">
        <v>64</v>
      </c>
      <c r="M370" s="2">
        <v>1</v>
      </c>
      <c r="N370" s="2">
        <v>190</v>
      </c>
      <c r="O370" s="48">
        <f>N370*M370</f>
        <v>190</v>
      </c>
      <c r="P370" s="353">
        <f>SUM(O370:O371)</f>
        <v>380</v>
      </c>
      <c r="Q370" s="56"/>
      <c r="R370" s="356">
        <f>SUMPRODUCT(Q370:Q371+0)</f>
        <v>0</v>
      </c>
      <c r="S370" s="359">
        <f t="shared" si="93"/>
        <v>0</v>
      </c>
      <c r="T370" s="362" t="e">
        <f>LOOKUP(S370,{0.4,0.45,0.5,0.55,0.6,0.65,0.7,0.75,0.8,0.85,0.9,0.95,1},{0.1,0.175,0.25,0.325,0.4,0.475,0.55,0.625,0.7,0.775,0.85,0.925,1})</f>
        <v>#N/A</v>
      </c>
      <c r="U370" s="363"/>
      <c r="V370" s="366"/>
      <c r="W370" s="369"/>
      <c r="X370" s="372"/>
      <c r="Y370" s="375">
        <f t="shared" si="94"/>
        <v>0</v>
      </c>
      <c r="Z370" s="378" t="e">
        <f t="shared" si="95"/>
        <v>#N/A</v>
      </c>
      <c r="AA370" s="378"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1030</v>
      </c>
      <c r="D371" s="2">
        <v>2</v>
      </c>
      <c r="E371" s="6" t="s">
        <v>973</v>
      </c>
      <c r="F371" s="6" t="s">
        <v>41</v>
      </c>
      <c r="G371" s="2" t="s">
        <v>42</v>
      </c>
      <c r="H371" s="2" t="s">
        <v>166</v>
      </c>
      <c r="I371" s="2" t="s">
        <v>282</v>
      </c>
      <c r="J371" s="2" t="s">
        <v>44</v>
      </c>
      <c r="K371" s="6" t="s">
        <v>55</v>
      </c>
      <c r="L371" s="2" t="s">
        <v>64</v>
      </c>
      <c r="M371" s="2">
        <v>1</v>
      </c>
      <c r="N371" s="2">
        <v>190</v>
      </c>
      <c r="O371" s="48">
        <f>N371*M371</f>
        <v>190</v>
      </c>
      <c r="P371" s="354"/>
      <c r="Q371" s="70"/>
      <c r="R371" s="357"/>
      <c r="S371" s="360"/>
      <c r="T371" s="354"/>
      <c r="U371" s="364"/>
      <c r="V371" s="367"/>
      <c r="W371" s="370"/>
      <c r="X371" s="373"/>
      <c r="Y371" s="376"/>
      <c r="Z371" s="379"/>
      <c r="AA371" s="379"/>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1031</v>
      </c>
      <c r="D373" s="2">
        <v>1</v>
      </c>
      <c r="E373" s="6" t="s">
        <v>59</v>
      </c>
      <c r="F373" s="6" t="s">
        <v>264</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1032</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1033</v>
      </c>
      <c r="D377" s="2">
        <v>1</v>
      </c>
      <c r="E377" s="6" t="s">
        <v>66</v>
      </c>
      <c r="F377" s="6" t="s">
        <v>120</v>
      </c>
      <c r="G377" s="2" t="s">
        <v>958</v>
      </c>
      <c r="H377" s="2" t="s">
        <v>138</v>
      </c>
      <c r="I377" s="2" t="s">
        <v>144</v>
      </c>
      <c r="J377" s="2" t="s">
        <v>44</v>
      </c>
      <c r="K377" s="6" t="s">
        <v>45</v>
      </c>
      <c r="L377" s="2" t="s">
        <v>66</v>
      </c>
      <c r="M377" s="2">
        <v>1</v>
      </c>
      <c r="N377" s="2">
        <v>3999</v>
      </c>
      <c r="O377" s="48">
        <f t="shared" si="97"/>
        <v>3999</v>
      </c>
      <c r="P377" s="353">
        <f>SUM(O377:O381)</f>
        <v>7739</v>
      </c>
      <c r="Q377" s="56"/>
      <c r="R377" s="356">
        <f>SUMPRODUCT(Q377:Q381+0)</f>
        <v>0</v>
      </c>
      <c r="S377" s="359">
        <f>R377/P377</f>
        <v>0</v>
      </c>
      <c r="T377" s="362" t="e">
        <f>LOOKUP(S377,{0.4,0.45,0.5,0.55,0.6,0.65,0.7,0.75,0.8,0.85,0.9,0.95,1},{0.1,0.175,0.25,0.325,0.4,0.475,0.55,0.625,0.7,0.775,0.85,0.925,1})</f>
        <v>#N/A</v>
      </c>
      <c r="U377" s="363"/>
      <c r="V377" s="366"/>
      <c r="W377" s="369"/>
      <c r="X377" s="372"/>
      <c r="Y377" s="375">
        <f>R377-(V377/10)-X377</f>
        <v>0</v>
      </c>
      <c r="Z377" s="378" t="e">
        <f>Y377*T377*AE377</f>
        <v>#N/A</v>
      </c>
      <c r="AA377" s="378"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1033</v>
      </c>
      <c r="D378" s="2">
        <v>2</v>
      </c>
      <c r="E378" s="6" t="s">
        <v>146</v>
      </c>
      <c r="F378" s="6" t="s">
        <v>120</v>
      </c>
      <c r="G378" s="2" t="s">
        <v>864</v>
      </c>
      <c r="H378" s="2" t="s">
        <v>166</v>
      </c>
      <c r="I378" s="2">
        <v>27.5</v>
      </c>
      <c r="J378" s="2" t="s">
        <v>44</v>
      </c>
      <c r="K378" s="6" t="s">
        <v>45</v>
      </c>
      <c r="L378" s="2" t="s">
        <v>66</v>
      </c>
      <c r="M378" s="2">
        <v>1</v>
      </c>
      <c r="N378" s="2">
        <v>1960</v>
      </c>
      <c r="O378" s="48">
        <f t="shared" si="97"/>
        <v>1960</v>
      </c>
      <c r="P378" s="354"/>
      <c r="Q378" s="70"/>
      <c r="R378" s="357"/>
      <c r="S378" s="360"/>
      <c r="T378" s="354"/>
      <c r="U378" s="364"/>
      <c r="V378" s="367"/>
      <c r="W378" s="370"/>
      <c r="X378" s="373"/>
      <c r="Y378" s="376"/>
      <c r="Z378" s="379"/>
      <c r="AA378" s="379"/>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1033</v>
      </c>
      <c r="D379" s="2">
        <v>3</v>
      </c>
      <c r="E379" s="6" t="s">
        <v>69</v>
      </c>
      <c r="F379" s="6" t="s">
        <v>199</v>
      </c>
      <c r="G379" s="2" t="s">
        <v>849</v>
      </c>
      <c r="H379" s="2" t="s">
        <v>1034</v>
      </c>
      <c r="I379" s="2" t="s">
        <v>72</v>
      </c>
      <c r="J379" s="2" t="s">
        <v>44</v>
      </c>
      <c r="K379" s="6" t="s">
        <v>45</v>
      </c>
      <c r="L379" s="2" t="s">
        <v>66</v>
      </c>
      <c r="M379" s="2">
        <v>1</v>
      </c>
      <c r="N379" s="2">
        <v>1180</v>
      </c>
      <c r="O379" s="48">
        <f t="shared" si="97"/>
        <v>1180</v>
      </c>
      <c r="P379" s="354"/>
      <c r="Q379" s="70"/>
      <c r="R379" s="357"/>
      <c r="S379" s="360"/>
      <c r="T379" s="354"/>
      <c r="U379" s="364"/>
      <c r="V379" s="367"/>
      <c r="W379" s="370"/>
      <c r="X379" s="373"/>
      <c r="Y379" s="376"/>
      <c r="Z379" s="379"/>
      <c r="AA379" s="379"/>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1033</v>
      </c>
      <c r="D380" s="2">
        <v>4</v>
      </c>
      <c r="E380" s="6" t="s">
        <v>692</v>
      </c>
      <c r="F380" s="6" t="s">
        <v>51</v>
      </c>
      <c r="G380" s="50"/>
      <c r="H380" s="2" t="s">
        <v>184</v>
      </c>
      <c r="I380" s="2" t="s">
        <v>53</v>
      </c>
      <c r="J380" s="2" t="s">
        <v>62</v>
      </c>
      <c r="K380" s="6" t="s">
        <v>45</v>
      </c>
      <c r="L380" s="2" t="s">
        <v>66</v>
      </c>
      <c r="M380" s="2">
        <v>1</v>
      </c>
      <c r="N380" s="2">
        <v>320</v>
      </c>
      <c r="O380" s="48">
        <f t="shared" si="97"/>
        <v>320</v>
      </c>
      <c r="P380" s="354"/>
      <c r="Q380" s="70"/>
      <c r="R380" s="357"/>
      <c r="S380" s="360"/>
      <c r="T380" s="354"/>
      <c r="U380" s="364"/>
      <c r="V380" s="367"/>
      <c r="W380" s="370"/>
      <c r="X380" s="373"/>
      <c r="Y380" s="376"/>
      <c r="Z380" s="379"/>
      <c r="AA380" s="379"/>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1033</v>
      </c>
      <c r="D381" s="2">
        <v>5</v>
      </c>
      <c r="E381" s="6" t="s">
        <v>111</v>
      </c>
      <c r="F381" s="6" t="s">
        <v>112</v>
      </c>
      <c r="G381" s="50"/>
      <c r="H381" s="2" t="s">
        <v>137</v>
      </c>
      <c r="I381" s="2" t="s">
        <v>178</v>
      </c>
      <c r="J381" s="2" t="s">
        <v>62</v>
      </c>
      <c r="K381" s="6" t="s">
        <v>45</v>
      </c>
      <c r="L381" s="2" t="s">
        <v>66</v>
      </c>
      <c r="M381" s="2">
        <v>1</v>
      </c>
      <c r="N381" s="2">
        <v>280</v>
      </c>
      <c r="O381" s="48">
        <f t="shared" si="97"/>
        <v>280</v>
      </c>
      <c r="P381" s="354"/>
      <c r="Q381" s="70"/>
      <c r="R381" s="357"/>
      <c r="S381" s="360"/>
      <c r="T381" s="354"/>
      <c r="U381" s="364"/>
      <c r="V381" s="367"/>
      <c r="W381" s="370"/>
      <c r="X381" s="373"/>
      <c r="Y381" s="376"/>
      <c r="Z381" s="379"/>
      <c r="AA381" s="379"/>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1035</v>
      </c>
      <c r="D383" s="2">
        <v>1</v>
      </c>
      <c r="E383" s="6" t="s">
        <v>56</v>
      </c>
      <c r="F383" s="6" t="s">
        <v>79</v>
      </c>
      <c r="G383" s="2" t="s">
        <v>105</v>
      </c>
      <c r="H383" s="2" t="s">
        <v>1036</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1037</v>
      </c>
      <c r="D385" s="2">
        <v>1</v>
      </c>
      <c r="E385" s="6" t="s">
        <v>242</v>
      </c>
      <c r="F385" s="6"/>
      <c r="G385" s="2" t="s">
        <v>995</v>
      </c>
      <c r="H385" s="2" t="s">
        <v>150</v>
      </c>
      <c r="I385" s="2" t="s">
        <v>820</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1038</v>
      </c>
      <c r="D387" s="2">
        <v>1</v>
      </c>
      <c r="E387" s="6" t="s">
        <v>56</v>
      </c>
      <c r="F387" s="6" t="s">
        <v>52</v>
      </c>
      <c r="G387" s="50"/>
      <c r="H387" s="2" t="s">
        <v>1039</v>
      </c>
      <c r="I387" s="2" t="s">
        <v>53</v>
      </c>
      <c r="J387" s="2" t="s">
        <v>44</v>
      </c>
      <c r="K387" s="6" t="s">
        <v>45</v>
      </c>
      <c r="L387" s="2" t="s">
        <v>46</v>
      </c>
      <c r="M387" s="2">
        <v>1</v>
      </c>
      <c r="N387" s="2">
        <v>20</v>
      </c>
      <c r="O387" s="48">
        <f t="shared" si="99"/>
        <v>20</v>
      </c>
      <c r="P387" s="353">
        <f>SUM(O387:O388)</f>
        <v>50</v>
      </c>
      <c r="Q387" s="56"/>
      <c r="R387" s="356">
        <f>SUMPRODUCT(Q387:Q388+0)</f>
        <v>0</v>
      </c>
      <c r="S387" s="359">
        <f>R387/P387</f>
        <v>0</v>
      </c>
      <c r="T387" s="362" t="e">
        <f>LOOKUP(S387,{0.4,0.45,0.5,0.55,0.6,0.65,0.7,0.75,0.8,0.85,0.9,0.95,1},{0.1,0.175,0.25,0.325,0.4,0.475,0.55,0.625,0.7,0.775,0.85,0.925,1})</f>
        <v>#N/A</v>
      </c>
      <c r="U387" s="363"/>
      <c r="V387" s="366"/>
      <c r="W387" s="369"/>
      <c r="X387" s="372"/>
      <c r="Y387" s="375">
        <f>R387-(V387/10)-X387</f>
        <v>0</v>
      </c>
      <c r="Z387" s="378" t="e">
        <f>Y387*T387*AE387</f>
        <v>#N/A</v>
      </c>
      <c r="AA387" s="378"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1038</v>
      </c>
      <c r="D388" s="2">
        <v>2</v>
      </c>
      <c r="E388" s="6" t="s">
        <v>100</v>
      </c>
      <c r="F388" s="6" t="s">
        <v>227</v>
      </c>
      <c r="G388" s="50"/>
      <c r="H388" s="50"/>
      <c r="I388" s="2" t="s">
        <v>53</v>
      </c>
      <c r="J388" s="2" t="s">
        <v>62</v>
      </c>
      <c r="K388" s="6" t="s">
        <v>45</v>
      </c>
      <c r="L388" s="2" t="s">
        <v>46</v>
      </c>
      <c r="M388" s="2">
        <v>1</v>
      </c>
      <c r="N388" s="2">
        <v>30</v>
      </c>
      <c r="O388" s="48">
        <f t="shared" si="99"/>
        <v>30</v>
      </c>
      <c r="P388" s="354"/>
      <c r="Q388" s="70"/>
      <c r="R388" s="357"/>
      <c r="S388" s="360"/>
      <c r="T388" s="354"/>
      <c r="U388" s="364"/>
      <c r="V388" s="367"/>
      <c r="W388" s="370"/>
      <c r="X388" s="373"/>
      <c r="Y388" s="376"/>
      <c r="Z388" s="379"/>
      <c r="AA388" s="379"/>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1040</v>
      </c>
      <c r="D390" s="2">
        <v>1</v>
      </c>
      <c r="E390" s="6" t="s">
        <v>66</v>
      </c>
      <c r="F390" s="6" t="s">
        <v>147</v>
      </c>
      <c r="G390" s="2" t="s">
        <v>857</v>
      </c>
      <c r="H390" s="2" t="s">
        <v>259</v>
      </c>
      <c r="I390" s="2" t="s">
        <v>256</v>
      </c>
      <c r="J390" s="2" t="s">
        <v>44</v>
      </c>
      <c r="K390" s="6" t="s">
        <v>55</v>
      </c>
      <c r="L390" s="2" t="s">
        <v>66</v>
      </c>
      <c r="M390" s="2">
        <v>1</v>
      </c>
      <c r="N390" s="2">
        <v>4599</v>
      </c>
      <c r="O390" s="48">
        <f>N390*M390</f>
        <v>4599</v>
      </c>
      <c r="P390" s="353">
        <f>SUM(O390:O394)</f>
        <v>7647</v>
      </c>
      <c r="Q390" s="56"/>
      <c r="R390" s="356">
        <f>SUMPRODUCT(Q390:Q394+0)</f>
        <v>0</v>
      </c>
      <c r="S390" s="359">
        <f>R390/P390</f>
        <v>0</v>
      </c>
      <c r="T390" s="362" t="e">
        <f>LOOKUP(S390,{0.4,0.45,0.5,0.55,0.6,0.65,0.7,0.75,0.8,0.85,0.9,0.95,1},{0.1,0.175,0.25,0.325,0.4,0.475,0.55,0.625,0.7,0.775,0.85,0.925,1})</f>
        <v>#N/A</v>
      </c>
      <c r="U390" s="363"/>
      <c r="V390" s="366"/>
      <c r="W390" s="369"/>
      <c r="X390" s="372"/>
      <c r="Y390" s="375">
        <f>R390-(V390/10)-X390</f>
        <v>0</v>
      </c>
      <c r="Z390" s="378" t="e">
        <f>Y390*T390*AE390</f>
        <v>#N/A</v>
      </c>
      <c r="AA390" s="378"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1040</v>
      </c>
      <c r="D391" s="2">
        <v>2</v>
      </c>
      <c r="E391" s="6" t="s">
        <v>146</v>
      </c>
      <c r="F391" s="6" t="s">
        <v>120</v>
      </c>
      <c r="G391" s="2" t="s">
        <v>858</v>
      </c>
      <c r="H391" s="2" t="s">
        <v>71</v>
      </c>
      <c r="I391" s="2">
        <v>23.5</v>
      </c>
      <c r="J391" s="2" t="s">
        <v>44</v>
      </c>
      <c r="K391" s="6" t="s">
        <v>55</v>
      </c>
      <c r="L391" s="2" t="s">
        <v>66</v>
      </c>
      <c r="M391" s="2">
        <v>1</v>
      </c>
      <c r="N391" s="2">
        <v>2190</v>
      </c>
      <c r="O391" s="48">
        <f>N391*M391</f>
        <v>2190</v>
      </c>
      <c r="P391" s="354"/>
      <c r="Q391" s="70"/>
      <c r="R391" s="357"/>
      <c r="S391" s="360"/>
      <c r="T391" s="354"/>
      <c r="U391" s="364"/>
      <c r="V391" s="367"/>
      <c r="W391" s="370"/>
      <c r="X391" s="373"/>
      <c r="Y391" s="376"/>
      <c r="Z391" s="379"/>
      <c r="AA391" s="379"/>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1040</v>
      </c>
      <c r="D392" s="2">
        <v>3</v>
      </c>
      <c r="E392" s="6" t="s">
        <v>149</v>
      </c>
      <c r="F392" s="6" t="s">
        <v>504</v>
      </c>
      <c r="G392" s="50"/>
      <c r="H392" s="2" t="s">
        <v>150</v>
      </c>
      <c r="I392" s="2" t="s">
        <v>820</v>
      </c>
      <c r="J392" s="2" t="s">
        <v>44</v>
      </c>
      <c r="K392" s="6" t="s">
        <v>55</v>
      </c>
      <c r="L392" s="2" t="s">
        <v>66</v>
      </c>
      <c r="M392" s="2">
        <v>1</v>
      </c>
      <c r="N392" s="2">
        <v>258</v>
      </c>
      <c r="O392" s="48">
        <f>N392*M392</f>
        <v>258</v>
      </c>
      <c r="P392" s="354"/>
      <c r="Q392" s="70"/>
      <c r="R392" s="357"/>
      <c r="S392" s="360"/>
      <c r="T392" s="354"/>
      <c r="U392" s="364"/>
      <c r="V392" s="367"/>
      <c r="W392" s="370"/>
      <c r="X392" s="373"/>
      <c r="Y392" s="376"/>
      <c r="Z392" s="379"/>
      <c r="AA392" s="379"/>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1040</v>
      </c>
      <c r="D393" s="2">
        <v>4</v>
      </c>
      <c r="E393" s="6" t="s">
        <v>692</v>
      </c>
      <c r="F393" s="6" t="s">
        <v>112</v>
      </c>
      <c r="G393" s="50"/>
      <c r="H393" s="2" t="s">
        <v>184</v>
      </c>
      <c r="I393" s="2" t="s">
        <v>53</v>
      </c>
      <c r="J393" s="2" t="s">
        <v>62</v>
      </c>
      <c r="K393" s="6" t="s">
        <v>55</v>
      </c>
      <c r="L393" s="2" t="s">
        <v>66</v>
      </c>
      <c r="M393" s="2">
        <v>1</v>
      </c>
      <c r="N393" s="2">
        <v>320</v>
      </c>
      <c r="O393" s="48">
        <f>N393*M393</f>
        <v>320</v>
      </c>
      <c r="P393" s="354"/>
      <c r="Q393" s="70"/>
      <c r="R393" s="357"/>
      <c r="S393" s="360"/>
      <c r="T393" s="354"/>
      <c r="U393" s="364"/>
      <c r="V393" s="367"/>
      <c r="W393" s="370"/>
      <c r="X393" s="373"/>
      <c r="Y393" s="376"/>
      <c r="Z393" s="379"/>
      <c r="AA393" s="379"/>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1040</v>
      </c>
      <c r="D394" s="2">
        <v>5</v>
      </c>
      <c r="E394" s="6" t="s">
        <v>111</v>
      </c>
      <c r="F394" s="6" t="s">
        <v>112</v>
      </c>
      <c r="G394" s="50"/>
      <c r="H394" s="2" t="s">
        <v>184</v>
      </c>
      <c r="I394" s="2" t="s">
        <v>136</v>
      </c>
      <c r="J394" s="2" t="s">
        <v>62</v>
      </c>
      <c r="K394" s="6" t="s">
        <v>55</v>
      </c>
      <c r="L394" s="2" t="s">
        <v>66</v>
      </c>
      <c r="M394" s="2">
        <v>1</v>
      </c>
      <c r="N394" s="2">
        <v>280</v>
      </c>
      <c r="O394" s="48">
        <f>N394*M394</f>
        <v>280</v>
      </c>
      <c r="P394" s="354"/>
      <c r="Q394" s="70"/>
      <c r="R394" s="357"/>
      <c r="S394" s="360"/>
      <c r="T394" s="354"/>
      <c r="U394" s="364"/>
      <c r="V394" s="367"/>
      <c r="W394" s="370"/>
      <c r="X394" s="373"/>
      <c r="Y394" s="376"/>
      <c r="Z394" s="379"/>
      <c r="AA394" s="379"/>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1041</v>
      </c>
      <c r="D396" s="2">
        <v>1</v>
      </c>
      <c r="E396" s="6" t="s">
        <v>75</v>
      </c>
      <c r="F396" s="6" t="s">
        <v>199</v>
      </c>
      <c r="G396" s="2" t="s">
        <v>1042</v>
      </c>
      <c r="H396" s="2" t="s">
        <v>331</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1043</v>
      </c>
      <c r="D398" s="2">
        <v>1</v>
      </c>
      <c r="E398" s="6" t="s">
        <v>69</v>
      </c>
      <c r="F398" s="6" t="s">
        <v>199</v>
      </c>
      <c r="G398" s="2" t="s">
        <v>1044</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1045</v>
      </c>
      <c r="D400" s="2">
        <v>1</v>
      </c>
      <c r="E400" s="6" t="s">
        <v>92</v>
      </c>
      <c r="F400" s="6" t="s">
        <v>91</v>
      </c>
      <c r="G400" s="2" t="s">
        <v>183</v>
      </c>
      <c r="H400" s="2" t="s">
        <v>1046</v>
      </c>
      <c r="I400" s="2" t="s">
        <v>72</v>
      </c>
      <c r="J400" s="2" t="s">
        <v>44</v>
      </c>
      <c r="K400" s="6" t="s">
        <v>45</v>
      </c>
      <c r="L400" s="2" t="s">
        <v>66</v>
      </c>
      <c r="M400" s="2">
        <v>1</v>
      </c>
      <c r="N400" s="2">
        <v>1280</v>
      </c>
      <c r="O400" s="48">
        <f t="shared" si="102"/>
        <v>1280</v>
      </c>
      <c r="P400" s="353">
        <f>SUM(O400:O401)</f>
        <v>1690</v>
      </c>
      <c r="Q400" s="56"/>
      <c r="R400" s="356">
        <f>SUMPRODUCT(Q400:Q401+0)</f>
        <v>0</v>
      </c>
      <c r="S400" s="359">
        <f>R400/P400</f>
        <v>0</v>
      </c>
      <c r="T400" s="362" t="e">
        <f>LOOKUP(S400,{0.4,0.45,0.5,0.55,0.6,0.65,0.7,0.75,0.8,0.85,0.9,0.95,1},{0.1,0.175,0.25,0.325,0.4,0.475,0.55,0.625,0.7,0.775,0.85,0.925,1})</f>
        <v>#N/A</v>
      </c>
      <c r="U400" s="363"/>
      <c r="V400" s="366"/>
      <c r="W400" s="369"/>
      <c r="X400" s="372"/>
      <c r="Y400" s="375">
        <f>R400-(V400/10)-X400</f>
        <v>0</v>
      </c>
      <c r="Z400" s="378" t="e">
        <f>Y400*T400*AE400</f>
        <v>#N/A</v>
      </c>
      <c r="AA400" s="378"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1045</v>
      </c>
      <c r="D401" s="2">
        <v>2</v>
      </c>
      <c r="E401" s="6" t="s">
        <v>100</v>
      </c>
      <c r="F401" s="6" t="s">
        <v>128</v>
      </c>
      <c r="G401" s="2" t="s">
        <v>1047</v>
      </c>
      <c r="H401" s="2" t="s">
        <v>1048</v>
      </c>
      <c r="I401" s="2" t="s">
        <v>156</v>
      </c>
      <c r="J401" s="2" t="s">
        <v>44</v>
      </c>
      <c r="K401" s="6" t="s">
        <v>45</v>
      </c>
      <c r="L401" s="2" t="s">
        <v>66</v>
      </c>
      <c r="M401" s="2">
        <v>1</v>
      </c>
      <c r="N401" s="2">
        <v>410</v>
      </c>
      <c r="O401" s="48">
        <f t="shared" si="102"/>
        <v>410</v>
      </c>
      <c r="P401" s="354"/>
      <c r="Q401" s="70"/>
      <c r="R401" s="357"/>
      <c r="S401" s="360"/>
      <c r="T401" s="354"/>
      <c r="U401" s="364"/>
      <c r="V401" s="367"/>
      <c r="W401" s="370"/>
      <c r="X401" s="373"/>
      <c r="Y401" s="376"/>
      <c r="Z401" s="379"/>
      <c r="AA401" s="379"/>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1049</v>
      </c>
      <c r="D403" s="2">
        <v>1</v>
      </c>
      <c r="E403" s="6" t="s">
        <v>141</v>
      </c>
      <c r="F403" s="6" t="s">
        <v>41</v>
      </c>
      <c r="G403" s="2" t="s">
        <v>1050</v>
      </c>
      <c r="H403" s="2" t="s">
        <v>302</v>
      </c>
      <c r="I403" s="2" t="s">
        <v>43</v>
      </c>
      <c r="J403" s="2" t="s">
        <v>44</v>
      </c>
      <c r="K403" s="6" t="s">
        <v>63</v>
      </c>
      <c r="L403" s="2" t="s">
        <v>66</v>
      </c>
      <c r="M403" s="2">
        <v>1</v>
      </c>
      <c r="N403" s="2">
        <v>270</v>
      </c>
      <c r="O403" s="48">
        <f>N403*M403</f>
        <v>270</v>
      </c>
      <c r="P403" s="353">
        <f>SUM(O403:O405)</f>
        <v>1645</v>
      </c>
      <c r="Q403" s="56"/>
      <c r="R403" s="356">
        <f>SUMPRODUCT(Q403:Q405+0)</f>
        <v>0</v>
      </c>
      <c r="S403" s="359">
        <f>R403/P403</f>
        <v>0</v>
      </c>
      <c r="T403" s="362" t="e">
        <f>LOOKUP(S403,{0.4,0.45,0.5,0.55,0.6,0.65,0.7,0.75,0.8,0.85,0.9,0.95,1},{0.1,0.175,0.25,0.325,0.4,0.475,0.55,0.625,0.7,0.775,0.85,0.925,1})</f>
        <v>#N/A</v>
      </c>
      <c r="U403" s="363"/>
      <c r="V403" s="366"/>
      <c r="W403" s="369"/>
      <c r="X403" s="372"/>
      <c r="Y403" s="375">
        <f>R403-(V403/10)-X403</f>
        <v>0</v>
      </c>
      <c r="Z403" s="378" t="e">
        <f>Y403*T403*AE403</f>
        <v>#N/A</v>
      </c>
      <c r="AA403" s="378"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1049</v>
      </c>
      <c r="D404" s="2">
        <v>2</v>
      </c>
      <c r="E404" s="6" t="s">
        <v>157</v>
      </c>
      <c r="F404" s="6" t="s">
        <v>41</v>
      </c>
      <c r="G404" s="2" t="s">
        <v>176</v>
      </c>
      <c r="H404" s="2" t="s">
        <v>302</v>
      </c>
      <c r="I404" s="2" t="s">
        <v>89</v>
      </c>
      <c r="J404" s="2" t="s">
        <v>44</v>
      </c>
      <c r="K404" s="6" t="s">
        <v>63</v>
      </c>
      <c r="L404" s="2" t="s">
        <v>66</v>
      </c>
      <c r="M404" s="2">
        <v>1</v>
      </c>
      <c r="N404" s="2">
        <v>1055</v>
      </c>
      <c r="O404" s="48">
        <f>N404*M404</f>
        <v>1055</v>
      </c>
      <c r="P404" s="354"/>
      <c r="Q404" s="70"/>
      <c r="R404" s="357"/>
      <c r="S404" s="360"/>
      <c r="T404" s="354"/>
      <c r="U404" s="364"/>
      <c r="V404" s="367"/>
      <c r="W404" s="370"/>
      <c r="X404" s="373"/>
      <c r="Y404" s="376"/>
      <c r="Z404" s="379"/>
      <c r="AA404" s="379"/>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1049</v>
      </c>
      <c r="D405" s="2">
        <v>3</v>
      </c>
      <c r="E405" s="6" t="s">
        <v>692</v>
      </c>
      <c r="F405" s="6" t="s">
        <v>112</v>
      </c>
      <c r="G405" s="50"/>
      <c r="H405" s="2" t="s">
        <v>184</v>
      </c>
      <c r="I405" s="2" t="s">
        <v>53</v>
      </c>
      <c r="J405" s="2" t="s">
        <v>62</v>
      </c>
      <c r="K405" s="6" t="s">
        <v>63</v>
      </c>
      <c r="L405" s="2" t="s">
        <v>66</v>
      </c>
      <c r="M405" s="2">
        <v>1</v>
      </c>
      <c r="N405" s="2">
        <v>320</v>
      </c>
      <c r="O405" s="48">
        <f>N405*M405</f>
        <v>320</v>
      </c>
      <c r="P405" s="354"/>
      <c r="Q405" s="70"/>
      <c r="R405" s="357"/>
      <c r="S405" s="360"/>
      <c r="T405" s="354"/>
      <c r="U405" s="364"/>
      <c r="V405" s="367"/>
      <c r="W405" s="370"/>
      <c r="X405" s="373"/>
      <c r="Y405" s="376"/>
      <c r="Z405" s="379"/>
      <c r="AA405" s="379"/>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1051</v>
      </c>
      <c r="D407" s="2">
        <v>1</v>
      </c>
      <c r="E407" s="6" t="s">
        <v>100</v>
      </c>
      <c r="F407" s="6" t="s">
        <v>128</v>
      </c>
      <c r="G407" s="2" t="s">
        <v>1052</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1053</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1054</v>
      </c>
      <c r="D411" s="2">
        <v>1</v>
      </c>
      <c r="E411" s="6" t="s">
        <v>141</v>
      </c>
      <c r="F411" s="6" t="s">
        <v>41</v>
      </c>
      <c r="G411" s="2" t="s">
        <v>1050</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1055</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1056</v>
      </c>
      <c r="D415" s="2">
        <v>1</v>
      </c>
      <c r="E415" s="6" t="s">
        <v>69</v>
      </c>
      <c r="F415" s="6" t="s">
        <v>70</v>
      </c>
      <c r="G415" s="2" t="s">
        <v>119</v>
      </c>
      <c r="H415" s="2" t="s">
        <v>834</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353">
        <f>SUM(O417:O426)</f>
        <v>0</v>
      </c>
      <c r="Q417" s="56"/>
      <c r="R417" s="356">
        <f>SUMPRODUCT(Q417:Q426+0)</f>
        <v>0</v>
      </c>
      <c r="S417" s="359" t="e">
        <f>R417/P417</f>
        <v>#DIV/0!</v>
      </c>
      <c r="T417" s="362" t="e">
        <f>LOOKUP(S417,{0.4,0.45,0.5,0.55,0.6,0.65,0.7,0.75,0.8,0.85,0.9,0.95,1},{0.1,0.175,0.25,0.325,0.4,0.475,0.55,0.625,0.7,0.775,0.85,0.925,1})</f>
        <v>#DIV/0!</v>
      </c>
      <c r="U417" s="363"/>
      <c r="V417" s="366"/>
      <c r="W417" s="369"/>
      <c r="X417" s="372"/>
      <c r="Y417" s="375">
        <f>R417-(V417/10)-X417</f>
        <v>0</v>
      </c>
      <c r="Z417" s="378" t="e">
        <f>Y417*T417*AE417</f>
        <v>#DIV/0!</v>
      </c>
      <c r="AA417" s="378"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54"/>
      <c r="Q418" s="70"/>
      <c r="R418" s="357"/>
      <c r="S418" s="360"/>
      <c r="T418" s="354"/>
      <c r="U418" s="364"/>
      <c r="V418" s="367"/>
      <c r="W418" s="370"/>
      <c r="X418" s="373"/>
      <c r="Y418" s="376"/>
      <c r="Z418" s="379"/>
      <c r="AA418" s="379"/>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54"/>
      <c r="Q419" s="70"/>
      <c r="R419" s="357"/>
      <c r="S419" s="360"/>
      <c r="T419" s="354"/>
      <c r="U419" s="364"/>
      <c r="V419" s="367"/>
      <c r="W419" s="370"/>
      <c r="X419" s="373"/>
      <c r="Y419" s="376"/>
      <c r="Z419" s="379"/>
      <c r="AA419" s="379"/>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54"/>
      <c r="Q420" s="70"/>
      <c r="R420" s="357"/>
      <c r="S420" s="360"/>
      <c r="T420" s="354"/>
      <c r="U420" s="364"/>
      <c r="V420" s="367"/>
      <c r="W420" s="370"/>
      <c r="X420" s="373"/>
      <c r="Y420" s="376"/>
      <c r="Z420" s="379"/>
      <c r="AA420" s="379"/>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54"/>
      <c r="Q421" s="70"/>
      <c r="R421" s="357"/>
      <c r="S421" s="360"/>
      <c r="T421" s="354"/>
      <c r="U421" s="364"/>
      <c r="V421" s="367"/>
      <c r="W421" s="370"/>
      <c r="X421" s="373"/>
      <c r="Y421" s="376"/>
      <c r="Z421" s="379"/>
      <c r="AA421" s="379"/>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54"/>
      <c r="Q422" s="70"/>
      <c r="R422" s="357"/>
      <c r="S422" s="360"/>
      <c r="T422" s="354"/>
      <c r="U422" s="364"/>
      <c r="V422" s="367"/>
      <c r="W422" s="370"/>
      <c r="X422" s="373"/>
      <c r="Y422" s="376"/>
      <c r="Z422" s="379"/>
      <c r="AA422" s="379"/>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54"/>
      <c r="Q423" s="70"/>
      <c r="R423" s="357"/>
      <c r="S423" s="360"/>
      <c r="T423" s="354"/>
      <c r="U423" s="364"/>
      <c r="V423" s="367"/>
      <c r="W423" s="370"/>
      <c r="X423" s="373"/>
      <c r="Y423" s="376"/>
      <c r="Z423" s="379"/>
      <c r="AA423" s="379"/>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54"/>
      <c r="Q424" s="70"/>
      <c r="R424" s="357"/>
      <c r="S424" s="360"/>
      <c r="T424" s="354"/>
      <c r="U424" s="364"/>
      <c r="V424" s="367"/>
      <c r="W424" s="370"/>
      <c r="X424" s="373"/>
      <c r="Y424" s="376"/>
      <c r="Z424" s="379"/>
      <c r="AA424" s="379"/>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54"/>
      <c r="Q425" s="70"/>
      <c r="R425" s="357"/>
      <c r="S425" s="360"/>
      <c r="T425" s="354"/>
      <c r="U425" s="364"/>
      <c r="V425" s="367"/>
      <c r="W425" s="370"/>
      <c r="X425" s="373"/>
      <c r="Y425" s="376"/>
      <c r="Z425" s="379"/>
      <c r="AA425" s="379"/>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55"/>
      <c r="Q426" s="70"/>
      <c r="R426" s="358"/>
      <c r="S426" s="361"/>
      <c r="T426" s="355"/>
      <c r="U426" s="365"/>
      <c r="V426" s="368"/>
      <c r="W426" s="371"/>
      <c r="X426" s="374"/>
      <c r="Y426" s="377"/>
      <c r="Z426" s="380"/>
      <c r="AA426" s="380"/>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353">
        <f>SUM(O428:O437)</f>
        <v>0</v>
      </c>
      <c r="Q428" s="56"/>
      <c r="R428" s="356">
        <f>SUMPRODUCT(Q428:Q437+0)</f>
        <v>0</v>
      </c>
      <c r="S428" s="359" t="e">
        <f>R428/P428</f>
        <v>#DIV/0!</v>
      </c>
      <c r="T428" s="362" t="e">
        <f>LOOKUP(S428,{0.4,0.45,0.5,0.55,0.6,0.65,0.7,0.75,0.8,0.85,0.9,0.95,1},{0.1,0.175,0.25,0.325,0.4,0.475,0.55,0.625,0.7,0.775,0.85,0.925,1})</f>
        <v>#DIV/0!</v>
      </c>
      <c r="U428" s="363"/>
      <c r="V428" s="366"/>
      <c r="W428" s="369"/>
      <c r="X428" s="372"/>
      <c r="Y428" s="375">
        <f>R428-(V428/10)-X428</f>
        <v>0</v>
      </c>
      <c r="Z428" s="378" t="e">
        <f>Y428*T428*AE428</f>
        <v>#DIV/0!</v>
      </c>
      <c r="AA428" s="378"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54"/>
      <c r="Q429" s="70"/>
      <c r="R429" s="357"/>
      <c r="S429" s="360"/>
      <c r="T429" s="354"/>
      <c r="U429" s="364"/>
      <c r="V429" s="367"/>
      <c r="W429" s="370"/>
      <c r="X429" s="373"/>
      <c r="Y429" s="376"/>
      <c r="Z429" s="379"/>
      <c r="AA429" s="379"/>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54"/>
      <c r="Q430" s="70"/>
      <c r="R430" s="357"/>
      <c r="S430" s="360"/>
      <c r="T430" s="354"/>
      <c r="U430" s="364"/>
      <c r="V430" s="367"/>
      <c r="W430" s="370"/>
      <c r="X430" s="373"/>
      <c r="Y430" s="376"/>
      <c r="Z430" s="379"/>
      <c r="AA430" s="379"/>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54"/>
      <c r="Q431" s="70"/>
      <c r="R431" s="357"/>
      <c r="S431" s="360"/>
      <c r="T431" s="354"/>
      <c r="U431" s="364"/>
      <c r="V431" s="367"/>
      <c r="W431" s="370"/>
      <c r="X431" s="373"/>
      <c r="Y431" s="376"/>
      <c r="Z431" s="379"/>
      <c r="AA431" s="379"/>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54"/>
      <c r="Q432" s="70"/>
      <c r="R432" s="357"/>
      <c r="S432" s="360"/>
      <c r="T432" s="354"/>
      <c r="U432" s="364"/>
      <c r="V432" s="367"/>
      <c r="W432" s="370"/>
      <c r="X432" s="373"/>
      <c r="Y432" s="376"/>
      <c r="Z432" s="379"/>
      <c r="AA432" s="379"/>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54"/>
      <c r="Q433" s="70"/>
      <c r="R433" s="357"/>
      <c r="S433" s="360"/>
      <c r="T433" s="354"/>
      <c r="U433" s="364"/>
      <c r="V433" s="367"/>
      <c r="W433" s="370"/>
      <c r="X433" s="373"/>
      <c r="Y433" s="376"/>
      <c r="Z433" s="379"/>
      <c r="AA433" s="379"/>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54"/>
      <c r="Q434" s="70"/>
      <c r="R434" s="357"/>
      <c r="S434" s="360"/>
      <c r="T434" s="354"/>
      <c r="U434" s="364"/>
      <c r="V434" s="367"/>
      <c r="W434" s="370"/>
      <c r="X434" s="373"/>
      <c r="Y434" s="376"/>
      <c r="Z434" s="379"/>
      <c r="AA434" s="379"/>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54"/>
      <c r="Q435" s="70"/>
      <c r="R435" s="357"/>
      <c r="S435" s="360"/>
      <c r="T435" s="354"/>
      <c r="U435" s="364"/>
      <c r="V435" s="367"/>
      <c r="W435" s="370"/>
      <c r="X435" s="373"/>
      <c r="Y435" s="376"/>
      <c r="Z435" s="379"/>
      <c r="AA435" s="379"/>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54"/>
      <c r="Q436" s="70"/>
      <c r="R436" s="357"/>
      <c r="S436" s="360"/>
      <c r="T436" s="354"/>
      <c r="U436" s="364"/>
      <c r="V436" s="367"/>
      <c r="W436" s="370"/>
      <c r="X436" s="373"/>
      <c r="Y436" s="376"/>
      <c r="Z436" s="379"/>
      <c r="AA436" s="379"/>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55"/>
      <c r="Q437" s="70"/>
      <c r="R437" s="358"/>
      <c r="S437" s="361"/>
      <c r="T437" s="355"/>
      <c r="U437" s="365"/>
      <c r="V437" s="368"/>
      <c r="W437" s="371"/>
      <c r="X437" s="374"/>
      <c r="Y437" s="377"/>
      <c r="Z437" s="380"/>
      <c r="AA437" s="380"/>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353">
        <f>SUM(O439:O448)</f>
        <v>0</v>
      </c>
      <c r="Q439" s="56"/>
      <c r="R439" s="356">
        <f>SUMPRODUCT(Q439:Q448+0)</f>
        <v>0</v>
      </c>
      <c r="S439" s="359" t="e">
        <f>R439/P439</f>
        <v>#DIV/0!</v>
      </c>
      <c r="T439" s="362" t="e">
        <f>LOOKUP(S439,{0.4,0.45,0.5,0.55,0.6,0.65,0.7,0.75,0.8,0.85,0.9,0.95,1},{0.1,0.175,0.25,0.325,0.4,0.475,0.55,0.625,0.7,0.775,0.85,0.925,1})</f>
        <v>#DIV/0!</v>
      </c>
      <c r="U439" s="363"/>
      <c r="V439" s="366"/>
      <c r="W439" s="369"/>
      <c r="X439" s="372"/>
      <c r="Y439" s="375">
        <f>R439-(V439/10)-X439</f>
        <v>0</v>
      </c>
      <c r="Z439" s="378" t="e">
        <f>Y439*T439*AE439</f>
        <v>#DIV/0!</v>
      </c>
      <c r="AA439" s="378"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54"/>
      <c r="Q440" s="70"/>
      <c r="R440" s="357"/>
      <c r="S440" s="360"/>
      <c r="T440" s="354"/>
      <c r="U440" s="364"/>
      <c r="V440" s="367"/>
      <c r="W440" s="370"/>
      <c r="X440" s="373"/>
      <c r="Y440" s="376"/>
      <c r="Z440" s="379"/>
      <c r="AA440" s="379"/>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54"/>
      <c r="Q441" s="70"/>
      <c r="R441" s="357"/>
      <c r="S441" s="360"/>
      <c r="T441" s="354"/>
      <c r="U441" s="364"/>
      <c r="V441" s="367"/>
      <c r="W441" s="370"/>
      <c r="X441" s="373"/>
      <c r="Y441" s="376"/>
      <c r="Z441" s="379"/>
      <c r="AA441" s="379"/>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54"/>
      <c r="Q442" s="70"/>
      <c r="R442" s="357"/>
      <c r="S442" s="360"/>
      <c r="T442" s="354"/>
      <c r="U442" s="364"/>
      <c r="V442" s="367"/>
      <c r="W442" s="370"/>
      <c r="X442" s="373"/>
      <c r="Y442" s="376"/>
      <c r="Z442" s="379"/>
      <c r="AA442" s="379"/>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54"/>
      <c r="Q443" s="70"/>
      <c r="R443" s="357"/>
      <c r="S443" s="360"/>
      <c r="T443" s="354"/>
      <c r="U443" s="364"/>
      <c r="V443" s="367"/>
      <c r="W443" s="370"/>
      <c r="X443" s="373"/>
      <c r="Y443" s="376"/>
      <c r="Z443" s="379"/>
      <c r="AA443" s="379"/>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54"/>
      <c r="Q444" s="70"/>
      <c r="R444" s="357"/>
      <c r="S444" s="360"/>
      <c r="T444" s="354"/>
      <c r="U444" s="364"/>
      <c r="V444" s="367"/>
      <c r="W444" s="370"/>
      <c r="X444" s="373"/>
      <c r="Y444" s="376"/>
      <c r="Z444" s="379"/>
      <c r="AA444" s="379"/>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54"/>
      <c r="Q445" s="70"/>
      <c r="R445" s="357"/>
      <c r="S445" s="360"/>
      <c r="T445" s="354"/>
      <c r="U445" s="364"/>
      <c r="V445" s="367"/>
      <c r="W445" s="370"/>
      <c r="X445" s="373"/>
      <c r="Y445" s="376"/>
      <c r="Z445" s="379"/>
      <c r="AA445" s="379"/>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54"/>
      <c r="Q446" s="70"/>
      <c r="R446" s="357"/>
      <c r="S446" s="360"/>
      <c r="T446" s="354"/>
      <c r="U446" s="364"/>
      <c r="V446" s="367"/>
      <c r="W446" s="370"/>
      <c r="X446" s="373"/>
      <c r="Y446" s="376"/>
      <c r="Z446" s="379"/>
      <c r="AA446" s="379"/>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54"/>
      <c r="Q447" s="70"/>
      <c r="R447" s="357"/>
      <c r="S447" s="360"/>
      <c r="T447" s="354"/>
      <c r="U447" s="364"/>
      <c r="V447" s="367"/>
      <c r="W447" s="370"/>
      <c r="X447" s="373"/>
      <c r="Y447" s="376"/>
      <c r="Z447" s="379"/>
      <c r="AA447" s="379"/>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55"/>
      <c r="Q448" s="70"/>
      <c r="R448" s="358"/>
      <c r="S448" s="361"/>
      <c r="T448" s="355"/>
      <c r="U448" s="365"/>
      <c r="V448" s="368"/>
      <c r="W448" s="371"/>
      <c r="X448" s="374"/>
      <c r="Y448" s="377"/>
      <c r="Z448" s="380"/>
      <c r="AA448" s="380"/>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353">
        <f>SUM(O450:O459)</f>
        <v>0</v>
      </c>
      <c r="Q450" s="56"/>
      <c r="R450" s="356">
        <f>SUMPRODUCT(Q450:Q459+0)</f>
        <v>0</v>
      </c>
      <c r="S450" s="359" t="e">
        <f>R450/P450</f>
        <v>#DIV/0!</v>
      </c>
      <c r="T450" s="362" t="e">
        <f>LOOKUP(S450,{0.4,0.45,0.5,0.55,0.6,0.65,0.7,0.75,0.8,0.85,0.9,0.95,1},{0.1,0.175,0.25,0.325,0.4,0.475,0.55,0.625,0.7,0.775,0.85,0.925,1})</f>
        <v>#DIV/0!</v>
      </c>
      <c r="U450" s="363"/>
      <c r="V450" s="366"/>
      <c r="W450" s="369"/>
      <c r="X450" s="372"/>
      <c r="Y450" s="375">
        <f>R450-(V450/10)-X450</f>
        <v>0</v>
      </c>
      <c r="Z450" s="378" t="e">
        <f>Y450*T450*AE450</f>
        <v>#DIV/0!</v>
      </c>
      <c r="AA450" s="378"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54"/>
      <c r="Q451" s="70"/>
      <c r="R451" s="357"/>
      <c r="S451" s="360"/>
      <c r="T451" s="354"/>
      <c r="U451" s="364"/>
      <c r="V451" s="367"/>
      <c r="W451" s="370"/>
      <c r="X451" s="373"/>
      <c r="Y451" s="376"/>
      <c r="Z451" s="379"/>
      <c r="AA451" s="379"/>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54"/>
      <c r="Q452" s="70"/>
      <c r="R452" s="357"/>
      <c r="S452" s="360"/>
      <c r="T452" s="354"/>
      <c r="U452" s="364"/>
      <c r="V452" s="367"/>
      <c r="W452" s="370"/>
      <c r="X452" s="373"/>
      <c r="Y452" s="376"/>
      <c r="Z452" s="379"/>
      <c r="AA452" s="379"/>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54"/>
      <c r="Q453" s="70"/>
      <c r="R453" s="357"/>
      <c r="S453" s="360"/>
      <c r="T453" s="354"/>
      <c r="U453" s="364"/>
      <c r="V453" s="367"/>
      <c r="W453" s="370"/>
      <c r="X453" s="373"/>
      <c r="Y453" s="376"/>
      <c r="Z453" s="379"/>
      <c r="AA453" s="379"/>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54"/>
      <c r="Q454" s="70"/>
      <c r="R454" s="357"/>
      <c r="S454" s="360"/>
      <c r="T454" s="354"/>
      <c r="U454" s="364"/>
      <c r="V454" s="367"/>
      <c r="W454" s="370"/>
      <c r="X454" s="373"/>
      <c r="Y454" s="376"/>
      <c r="Z454" s="379"/>
      <c r="AA454" s="379"/>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54"/>
      <c r="Q455" s="70"/>
      <c r="R455" s="357"/>
      <c r="S455" s="360"/>
      <c r="T455" s="354"/>
      <c r="U455" s="364"/>
      <c r="V455" s="367"/>
      <c r="W455" s="370"/>
      <c r="X455" s="373"/>
      <c r="Y455" s="376"/>
      <c r="Z455" s="379"/>
      <c r="AA455" s="379"/>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54"/>
      <c r="Q456" s="70"/>
      <c r="R456" s="357"/>
      <c r="S456" s="360"/>
      <c r="T456" s="354"/>
      <c r="U456" s="364"/>
      <c r="V456" s="367"/>
      <c r="W456" s="370"/>
      <c r="X456" s="373"/>
      <c r="Y456" s="376"/>
      <c r="Z456" s="379"/>
      <c r="AA456" s="379"/>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54"/>
      <c r="Q457" s="70"/>
      <c r="R457" s="357"/>
      <c r="S457" s="360"/>
      <c r="T457" s="354"/>
      <c r="U457" s="364"/>
      <c r="V457" s="367"/>
      <c r="W457" s="370"/>
      <c r="X457" s="373"/>
      <c r="Y457" s="376"/>
      <c r="Z457" s="379"/>
      <c r="AA457" s="379"/>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54"/>
      <c r="Q458" s="70"/>
      <c r="R458" s="357"/>
      <c r="S458" s="360"/>
      <c r="T458" s="354"/>
      <c r="U458" s="364"/>
      <c r="V458" s="367"/>
      <c r="W458" s="370"/>
      <c r="X458" s="373"/>
      <c r="Y458" s="376"/>
      <c r="Z458" s="379"/>
      <c r="AA458" s="379"/>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55"/>
      <c r="Q459" s="70"/>
      <c r="R459" s="358"/>
      <c r="S459" s="361"/>
      <c r="T459" s="355"/>
      <c r="U459" s="365"/>
      <c r="V459" s="368"/>
      <c r="W459" s="371"/>
      <c r="X459" s="374"/>
      <c r="Y459" s="377"/>
      <c r="Z459" s="380"/>
      <c r="AA459" s="380"/>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1057</v>
      </c>
      <c r="E1" s="2" t="s">
        <v>5</v>
      </c>
      <c r="F1" s="2" t="s">
        <v>6</v>
      </c>
      <c r="G1" s="2" t="s">
        <v>1058</v>
      </c>
      <c r="H1" s="2" t="s">
        <v>9</v>
      </c>
      <c r="I1" s="2" t="s">
        <v>8</v>
      </c>
      <c r="J1" s="2" t="s">
        <v>10</v>
      </c>
      <c r="K1" s="2" t="s">
        <v>11</v>
      </c>
      <c r="L1" s="2" t="s">
        <v>12</v>
      </c>
      <c r="M1" s="2" t="s">
        <v>13</v>
      </c>
      <c r="N1" s="2" t="s">
        <v>1059</v>
      </c>
      <c r="O1" s="12" t="s">
        <v>1060</v>
      </c>
      <c r="P1" s="2" t="s">
        <v>1061</v>
      </c>
      <c r="Q1" s="2" t="s">
        <v>1062</v>
      </c>
      <c r="R1" s="2" t="s">
        <v>335</v>
      </c>
      <c r="S1" s="2" t="s">
        <v>113</v>
      </c>
      <c r="T1" s="2" t="s">
        <v>31</v>
      </c>
      <c r="U1" s="2" t="s">
        <v>33</v>
      </c>
      <c r="V1" s="2" t="s">
        <v>1063</v>
      </c>
      <c r="W1" s="2" t="s">
        <v>34</v>
      </c>
      <c r="X1" s="2" t="s">
        <v>35</v>
      </c>
      <c r="Y1" s="7"/>
      <c r="Z1" s="2" t="s">
        <v>1064</v>
      </c>
      <c r="AA1" s="2" t="s">
        <v>1065</v>
      </c>
      <c r="AB1" s="15" t="s">
        <v>22</v>
      </c>
      <c r="AC1" s="2" t="s">
        <v>1066</v>
      </c>
      <c r="AD1" s="2" t="s">
        <v>1067</v>
      </c>
      <c r="AE1" s="2" t="s">
        <v>38</v>
      </c>
    </row>
    <row r="2" spans="1:31" x14ac:dyDescent="0.15">
      <c r="A2" s="4">
        <v>42346</v>
      </c>
      <c r="B2" s="5" t="s">
        <v>769</v>
      </c>
      <c r="C2" s="2">
        <v>1</v>
      </c>
      <c r="D2" s="6" t="s">
        <v>146</v>
      </c>
      <c r="E2" s="6" t="s">
        <v>239</v>
      </c>
      <c r="F2" s="2" t="s">
        <v>770</v>
      </c>
      <c r="G2" s="2" t="s">
        <v>138</v>
      </c>
      <c r="H2" s="2" t="s">
        <v>62</v>
      </c>
      <c r="I2" s="2" t="s">
        <v>89</v>
      </c>
      <c r="J2" s="6" t="s">
        <v>63</v>
      </c>
      <c r="K2" s="2" t="s">
        <v>66</v>
      </c>
      <c r="L2" s="2">
        <v>1</v>
      </c>
      <c r="M2" s="2">
        <v>1480</v>
      </c>
      <c r="N2" s="2">
        <v>1200</v>
      </c>
      <c r="O2" s="12">
        <v>0.81081081081081097</v>
      </c>
      <c r="P2" s="2">
        <v>0.7</v>
      </c>
      <c r="Q2" s="2">
        <v>840</v>
      </c>
      <c r="R2" s="14" t="s">
        <v>113</v>
      </c>
      <c r="S2" s="2" t="s">
        <v>1068</v>
      </c>
      <c r="T2" s="7"/>
      <c r="U2" s="7"/>
      <c r="V2" s="7"/>
      <c r="W2" s="2" t="s">
        <v>54</v>
      </c>
      <c r="X2" s="6" t="s">
        <v>49</v>
      </c>
      <c r="Y2" s="6"/>
      <c r="Z2" s="7"/>
      <c r="AA2" s="7"/>
      <c r="AB2" s="7"/>
      <c r="AC2" s="7"/>
      <c r="AD2" s="7"/>
      <c r="AE2" s="7"/>
    </row>
    <row r="3" spans="1:31" x14ac:dyDescent="0.15">
      <c r="A3" s="4">
        <v>42346</v>
      </c>
      <c r="B3" s="5" t="s">
        <v>772</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1069</v>
      </c>
      <c r="T3" s="7"/>
      <c r="U3" s="7"/>
      <c r="V3" s="7"/>
      <c r="W3" s="2" t="s">
        <v>54</v>
      </c>
      <c r="X3" s="6" t="s">
        <v>49</v>
      </c>
      <c r="Y3" s="6"/>
      <c r="Z3" s="7"/>
      <c r="AA3" s="7"/>
      <c r="AB3" s="7"/>
      <c r="AC3" s="7"/>
      <c r="AD3" s="7"/>
      <c r="AE3" s="7"/>
    </row>
    <row r="4" spans="1:31" x14ac:dyDescent="0.15">
      <c r="A4" s="4">
        <v>42346</v>
      </c>
      <c r="B4" s="5" t="s">
        <v>773</v>
      </c>
      <c r="C4" s="2">
        <v>3</v>
      </c>
      <c r="D4" s="6" t="s">
        <v>100</v>
      </c>
      <c r="E4" s="6" t="s">
        <v>128</v>
      </c>
      <c r="F4" s="2" t="s">
        <v>774</v>
      </c>
      <c r="G4" s="2" t="s">
        <v>775</v>
      </c>
      <c r="H4" s="2" t="s">
        <v>44</v>
      </c>
      <c r="I4" s="2" t="s">
        <v>104</v>
      </c>
      <c r="J4" s="6" t="s">
        <v>45</v>
      </c>
      <c r="K4" s="2" t="s">
        <v>46</v>
      </c>
      <c r="L4" s="2">
        <v>1</v>
      </c>
      <c r="M4" s="2">
        <v>240</v>
      </c>
      <c r="N4" s="2">
        <v>240</v>
      </c>
      <c r="O4" s="12">
        <v>1</v>
      </c>
      <c r="P4" s="7"/>
      <c r="Q4" s="7"/>
      <c r="R4" s="14" t="s">
        <v>47</v>
      </c>
      <c r="S4" s="2" t="s">
        <v>1069</v>
      </c>
      <c r="T4" s="7"/>
      <c r="U4" s="7"/>
      <c r="V4" s="7"/>
      <c r="W4" s="2" t="s">
        <v>54</v>
      </c>
      <c r="X4" s="6" t="s">
        <v>86</v>
      </c>
      <c r="Y4" s="6"/>
      <c r="Z4" s="7"/>
      <c r="AA4" s="7"/>
      <c r="AB4" s="7"/>
      <c r="AC4" s="7"/>
      <c r="AD4" s="7"/>
      <c r="AE4" s="7"/>
    </row>
    <row r="5" spans="1:31" x14ac:dyDescent="0.15">
      <c r="A5" s="4">
        <v>42347</v>
      </c>
      <c r="B5" s="5" t="s">
        <v>776</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1070</v>
      </c>
      <c r="T5" s="2"/>
      <c r="U5" s="2"/>
      <c r="V5" s="2"/>
      <c r="W5" s="2" t="s">
        <v>54</v>
      </c>
      <c r="X5" s="6" t="s">
        <v>49</v>
      </c>
      <c r="Y5" s="6"/>
      <c r="Z5" s="2"/>
      <c r="AA5" s="2"/>
      <c r="AB5" s="15"/>
      <c r="AC5" s="2"/>
      <c r="AD5" s="2"/>
      <c r="AE5" s="2"/>
    </row>
    <row r="6" spans="1:31" x14ac:dyDescent="0.15">
      <c r="A6" s="4">
        <v>42347</v>
      </c>
      <c r="B6" s="5" t="s">
        <v>776</v>
      </c>
      <c r="C6" s="2">
        <v>1</v>
      </c>
      <c r="D6" s="6" t="s">
        <v>100</v>
      </c>
      <c r="E6" s="6" t="s">
        <v>128</v>
      </c>
      <c r="F6" s="2" t="s">
        <v>777</v>
      </c>
      <c r="G6" s="2" t="s">
        <v>778</v>
      </c>
      <c r="H6" s="2" t="s">
        <v>44</v>
      </c>
      <c r="I6" s="2" t="s">
        <v>104</v>
      </c>
      <c r="J6" s="6" t="s">
        <v>45</v>
      </c>
      <c r="K6" s="2" t="s">
        <v>64</v>
      </c>
      <c r="L6" s="2">
        <v>1</v>
      </c>
      <c r="M6" s="2">
        <v>288</v>
      </c>
      <c r="N6" s="2">
        <v>288</v>
      </c>
      <c r="O6" s="12">
        <v>1</v>
      </c>
      <c r="P6" s="2">
        <v>1</v>
      </c>
      <c r="Q6" s="2">
        <v>288</v>
      </c>
      <c r="R6" s="14" t="s">
        <v>113</v>
      </c>
      <c r="S6" s="2" t="s">
        <v>1070</v>
      </c>
      <c r="T6" s="7"/>
      <c r="U6" s="7"/>
      <c r="V6" s="7"/>
      <c r="W6" s="2" t="s">
        <v>54</v>
      </c>
      <c r="X6" s="6" t="s">
        <v>49</v>
      </c>
      <c r="Y6" s="6"/>
      <c r="Z6" s="7"/>
      <c r="AA6" s="7"/>
      <c r="AB6" s="7"/>
      <c r="AC6" s="7"/>
      <c r="AD6" s="7"/>
      <c r="AE6" s="7"/>
    </row>
    <row r="7" spans="1:31" x14ac:dyDescent="0.15">
      <c r="A7" s="4">
        <v>42347</v>
      </c>
      <c r="B7" s="5" t="s">
        <v>779</v>
      </c>
      <c r="C7" s="2">
        <v>2</v>
      </c>
      <c r="D7" s="6" t="s">
        <v>100</v>
      </c>
      <c r="E7" s="6" t="s">
        <v>128</v>
      </c>
      <c r="F7" s="2" t="s">
        <v>780</v>
      </c>
      <c r="G7" s="2" t="s">
        <v>781</v>
      </c>
      <c r="H7" s="2" t="s">
        <v>44</v>
      </c>
      <c r="I7" s="2" t="s">
        <v>156</v>
      </c>
      <c r="J7" s="6" t="s">
        <v>55</v>
      </c>
      <c r="K7" s="2" t="s">
        <v>64</v>
      </c>
      <c r="L7" s="2">
        <v>1</v>
      </c>
      <c r="M7" s="2">
        <v>288</v>
      </c>
      <c r="N7" s="2">
        <v>280</v>
      </c>
      <c r="O7" s="12">
        <v>0.97222222222222199</v>
      </c>
      <c r="P7" s="2">
        <v>0.92500000000000004</v>
      </c>
      <c r="Q7" s="2">
        <v>259</v>
      </c>
      <c r="R7" s="14" t="s">
        <v>169</v>
      </c>
      <c r="S7" s="2" t="s">
        <v>1071</v>
      </c>
      <c r="T7" s="7"/>
      <c r="U7" s="7"/>
      <c r="V7" s="7"/>
      <c r="W7" s="2" t="s">
        <v>54</v>
      </c>
      <c r="X7" s="6" t="s">
        <v>49</v>
      </c>
      <c r="Y7" s="6"/>
      <c r="Z7" s="7"/>
      <c r="AA7" s="7"/>
      <c r="AB7" s="7"/>
      <c r="AC7" s="7"/>
      <c r="AD7" s="7"/>
      <c r="AE7" s="7"/>
    </row>
    <row r="8" spans="1:31" x14ac:dyDescent="0.15">
      <c r="A8" s="4">
        <v>42347</v>
      </c>
      <c r="B8" s="5" t="s">
        <v>782</v>
      </c>
      <c r="C8" s="2">
        <v>3</v>
      </c>
      <c r="D8" s="6" t="s">
        <v>100</v>
      </c>
      <c r="E8" s="6" t="s">
        <v>128</v>
      </c>
      <c r="F8" s="2" t="s">
        <v>783</v>
      </c>
      <c r="G8" s="2" t="s">
        <v>784</v>
      </c>
      <c r="H8" s="2" t="s">
        <v>44</v>
      </c>
      <c r="I8" s="2" t="s">
        <v>104</v>
      </c>
      <c r="J8" s="6" t="s">
        <v>45</v>
      </c>
      <c r="K8" s="2" t="s">
        <v>64</v>
      </c>
      <c r="L8" s="2">
        <v>1</v>
      </c>
      <c r="M8" s="2">
        <v>399</v>
      </c>
      <c r="N8" s="2">
        <v>350</v>
      </c>
      <c r="O8" s="12">
        <v>0.87719298245613997</v>
      </c>
      <c r="P8" s="2">
        <v>0.77500000000000002</v>
      </c>
      <c r="Q8" s="2">
        <v>271</v>
      </c>
      <c r="R8" s="14" t="s">
        <v>113</v>
      </c>
      <c r="S8" s="2" t="s">
        <v>1070</v>
      </c>
      <c r="T8" s="7"/>
      <c r="U8" s="7"/>
      <c r="V8" s="7"/>
      <c r="W8" s="2" t="s">
        <v>54</v>
      </c>
      <c r="X8" s="6" t="s">
        <v>49</v>
      </c>
      <c r="Y8" s="6"/>
      <c r="Z8" s="7"/>
      <c r="AA8" s="7"/>
      <c r="AB8" s="7"/>
      <c r="AC8" s="7"/>
      <c r="AD8" s="7"/>
      <c r="AE8" s="7"/>
    </row>
    <row r="9" spans="1:31" x14ac:dyDescent="0.15">
      <c r="A9" s="4">
        <v>42347</v>
      </c>
      <c r="B9" s="5" t="s">
        <v>785</v>
      </c>
      <c r="C9" s="2">
        <v>4</v>
      </c>
      <c r="D9" s="6" t="s">
        <v>59</v>
      </c>
      <c r="E9" s="6" t="s">
        <v>264</v>
      </c>
      <c r="F9" s="7"/>
      <c r="G9" s="2" t="s">
        <v>164</v>
      </c>
      <c r="H9" s="2" t="s">
        <v>62</v>
      </c>
      <c r="I9" s="2" t="s">
        <v>89</v>
      </c>
      <c r="J9" s="6" t="s">
        <v>55</v>
      </c>
      <c r="K9" s="2" t="s">
        <v>46</v>
      </c>
      <c r="L9" s="2">
        <v>1</v>
      </c>
      <c r="M9" s="2">
        <v>138</v>
      </c>
      <c r="N9" s="2">
        <v>138</v>
      </c>
      <c r="O9" s="12">
        <v>1</v>
      </c>
      <c r="P9" s="7"/>
      <c r="Q9" s="7"/>
      <c r="R9" s="14" t="s">
        <v>47</v>
      </c>
      <c r="S9" s="7"/>
      <c r="T9" s="7"/>
      <c r="U9" s="7"/>
      <c r="V9" s="7"/>
      <c r="W9" s="2" t="s">
        <v>392</v>
      </c>
      <c r="X9" s="6" t="s">
        <v>49</v>
      </c>
      <c r="Y9" s="6"/>
      <c r="Z9" s="7"/>
      <c r="AA9" s="7"/>
      <c r="AB9" s="7"/>
      <c r="AC9" s="7"/>
      <c r="AD9" s="7"/>
      <c r="AE9" s="7"/>
    </row>
    <row r="10" spans="1:31" x14ac:dyDescent="0.15">
      <c r="A10" s="4">
        <v>42347</v>
      </c>
      <c r="B10" s="5" t="s">
        <v>785</v>
      </c>
      <c r="C10" s="2">
        <v>4</v>
      </c>
      <c r="D10" s="6" t="s">
        <v>59</v>
      </c>
      <c r="E10" s="6" t="s">
        <v>264</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392</v>
      </c>
      <c r="X10" s="6" t="s">
        <v>49</v>
      </c>
      <c r="Y10" s="6"/>
      <c r="Z10" s="7"/>
      <c r="AA10" s="7"/>
      <c r="AB10" s="7"/>
      <c r="AC10" s="7"/>
      <c r="AD10" s="7"/>
      <c r="AE10" s="7"/>
    </row>
    <row r="11" spans="1:31" x14ac:dyDescent="0.15">
      <c r="A11" s="4">
        <v>42347</v>
      </c>
      <c r="B11" s="5" t="s">
        <v>787</v>
      </c>
      <c r="C11" s="2">
        <v>5</v>
      </c>
      <c r="D11" s="6" t="s">
        <v>50</v>
      </c>
      <c r="E11" s="6" t="s">
        <v>95</v>
      </c>
      <c r="F11" s="2" t="s">
        <v>788</v>
      </c>
      <c r="G11" s="2" t="s">
        <v>253</v>
      </c>
      <c r="H11" s="2" t="s">
        <v>44</v>
      </c>
      <c r="I11" s="2" t="s">
        <v>43</v>
      </c>
      <c r="J11" s="6" t="s">
        <v>45</v>
      </c>
      <c r="K11" s="2" t="s">
        <v>46</v>
      </c>
      <c r="L11" s="2">
        <v>1</v>
      </c>
      <c r="M11" s="2">
        <v>378</v>
      </c>
      <c r="N11" s="2">
        <v>378</v>
      </c>
      <c r="O11" s="12">
        <v>1</v>
      </c>
      <c r="P11" s="7"/>
      <c r="Q11" s="7"/>
      <c r="R11" s="14" t="s">
        <v>47</v>
      </c>
      <c r="S11" s="7"/>
      <c r="T11" s="7"/>
      <c r="U11" s="7"/>
      <c r="V11" s="7"/>
      <c r="W11" s="2" t="s">
        <v>392</v>
      </c>
      <c r="X11" s="6" t="s">
        <v>78</v>
      </c>
      <c r="Y11" s="6"/>
      <c r="Z11" s="7"/>
      <c r="AA11" s="7"/>
      <c r="AB11" s="7"/>
      <c r="AC11" s="7"/>
      <c r="AD11" s="7"/>
      <c r="AE11" s="7"/>
    </row>
    <row r="12" spans="1:31" x14ac:dyDescent="0.15">
      <c r="A12" s="4">
        <v>42347</v>
      </c>
      <c r="B12" s="5" t="s">
        <v>787</v>
      </c>
      <c r="C12" s="2">
        <v>5</v>
      </c>
      <c r="D12" s="6" t="s">
        <v>56</v>
      </c>
      <c r="E12" s="6" t="s">
        <v>79</v>
      </c>
      <c r="F12" s="7"/>
      <c r="G12" s="2" t="s">
        <v>789</v>
      </c>
      <c r="H12" s="2" t="s">
        <v>62</v>
      </c>
      <c r="I12" s="2" t="s">
        <v>53</v>
      </c>
      <c r="J12" s="6" t="s">
        <v>45</v>
      </c>
      <c r="K12" s="2" t="s">
        <v>46</v>
      </c>
      <c r="L12" s="2">
        <v>1</v>
      </c>
      <c r="M12" s="2">
        <v>158</v>
      </c>
      <c r="N12" s="2">
        <v>158</v>
      </c>
      <c r="O12" s="12">
        <v>1</v>
      </c>
      <c r="P12" s="7"/>
      <c r="Q12" s="7"/>
      <c r="R12" s="14" t="s">
        <v>47</v>
      </c>
      <c r="S12" s="7"/>
      <c r="T12" s="7"/>
      <c r="U12" s="7"/>
      <c r="V12" s="7"/>
      <c r="W12" s="2" t="s">
        <v>392</v>
      </c>
      <c r="X12" s="6" t="s">
        <v>78</v>
      </c>
      <c r="Y12" s="6"/>
      <c r="Z12" s="7"/>
      <c r="AA12" s="7"/>
      <c r="AB12" s="7"/>
      <c r="AC12" s="7"/>
      <c r="AD12" s="7"/>
      <c r="AE12" s="7"/>
    </row>
    <row r="13" spans="1:31" x14ac:dyDescent="0.15">
      <c r="A13" s="4">
        <v>42347</v>
      </c>
      <c r="B13" s="5" t="s">
        <v>790</v>
      </c>
      <c r="C13" s="2">
        <v>6</v>
      </c>
      <c r="D13" s="6" t="s">
        <v>66</v>
      </c>
      <c r="E13" s="6" t="s">
        <v>120</v>
      </c>
      <c r="F13" s="2" t="s">
        <v>791</v>
      </c>
      <c r="G13" s="2" t="s">
        <v>166</v>
      </c>
      <c r="H13" s="2" t="s">
        <v>44</v>
      </c>
      <c r="I13" s="2" t="s">
        <v>212</v>
      </c>
      <c r="J13" s="6" t="s">
        <v>63</v>
      </c>
      <c r="K13" s="2" t="s">
        <v>66</v>
      </c>
      <c r="L13" s="2">
        <v>1</v>
      </c>
      <c r="M13" s="2">
        <v>4780</v>
      </c>
      <c r="N13" s="2">
        <v>3585</v>
      </c>
      <c r="O13" s="12">
        <v>0.75</v>
      </c>
      <c r="P13" s="2">
        <v>0.625</v>
      </c>
      <c r="Q13" s="2">
        <v>2240</v>
      </c>
      <c r="R13" s="14" t="s">
        <v>1072</v>
      </c>
      <c r="S13" s="2" t="s">
        <v>1073</v>
      </c>
      <c r="T13" s="2">
        <v>15510581719</v>
      </c>
      <c r="U13" s="7"/>
      <c r="V13" s="7"/>
      <c r="W13" s="2" t="s">
        <v>54</v>
      </c>
      <c r="X13" s="6" t="s">
        <v>86</v>
      </c>
      <c r="Y13" s="6"/>
      <c r="Z13" s="7"/>
      <c r="AA13" s="7"/>
      <c r="AB13" s="7"/>
      <c r="AC13" s="7"/>
      <c r="AD13" s="7"/>
      <c r="AE13" s="7"/>
    </row>
    <row r="14" spans="1:31" x14ac:dyDescent="0.15">
      <c r="A14" s="4">
        <v>42347</v>
      </c>
      <c r="B14" s="5" t="s">
        <v>790</v>
      </c>
      <c r="C14" s="2">
        <v>6</v>
      </c>
      <c r="D14" s="6" t="s">
        <v>146</v>
      </c>
      <c r="E14" s="6" t="s">
        <v>120</v>
      </c>
      <c r="F14" s="2" t="s">
        <v>792</v>
      </c>
      <c r="G14" s="2" t="s">
        <v>166</v>
      </c>
      <c r="H14" s="2" t="s">
        <v>44</v>
      </c>
      <c r="I14" s="2">
        <v>27.5</v>
      </c>
      <c r="J14" s="6" t="s">
        <v>63</v>
      </c>
      <c r="K14" s="2" t="s">
        <v>66</v>
      </c>
      <c r="L14" s="2">
        <v>1</v>
      </c>
      <c r="M14" s="2">
        <v>2840</v>
      </c>
      <c r="N14" s="2">
        <v>2414</v>
      </c>
      <c r="O14" s="12">
        <v>0.85</v>
      </c>
      <c r="P14" s="2">
        <v>0.77500000000000002</v>
      </c>
      <c r="Q14" s="2">
        <v>1870</v>
      </c>
      <c r="R14" s="14" t="s">
        <v>1072</v>
      </c>
      <c r="S14" s="2" t="s">
        <v>1073</v>
      </c>
      <c r="T14" s="7"/>
      <c r="U14" s="7"/>
      <c r="V14" s="7"/>
      <c r="W14" s="2" t="s">
        <v>54</v>
      </c>
      <c r="X14" s="6" t="s">
        <v>86</v>
      </c>
      <c r="Y14" s="6"/>
      <c r="Z14" s="7"/>
      <c r="AA14" s="7"/>
      <c r="AB14" s="7"/>
      <c r="AC14" s="7"/>
      <c r="AD14" s="7"/>
      <c r="AE14" s="7"/>
    </row>
    <row r="15" spans="1:31" x14ac:dyDescent="0.15">
      <c r="A15" s="4">
        <v>42347</v>
      </c>
      <c r="B15" s="5" t="s">
        <v>793</v>
      </c>
      <c r="C15" s="2">
        <v>7</v>
      </c>
      <c r="D15" s="6" t="s">
        <v>305</v>
      </c>
      <c r="E15" s="6"/>
      <c r="F15" s="2" t="s">
        <v>794</v>
      </c>
      <c r="G15" s="2" t="s">
        <v>203</v>
      </c>
      <c r="H15" s="2" t="s">
        <v>44</v>
      </c>
      <c r="I15" s="2" t="s">
        <v>795</v>
      </c>
      <c r="J15" s="6" t="s">
        <v>63</v>
      </c>
      <c r="K15" s="2" t="s">
        <v>66</v>
      </c>
      <c r="L15" s="2">
        <v>1</v>
      </c>
      <c r="M15" s="2">
        <v>500</v>
      </c>
      <c r="N15" s="2">
        <v>500</v>
      </c>
      <c r="O15" s="12">
        <v>1</v>
      </c>
      <c r="P15" s="2">
        <v>1</v>
      </c>
      <c r="Q15" s="2">
        <v>500</v>
      </c>
      <c r="R15" s="14" t="s">
        <v>113</v>
      </c>
      <c r="S15" s="2" t="s">
        <v>1074</v>
      </c>
      <c r="T15" s="7"/>
      <c r="U15" s="7"/>
      <c r="V15" s="7"/>
      <c r="W15" s="2" t="s">
        <v>54</v>
      </c>
      <c r="X15" s="6" t="s">
        <v>276</v>
      </c>
      <c r="Y15" s="6"/>
      <c r="Z15" s="7"/>
      <c r="AA15" s="7"/>
      <c r="AB15" s="7"/>
      <c r="AC15" s="7"/>
      <c r="AD15" s="7"/>
      <c r="AE15" s="7"/>
    </row>
    <row r="16" spans="1:31" x14ac:dyDescent="0.15">
      <c r="A16" s="8">
        <v>42348</v>
      </c>
      <c r="B16" s="9" t="s">
        <v>796</v>
      </c>
      <c r="C16" s="10">
        <v>1</v>
      </c>
      <c r="D16" s="11" t="s">
        <v>242</v>
      </c>
      <c r="E16" s="11"/>
      <c r="F16" s="11" t="s">
        <v>794</v>
      </c>
      <c r="G16" s="11" t="s">
        <v>203</v>
      </c>
      <c r="H16" s="11" t="s">
        <v>44</v>
      </c>
      <c r="I16" s="11" t="s">
        <v>797</v>
      </c>
      <c r="J16" s="11" t="s">
        <v>63</v>
      </c>
      <c r="K16" s="10" t="s">
        <v>66</v>
      </c>
      <c r="L16" s="11">
        <v>1</v>
      </c>
      <c r="M16" s="11">
        <v>500</v>
      </c>
      <c r="N16" s="13">
        <v>500</v>
      </c>
      <c r="O16" s="12">
        <v>1</v>
      </c>
      <c r="P16" s="10">
        <v>1</v>
      </c>
      <c r="Q16" s="10">
        <v>500</v>
      </c>
      <c r="R16" s="11" t="s">
        <v>1072</v>
      </c>
      <c r="S16" s="11" t="s">
        <v>232</v>
      </c>
      <c r="T16" s="11">
        <v>18612000006</v>
      </c>
      <c r="U16" s="11"/>
      <c r="V16" s="11"/>
      <c r="W16" s="11" t="s">
        <v>54</v>
      </c>
      <c r="X16" s="11" t="s">
        <v>86</v>
      </c>
      <c r="Y16" s="11"/>
      <c r="Z16" s="13"/>
      <c r="AA16" s="13"/>
      <c r="AB16" s="16"/>
      <c r="AC16" s="11"/>
      <c r="AD16" s="11"/>
      <c r="AE16" s="10"/>
    </row>
    <row r="17" spans="1:31" x14ac:dyDescent="0.15">
      <c r="A17" s="4">
        <v>42348</v>
      </c>
      <c r="B17" s="5" t="s">
        <v>796</v>
      </c>
      <c r="C17" s="2">
        <v>1</v>
      </c>
      <c r="D17" s="6" t="s">
        <v>92</v>
      </c>
      <c r="E17" s="6" t="s">
        <v>250</v>
      </c>
      <c r="F17" s="2" t="s">
        <v>798</v>
      </c>
      <c r="G17" s="2" t="s">
        <v>204</v>
      </c>
      <c r="H17" s="2" t="s">
        <v>62</v>
      </c>
      <c r="I17" s="2" t="s">
        <v>263</v>
      </c>
      <c r="J17" s="6" t="s">
        <v>63</v>
      </c>
      <c r="K17" s="2" t="s">
        <v>66</v>
      </c>
      <c r="L17" s="2">
        <v>1</v>
      </c>
      <c r="M17" s="2">
        <v>580</v>
      </c>
      <c r="N17" s="2">
        <v>290</v>
      </c>
      <c r="O17" s="12">
        <v>0.5</v>
      </c>
      <c r="P17" s="2">
        <v>0.25</v>
      </c>
      <c r="Q17" s="2">
        <v>72.5</v>
      </c>
      <c r="R17" s="14" t="s">
        <v>1072</v>
      </c>
      <c r="S17" s="2" t="s">
        <v>232</v>
      </c>
      <c r="T17" s="2"/>
      <c r="U17" s="2"/>
      <c r="V17" s="2"/>
      <c r="W17" s="2" t="s">
        <v>54</v>
      </c>
      <c r="X17" s="6" t="s">
        <v>86</v>
      </c>
      <c r="Y17" s="6"/>
      <c r="Z17" s="2"/>
      <c r="AA17" s="2"/>
      <c r="AB17" s="15"/>
      <c r="AC17" s="2"/>
      <c r="AD17" s="2"/>
      <c r="AE17" s="2"/>
    </row>
    <row r="18" spans="1:31" x14ac:dyDescent="0.15">
      <c r="A18" s="4">
        <v>42348</v>
      </c>
      <c r="B18" s="5" t="s">
        <v>796</v>
      </c>
      <c r="C18" s="2">
        <v>1</v>
      </c>
      <c r="D18" s="6" t="s">
        <v>146</v>
      </c>
      <c r="E18" s="6" t="s">
        <v>239</v>
      </c>
      <c r="F18" s="2" t="s">
        <v>770</v>
      </c>
      <c r="G18" s="2" t="s">
        <v>137</v>
      </c>
      <c r="H18" s="2" t="s">
        <v>62</v>
      </c>
      <c r="I18" s="2" t="s">
        <v>288</v>
      </c>
      <c r="J18" s="6" t="s">
        <v>63</v>
      </c>
      <c r="K18" s="2" t="s">
        <v>66</v>
      </c>
      <c r="L18" s="2">
        <v>1</v>
      </c>
      <c r="M18" s="2">
        <v>1480</v>
      </c>
      <c r="N18" s="2">
        <v>1258</v>
      </c>
      <c r="O18" s="12">
        <v>0.85</v>
      </c>
      <c r="P18" s="2">
        <v>0.77500000000000002</v>
      </c>
      <c r="Q18" s="2">
        <v>975</v>
      </c>
      <c r="R18" s="14" t="s">
        <v>1072</v>
      </c>
      <c r="S18" s="2" t="s">
        <v>232</v>
      </c>
      <c r="T18" s="2"/>
      <c r="U18" s="2"/>
      <c r="V18" s="2"/>
      <c r="W18" s="2" t="s">
        <v>54</v>
      </c>
      <c r="X18" s="6" t="s">
        <v>86</v>
      </c>
      <c r="Y18" s="6"/>
      <c r="Z18" s="2"/>
      <c r="AA18" s="2"/>
      <c r="AB18" s="15"/>
      <c r="AC18" s="2"/>
      <c r="AD18" s="2"/>
      <c r="AE18" s="2"/>
    </row>
    <row r="19" spans="1:31" x14ac:dyDescent="0.15">
      <c r="A19" s="4">
        <v>42348</v>
      </c>
      <c r="B19" s="5" t="s">
        <v>799</v>
      </c>
      <c r="C19" s="2">
        <v>2</v>
      </c>
      <c r="D19" s="6" t="s">
        <v>90</v>
      </c>
      <c r="E19" s="6" t="s">
        <v>93</v>
      </c>
      <c r="F19" s="2" t="s">
        <v>265</v>
      </c>
      <c r="G19" s="2" t="s">
        <v>302</v>
      </c>
      <c r="H19" s="2" t="s">
        <v>62</v>
      </c>
      <c r="I19" s="2" t="s">
        <v>43</v>
      </c>
      <c r="J19" s="6" t="s">
        <v>45</v>
      </c>
      <c r="K19" s="2" t="s">
        <v>66</v>
      </c>
      <c r="L19" s="2">
        <v>1</v>
      </c>
      <c r="M19" s="2">
        <v>1860</v>
      </c>
      <c r="N19" s="2">
        <v>1100</v>
      </c>
      <c r="O19" s="12">
        <v>0.59139784946236595</v>
      </c>
      <c r="P19" s="2">
        <v>0.32500000000000001</v>
      </c>
      <c r="Q19" s="2">
        <v>357.5</v>
      </c>
      <c r="R19" s="14" t="s">
        <v>113</v>
      </c>
      <c r="S19" s="2" t="s">
        <v>1075</v>
      </c>
      <c r="T19" s="7"/>
      <c r="U19" s="7"/>
      <c r="V19" s="7"/>
      <c r="W19" s="2" t="s">
        <v>54</v>
      </c>
      <c r="X19" s="6" t="s">
        <v>78</v>
      </c>
      <c r="Y19" s="6"/>
      <c r="Z19" s="7"/>
      <c r="AA19" s="7"/>
      <c r="AB19" s="7"/>
      <c r="AC19" s="7"/>
      <c r="AD19" s="7"/>
      <c r="AE19" s="7"/>
    </row>
    <row r="20" spans="1:31" x14ac:dyDescent="0.15">
      <c r="A20" s="4">
        <v>42348</v>
      </c>
      <c r="B20" s="5" t="s">
        <v>800</v>
      </c>
      <c r="C20" s="2">
        <v>3</v>
      </c>
      <c r="D20" s="6" t="s">
        <v>242</v>
      </c>
      <c r="E20" s="6"/>
      <c r="F20" s="2" t="s">
        <v>794</v>
      </c>
      <c r="G20" s="2" t="s">
        <v>203</v>
      </c>
      <c r="H20" s="2" t="s">
        <v>44</v>
      </c>
      <c r="I20" s="2" t="s">
        <v>795</v>
      </c>
      <c r="J20" s="6" t="s">
        <v>63</v>
      </c>
      <c r="K20" s="2" t="s">
        <v>66</v>
      </c>
      <c r="L20" s="2">
        <v>1</v>
      </c>
      <c r="M20" s="2">
        <v>500</v>
      </c>
      <c r="N20" s="2">
        <v>500</v>
      </c>
      <c r="O20" s="12">
        <v>1</v>
      </c>
      <c r="P20" s="2">
        <v>1</v>
      </c>
      <c r="Q20" s="2">
        <v>500</v>
      </c>
      <c r="R20" s="14" t="s">
        <v>113</v>
      </c>
      <c r="S20" s="2" t="s">
        <v>1076</v>
      </c>
      <c r="T20" s="7"/>
      <c r="U20" s="7"/>
      <c r="V20" s="7"/>
      <c r="W20" s="2" t="s">
        <v>54</v>
      </c>
      <c r="X20" s="6" t="s">
        <v>86</v>
      </c>
      <c r="Y20" s="6"/>
      <c r="Z20" s="7"/>
      <c r="AA20" s="7"/>
      <c r="AB20" s="7"/>
      <c r="AC20" s="7"/>
      <c r="AD20" s="7"/>
      <c r="AE20" s="7"/>
    </row>
    <row r="21" spans="1:31" x14ac:dyDescent="0.15">
      <c r="A21" s="4">
        <v>42348</v>
      </c>
      <c r="B21" s="5" t="s">
        <v>801</v>
      </c>
      <c r="C21" s="2">
        <v>4</v>
      </c>
      <c r="D21" s="6" t="s">
        <v>242</v>
      </c>
      <c r="E21" s="6"/>
      <c r="F21" s="2" t="s">
        <v>794</v>
      </c>
      <c r="G21" s="2" t="s">
        <v>203</v>
      </c>
      <c r="H21" s="2" t="s">
        <v>44</v>
      </c>
      <c r="I21" s="2" t="s">
        <v>261</v>
      </c>
      <c r="J21" s="6" t="s">
        <v>63</v>
      </c>
      <c r="K21" s="2" t="s">
        <v>66</v>
      </c>
      <c r="L21" s="2">
        <v>1</v>
      </c>
      <c r="M21" s="2">
        <v>500</v>
      </c>
      <c r="N21" s="2">
        <v>500</v>
      </c>
      <c r="O21" s="12">
        <v>1</v>
      </c>
      <c r="P21" s="2">
        <v>1</v>
      </c>
      <c r="Q21" s="2">
        <v>500</v>
      </c>
      <c r="R21" s="14" t="s">
        <v>113</v>
      </c>
      <c r="S21" s="2" t="s">
        <v>1077</v>
      </c>
      <c r="T21" s="7"/>
      <c r="U21" s="7"/>
      <c r="V21" s="7"/>
      <c r="W21" s="2" t="s">
        <v>54</v>
      </c>
      <c r="X21" s="6" t="s">
        <v>86</v>
      </c>
      <c r="Y21" s="6"/>
      <c r="Z21" s="7"/>
      <c r="AA21" s="7"/>
      <c r="AB21" s="7"/>
      <c r="AC21" s="7"/>
      <c r="AD21" s="7"/>
      <c r="AE21" s="7"/>
    </row>
    <row r="22" spans="1:31" x14ac:dyDescent="0.15">
      <c r="A22" s="4">
        <v>42348</v>
      </c>
      <c r="B22" s="5" t="s">
        <v>802</v>
      </c>
      <c r="C22" s="2">
        <v>5</v>
      </c>
      <c r="D22" s="6" t="s">
        <v>66</v>
      </c>
      <c r="E22" s="6" t="s">
        <v>147</v>
      </c>
      <c r="F22" s="2" t="s">
        <v>803</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269</v>
      </c>
      <c r="T22" s="7"/>
      <c r="U22" s="7"/>
      <c r="V22" s="7"/>
      <c r="W22" s="2" t="s">
        <v>54</v>
      </c>
      <c r="X22" s="6" t="s">
        <v>86</v>
      </c>
      <c r="Y22" s="6"/>
      <c r="Z22" s="7"/>
      <c r="AA22" s="7"/>
      <c r="AB22" s="15" t="s">
        <v>1078</v>
      </c>
      <c r="AC22" s="2">
        <v>1</v>
      </c>
      <c r="AD22" s="2">
        <v>100</v>
      </c>
      <c r="AE22" s="7"/>
    </row>
    <row r="23" spans="1:31" x14ac:dyDescent="0.15">
      <c r="A23" s="4">
        <v>42348</v>
      </c>
      <c r="B23" s="5" t="s">
        <v>802</v>
      </c>
      <c r="C23" s="2">
        <v>5</v>
      </c>
      <c r="D23" s="6" t="s">
        <v>146</v>
      </c>
      <c r="E23" s="6" t="s">
        <v>120</v>
      </c>
      <c r="F23" s="2" t="s">
        <v>804</v>
      </c>
      <c r="G23" s="2" t="s">
        <v>805</v>
      </c>
      <c r="H23" s="2" t="s">
        <v>44</v>
      </c>
      <c r="I23" s="2">
        <v>25.5</v>
      </c>
      <c r="J23" s="6" t="s">
        <v>55</v>
      </c>
      <c r="K23" s="2" t="s">
        <v>66</v>
      </c>
      <c r="L23" s="2">
        <v>1</v>
      </c>
      <c r="M23" s="2">
        <v>3940</v>
      </c>
      <c r="N23" s="2">
        <v>3544</v>
      </c>
      <c r="O23" s="12">
        <v>0.89949238578680202</v>
      </c>
      <c r="P23" s="2">
        <v>0.85</v>
      </c>
      <c r="Q23" s="2">
        <v>3012.4</v>
      </c>
      <c r="R23" s="14" t="s">
        <v>113</v>
      </c>
      <c r="S23" s="2" t="s">
        <v>269</v>
      </c>
      <c r="T23" s="7"/>
      <c r="U23" s="7"/>
      <c r="V23" s="7"/>
      <c r="W23" s="2" t="s">
        <v>54</v>
      </c>
      <c r="X23" s="6" t="s">
        <v>86</v>
      </c>
      <c r="Y23" s="6"/>
      <c r="Z23" s="7"/>
      <c r="AA23" s="7"/>
      <c r="AB23" s="15" t="s">
        <v>1079</v>
      </c>
      <c r="AC23" s="2">
        <v>1</v>
      </c>
      <c r="AD23" s="2">
        <v>100</v>
      </c>
      <c r="AE23" s="7"/>
    </row>
    <row r="24" spans="1:31" x14ac:dyDescent="0.15">
      <c r="A24" s="4">
        <v>42348</v>
      </c>
      <c r="B24" s="5" t="s">
        <v>802</v>
      </c>
      <c r="C24" s="2">
        <v>5</v>
      </c>
      <c r="D24" s="6" t="s">
        <v>157</v>
      </c>
      <c r="E24" s="6" t="s">
        <v>41</v>
      </c>
      <c r="F24" s="2" t="s">
        <v>806</v>
      </c>
      <c r="G24" s="2" t="s">
        <v>166</v>
      </c>
      <c r="H24" s="2" t="s">
        <v>44</v>
      </c>
      <c r="I24" s="2" t="s">
        <v>282</v>
      </c>
      <c r="J24" s="6" t="s">
        <v>55</v>
      </c>
      <c r="K24" s="2" t="s">
        <v>66</v>
      </c>
      <c r="L24" s="2">
        <v>1</v>
      </c>
      <c r="M24" s="2">
        <v>1340</v>
      </c>
      <c r="N24" s="2">
        <v>1206</v>
      </c>
      <c r="O24" s="12">
        <v>0.9</v>
      </c>
      <c r="P24" s="2">
        <v>0.85</v>
      </c>
      <c r="Q24" s="2">
        <v>1025.0999999999999</v>
      </c>
      <c r="R24" s="14" t="s">
        <v>113</v>
      </c>
      <c r="S24" s="2" t="s">
        <v>269</v>
      </c>
      <c r="T24" s="7"/>
      <c r="U24" s="7"/>
      <c r="V24" s="7"/>
      <c r="W24" s="2" t="s">
        <v>54</v>
      </c>
      <c r="X24" s="6" t="s">
        <v>86</v>
      </c>
      <c r="Y24" s="6"/>
      <c r="Z24" s="7"/>
      <c r="AA24" s="7"/>
      <c r="AB24" s="7"/>
      <c r="AC24" s="7"/>
      <c r="AD24" s="7"/>
      <c r="AE24" s="7"/>
    </row>
    <row r="25" spans="1:31" x14ac:dyDescent="0.15">
      <c r="A25" s="4">
        <v>42348</v>
      </c>
      <c r="B25" s="5" t="s">
        <v>807</v>
      </c>
      <c r="C25" s="2">
        <v>6</v>
      </c>
      <c r="D25" s="6" t="s">
        <v>157</v>
      </c>
      <c r="E25" s="6" t="s">
        <v>41</v>
      </c>
      <c r="F25" s="2" t="s">
        <v>806</v>
      </c>
      <c r="G25" s="2" t="s">
        <v>166</v>
      </c>
      <c r="H25" s="2" t="s">
        <v>44</v>
      </c>
      <c r="I25" s="2" t="s">
        <v>89</v>
      </c>
      <c r="J25" s="6" t="s">
        <v>55</v>
      </c>
      <c r="K25" s="2" t="s">
        <v>66</v>
      </c>
      <c r="L25" s="2">
        <v>1</v>
      </c>
      <c r="M25" s="2">
        <v>1340</v>
      </c>
      <c r="N25" s="2">
        <v>1206</v>
      </c>
      <c r="O25" s="12">
        <v>0.9</v>
      </c>
      <c r="P25" s="2">
        <v>0.85</v>
      </c>
      <c r="Q25" s="2">
        <v>1025.0999999999999</v>
      </c>
      <c r="R25" s="14" t="s">
        <v>113</v>
      </c>
      <c r="S25" s="2" t="s">
        <v>1080</v>
      </c>
      <c r="T25" s="7"/>
      <c r="U25" s="7"/>
      <c r="V25" s="7"/>
      <c r="W25" s="2" t="s">
        <v>54</v>
      </c>
      <c r="X25" s="6" t="s">
        <v>86</v>
      </c>
      <c r="Y25" s="6"/>
      <c r="Z25" s="7"/>
      <c r="AA25" s="7"/>
      <c r="AB25" s="7"/>
      <c r="AC25" s="7"/>
      <c r="AD25" s="7"/>
      <c r="AE25" s="7"/>
    </row>
    <row r="26" spans="1:31" x14ac:dyDescent="0.15">
      <c r="A26" s="4">
        <v>42348</v>
      </c>
      <c r="B26" s="5" t="s">
        <v>808</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275</v>
      </c>
      <c r="S26" s="2" t="s">
        <v>293</v>
      </c>
      <c r="T26" s="7"/>
      <c r="U26" s="7"/>
      <c r="V26" s="7"/>
      <c r="W26" s="2" t="s">
        <v>54</v>
      </c>
      <c r="X26" s="6" t="s">
        <v>276</v>
      </c>
      <c r="Y26" s="6"/>
      <c r="Z26" s="7"/>
      <c r="AA26" s="7"/>
      <c r="AB26" s="7"/>
      <c r="AC26" s="7"/>
      <c r="AD26" s="7"/>
      <c r="AE26" s="7"/>
    </row>
    <row r="27" spans="1:31" x14ac:dyDescent="0.15">
      <c r="A27" s="4">
        <v>42348</v>
      </c>
      <c r="B27" s="5" t="s">
        <v>809</v>
      </c>
      <c r="C27" s="2">
        <v>8</v>
      </c>
      <c r="D27" s="6" t="s">
        <v>90</v>
      </c>
      <c r="E27" s="6" t="s">
        <v>91</v>
      </c>
      <c r="F27" s="2" t="s">
        <v>810</v>
      </c>
      <c r="G27" s="2" t="s">
        <v>811</v>
      </c>
      <c r="H27" s="2" t="s">
        <v>44</v>
      </c>
      <c r="I27" s="2" t="s">
        <v>72</v>
      </c>
      <c r="J27" s="6" t="s">
        <v>55</v>
      </c>
      <c r="K27" s="2" t="s">
        <v>66</v>
      </c>
      <c r="L27" s="2">
        <v>1</v>
      </c>
      <c r="M27" s="2">
        <v>1780</v>
      </c>
      <c r="N27" s="2">
        <v>1068</v>
      </c>
      <c r="O27" s="12">
        <v>0.6</v>
      </c>
      <c r="P27" s="2">
        <v>0.4</v>
      </c>
      <c r="Q27" s="2">
        <v>427.2</v>
      </c>
      <c r="R27" s="14" t="s">
        <v>275</v>
      </c>
      <c r="S27" s="2" t="s">
        <v>392</v>
      </c>
      <c r="T27" s="7"/>
      <c r="U27" s="7"/>
      <c r="V27" s="7"/>
      <c r="W27" s="2" t="s">
        <v>392</v>
      </c>
      <c r="X27" s="6" t="s">
        <v>86</v>
      </c>
      <c r="Y27" s="6"/>
      <c r="Z27" s="7"/>
      <c r="AA27" s="7"/>
      <c r="AB27" s="7"/>
      <c r="AC27" s="7"/>
      <c r="AD27" s="7"/>
      <c r="AE27" s="7"/>
    </row>
    <row r="28" spans="1:31" x14ac:dyDescent="0.15">
      <c r="A28" s="4">
        <v>42348</v>
      </c>
      <c r="B28" s="5" t="s">
        <v>809</v>
      </c>
      <c r="C28" s="2">
        <v>8</v>
      </c>
      <c r="D28" s="6" t="s">
        <v>92</v>
      </c>
      <c r="E28" s="6" t="s">
        <v>91</v>
      </c>
      <c r="F28" s="2" t="s">
        <v>812</v>
      </c>
      <c r="G28" s="2" t="s">
        <v>813</v>
      </c>
      <c r="H28" s="2" t="s">
        <v>44</v>
      </c>
      <c r="I28" s="2" t="s">
        <v>72</v>
      </c>
      <c r="J28" s="6" t="s">
        <v>55</v>
      </c>
      <c r="K28" s="2" t="s">
        <v>66</v>
      </c>
      <c r="L28" s="2">
        <v>1</v>
      </c>
      <c r="M28" s="2">
        <v>1280</v>
      </c>
      <c r="N28" s="2">
        <v>768</v>
      </c>
      <c r="O28" s="12">
        <v>0.6</v>
      </c>
      <c r="P28" s="2">
        <v>0.4</v>
      </c>
      <c r="Q28" s="2">
        <v>307.2</v>
      </c>
      <c r="R28" s="14" t="s">
        <v>275</v>
      </c>
      <c r="S28" s="2" t="s">
        <v>392</v>
      </c>
      <c r="T28" s="7"/>
      <c r="U28" s="7"/>
      <c r="V28" s="7"/>
      <c r="W28" s="2" t="s">
        <v>392</v>
      </c>
      <c r="X28" s="6" t="s">
        <v>86</v>
      </c>
      <c r="Y28" s="6"/>
      <c r="Z28" s="7"/>
      <c r="AA28" s="7"/>
      <c r="AB28" s="7"/>
      <c r="AC28" s="7"/>
      <c r="AD28" s="7"/>
      <c r="AE28" s="7"/>
    </row>
    <row r="29" spans="1:31" x14ac:dyDescent="0.15">
      <c r="A29" s="4">
        <v>42348</v>
      </c>
      <c r="B29" s="5" t="s">
        <v>809</v>
      </c>
      <c r="C29" s="2">
        <v>8</v>
      </c>
      <c r="D29" s="6" t="s">
        <v>75</v>
      </c>
      <c r="E29" s="6" t="s">
        <v>225</v>
      </c>
      <c r="F29" s="2" t="s">
        <v>814</v>
      </c>
      <c r="G29" s="2" t="s">
        <v>331</v>
      </c>
      <c r="H29" s="2" t="s">
        <v>44</v>
      </c>
      <c r="I29" s="2" t="s">
        <v>53</v>
      </c>
      <c r="J29" s="6" t="s">
        <v>55</v>
      </c>
      <c r="K29" s="2" t="s">
        <v>66</v>
      </c>
      <c r="L29" s="2">
        <v>1</v>
      </c>
      <c r="M29" s="2">
        <v>1280</v>
      </c>
      <c r="N29" s="2">
        <v>704</v>
      </c>
      <c r="O29" s="12">
        <v>0.55000000000000004</v>
      </c>
      <c r="P29" s="2">
        <v>0.32500000000000001</v>
      </c>
      <c r="Q29" s="2">
        <v>228.8</v>
      </c>
      <c r="R29" s="14" t="s">
        <v>275</v>
      </c>
      <c r="S29" s="2" t="s">
        <v>392</v>
      </c>
      <c r="T29" s="7"/>
      <c r="U29" s="7"/>
      <c r="V29" s="7"/>
      <c r="W29" s="2" t="s">
        <v>392</v>
      </c>
      <c r="X29" s="6" t="s">
        <v>86</v>
      </c>
      <c r="Y29" s="6"/>
      <c r="Z29" s="7"/>
      <c r="AA29" s="7"/>
      <c r="AB29" s="7"/>
      <c r="AC29" s="7"/>
      <c r="AD29" s="7"/>
      <c r="AE29" s="7"/>
    </row>
    <row r="30" spans="1:31" x14ac:dyDescent="0.15">
      <c r="A30" s="4">
        <v>42348</v>
      </c>
      <c r="B30" s="5" t="s">
        <v>815</v>
      </c>
      <c r="C30" s="2">
        <v>9</v>
      </c>
      <c r="D30" s="6" t="s">
        <v>149</v>
      </c>
      <c r="E30" s="6" t="s">
        <v>504</v>
      </c>
      <c r="F30" s="7"/>
      <c r="G30" s="2" t="s">
        <v>816</v>
      </c>
      <c r="H30" s="2" t="s">
        <v>62</v>
      </c>
      <c r="I30" s="2" t="s">
        <v>797</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815</v>
      </c>
      <c r="C31" s="2">
        <v>9</v>
      </c>
      <c r="D31" s="6" t="s">
        <v>149</v>
      </c>
      <c r="E31" s="6" t="s">
        <v>504</v>
      </c>
      <c r="F31" s="7"/>
      <c r="G31" s="2" t="s">
        <v>816</v>
      </c>
      <c r="H31" s="2" t="s">
        <v>62</v>
      </c>
      <c r="I31" s="2" t="s">
        <v>817</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818</v>
      </c>
      <c r="C32" s="2">
        <v>1</v>
      </c>
      <c r="D32" s="6" t="s">
        <v>305</v>
      </c>
      <c r="E32" s="6"/>
      <c r="F32" s="2" t="s">
        <v>819</v>
      </c>
      <c r="G32" s="2" t="s">
        <v>150</v>
      </c>
      <c r="H32" s="2" t="s">
        <v>62</v>
      </c>
      <c r="I32" s="2" t="s">
        <v>820</v>
      </c>
      <c r="J32" s="6" t="s">
        <v>63</v>
      </c>
      <c r="K32" s="2" t="s">
        <v>66</v>
      </c>
      <c r="L32" s="2">
        <v>1</v>
      </c>
      <c r="M32" s="2">
        <v>500</v>
      </c>
      <c r="N32" s="2">
        <v>500</v>
      </c>
      <c r="O32" s="12">
        <v>1</v>
      </c>
      <c r="P32" s="2">
        <v>1</v>
      </c>
      <c r="Q32" s="2">
        <v>500</v>
      </c>
      <c r="R32" s="14" t="s">
        <v>113</v>
      </c>
      <c r="S32" s="2" t="s">
        <v>1081</v>
      </c>
      <c r="T32" s="7"/>
      <c r="U32" s="7"/>
      <c r="V32" s="7"/>
      <c r="W32" s="2" t="s">
        <v>54</v>
      </c>
      <c r="X32" s="6" t="s">
        <v>49</v>
      </c>
      <c r="Y32" s="6"/>
      <c r="Z32" s="7"/>
      <c r="AA32" s="7"/>
      <c r="AB32" s="7"/>
      <c r="AC32" s="7"/>
      <c r="AD32" s="7"/>
      <c r="AE32" s="7"/>
    </row>
    <row r="33" spans="1:31" x14ac:dyDescent="0.15">
      <c r="A33" s="4">
        <v>42349</v>
      </c>
      <c r="B33" s="5" t="s">
        <v>821</v>
      </c>
      <c r="C33" s="2">
        <v>2</v>
      </c>
      <c r="D33" s="6" t="s">
        <v>50</v>
      </c>
      <c r="E33" s="6" t="s">
        <v>95</v>
      </c>
      <c r="F33" s="2" t="s">
        <v>252</v>
      </c>
      <c r="G33" s="2" t="s">
        <v>253</v>
      </c>
      <c r="H33" s="2" t="s">
        <v>44</v>
      </c>
      <c r="I33" s="2" t="s">
        <v>43</v>
      </c>
      <c r="J33" s="6" t="s">
        <v>45</v>
      </c>
      <c r="K33" s="2" t="s">
        <v>64</v>
      </c>
      <c r="L33" s="2">
        <v>1</v>
      </c>
      <c r="M33" s="2">
        <v>378</v>
      </c>
      <c r="N33" s="2">
        <v>378</v>
      </c>
      <c r="O33" s="12">
        <v>1</v>
      </c>
      <c r="P33" s="7"/>
      <c r="Q33" s="7"/>
      <c r="R33" s="14" t="s">
        <v>47</v>
      </c>
      <c r="S33" s="7"/>
      <c r="T33" s="7"/>
      <c r="U33" s="7"/>
      <c r="V33" s="7"/>
      <c r="W33" s="2" t="s">
        <v>392</v>
      </c>
      <c r="X33" s="6" t="s">
        <v>86</v>
      </c>
      <c r="Y33" s="6"/>
      <c r="Z33" s="7"/>
      <c r="AA33" s="7"/>
      <c r="AB33" s="7"/>
      <c r="AC33" s="7"/>
      <c r="AD33" s="7"/>
      <c r="AE33" s="7"/>
    </row>
    <row r="34" spans="1:31" x14ac:dyDescent="0.15">
      <c r="A34" s="4">
        <v>42349</v>
      </c>
      <c r="B34" s="5" t="s">
        <v>822</v>
      </c>
      <c r="C34" s="2">
        <v>3</v>
      </c>
      <c r="D34" s="6" t="s">
        <v>83</v>
      </c>
      <c r="E34" s="6" t="s">
        <v>79</v>
      </c>
      <c r="F34" s="2" t="s">
        <v>811</v>
      </c>
      <c r="G34" s="2" t="s">
        <v>823</v>
      </c>
      <c r="H34" s="2" t="s">
        <v>62</v>
      </c>
      <c r="I34" s="2">
        <v>36.5</v>
      </c>
      <c r="J34" s="6" t="s">
        <v>55</v>
      </c>
      <c r="K34" s="2" t="s">
        <v>64</v>
      </c>
      <c r="L34" s="2">
        <v>1</v>
      </c>
      <c r="M34" s="2">
        <v>1500</v>
      </c>
      <c r="N34" s="2">
        <v>1000</v>
      </c>
      <c r="O34" s="12">
        <v>0.66666666666666696</v>
      </c>
      <c r="P34" s="2">
        <v>0.47499999999999998</v>
      </c>
      <c r="Q34" s="2">
        <v>475</v>
      </c>
      <c r="R34" s="14" t="s">
        <v>1072</v>
      </c>
      <c r="S34" s="2" t="s">
        <v>1082</v>
      </c>
      <c r="T34" s="2">
        <v>13366950669</v>
      </c>
      <c r="U34" s="2"/>
      <c r="V34" s="2"/>
      <c r="W34" s="2" t="s">
        <v>392</v>
      </c>
      <c r="X34" s="6" t="s">
        <v>86</v>
      </c>
      <c r="Y34" s="6"/>
      <c r="Z34" s="2"/>
      <c r="AA34" s="2"/>
      <c r="AB34" s="15"/>
      <c r="AC34" s="2"/>
      <c r="AD34" s="2"/>
      <c r="AE34" s="2"/>
    </row>
    <row r="35" spans="1:31" x14ac:dyDescent="0.15">
      <c r="A35" s="4">
        <v>42349</v>
      </c>
      <c r="B35" s="5" t="s">
        <v>824</v>
      </c>
      <c r="C35" s="2">
        <v>4</v>
      </c>
      <c r="D35" s="6" t="s">
        <v>66</v>
      </c>
      <c r="E35" s="6" t="s">
        <v>120</v>
      </c>
      <c r="F35" s="2" t="s">
        <v>825</v>
      </c>
      <c r="G35" s="2" t="s">
        <v>150</v>
      </c>
      <c r="H35" s="2" t="s">
        <v>44</v>
      </c>
      <c r="I35" s="2" t="s">
        <v>212</v>
      </c>
      <c r="J35" s="6" t="s">
        <v>55</v>
      </c>
      <c r="K35" s="2" t="s">
        <v>66</v>
      </c>
      <c r="L35" s="2">
        <v>1</v>
      </c>
      <c r="M35" s="2">
        <v>2999</v>
      </c>
      <c r="N35" s="2">
        <v>2999</v>
      </c>
      <c r="O35" s="12">
        <v>1</v>
      </c>
      <c r="P35" s="2">
        <v>1</v>
      </c>
      <c r="Q35" s="2">
        <v>2999</v>
      </c>
      <c r="R35" s="14" t="s">
        <v>1072</v>
      </c>
      <c r="S35" s="2" t="s">
        <v>1083</v>
      </c>
      <c r="T35" s="7"/>
      <c r="U35" s="7"/>
      <c r="V35" s="7"/>
      <c r="W35" s="2" t="s">
        <v>54</v>
      </c>
      <c r="X35" s="6" t="s">
        <v>86</v>
      </c>
      <c r="Y35" s="6"/>
      <c r="Z35" s="7"/>
      <c r="AA35" s="7"/>
      <c r="AB35" s="7"/>
      <c r="AC35" s="7"/>
      <c r="AD35" s="7"/>
      <c r="AE35" s="7"/>
    </row>
    <row r="36" spans="1:31" x14ac:dyDescent="0.15">
      <c r="A36" s="4">
        <v>42349</v>
      </c>
      <c r="B36" s="5" t="s">
        <v>824</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1072</v>
      </c>
      <c r="S36" s="2" t="s">
        <v>1083</v>
      </c>
      <c r="T36" s="7"/>
      <c r="U36" s="7"/>
      <c r="V36" s="7"/>
      <c r="W36" s="2" t="s">
        <v>54</v>
      </c>
      <c r="X36" s="6" t="s">
        <v>86</v>
      </c>
      <c r="Y36" s="6"/>
      <c r="Z36" s="7"/>
      <c r="AA36" s="7"/>
      <c r="AB36" s="7"/>
      <c r="AC36" s="7"/>
      <c r="AD36" s="7"/>
      <c r="AE36" s="7"/>
    </row>
    <row r="37" spans="1:31" x14ac:dyDescent="0.15">
      <c r="A37" s="4">
        <v>42349</v>
      </c>
      <c r="B37" s="5" t="s">
        <v>824</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1072</v>
      </c>
      <c r="S37" s="2" t="s">
        <v>1083</v>
      </c>
      <c r="T37" s="7"/>
      <c r="U37" s="7"/>
      <c r="V37" s="7"/>
      <c r="W37" s="2" t="s">
        <v>54</v>
      </c>
      <c r="X37" s="6" t="s">
        <v>86</v>
      </c>
      <c r="Y37" s="6"/>
      <c r="Z37" s="7"/>
      <c r="AA37" s="7"/>
      <c r="AB37" s="7"/>
      <c r="AC37" s="7"/>
      <c r="AD37" s="7"/>
      <c r="AE37" s="7"/>
    </row>
    <row r="38" spans="1:31" x14ac:dyDescent="0.15">
      <c r="A38" s="4">
        <v>42349</v>
      </c>
      <c r="B38" s="5" t="s">
        <v>824</v>
      </c>
      <c r="C38" s="2">
        <v>4</v>
      </c>
      <c r="D38" s="6" t="s">
        <v>692</v>
      </c>
      <c r="E38" s="6" t="s">
        <v>112</v>
      </c>
      <c r="F38" s="7"/>
      <c r="G38" s="2" t="s">
        <v>184</v>
      </c>
      <c r="H38" s="2" t="s">
        <v>62</v>
      </c>
      <c r="I38" s="2" t="s">
        <v>53</v>
      </c>
      <c r="J38" s="6" t="s">
        <v>55</v>
      </c>
      <c r="K38" s="2" t="s">
        <v>66</v>
      </c>
      <c r="L38" s="2">
        <v>1</v>
      </c>
      <c r="M38" s="2">
        <v>320</v>
      </c>
      <c r="N38" s="2">
        <v>240</v>
      </c>
      <c r="O38" s="12">
        <v>0.75</v>
      </c>
      <c r="P38" s="2">
        <v>0.625</v>
      </c>
      <c r="Q38" s="2">
        <v>150</v>
      </c>
      <c r="R38" s="14" t="s">
        <v>1072</v>
      </c>
      <c r="S38" s="2" t="s">
        <v>1083</v>
      </c>
      <c r="T38" s="7"/>
      <c r="U38" s="7"/>
      <c r="V38" s="7"/>
      <c r="W38" s="2" t="s">
        <v>54</v>
      </c>
      <c r="X38" s="6" t="s">
        <v>86</v>
      </c>
      <c r="Y38" s="6"/>
      <c r="Z38" s="7"/>
      <c r="AA38" s="7"/>
      <c r="AB38" s="7"/>
      <c r="AC38" s="7"/>
      <c r="AD38" s="7"/>
      <c r="AE38" s="7"/>
    </row>
    <row r="39" spans="1:31" x14ac:dyDescent="0.15">
      <c r="A39" s="4">
        <v>42350</v>
      </c>
      <c r="B39" s="5" t="s">
        <v>826</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392</v>
      </c>
      <c r="X39" s="6" t="s">
        <v>49</v>
      </c>
      <c r="Y39" s="6"/>
      <c r="Z39" s="7"/>
      <c r="AA39" s="7"/>
      <c r="AB39" s="7"/>
      <c r="AC39" s="7"/>
      <c r="AD39" s="7"/>
      <c r="AE39" s="7"/>
    </row>
    <row r="40" spans="1:31" x14ac:dyDescent="0.15">
      <c r="A40" s="4">
        <v>42350</v>
      </c>
      <c r="B40" s="5" t="s">
        <v>827</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392</v>
      </c>
      <c r="X40" s="6" t="s">
        <v>78</v>
      </c>
      <c r="Y40" s="6"/>
      <c r="Z40" s="7"/>
      <c r="AA40" s="7"/>
      <c r="AB40" s="7"/>
      <c r="AC40" s="7"/>
      <c r="AD40" s="7"/>
      <c r="AE40" s="7"/>
    </row>
    <row r="41" spans="1:31" x14ac:dyDescent="0.15">
      <c r="A41" s="4">
        <v>42350</v>
      </c>
      <c r="B41" s="5" t="s">
        <v>828</v>
      </c>
      <c r="C41" s="2">
        <v>3</v>
      </c>
      <c r="D41" s="6" t="s">
        <v>69</v>
      </c>
      <c r="E41" s="6" t="s">
        <v>199</v>
      </c>
      <c r="F41" s="2" t="s">
        <v>829</v>
      </c>
      <c r="G41" s="2" t="s">
        <v>137</v>
      </c>
      <c r="H41" s="2" t="s">
        <v>62</v>
      </c>
      <c r="I41" s="2" t="s">
        <v>830</v>
      </c>
      <c r="J41" s="6" t="s">
        <v>63</v>
      </c>
      <c r="K41" s="2" t="s">
        <v>66</v>
      </c>
      <c r="L41" s="2">
        <v>1</v>
      </c>
      <c r="M41" s="2">
        <v>580</v>
      </c>
      <c r="N41" s="2">
        <v>580</v>
      </c>
      <c r="O41" s="12">
        <v>1</v>
      </c>
      <c r="P41" s="2">
        <v>1</v>
      </c>
      <c r="Q41" s="2">
        <v>580</v>
      </c>
      <c r="R41" s="14" t="s">
        <v>113</v>
      </c>
      <c r="S41" s="2" t="s">
        <v>1084</v>
      </c>
      <c r="T41" s="7"/>
      <c r="U41" s="7"/>
      <c r="V41" s="7"/>
      <c r="W41" s="2" t="s">
        <v>392</v>
      </c>
      <c r="X41" s="6" t="s">
        <v>49</v>
      </c>
      <c r="Y41" s="6"/>
      <c r="Z41" s="7"/>
      <c r="AA41" s="7"/>
      <c r="AB41" s="7"/>
      <c r="AC41" s="7"/>
      <c r="AD41" s="7"/>
      <c r="AE41" s="7"/>
    </row>
    <row r="42" spans="1:31" x14ac:dyDescent="0.15">
      <c r="A42" s="4">
        <v>42350</v>
      </c>
      <c r="B42" s="5" t="s">
        <v>831</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392</v>
      </c>
      <c r="X42" s="6" t="s">
        <v>49</v>
      </c>
      <c r="Y42" s="6"/>
      <c r="Z42" s="2"/>
      <c r="AA42" s="2"/>
      <c r="AB42" s="15"/>
      <c r="AC42" s="2"/>
      <c r="AD42" s="2"/>
      <c r="AE42" s="2"/>
    </row>
    <row r="43" spans="1:31" x14ac:dyDescent="0.15">
      <c r="A43" s="4">
        <v>42350</v>
      </c>
      <c r="B43" s="5" t="s">
        <v>832</v>
      </c>
      <c r="C43" s="2">
        <v>5</v>
      </c>
      <c r="D43" s="6" t="s">
        <v>69</v>
      </c>
      <c r="E43" s="6" t="s">
        <v>199</v>
      </c>
      <c r="F43" s="2" t="s">
        <v>833</v>
      </c>
      <c r="G43" s="2" t="s">
        <v>834</v>
      </c>
      <c r="H43" s="2" t="s">
        <v>44</v>
      </c>
      <c r="I43" s="2" t="s">
        <v>43</v>
      </c>
      <c r="J43" s="6" t="s">
        <v>55</v>
      </c>
      <c r="K43" s="2" t="s">
        <v>66</v>
      </c>
      <c r="L43" s="2">
        <v>1</v>
      </c>
      <c r="M43" s="2">
        <v>1180</v>
      </c>
      <c r="N43" s="2">
        <v>1180</v>
      </c>
      <c r="O43" s="12">
        <v>1</v>
      </c>
      <c r="P43" s="2">
        <v>1</v>
      </c>
      <c r="Q43" s="2">
        <v>1180</v>
      </c>
      <c r="R43" s="14" t="s">
        <v>1072</v>
      </c>
      <c r="S43" s="2" t="s">
        <v>140</v>
      </c>
      <c r="T43" s="2">
        <v>18610085917</v>
      </c>
      <c r="U43" s="7"/>
      <c r="V43" s="7"/>
      <c r="W43" s="2" t="s">
        <v>392</v>
      </c>
      <c r="X43" s="6" t="s">
        <v>86</v>
      </c>
      <c r="Y43" s="6"/>
      <c r="Z43" s="7"/>
      <c r="AA43" s="7"/>
      <c r="AB43" s="7"/>
      <c r="AC43" s="7"/>
      <c r="AD43" s="7"/>
      <c r="AE43" s="7"/>
    </row>
    <row r="44" spans="1:31" x14ac:dyDescent="0.15">
      <c r="A44" s="4">
        <v>42350</v>
      </c>
      <c r="B44" s="5" t="s">
        <v>835</v>
      </c>
      <c r="C44" s="2">
        <v>6</v>
      </c>
      <c r="D44" s="6" t="s">
        <v>100</v>
      </c>
      <c r="E44" s="6" t="s">
        <v>128</v>
      </c>
      <c r="F44" s="2" t="s">
        <v>836</v>
      </c>
      <c r="G44" s="2" t="s">
        <v>837</v>
      </c>
      <c r="H44" s="2" t="s">
        <v>44</v>
      </c>
      <c r="I44" s="2" t="s">
        <v>104</v>
      </c>
      <c r="J44" s="6" t="s">
        <v>45</v>
      </c>
      <c r="K44" s="2" t="s">
        <v>64</v>
      </c>
      <c r="L44" s="2">
        <v>1</v>
      </c>
      <c r="M44" s="2">
        <v>288</v>
      </c>
      <c r="N44" s="2">
        <v>260</v>
      </c>
      <c r="O44" s="12">
        <v>0.90277777777777801</v>
      </c>
      <c r="P44" s="2">
        <v>0.85</v>
      </c>
      <c r="Q44" s="2">
        <v>221</v>
      </c>
      <c r="R44" s="14" t="s">
        <v>113</v>
      </c>
      <c r="S44" s="2" t="s">
        <v>1085</v>
      </c>
      <c r="T44" s="7"/>
      <c r="U44" s="7"/>
      <c r="V44" s="7"/>
      <c r="W44" s="2" t="s">
        <v>54</v>
      </c>
      <c r="X44" s="6" t="s">
        <v>78</v>
      </c>
      <c r="Y44" s="6"/>
      <c r="Z44" s="7"/>
      <c r="AA44" s="7"/>
      <c r="AB44" s="7"/>
      <c r="AC44" s="7"/>
      <c r="AD44" s="7"/>
      <c r="AE44" s="7"/>
    </row>
    <row r="45" spans="1:31" x14ac:dyDescent="0.15">
      <c r="A45" s="4">
        <v>42350</v>
      </c>
      <c r="B45" s="5" t="s">
        <v>838</v>
      </c>
      <c r="C45" s="2">
        <v>7</v>
      </c>
      <c r="D45" s="6" t="s">
        <v>100</v>
      </c>
      <c r="E45" s="6" t="s">
        <v>128</v>
      </c>
      <c r="F45" s="2" t="s">
        <v>839</v>
      </c>
      <c r="G45" s="2" t="s">
        <v>840</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841</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392</v>
      </c>
      <c r="X46" s="6" t="s">
        <v>49</v>
      </c>
      <c r="Y46" s="6"/>
      <c r="Z46" s="7"/>
      <c r="AA46" s="7"/>
      <c r="AB46" s="7"/>
      <c r="AC46" s="7"/>
      <c r="AD46" s="7"/>
      <c r="AE46" s="7"/>
    </row>
    <row r="47" spans="1:31" x14ac:dyDescent="0.15">
      <c r="A47" s="4">
        <v>42350</v>
      </c>
      <c r="B47" s="5" t="s">
        <v>842</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392</v>
      </c>
      <c r="X47" s="6" t="s">
        <v>49</v>
      </c>
      <c r="Y47" s="6"/>
      <c r="Z47" s="7"/>
      <c r="AA47" s="7"/>
      <c r="AB47" s="7"/>
      <c r="AC47" s="7"/>
      <c r="AD47" s="7"/>
      <c r="AE47" s="7"/>
    </row>
    <row r="48" spans="1:31" x14ac:dyDescent="0.15">
      <c r="A48" s="4">
        <v>42350</v>
      </c>
      <c r="B48" s="5" t="s">
        <v>843</v>
      </c>
      <c r="C48" s="2">
        <v>10</v>
      </c>
      <c r="D48" s="6" t="s">
        <v>56</v>
      </c>
      <c r="E48" s="6" t="s">
        <v>52</v>
      </c>
      <c r="F48" s="7"/>
      <c r="G48" s="2" t="s">
        <v>844</v>
      </c>
      <c r="H48" s="2" t="s">
        <v>44</v>
      </c>
      <c r="I48" s="2" t="s">
        <v>53</v>
      </c>
      <c r="J48" s="6" t="s">
        <v>45</v>
      </c>
      <c r="K48" s="2" t="s">
        <v>46</v>
      </c>
      <c r="L48" s="2">
        <v>2</v>
      </c>
      <c r="M48" s="2">
        <v>30</v>
      </c>
      <c r="N48" s="2">
        <v>50</v>
      </c>
      <c r="O48" s="12">
        <v>0.83333333333333304</v>
      </c>
      <c r="P48" s="7"/>
      <c r="Q48" s="7"/>
      <c r="R48" s="14" t="s">
        <v>47</v>
      </c>
      <c r="S48" s="7"/>
      <c r="T48" s="7"/>
      <c r="U48" s="7"/>
      <c r="V48" s="7"/>
      <c r="W48" s="2" t="s">
        <v>392</v>
      </c>
      <c r="X48" s="6" t="s">
        <v>49</v>
      </c>
      <c r="Y48" s="6"/>
      <c r="Z48" s="7"/>
      <c r="AA48" s="7"/>
      <c r="AB48" s="7"/>
      <c r="AC48" s="7"/>
      <c r="AD48" s="7"/>
      <c r="AE48" s="7"/>
    </row>
    <row r="49" spans="1:27" x14ac:dyDescent="0.15">
      <c r="A49" s="4">
        <v>42350</v>
      </c>
      <c r="B49" s="5" t="s">
        <v>845</v>
      </c>
      <c r="C49" s="2">
        <v>11</v>
      </c>
      <c r="D49" s="6" t="s">
        <v>100</v>
      </c>
      <c r="E49" s="6" t="s">
        <v>128</v>
      </c>
      <c r="F49" s="2" t="s">
        <v>846</v>
      </c>
      <c r="G49" s="2" t="s">
        <v>847</v>
      </c>
      <c r="H49" s="2" t="s">
        <v>44</v>
      </c>
      <c r="I49" s="2" t="s">
        <v>156</v>
      </c>
      <c r="J49" s="6" t="s">
        <v>45</v>
      </c>
      <c r="K49" s="2" t="s">
        <v>64</v>
      </c>
      <c r="L49" s="2">
        <v>1</v>
      </c>
      <c r="M49" s="2">
        <v>399</v>
      </c>
      <c r="N49" s="2">
        <v>359</v>
      </c>
      <c r="O49" s="12">
        <v>0.89974937343358397</v>
      </c>
      <c r="P49" s="2">
        <v>0.85</v>
      </c>
      <c r="Q49" s="2">
        <v>305</v>
      </c>
      <c r="R49" s="14" t="s">
        <v>113</v>
      </c>
      <c r="S49" s="2" t="s">
        <v>1086</v>
      </c>
      <c r="T49" s="7"/>
      <c r="U49" s="7"/>
      <c r="V49" s="7"/>
      <c r="W49" s="2" t="s">
        <v>54</v>
      </c>
      <c r="X49" s="6" t="s">
        <v>86</v>
      </c>
      <c r="Y49" s="6"/>
      <c r="Z49" s="7"/>
      <c r="AA49" s="7"/>
    </row>
    <row r="50" spans="1:27" x14ac:dyDescent="0.15">
      <c r="A50" s="4">
        <v>42350</v>
      </c>
      <c r="B50" s="5" t="s">
        <v>848</v>
      </c>
      <c r="C50" s="2">
        <v>12</v>
      </c>
      <c r="D50" s="6" t="s">
        <v>69</v>
      </c>
      <c r="E50" s="6" t="s">
        <v>199</v>
      </c>
      <c r="F50" s="2" t="s">
        <v>849</v>
      </c>
      <c r="G50" s="2" t="s">
        <v>85</v>
      </c>
      <c r="H50" s="2" t="s">
        <v>44</v>
      </c>
      <c r="I50" s="2" t="s">
        <v>72</v>
      </c>
      <c r="J50" s="6" t="s">
        <v>45</v>
      </c>
      <c r="K50" s="2" t="s">
        <v>66</v>
      </c>
      <c r="L50" s="2">
        <v>1</v>
      </c>
      <c r="M50" s="2">
        <v>1180</v>
      </c>
      <c r="N50" s="2">
        <v>1180</v>
      </c>
      <c r="O50" s="12">
        <v>1</v>
      </c>
      <c r="P50" s="2">
        <v>1</v>
      </c>
      <c r="Q50" s="2">
        <v>1180</v>
      </c>
      <c r="R50" s="14" t="s">
        <v>1072</v>
      </c>
      <c r="S50" s="2" t="s">
        <v>140</v>
      </c>
      <c r="T50" s="7"/>
      <c r="U50" s="7"/>
      <c r="V50" s="7"/>
      <c r="W50" s="2" t="s">
        <v>392</v>
      </c>
      <c r="X50" s="6" t="s">
        <v>86</v>
      </c>
      <c r="Y50" s="6"/>
      <c r="Z50" s="7"/>
      <c r="AA50" s="7"/>
    </row>
    <row r="51" spans="1:27" x14ac:dyDescent="0.15">
      <c r="A51" s="4">
        <v>42350</v>
      </c>
      <c r="B51" s="5" t="s">
        <v>850</v>
      </c>
      <c r="C51" s="2">
        <v>13</v>
      </c>
      <c r="D51" s="6" t="s">
        <v>242</v>
      </c>
      <c r="E51" s="6"/>
      <c r="F51" s="2" t="s">
        <v>851</v>
      </c>
      <c r="G51" s="2" t="s">
        <v>203</v>
      </c>
      <c r="H51" s="2" t="s">
        <v>44</v>
      </c>
      <c r="I51" s="2" t="s">
        <v>261</v>
      </c>
      <c r="J51" s="6" t="s">
        <v>63</v>
      </c>
      <c r="K51" s="2" t="s">
        <v>66</v>
      </c>
      <c r="L51" s="2">
        <v>1</v>
      </c>
      <c r="M51" s="2">
        <v>500</v>
      </c>
      <c r="N51" s="2">
        <v>500</v>
      </c>
      <c r="O51" s="12">
        <v>1</v>
      </c>
      <c r="P51" s="2">
        <v>1</v>
      </c>
      <c r="Q51" s="2">
        <v>500</v>
      </c>
      <c r="R51" s="14" t="s">
        <v>1072</v>
      </c>
      <c r="S51" s="2" t="s">
        <v>1087</v>
      </c>
      <c r="T51" s="2">
        <v>13911673200</v>
      </c>
      <c r="U51" s="7"/>
      <c r="V51" s="7"/>
      <c r="W51" s="2" t="s">
        <v>54</v>
      </c>
      <c r="X51" s="6" t="s">
        <v>86</v>
      </c>
      <c r="Y51" s="6"/>
      <c r="Z51" s="7"/>
      <c r="AA51" s="7"/>
    </row>
    <row r="52" spans="1:27" x14ac:dyDescent="0.15">
      <c r="A52" s="4">
        <v>42350</v>
      </c>
      <c r="B52" s="5" t="s">
        <v>850</v>
      </c>
      <c r="C52" s="2">
        <v>13</v>
      </c>
      <c r="D52" s="6" t="s">
        <v>146</v>
      </c>
      <c r="E52" s="6" t="s">
        <v>239</v>
      </c>
      <c r="F52" s="2" t="s">
        <v>770</v>
      </c>
      <c r="G52" s="2" t="s">
        <v>150</v>
      </c>
      <c r="H52" s="2" t="s">
        <v>62</v>
      </c>
      <c r="I52" s="2" t="s">
        <v>291</v>
      </c>
      <c r="J52" s="6" t="s">
        <v>63</v>
      </c>
      <c r="K52" s="2" t="s">
        <v>66</v>
      </c>
      <c r="L52" s="2">
        <v>1</v>
      </c>
      <c r="M52" s="2">
        <v>1520</v>
      </c>
      <c r="N52" s="2">
        <v>1292</v>
      </c>
      <c r="O52" s="12">
        <v>0.85</v>
      </c>
      <c r="P52" s="2">
        <v>0.77500000000000002</v>
      </c>
      <c r="Q52" s="2">
        <v>1001</v>
      </c>
      <c r="R52" s="14" t="s">
        <v>1072</v>
      </c>
      <c r="S52" s="2" t="s">
        <v>1087</v>
      </c>
      <c r="T52" s="7"/>
      <c r="U52" s="7"/>
      <c r="V52" s="7"/>
      <c r="W52" s="2" t="s">
        <v>54</v>
      </c>
      <c r="X52" s="6" t="s">
        <v>86</v>
      </c>
      <c r="Y52" s="6"/>
      <c r="Z52" s="7"/>
      <c r="AA52" s="7"/>
    </row>
    <row r="53" spans="1:27" x14ac:dyDescent="0.15">
      <c r="A53" s="4">
        <v>42350</v>
      </c>
      <c r="B53" s="5" t="s">
        <v>852</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392</v>
      </c>
      <c r="X53" s="6" t="s">
        <v>49</v>
      </c>
      <c r="Y53" s="6"/>
      <c r="Z53" s="7"/>
      <c r="AA53" s="7"/>
    </row>
    <row r="54" spans="1:27" x14ac:dyDescent="0.15">
      <c r="A54" s="4">
        <v>42350</v>
      </c>
      <c r="B54" s="5" t="s">
        <v>853</v>
      </c>
      <c r="C54" s="2">
        <v>15</v>
      </c>
      <c r="D54" s="6" t="s">
        <v>75</v>
      </c>
      <c r="E54" s="6" t="s">
        <v>225</v>
      </c>
      <c r="F54" s="2" t="s">
        <v>854</v>
      </c>
      <c r="G54" s="2" t="s">
        <v>223</v>
      </c>
      <c r="H54" s="2" t="s">
        <v>44</v>
      </c>
      <c r="I54" s="2" t="s">
        <v>53</v>
      </c>
      <c r="J54" s="6" t="s">
        <v>55</v>
      </c>
      <c r="K54" s="2" t="s">
        <v>66</v>
      </c>
      <c r="L54" s="2">
        <v>1</v>
      </c>
      <c r="M54" s="2">
        <v>1280</v>
      </c>
      <c r="N54" s="2">
        <v>1088</v>
      </c>
      <c r="O54" s="12">
        <v>0.85</v>
      </c>
      <c r="P54" s="2">
        <v>0.77500000000000002</v>
      </c>
      <c r="Q54" s="2">
        <v>843</v>
      </c>
      <c r="R54" s="14" t="s">
        <v>113</v>
      </c>
      <c r="S54" s="2" t="s">
        <v>1088</v>
      </c>
      <c r="T54" s="7"/>
      <c r="U54" s="7"/>
      <c r="V54" s="7"/>
      <c r="W54" s="2" t="s">
        <v>54</v>
      </c>
      <c r="X54" s="6" t="s">
        <v>86</v>
      </c>
      <c r="Y54" s="6"/>
      <c r="Z54" s="7"/>
      <c r="AA54" s="7"/>
    </row>
    <row r="55" spans="1:27" x14ac:dyDescent="0.15">
      <c r="A55" s="4">
        <v>42350</v>
      </c>
      <c r="B55" s="5" t="s">
        <v>855</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392</v>
      </c>
      <c r="X55" s="6" t="s">
        <v>49</v>
      </c>
      <c r="Y55" s="6"/>
      <c r="Z55" s="7"/>
      <c r="AA55" s="7"/>
    </row>
    <row r="56" spans="1:27" x14ac:dyDescent="0.15">
      <c r="A56" s="4">
        <v>42350</v>
      </c>
      <c r="B56" s="5" t="s">
        <v>855</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392</v>
      </c>
      <c r="X56" s="6" t="s">
        <v>49</v>
      </c>
      <c r="Y56" s="6"/>
      <c r="Z56" s="7"/>
      <c r="AA56" s="7"/>
    </row>
    <row r="57" spans="1:27" x14ac:dyDescent="0.15">
      <c r="A57" s="4">
        <v>42350</v>
      </c>
      <c r="B57" s="5" t="s">
        <v>856</v>
      </c>
      <c r="C57" s="2">
        <v>17</v>
      </c>
      <c r="D57" s="6" t="s">
        <v>66</v>
      </c>
      <c r="E57" s="6" t="s">
        <v>147</v>
      </c>
      <c r="F57" s="2" t="s">
        <v>857</v>
      </c>
      <c r="G57" s="2" t="s">
        <v>203</v>
      </c>
      <c r="H57" s="2" t="s">
        <v>44</v>
      </c>
      <c r="I57" s="2" t="s">
        <v>256</v>
      </c>
      <c r="J57" s="6" t="s">
        <v>55</v>
      </c>
      <c r="K57" s="2" t="s">
        <v>66</v>
      </c>
      <c r="L57" s="2">
        <v>1</v>
      </c>
      <c r="M57" s="2">
        <v>4599</v>
      </c>
      <c r="N57" s="2">
        <v>4599</v>
      </c>
      <c r="O57" s="12">
        <v>1</v>
      </c>
      <c r="P57" s="2">
        <v>1</v>
      </c>
      <c r="Q57" s="2">
        <v>4599</v>
      </c>
      <c r="R57" s="14" t="s">
        <v>1072</v>
      </c>
      <c r="S57" s="2" t="s">
        <v>82</v>
      </c>
      <c r="T57" s="2">
        <v>13910815378</v>
      </c>
      <c r="U57" s="7"/>
      <c r="V57" s="7"/>
      <c r="W57" s="2" t="s">
        <v>54</v>
      </c>
      <c r="X57" s="6" t="s">
        <v>86</v>
      </c>
      <c r="Y57" s="6"/>
      <c r="Z57" s="7"/>
      <c r="AA57" s="7"/>
    </row>
    <row r="58" spans="1:27" x14ac:dyDescent="0.15">
      <c r="A58" s="4">
        <v>42350</v>
      </c>
      <c r="B58" s="5" t="s">
        <v>856</v>
      </c>
      <c r="C58" s="2">
        <v>17</v>
      </c>
      <c r="D58" s="6" t="s">
        <v>146</v>
      </c>
      <c r="E58" s="6" t="s">
        <v>120</v>
      </c>
      <c r="F58" s="2" t="s">
        <v>858</v>
      </c>
      <c r="G58" s="2" t="s">
        <v>203</v>
      </c>
      <c r="H58" s="2" t="s">
        <v>44</v>
      </c>
      <c r="I58" s="2">
        <v>23.5</v>
      </c>
      <c r="J58" s="6" t="s">
        <v>55</v>
      </c>
      <c r="K58" s="2" t="s">
        <v>66</v>
      </c>
      <c r="L58" s="2">
        <v>1</v>
      </c>
      <c r="M58" s="2">
        <v>0</v>
      </c>
      <c r="N58" s="2">
        <v>0</v>
      </c>
      <c r="O58" s="12" t="e">
        <v>#DIV/0!</v>
      </c>
      <c r="P58" s="7"/>
      <c r="Q58" s="7"/>
      <c r="R58" s="14" t="s">
        <v>1072</v>
      </c>
      <c r="S58" s="2" t="s">
        <v>82</v>
      </c>
      <c r="T58" s="7"/>
      <c r="U58" s="7"/>
      <c r="V58" s="7"/>
      <c r="W58" s="2" t="s">
        <v>54</v>
      </c>
      <c r="X58" s="6" t="s">
        <v>86</v>
      </c>
      <c r="Y58" s="6"/>
      <c r="Z58" s="7"/>
      <c r="AA58" s="7"/>
    </row>
    <row r="59" spans="1:27" x14ac:dyDescent="0.15">
      <c r="A59" s="4">
        <v>42350</v>
      </c>
      <c r="B59" s="5" t="s">
        <v>856</v>
      </c>
      <c r="C59" s="2">
        <v>17</v>
      </c>
      <c r="D59" s="6" t="s">
        <v>69</v>
      </c>
      <c r="E59" s="6" t="s">
        <v>199</v>
      </c>
      <c r="F59" s="2" t="s">
        <v>849</v>
      </c>
      <c r="G59" s="2" t="s">
        <v>859</v>
      </c>
      <c r="H59" s="2" t="s">
        <v>44</v>
      </c>
      <c r="I59" s="2" t="s">
        <v>72</v>
      </c>
      <c r="J59" s="6" t="s">
        <v>55</v>
      </c>
      <c r="K59" s="2" t="s">
        <v>66</v>
      </c>
      <c r="L59" s="2">
        <v>1</v>
      </c>
      <c r="M59" s="2">
        <v>1180</v>
      </c>
      <c r="N59" s="2">
        <v>1180</v>
      </c>
      <c r="O59" s="12">
        <v>1</v>
      </c>
      <c r="P59" s="2">
        <v>1</v>
      </c>
      <c r="Q59" s="2">
        <v>1180</v>
      </c>
      <c r="R59" s="14" t="s">
        <v>1072</v>
      </c>
      <c r="S59" s="2" t="s">
        <v>82</v>
      </c>
      <c r="T59" s="7"/>
      <c r="U59" s="7"/>
      <c r="V59" s="7"/>
      <c r="W59" s="2" t="s">
        <v>54</v>
      </c>
      <c r="X59" s="6" t="s">
        <v>86</v>
      </c>
      <c r="Y59" s="6"/>
      <c r="Z59" s="7"/>
      <c r="AA59" s="7"/>
    </row>
    <row r="60" spans="1:27" x14ac:dyDescent="0.15">
      <c r="A60" s="4">
        <v>42350</v>
      </c>
      <c r="B60" s="5" t="s">
        <v>856</v>
      </c>
      <c r="C60" s="2">
        <v>17</v>
      </c>
      <c r="D60" s="6" t="s">
        <v>75</v>
      </c>
      <c r="E60" s="6" t="s">
        <v>225</v>
      </c>
      <c r="F60" s="2" t="s">
        <v>860</v>
      </c>
      <c r="G60" s="2" t="s">
        <v>861</v>
      </c>
      <c r="H60" s="2" t="s">
        <v>44</v>
      </c>
      <c r="I60" s="2" t="s">
        <v>53</v>
      </c>
      <c r="J60" s="6" t="s">
        <v>55</v>
      </c>
      <c r="K60" s="2" t="s">
        <v>66</v>
      </c>
      <c r="L60" s="2">
        <v>1</v>
      </c>
      <c r="M60" s="2">
        <v>1280</v>
      </c>
      <c r="N60" s="2">
        <v>1053</v>
      </c>
      <c r="O60" s="12">
        <v>0.82265624999999998</v>
      </c>
      <c r="P60" s="2">
        <v>0.7</v>
      </c>
      <c r="Q60" s="2">
        <v>737</v>
      </c>
      <c r="R60" s="14" t="s">
        <v>1072</v>
      </c>
      <c r="S60" s="2" t="s">
        <v>82</v>
      </c>
      <c r="T60" s="7"/>
      <c r="U60" s="7"/>
      <c r="V60" s="7"/>
      <c r="W60" s="2" t="s">
        <v>54</v>
      </c>
      <c r="X60" s="6" t="s">
        <v>86</v>
      </c>
      <c r="Y60" s="6"/>
      <c r="Z60" s="7"/>
      <c r="AA60" s="7"/>
    </row>
    <row r="61" spans="1:27" x14ac:dyDescent="0.15">
      <c r="A61" s="4">
        <v>42350</v>
      </c>
      <c r="B61" s="5" t="s">
        <v>856</v>
      </c>
      <c r="C61" s="2">
        <v>17</v>
      </c>
      <c r="D61" s="6" t="s">
        <v>149</v>
      </c>
      <c r="E61" s="6" t="s">
        <v>286</v>
      </c>
      <c r="F61" s="2" t="s">
        <v>862</v>
      </c>
      <c r="G61" s="2" t="s">
        <v>203</v>
      </c>
      <c r="H61" s="2" t="s">
        <v>62</v>
      </c>
      <c r="I61" s="2" t="s">
        <v>797</v>
      </c>
      <c r="J61" s="6" t="s">
        <v>55</v>
      </c>
      <c r="K61" s="2" t="s">
        <v>66</v>
      </c>
      <c r="L61" s="2">
        <v>1</v>
      </c>
      <c r="M61" s="2">
        <v>780</v>
      </c>
      <c r="N61" s="2">
        <v>468</v>
      </c>
      <c r="O61" s="12">
        <v>0.6</v>
      </c>
      <c r="P61" s="2">
        <v>0.4</v>
      </c>
      <c r="Q61" s="2">
        <v>187</v>
      </c>
      <c r="R61" s="14" t="s">
        <v>1072</v>
      </c>
      <c r="S61" s="2" t="s">
        <v>82</v>
      </c>
      <c r="T61" s="7"/>
      <c r="U61" s="7"/>
      <c r="V61" s="7"/>
      <c r="W61" s="2" t="s">
        <v>54</v>
      </c>
      <c r="X61" s="6" t="s">
        <v>86</v>
      </c>
      <c r="Y61" s="6"/>
      <c r="Z61" s="7"/>
      <c r="AA61" s="7"/>
    </row>
    <row r="62" spans="1:27" x14ac:dyDescent="0.15">
      <c r="A62" s="4">
        <v>42350</v>
      </c>
      <c r="B62" s="5" t="s">
        <v>856</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1072</v>
      </c>
      <c r="S62" s="2" t="s">
        <v>82</v>
      </c>
      <c r="T62" s="7"/>
      <c r="U62" s="7"/>
      <c r="V62" s="7"/>
      <c r="W62" s="2" t="s">
        <v>54</v>
      </c>
      <c r="X62" s="6" t="s">
        <v>86</v>
      </c>
      <c r="Y62" s="6"/>
      <c r="Z62" s="7"/>
      <c r="AA62" s="7"/>
    </row>
    <row r="63" spans="1:27" x14ac:dyDescent="0.15">
      <c r="A63" s="4">
        <v>42350</v>
      </c>
      <c r="B63" s="5" t="s">
        <v>856</v>
      </c>
      <c r="C63" s="2">
        <v>17</v>
      </c>
      <c r="D63" s="6" t="s">
        <v>692</v>
      </c>
      <c r="E63" s="6" t="s">
        <v>112</v>
      </c>
      <c r="F63" s="7"/>
      <c r="G63" s="2" t="s">
        <v>184</v>
      </c>
      <c r="H63" s="2" t="s">
        <v>62</v>
      </c>
      <c r="I63" s="2" t="s">
        <v>53</v>
      </c>
      <c r="J63" s="6" t="s">
        <v>55</v>
      </c>
      <c r="K63" s="2" t="s">
        <v>66</v>
      </c>
      <c r="L63" s="2">
        <v>1</v>
      </c>
      <c r="M63" s="2">
        <v>320</v>
      </c>
      <c r="N63" s="2">
        <v>260</v>
      </c>
      <c r="O63" s="12">
        <v>0.8125</v>
      </c>
      <c r="P63" s="2">
        <v>0.7</v>
      </c>
      <c r="Q63" s="2">
        <v>182</v>
      </c>
      <c r="R63" s="14" t="s">
        <v>1072</v>
      </c>
      <c r="S63" s="2" t="s">
        <v>82</v>
      </c>
      <c r="T63" s="7"/>
      <c r="U63" s="7"/>
      <c r="V63" s="7"/>
      <c r="W63" s="2" t="s">
        <v>54</v>
      </c>
      <c r="X63" s="6" t="s">
        <v>86</v>
      </c>
      <c r="Y63" s="6"/>
      <c r="Z63" s="7"/>
      <c r="AA63" s="7"/>
    </row>
    <row r="64" spans="1:27" x14ac:dyDescent="0.15">
      <c r="A64" s="4">
        <v>42350</v>
      </c>
      <c r="B64" s="5" t="s">
        <v>863</v>
      </c>
      <c r="C64" s="2">
        <v>18</v>
      </c>
      <c r="D64" s="6" t="s">
        <v>146</v>
      </c>
      <c r="E64" s="6" t="s">
        <v>120</v>
      </c>
      <c r="F64" s="2" t="s">
        <v>864</v>
      </c>
      <c r="G64" s="2" t="s">
        <v>166</v>
      </c>
      <c r="H64" s="2" t="s">
        <v>44</v>
      </c>
      <c r="I64" s="2">
        <v>25.5</v>
      </c>
      <c r="J64" s="6" t="s">
        <v>63</v>
      </c>
      <c r="K64" s="2" t="s">
        <v>66</v>
      </c>
      <c r="L64" s="2">
        <v>1</v>
      </c>
      <c r="M64" s="2">
        <v>1699</v>
      </c>
      <c r="N64" s="2">
        <v>1699</v>
      </c>
      <c r="O64" s="12">
        <v>1</v>
      </c>
      <c r="P64" s="2">
        <v>1</v>
      </c>
      <c r="Q64" s="2">
        <v>1187</v>
      </c>
      <c r="R64" s="14" t="s">
        <v>113</v>
      </c>
      <c r="S64" s="2" t="s">
        <v>1089</v>
      </c>
      <c r="T64" s="7"/>
      <c r="U64" s="7"/>
      <c r="V64" s="7"/>
      <c r="W64" s="2" t="s">
        <v>54</v>
      </c>
      <c r="X64" s="6" t="s">
        <v>78</v>
      </c>
      <c r="Y64" s="6"/>
      <c r="Z64" s="7"/>
      <c r="AA64" s="2">
        <v>1187</v>
      </c>
    </row>
    <row r="65" spans="1:31" x14ac:dyDescent="0.15">
      <c r="A65" s="4">
        <v>42350</v>
      </c>
      <c r="B65" s="5" t="s">
        <v>863</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1089</v>
      </c>
      <c r="T65" s="7"/>
      <c r="U65" s="7"/>
      <c r="V65" s="7"/>
      <c r="W65" s="2" t="s">
        <v>54</v>
      </c>
      <c r="X65" s="6" t="s">
        <v>78</v>
      </c>
      <c r="Y65" s="6"/>
      <c r="Z65" s="7"/>
      <c r="AA65" s="7"/>
      <c r="AB65" s="7"/>
      <c r="AC65" s="7"/>
      <c r="AD65" s="7"/>
      <c r="AE65" s="7"/>
    </row>
    <row r="66" spans="1:31" x14ac:dyDescent="0.15">
      <c r="A66" s="4">
        <v>42350</v>
      </c>
      <c r="B66" s="5" t="s">
        <v>863</v>
      </c>
      <c r="C66" s="2">
        <v>18</v>
      </c>
      <c r="D66" s="6" t="s">
        <v>100</v>
      </c>
      <c r="E66" s="6" t="s">
        <v>128</v>
      </c>
      <c r="F66" s="2" t="s">
        <v>865</v>
      </c>
      <c r="G66" s="2" t="s">
        <v>840</v>
      </c>
      <c r="H66" s="2" t="s">
        <v>44</v>
      </c>
      <c r="I66" s="2" t="s">
        <v>156</v>
      </c>
      <c r="J66" s="6" t="s">
        <v>63</v>
      </c>
      <c r="K66" s="2" t="s">
        <v>66</v>
      </c>
      <c r="L66" s="2">
        <v>1</v>
      </c>
      <c r="M66" s="2">
        <v>288</v>
      </c>
      <c r="N66" s="2">
        <v>260</v>
      </c>
      <c r="O66" s="12">
        <v>0.90277777777777801</v>
      </c>
      <c r="P66" s="2">
        <v>0.85</v>
      </c>
      <c r="Q66" s="2">
        <v>221</v>
      </c>
      <c r="R66" s="14" t="s">
        <v>113</v>
      </c>
      <c r="S66" s="2" t="s">
        <v>1089</v>
      </c>
      <c r="T66" s="7"/>
      <c r="U66" s="7"/>
      <c r="V66" s="7"/>
      <c r="W66" s="2" t="s">
        <v>54</v>
      </c>
      <c r="X66" s="6" t="s">
        <v>78</v>
      </c>
      <c r="Y66" s="6"/>
      <c r="Z66" s="7"/>
      <c r="AA66" s="7"/>
      <c r="AB66" s="7"/>
      <c r="AC66" s="7"/>
      <c r="AD66" s="7"/>
      <c r="AE66" s="7"/>
    </row>
    <row r="67" spans="1:31" x14ac:dyDescent="0.15">
      <c r="A67" s="4">
        <v>42350</v>
      </c>
      <c r="B67" s="5" t="s">
        <v>866</v>
      </c>
      <c r="C67" s="2">
        <v>19</v>
      </c>
      <c r="D67" s="6" t="s">
        <v>100</v>
      </c>
      <c r="E67" s="6" t="s">
        <v>128</v>
      </c>
      <c r="F67" s="2" t="s">
        <v>867</v>
      </c>
      <c r="G67" s="2" t="s">
        <v>784</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868</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392</v>
      </c>
      <c r="X68" s="6" t="s">
        <v>86</v>
      </c>
      <c r="Y68" s="6"/>
      <c r="Z68" s="7"/>
      <c r="AA68" s="7"/>
      <c r="AB68" s="7"/>
      <c r="AC68" s="7"/>
      <c r="AD68" s="7"/>
      <c r="AE68" s="7"/>
    </row>
    <row r="69" spans="1:31" x14ac:dyDescent="0.15">
      <c r="A69" s="4">
        <v>42350</v>
      </c>
      <c r="B69" s="5" t="s">
        <v>869</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392</v>
      </c>
      <c r="X69" s="6" t="s">
        <v>49</v>
      </c>
      <c r="Y69" s="6"/>
      <c r="Z69" s="7"/>
      <c r="AA69" s="7"/>
      <c r="AB69" s="7"/>
      <c r="AC69" s="7"/>
      <c r="AD69" s="7"/>
      <c r="AE69" s="7"/>
    </row>
    <row r="70" spans="1:31" x14ac:dyDescent="0.15">
      <c r="A70" s="4">
        <v>42350</v>
      </c>
      <c r="B70" s="5" t="s">
        <v>869</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392</v>
      </c>
      <c r="X70" s="6" t="s">
        <v>49</v>
      </c>
      <c r="Y70" s="6"/>
      <c r="Z70" s="7"/>
      <c r="AA70" s="7"/>
      <c r="AB70" s="7"/>
      <c r="AC70" s="7"/>
      <c r="AD70" s="7"/>
      <c r="AE70" s="7"/>
    </row>
    <row r="71" spans="1:31" x14ac:dyDescent="0.15">
      <c r="A71" s="4">
        <v>42350</v>
      </c>
      <c r="B71" s="5" t="s">
        <v>870</v>
      </c>
      <c r="C71" s="2">
        <v>22</v>
      </c>
      <c r="D71" s="6" t="s">
        <v>692</v>
      </c>
      <c r="E71" s="6" t="s">
        <v>112</v>
      </c>
      <c r="F71" s="7"/>
      <c r="G71" s="2" t="s">
        <v>184</v>
      </c>
      <c r="H71" s="2" t="s">
        <v>62</v>
      </c>
      <c r="I71" s="2" t="s">
        <v>53</v>
      </c>
      <c r="J71" s="6" t="s">
        <v>45</v>
      </c>
      <c r="K71" s="2" t="s">
        <v>66</v>
      </c>
      <c r="L71" s="2">
        <v>2</v>
      </c>
      <c r="M71" s="2">
        <v>320</v>
      </c>
      <c r="N71" s="2">
        <v>640</v>
      </c>
      <c r="O71" s="12">
        <v>1</v>
      </c>
      <c r="P71" s="2">
        <v>1</v>
      </c>
      <c r="Q71" s="2">
        <v>640</v>
      </c>
      <c r="R71" s="14" t="s">
        <v>113</v>
      </c>
      <c r="S71" s="2" t="s">
        <v>1090</v>
      </c>
      <c r="T71" s="7"/>
      <c r="U71" s="7"/>
      <c r="V71" s="7"/>
      <c r="W71" s="2" t="s">
        <v>54</v>
      </c>
      <c r="X71" s="6" t="s">
        <v>49</v>
      </c>
      <c r="Y71" s="6"/>
      <c r="Z71" s="7"/>
      <c r="AA71" s="7"/>
      <c r="AB71" s="7"/>
      <c r="AC71" s="7"/>
      <c r="AD71" s="7"/>
      <c r="AE71" s="7"/>
    </row>
    <row r="72" spans="1:31" x14ac:dyDescent="0.15">
      <c r="A72" s="4">
        <v>42350</v>
      </c>
      <c r="B72" s="5" t="s">
        <v>871</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1073</v>
      </c>
      <c r="T72" s="7"/>
      <c r="U72" s="7"/>
      <c r="V72" s="7"/>
      <c r="W72" s="2" t="s">
        <v>54</v>
      </c>
      <c r="X72" s="6" t="s">
        <v>49</v>
      </c>
      <c r="Y72" s="6"/>
      <c r="Z72" s="7"/>
      <c r="AA72" s="7"/>
      <c r="AB72" s="7"/>
      <c r="AC72" s="7"/>
      <c r="AD72" s="7"/>
      <c r="AE72" s="7"/>
    </row>
    <row r="73" spans="1:31" x14ac:dyDescent="0.15">
      <c r="A73" s="4">
        <v>42351</v>
      </c>
      <c r="B73" s="5" t="s">
        <v>872</v>
      </c>
      <c r="C73" s="2">
        <v>1</v>
      </c>
      <c r="D73" s="6" t="s">
        <v>50</v>
      </c>
      <c r="E73" s="6" t="s">
        <v>112</v>
      </c>
      <c r="F73" s="7"/>
      <c r="G73" s="2" t="s">
        <v>873</v>
      </c>
      <c r="H73" s="2" t="s">
        <v>62</v>
      </c>
      <c r="I73" s="2" t="s">
        <v>53</v>
      </c>
      <c r="J73" s="6" t="s">
        <v>45</v>
      </c>
      <c r="K73" s="2" t="s">
        <v>46</v>
      </c>
      <c r="L73" s="2">
        <v>2</v>
      </c>
      <c r="M73" s="2">
        <v>50</v>
      </c>
      <c r="N73" s="2">
        <v>100</v>
      </c>
      <c r="O73" s="12">
        <v>1</v>
      </c>
      <c r="P73" s="7"/>
      <c r="Q73" s="7"/>
      <c r="R73" s="14" t="s">
        <v>47</v>
      </c>
      <c r="S73" s="7"/>
      <c r="T73" s="7"/>
      <c r="U73" s="7"/>
      <c r="V73" s="7"/>
      <c r="W73" s="2" t="s">
        <v>392</v>
      </c>
      <c r="X73" s="6" t="s">
        <v>49</v>
      </c>
      <c r="Y73" s="6"/>
      <c r="Z73" s="7"/>
      <c r="AA73" s="7"/>
      <c r="AB73" s="7"/>
      <c r="AC73" s="7"/>
      <c r="AD73" s="7"/>
      <c r="AE73" s="7"/>
    </row>
    <row r="74" spans="1:31" x14ac:dyDescent="0.15">
      <c r="A74" s="4">
        <v>42351</v>
      </c>
      <c r="B74" s="5" t="s">
        <v>874</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1091</v>
      </c>
      <c r="T74" s="7"/>
      <c r="U74" s="7"/>
      <c r="V74" s="7"/>
      <c r="W74" s="2" t="s">
        <v>54</v>
      </c>
      <c r="X74" s="6" t="s">
        <v>49</v>
      </c>
      <c r="Y74" s="6"/>
      <c r="Z74" s="7"/>
      <c r="AA74" s="7"/>
      <c r="AB74" s="7"/>
      <c r="AC74" s="7"/>
      <c r="AD74" s="7"/>
      <c r="AE74" s="7"/>
    </row>
    <row r="75" spans="1:31" x14ac:dyDescent="0.15">
      <c r="A75" s="4">
        <v>42351</v>
      </c>
      <c r="B75" s="5" t="s">
        <v>875</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876</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392</v>
      </c>
      <c r="X76" s="6" t="s">
        <v>49</v>
      </c>
      <c r="Y76" s="6"/>
      <c r="Z76" s="7"/>
      <c r="AA76" s="7"/>
      <c r="AB76" s="7"/>
      <c r="AC76" s="7"/>
      <c r="AD76" s="7"/>
      <c r="AE76" s="7"/>
    </row>
    <row r="77" spans="1:31" x14ac:dyDescent="0.15">
      <c r="A77" s="4">
        <v>42351</v>
      </c>
      <c r="B77" s="5" t="s">
        <v>877</v>
      </c>
      <c r="C77" s="2">
        <v>5</v>
      </c>
      <c r="D77" s="6" t="s">
        <v>92</v>
      </c>
      <c r="E77" s="6" t="s">
        <v>91</v>
      </c>
      <c r="F77" s="2" t="s">
        <v>812</v>
      </c>
      <c r="G77" s="2" t="s">
        <v>813</v>
      </c>
      <c r="H77" s="2" t="s">
        <v>44</v>
      </c>
      <c r="I77" s="2" t="s">
        <v>43</v>
      </c>
      <c r="J77" s="6" t="s">
        <v>55</v>
      </c>
      <c r="K77" s="2" t="s">
        <v>66</v>
      </c>
      <c r="L77" s="2">
        <v>1</v>
      </c>
      <c r="M77" s="2">
        <v>1280</v>
      </c>
      <c r="N77" s="2">
        <v>1088</v>
      </c>
      <c r="O77" s="12">
        <v>0.85</v>
      </c>
      <c r="P77" s="2">
        <v>0.77500000000000002</v>
      </c>
      <c r="Q77" s="2">
        <v>843</v>
      </c>
      <c r="R77" s="14" t="s">
        <v>113</v>
      </c>
      <c r="S77" s="2" t="s">
        <v>316</v>
      </c>
      <c r="T77" s="2"/>
      <c r="U77" s="2"/>
      <c r="V77" s="2"/>
      <c r="W77" s="2" t="s">
        <v>54</v>
      </c>
      <c r="X77" s="6" t="s">
        <v>86</v>
      </c>
      <c r="Y77" s="6"/>
      <c r="Z77" s="2"/>
      <c r="AA77" s="2"/>
      <c r="AB77" s="15"/>
      <c r="AC77" s="2"/>
      <c r="AD77" s="2"/>
      <c r="AE77" s="2"/>
    </row>
    <row r="78" spans="1:31" x14ac:dyDescent="0.15">
      <c r="A78" s="4">
        <v>42351</v>
      </c>
      <c r="B78" s="5" t="s">
        <v>878</v>
      </c>
      <c r="C78" s="2">
        <v>6</v>
      </c>
      <c r="D78" s="6" t="s">
        <v>50</v>
      </c>
      <c r="E78" s="6" t="s">
        <v>112</v>
      </c>
      <c r="F78" s="7"/>
      <c r="G78" s="2" t="s">
        <v>873</v>
      </c>
      <c r="H78" s="2" t="s">
        <v>62</v>
      </c>
      <c r="I78" s="2" t="s">
        <v>53</v>
      </c>
      <c r="J78" s="6" t="s">
        <v>55</v>
      </c>
      <c r="K78" s="2" t="s">
        <v>46</v>
      </c>
      <c r="L78" s="2">
        <v>2</v>
      </c>
      <c r="M78" s="2">
        <v>50</v>
      </c>
      <c r="N78" s="2">
        <v>100</v>
      </c>
      <c r="O78" s="12">
        <v>1</v>
      </c>
      <c r="P78" s="7"/>
      <c r="Q78" s="7"/>
      <c r="R78" s="14" t="s">
        <v>47</v>
      </c>
      <c r="S78" s="7"/>
      <c r="T78" s="7"/>
      <c r="U78" s="7"/>
      <c r="V78" s="7"/>
      <c r="W78" s="2" t="s">
        <v>392</v>
      </c>
      <c r="X78" s="6" t="s">
        <v>49</v>
      </c>
      <c r="Y78" s="6"/>
      <c r="Z78" s="7"/>
      <c r="AA78" s="7"/>
      <c r="AB78" s="7"/>
      <c r="AC78" s="7"/>
      <c r="AD78" s="7"/>
      <c r="AE78" s="7"/>
    </row>
    <row r="79" spans="1:31" x14ac:dyDescent="0.15">
      <c r="A79" s="4">
        <v>42352</v>
      </c>
      <c r="B79" s="5" t="s">
        <v>879</v>
      </c>
      <c r="C79" s="2">
        <v>1</v>
      </c>
      <c r="D79" s="6" t="s">
        <v>56</v>
      </c>
      <c r="E79" s="6" t="s">
        <v>52</v>
      </c>
      <c r="F79" s="7"/>
      <c r="G79" s="2" t="s">
        <v>246</v>
      </c>
      <c r="H79" s="2" t="s">
        <v>44</v>
      </c>
      <c r="I79" s="2" t="s">
        <v>53</v>
      </c>
      <c r="J79" s="6" t="s">
        <v>45</v>
      </c>
      <c r="K79" s="2" t="s">
        <v>46</v>
      </c>
      <c r="L79" s="2">
        <v>1</v>
      </c>
      <c r="M79" s="2">
        <v>30</v>
      </c>
      <c r="N79" s="2">
        <v>30</v>
      </c>
      <c r="O79" s="12">
        <v>1</v>
      </c>
      <c r="P79" s="7"/>
      <c r="Q79" s="7"/>
      <c r="R79" s="14" t="s">
        <v>47</v>
      </c>
      <c r="S79" s="7"/>
      <c r="T79" s="7"/>
      <c r="U79" s="7"/>
      <c r="V79" s="7"/>
      <c r="W79" s="2" t="s">
        <v>392</v>
      </c>
      <c r="X79" s="6" t="s">
        <v>49</v>
      </c>
      <c r="Y79" s="6"/>
      <c r="Z79" s="7"/>
      <c r="AA79" s="7"/>
      <c r="AB79" s="7"/>
      <c r="AC79" s="7"/>
      <c r="AD79" s="7"/>
      <c r="AE79" s="7"/>
    </row>
    <row r="80" spans="1:31" x14ac:dyDescent="0.15">
      <c r="A80" s="4">
        <v>42352</v>
      </c>
      <c r="B80" s="5" t="s">
        <v>880</v>
      </c>
      <c r="C80" s="2">
        <v>2</v>
      </c>
      <c r="D80" s="6" t="s">
        <v>149</v>
      </c>
      <c r="E80" s="6" t="s">
        <v>504</v>
      </c>
      <c r="F80" s="7"/>
      <c r="G80" s="2" t="s">
        <v>816</v>
      </c>
      <c r="H80" s="2" t="s">
        <v>62</v>
      </c>
      <c r="I80" s="2" t="s">
        <v>817</v>
      </c>
      <c r="J80" s="6" t="s">
        <v>45</v>
      </c>
      <c r="K80" s="2" t="s">
        <v>66</v>
      </c>
      <c r="L80" s="2">
        <v>1</v>
      </c>
      <c r="M80" s="2">
        <v>258</v>
      </c>
      <c r="N80" s="2">
        <v>180</v>
      </c>
      <c r="O80" s="12">
        <v>0.69767441860465096</v>
      </c>
      <c r="P80" s="7"/>
      <c r="Q80" s="7"/>
      <c r="R80" s="14" t="s">
        <v>47</v>
      </c>
      <c r="S80" s="7"/>
      <c r="T80" s="7"/>
      <c r="U80" s="7"/>
      <c r="V80" s="7"/>
      <c r="W80" s="2" t="s">
        <v>392</v>
      </c>
      <c r="X80" s="6" t="s">
        <v>49</v>
      </c>
      <c r="Y80" s="6"/>
      <c r="Z80" s="7"/>
      <c r="AA80" s="7"/>
      <c r="AB80" s="7"/>
      <c r="AC80" s="7"/>
      <c r="AD80" s="7"/>
      <c r="AE80" s="7"/>
    </row>
    <row r="81" spans="1:31" x14ac:dyDescent="0.15">
      <c r="A81" s="4">
        <v>42352</v>
      </c>
      <c r="B81" s="5" t="s">
        <v>881</v>
      </c>
      <c r="C81" s="2">
        <v>3</v>
      </c>
      <c r="D81" s="6" t="s">
        <v>75</v>
      </c>
      <c r="E81" s="6" t="s">
        <v>199</v>
      </c>
      <c r="F81" s="2" t="s">
        <v>882</v>
      </c>
      <c r="G81" s="2" t="s">
        <v>304</v>
      </c>
      <c r="H81" s="2" t="s">
        <v>44</v>
      </c>
      <c r="I81" s="2" t="s">
        <v>53</v>
      </c>
      <c r="J81" s="6" t="s">
        <v>45</v>
      </c>
      <c r="K81" s="2" t="s">
        <v>66</v>
      </c>
      <c r="L81" s="2">
        <v>1</v>
      </c>
      <c r="M81" s="2">
        <v>880</v>
      </c>
      <c r="N81" s="2">
        <v>880</v>
      </c>
      <c r="O81" s="12">
        <v>1</v>
      </c>
      <c r="P81" s="2">
        <v>1</v>
      </c>
      <c r="Q81" s="2">
        <v>880</v>
      </c>
      <c r="R81" s="14" t="s">
        <v>113</v>
      </c>
      <c r="S81" s="2" t="s">
        <v>1075</v>
      </c>
      <c r="T81" s="7"/>
      <c r="U81" s="7"/>
      <c r="V81" s="7"/>
      <c r="W81" s="2" t="s">
        <v>392</v>
      </c>
      <c r="X81" s="6" t="s">
        <v>78</v>
      </c>
      <c r="Y81" s="6"/>
      <c r="Z81" s="7"/>
      <c r="AA81" s="7"/>
      <c r="AB81" s="7"/>
      <c r="AC81" s="7"/>
      <c r="AD81" s="7"/>
      <c r="AE81" s="7"/>
    </row>
    <row r="82" spans="1:31" x14ac:dyDescent="0.15">
      <c r="A82" s="4">
        <v>42352</v>
      </c>
      <c r="B82" s="5" t="s">
        <v>883</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392</v>
      </c>
      <c r="X82" s="6" t="s">
        <v>74</v>
      </c>
      <c r="Y82" s="6"/>
      <c r="Z82" s="7"/>
      <c r="AA82" s="7"/>
      <c r="AB82" s="7"/>
      <c r="AC82" s="7"/>
      <c r="AD82" s="7"/>
      <c r="AE82" s="7"/>
    </row>
    <row r="83" spans="1:31" x14ac:dyDescent="0.15">
      <c r="A83" s="4">
        <v>42352</v>
      </c>
      <c r="B83" s="5" t="s">
        <v>884</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885</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392</v>
      </c>
      <c r="X84" s="6" t="s">
        <v>49</v>
      </c>
      <c r="Y84" s="6"/>
      <c r="Z84" s="2"/>
      <c r="AA84" s="2"/>
      <c r="AB84" s="15"/>
      <c r="AC84" s="2"/>
      <c r="AD84" s="2"/>
      <c r="AE84" s="2"/>
    </row>
    <row r="85" spans="1:31" x14ac:dyDescent="0.15">
      <c r="A85" s="4">
        <v>42353</v>
      </c>
      <c r="B85" s="5" t="s">
        <v>886</v>
      </c>
      <c r="C85" s="2">
        <v>2</v>
      </c>
      <c r="D85" s="6" t="s">
        <v>692</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1092</v>
      </c>
      <c r="T85" s="7"/>
      <c r="U85" s="7"/>
      <c r="V85" s="7"/>
      <c r="W85" s="2" t="s">
        <v>392</v>
      </c>
      <c r="X85" s="6" t="s">
        <v>49</v>
      </c>
      <c r="Y85" s="6"/>
      <c r="Z85" s="7"/>
      <c r="AA85" s="7"/>
      <c r="AB85" s="7"/>
      <c r="AC85" s="7"/>
      <c r="AD85" s="7"/>
      <c r="AE85" s="7"/>
    </row>
    <row r="86" spans="1:31" x14ac:dyDescent="0.15">
      <c r="A86" s="4">
        <v>42353</v>
      </c>
      <c r="B86" s="5" t="s">
        <v>887</v>
      </c>
      <c r="C86" s="2">
        <v>3</v>
      </c>
      <c r="D86" s="6" t="s">
        <v>75</v>
      </c>
      <c r="E86" s="6" t="s">
        <v>444</v>
      </c>
      <c r="F86" s="2" t="s">
        <v>888</v>
      </c>
      <c r="G86" s="2" t="s">
        <v>889</v>
      </c>
      <c r="H86" s="2" t="s">
        <v>44</v>
      </c>
      <c r="I86" s="2" t="s">
        <v>53</v>
      </c>
      <c r="J86" s="6" t="s">
        <v>55</v>
      </c>
      <c r="K86" s="2" t="s">
        <v>66</v>
      </c>
      <c r="L86" s="2">
        <v>1</v>
      </c>
      <c r="M86" s="2">
        <v>1590</v>
      </c>
      <c r="N86" s="2">
        <v>1350</v>
      </c>
      <c r="O86" s="12">
        <v>0.84905660377358505</v>
      </c>
      <c r="P86" s="2">
        <v>0.77500000000000002</v>
      </c>
      <c r="Q86" s="2">
        <v>1046</v>
      </c>
      <c r="R86" s="14" t="s">
        <v>113</v>
      </c>
      <c r="S86" s="2" t="s">
        <v>1092</v>
      </c>
      <c r="T86" s="7"/>
      <c r="U86" s="7"/>
      <c r="V86" s="7"/>
      <c r="W86" s="2" t="s">
        <v>54</v>
      </c>
      <c r="X86" s="6" t="s">
        <v>86</v>
      </c>
      <c r="Y86" s="6"/>
      <c r="Z86" s="7"/>
      <c r="AA86" s="7"/>
      <c r="AB86" s="7"/>
      <c r="AC86" s="7"/>
      <c r="AD86" s="7"/>
      <c r="AE86" s="7"/>
    </row>
    <row r="87" spans="1:31" x14ac:dyDescent="0.15">
      <c r="A87" s="4">
        <v>42353</v>
      </c>
      <c r="B87" s="5" t="s">
        <v>890</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392</v>
      </c>
      <c r="X87" s="6" t="s">
        <v>49</v>
      </c>
      <c r="Y87" s="6"/>
      <c r="Z87" s="7"/>
      <c r="AA87" s="7"/>
      <c r="AB87" s="7"/>
      <c r="AC87" s="7"/>
      <c r="AD87" s="7"/>
      <c r="AE87" s="7"/>
    </row>
    <row r="88" spans="1:31" x14ac:dyDescent="0.15">
      <c r="A88" s="4">
        <v>42354</v>
      </c>
      <c r="B88" s="5" t="s">
        <v>891</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392</v>
      </c>
      <c r="X88" s="6" t="s">
        <v>49</v>
      </c>
      <c r="Y88" s="6"/>
      <c r="Z88" s="7"/>
      <c r="AA88" s="7"/>
      <c r="AB88" s="7"/>
      <c r="AC88" s="7"/>
      <c r="AD88" s="7"/>
      <c r="AE88" s="7"/>
    </row>
    <row r="89" spans="1:31" x14ac:dyDescent="0.15">
      <c r="A89" s="4">
        <v>42354</v>
      </c>
      <c r="B89" s="5" t="s">
        <v>892</v>
      </c>
      <c r="C89" s="2">
        <v>2</v>
      </c>
      <c r="D89" s="6" t="s">
        <v>92</v>
      </c>
      <c r="E89" s="6" t="s">
        <v>91</v>
      </c>
      <c r="F89" s="2" t="s">
        <v>893</v>
      </c>
      <c r="G89" s="2" t="s">
        <v>307</v>
      </c>
      <c r="H89" s="2" t="s">
        <v>44</v>
      </c>
      <c r="I89" s="2" t="s">
        <v>43</v>
      </c>
      <c r="J89" s="6" t="s">
        <v>45</v>
      </c>
      <c r="K89" s="2" t="s">
        <v>66</v>
      </c>
      <c r="L89" s="2">
        <v>1</v>
      </c>
      <c r="M89" s="2">
        <v>1390</v>
      </c>
      <c r="N89" s="2">
        <v>1251</v>
      </c>
      <c r="O89" s="12">
        <v>0.9</v>
      </c>
      <c r="P89" s="2">
        <v>0.85</v>
      </c>
      <c r="Q89" s="2">
        <v>1063</v>
      </c>
      <c r="R89" s="14" t="s">
        <v>113</v>
      </c>
      <c r="S89" s="2" t="s">
        <v>1075</v>
      </c>
      <c r="T89" s="7"/>
      <c r="U89" s="7"/>
      <c r="V89" s="7"/>
      <c r="W89" s="2" t="s">
        <v>54</v>
      </c>
      <c r="X89" s="6" t="s">
        <v>276</v>
      </c>
      <c r="Y89" s="6"/>
      <c r="Z89" s="7"/>
      <c r="AA89" s="7"/>
      <c r="AB89" s="7"/>
      <c r="AC89" s="7"/>
      <c r="AD89" s="7"/>
      <c r="AE89" s="7"/>
    </row>
    <row r="90" spans="1:31" x14ac:dyDescent="0.15">
      <c r="A90" s="4">
        <v>42354</v>
      </c>
      <c r="B90" s="5" t="s">
        <v>894</v>
      </c>
      <c r="C90" s="2">
        <v>3</v>
      </c>
      <c r="D90" s="6" t="s">
        <v>242</v>
      </c>
      <c r="E90" s="6"/>
      <c r="F90" s="2" t="s">
        <v>819</v>
      </c>
      <c r="G90" s="2" t="s">
        <v>137</v>
      </c>
      <c r="H90" s="2" t="s">
        <v>62</v>
      </c>
      <c r="I90" s="2" t="s">
        <v>797</v>
      </c>
      <c r="J90" s="6" t="s">
        <v>63</v>
      </c>
      <c r="K90" s="2" t="s">
        <v>66</v>
      </c>
      <c r="L90" s="2">
        <v>1</v>
      </c>
      <c r="M90" s="2">
        <v>500</v>
      </c>
      <c r="N90" s="2">
        <v>500</v>
      </c>
      <c r="O90" s="12">
        <v>1</v>
      </c>
      <c r="P90" s="2">
        <v>1</v>
      </c>
      <c r="Q90" s="2">
        <v>500</v>
      </c>
      <c r="R90" s="14" t="s">
        <v>113</v>
      </c>
      <c r="S90" s="2" t="s">
        <v>1093</v>
      </c>
      <c r="T90" s="2"/>
      <c r="U90" s="2"/>
      <c r="V90" s="2"/>
      <c r="W90" s="2" t="s">
        <v>54</v>
      </c>
      <c r="X90" s="6" t="s">
        <v>86</v>
      </c>
      <c r="Y90" s="6"/>
      <c r="Z90" s="2"/>
      <c r="AA90" s="2"/>
      <c r="AB90" s="15"/>
      <c r="AC90" s="2"/>
      <c r="AD90" s="2"/>
      <c r="AE90" s="2"/>
    </row>
    <row r="91" spans="1:31" x14ac:dyDescent="0.15">
      <c r="A91" s="4">
        <v>42354</v>
      </c>
      <c r="B91" s="5" t="s">
        <v>894</v>
      </c>
      <c r="C91" s="2">
        <v>3</v>
      </c>
      <c r="D91" s="6" t="s">
        <v>146</v>
      </c>
      <c r="E91" s="6" t="s">
        <v>239</v>
      </c>
      <c r="F91" s="2" t="s">
        <v>770</v>
      </c>
      <c r="G91" s="2" t="s">
        <v>138</v>
      </c>
      <c r="H91" s="2" t="s">
        <v>62</v>
      </c>
      <c r="I91" s="2" t="s">
        <v>288</v>
      </c>
      <c r="J91" s="6" t="s">
        <v>63</v>
      </c>
      <c r="K91" s="2" t="s">
        <v>66</v>
      </c>
      <c r="L91" s="2">
        <v>1</v>
      </c>
      <c r="M91" s="2">
        <v>1480</v>
      </c>
      <c r="N91" s="2">
        <v>1140</v>
      </c>
      <c r="O91" s="12">
        <v>0.77027027027026995</v>
      </c>
      <c r="P91" s="2">
        <v>0.625</v>
      </c>
      <c r="Q91" s="2">
        <v>712</v>
      </c>
      <c r="R91" s="14" t="s">
        <v>113</v>
      </c>
      <c r="S91" s="2" t="s">
        <v>1093</v>
      </c>
      <c r="T91" s="7"/>
      <c r="U91" s="7"/>
      <c r="V91" s="7"/>
      <c r="W91" s="2" t="s">
        <v>54</v>
      </c>
      <c r="X91" s="6" t="s">
        <v>86</v>
      </c>
      <c r="Y91" s="6"/>
      <c r="Z91" s="7"/>
      <c r="AA91" s="7"/>
      <c r="AB91" s="7"/>
      <c r="AC91" s="7"/>
      <c r="AD91" s="7"/>
      <c r="AE91" s="7"/>
    </row>
    <row r="92" spans="1:31" x14ac:dyDescent="0.15">
      <c r="A92" s="4">
        <v>42354</v>
      </c>
      <c r="B92" s="5" t="s">
        <v>894</v>
      </c>
      <c r="C92" s="2">
        <v>3</v>
      </c>
      <c r="D92" s="6" t="s">
        <v>69</v>
      </c>
      <c r="E92" s="6" t="s">
        <v>199</v>
      </c>
      <c r="F92" s="2" t="s">
        <v>833</v>
      </c>
      <c r="G92" s="2" t="s">
        <v>71</v>
      </c>
      <c r="H92" s="2" t="s">
        <v>44</v>
      </c>
      <c r="I92" s="2" t="s">
        <v>43</v>
      </c>
      <c r="J92" s="6" t="s">
        <v>63</v>
      </c>
      <c r="K92" s="2" t="s">
        <v>66</v>
      </c>
      <c r="L92" s="2">
        <v>1</v>
      </c>
      <c r="M92" s="2">
        <v>1180</v>
      </c>
      <c r="N92" s="2">
        <v>1180</v>
      </c>
      <c r="O92" s="12">
        <v>1</v>
      </c>
      <c r="P92" s="2">
        <v>1</v>
      </c>
      <c r="Q92" s="2">
        <v>1180</v>
      </c>
      <c r="R92" s="14" t="s">
        <v>113</v>
      </c>
      <c r="S92" s="2" t="s">
        <v>1093</v>
      </c>
      <c r="T92" s="7"/>
      <c r="U92" s="7"/>
      <c r="V92" s="7"/>
      <c r="W92" s="2" t="s">
        <v>54</v>
      </c>
      <c r="X92" s="6" t="s">
        <v>86</v>
      </c>
      <c r="Y92" s="6"/>
      <c r="Z92" s="7"/>
      <c r="AA92" s="7"/>
      <c r="AB92" s="7"/>
      <c r="AC92" s="7"/>
      <c r="AD92" s="7"/>
      <c r="AE92" s="7"/>
    </row>
    <row r="93" spans="1:31" x14ac:dyDescent="0.15">
      <c r="A93" s="4">
        <v>42354</v>
      </c>
      <c r="B93" s="5" t="s">
        <v>895</v>
      </c>
      <c r="C93" s="2">
        <v>4</v>
      </c>
      <c r="D93" s="6" t="s">
        <v>157</v>
      </c>
      <c r="E93" s="6" t="s">
        <v>41</v>
      </c>
      <c r="F93" s="2" t="s">
        <v>158</v>
      </c>
      <c r="G93" s="2" t="s">
        <v>302</v>
      </c>
      <c r="H93" s="2" t="s">
        <v>44</v>
      </c>
      <c r="I93" s="2" t="s">
        <v>43</v>
      </c>
      <c r="J93" s="6" t="s">
        <v>45</v>
      </c>
      <c r="K93" s="2" t="s">
        <v>66</v>
      </c>
      <c r="L93" s="2">
        <v>1</v>
      </c>
      <c r="M93" s="2">
        <v>2700</v>
      </c>
      <c r="N93" s="2">
        <v>2400</v>
      </c>
      <c r="O93" s="12">
        <v>0.88888888888888895</v>
      </c>
      <c r="P93" s="2">
        <v>0.77500000000000002</v>
      </c>
      <c r="Q93" s="2">
        <v>1860</v>
      </c>
      <c r="R93" s="14" t="s">
        <v>113</v>
      </c>
      <c r="S93" s="2" t="s">
        <v>1094</v>
      </c>
      <c r="T93" s="7"/>
      <c r="U93" s="7"/>
      <c r="V93" s="7"/>
      <c r="W93" s="2" t="s">
        <v>54</v>
      </c>
      <c r="X93" s="6" t="s">
        <v>78</v>
      </c>
      <c r="Y93" s="6"/>
      <c r="Z93" s="7"/>
      <c r="AA93" s="7"/>
      <c r="AB93" s="7"/>
      <c r="AC93" s="7"/>
      <c r="AD93" s="7"/>
      <c r="AE93" s="7"/>
    </row>
    <row r="94" spans="1:31" x14ac:dyDescent="0.15">
      <c r="A94" s="4">
        <v>42354</v>
      </c>
      <c r="B94" s="5" t="s">
        <v>896</v>
      </c>
      <c r="C94" s="2">
        <v>5</v>
      </c>
      <c r="D94" s="6" t="s">
        <v>90</v>
      </c>
      <c r="E94" s="6" t="s">
        <v>107</v>
      </c>
      <c r="F94" s="2" t="s">
        <v>108</v>
      </c>
      <c r="G94" s="2" t="s">
        <v>255</v>
      </c>
      <c r="H94" s="2" t="s">
        <v>44</v>
      </c>
      <c r="I94" s="2" t="s">
        <v>110</v>
      </c>
      <c r="J94" s="6" t="s">
        <v>63</v>
      </c>
      <c r="K94" s="2" t="s">
        <v>66</v>
      </c>
      <c r="L94" s="2">
        <v>1</v>
      </c>
      <c r="M94" s="2">
        <v>598</v>
      </c>
      <c r="N94" s="2">
        <v>400</v>
      </c>
      <c r="O94" s="12">
        <v>0.668896321070234</v>
      </c>
      <c r="P94" s="7"/>
      <c r="Q94" s="7"/>
      <c r="R94" s="14" t="s">
        <v>47</v>
      </c>
      <c r="S94" s="2" t="s">
        <v>1095</v>
      </c>
      <c r="T94" s="7"/>
      <c r="U94" s="7"/>
      <c r="V94" s="7"/>
      <c r="W94" s="2" t="s">
        <v>54</v>
      </c>
      <c r="X94" s="6" t="s">
        <v>86</v>
      </c>
      <c r="Y94" s="6"/>
      <c r="Z94" s="7"/>
      <c r="AA94" s="7"/>
      <c r="AB94" s="7"/>
      <c r="AC94" s="7"/>
      <c r="AD94" s="7"/>
      <c r="AE94" s="7"/>
    </row>
    <row r="95" spans="1:31" x14ac:dyDescent="0.15">
      <c r="A95" s="4">
        <v>42355</v>
      </c>
      <c r="B95" s="5" t="s">
        <v>897</v>
      </c>
      <c r="C95" s="2">
        <v>1</v>
      </c>
      <c r="D95" s="6" t="s">
        <v>50</v>
      </c>
      <c r="E95" s="6" t="s">
        <v>95</v>
      </c>
      <c r="F95" s="2" t="s">
        <v>898</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1096</v>
      </c>
      <c r="T95" s="2"/>
      <c r="U95" s="2"/>
      <c r="V95" s="2"/>
      <c r="W95" s="2" t="s">
        <v>54</v>
      </c>
      <c r="X95" s="6" t="s">
        <v>78</v>
      </c>
      <c r="Y95" s="6"/>
      <c r="Z95" s="2"/>
      <c r="AA95" s="2"/>
      <c r="AB95" s="15"/>
      <c r="AC95" s="2"/>
      <c r="AD95" s="2"/>
      <c r="AE95" s="2"/>
    </row>
    <row r="96" spans="1:31" x14ac:dyDescent="0.15">
      <c r="A96" s="4">
        <v>42355</v>
      </c>
      <c r="B96" s="5" t="s">
        <v>899</v>
      </c>
      <c r="C96" s="2">
        <v>2</v>
      </c>
      <c r="D96" s="6" t="s">
        <v>90</v>
      </c>
      <c r="E96" s="6" t="s">
        <v>900</v>
      </c>
      <c r="F96" s="2" t="s">
        <v>901</v>
      </c>
      <c r="G96" s="2" t="s">
        <v>304</v>
      </c>
      <c r="H96" s="2" t="s">
        <v>62</v>
      </c>
      <c r="I96" s="2" t="s">
        <v>43</v>
      </c>
      <c r="J96" s="6" t="s">
        <v>45</v>
      </c>
      <c r="K96" s="2" t="s">
        <v>46</v>
      </c>
      <c r="L96" s="2">
        <v>1</v>
      </c>
      <c r="M96" s="2">
        <v>1580</v>
      </c>
      <c r="N96" s="2">
        <v>950</v>
      </c>
      <c r="O96" s="12">
        <v>0.60126582278481</v>
      </c>
      <c r="P96" s="7"/>
      <c r="Q96" s="7"/>
      <c r="R96" s="14" t="s">
        <v>47</v>
      </c>
      <c r="S96" s="2" t="s">
        <v>1097</v>
      </c>
      <c r="T96" s="7"/>
      <c r="U96" s="7"/>
      <c r="V96" s="7"/>
      <c r="W96" s="2" t="s">
        <v>54</v>
      </c>
      <c r="X96" s="6" t="s">
        <v>49</v>
      </c>
      <c r="Y96" s="6"/>
      <c r="Z96" s="7"/>
      <c r="AA96" s="7"/>
      <c r="AB96" s="7"/>
      <c r="AC96" s="7"/>
      <c r="AD96" s="7"/>
      <c r="AE96" s="7"/>
    </row>
    <row r="97" spans="1:31" x14ac:dyDescent="0.15">
      <c r="A97" s="4">
        <v>42355</v>
      </c>
      <c r="B97" s="5" t="s">
        <v>902</v>
      </c>
      <c r="C97" s="2">
        <v>3</v>
      </c>
      <c r="D97" s="6" t="s">
        <v>149</v>
      </c>
      <c r="E97" s="6" t="s">
        <v>903</v>
      </c>
      <c r="F97" s="7"/>
      <c r="G97" s="2" t="s">
        <v>138</v>
      </c>
      <c r="H97" s="2" t="s">
        <v>62</v>
      </c>
      <c r="I97" s="2" t="s">
        <v>904</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905</v>
      </c>
      <c r="C98" s="2">
        <v>4</v>
      </c>
      <c r="D98" s="6" t="s">
        <v>66</v>
      </c>
      <c r="E98" s="6" t="s">
        <v>120</v>
      </c>
      <c r="F98" s="2" t="s">
        <v>825</v>
      </c>
      <c r="G98" s="7"/>
      <c r="H98" s="2" t="s">
        <v>44</v>
      </c>
      <c r="I98" s="2" t="s">
        <v>212</v>
      </c>
      <c r="J98" s="6" t="s">
        <v>55</v>
      </c>
      <c r="K98" s="2" t="s">
        <v>66</v>
      </c>
      <c r="L98" s="2">
        <v>1</v>
      </c>
      <c r="M98" s="2">
        <v>2999</v>
      </c>
      <c r="N98" s="2">
        <v>2999</v>
      </c>
      <c r="O98" s="12">
        <v>1</v>
      </c>
      <c r="P98" s="2">
        <v>1</v>
      </c>
      <c r="Q98" s="2">
        <v>2999</v>
      </c>
      <c r="R98" s="14" t="s">
        <v>113</v>
      </c>
      <c r="S98" s="2" t="s">
        <v>1090</v>
      </c>
      <c r="T98" s="7"/>
      <c r="U98" s="7"/>
      <c r="V98" s="7"/>
      <c r="W98" s="2" t="s">
        <v>54</v>
      </c>
      <c r="X98" s="6" t="s">
        <v>276</v>
      </c>
      <c r="Y98" s="6"/>
      <c r="Z98" s="7"/>
      <c r="AA98" s="7"/>
      <c r="AB98" s="7"/>
      <c r="AC98" s="7"/>
      <c r="AD98" s="7"/>
      <c r="AE98" s="7"/>
    </row>
    <row r="99" spans="1:31" x14ac:dyDescent="0.15">
      <c r="A99" s="4">
        <v>42355</v>
      </c>
      <c r="B99" s="5" t="s">
        <v>905</v>
      </c>
      <c r="C99" s="2">
        <v>4</v>
      </c>
      <c r="D99" s="6" t="s">
        <v>146</v>
      </c>
      <c r="E99" s="6" t="s">
        <v>147</v>
      </c>
      <c r="F99" s="2" t="s">
        <v>906</v>
      </c>
      <c r="G99" s="2" t="s">
        <v>166</v>
      </c>
      <c r="H99" s="2" t="s">
        <v>44</v>
      </c>
      <c r="I99" s="2">
        <v>23.5</v>
      </c>
      <c r="J99" s="6" t="s">
        <v>55</v>
      </c>
      <c r="K99" s="2" t="s">
        <v>66</v>
      </c>
      <c r="L99" s="2">
        <v>1</v>
      </c>
      <c r="M99" s="2">
        <v>0</v>
      </c>
      <c r="N99" s="2">
        <v>0</v>
      </c>
      <c r="O99" s="12" t="e">
        <v>#DIV/0!</v>
      </c>
      <c r="P99" s="7"/>
      <c r="Q99" s="7"/>
      <c r="R99" s="14" t="s">
        <v>113</v>
      </c>
      <c r="S99" s="2" t="s">
        <v>1090</v>
      </c>
      <c r="T99" s="7"/>
      <c r="U99" s="7"/>
      <c r="V99" s="7"/>
      <c r="W99" s="2" t="s">
        <v>54</v>
      </c>
      <c r="X99" s="6" t="s">
        <v>276</v>
      </c>
      <c r="Y99" s="6"/>
      <c r="Z99" s="7"/>
      <c r="AA99" s="7"/>
      <c r="AB99" s="7"/>
      <c r="AC99" s="7"/>
      <c r="AD99" s="7"/>
      <c r="AE99" s="7"/>
    </row>
    <row r="100" spans="1:31" x14ac:dyDescent="0.15">
      <c r="A100" s="4">
        <v>42355</v>
      </c>
      <c r="B100" s="5" t="s">
        <v>905</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1090</v>
      </c>
      <c r="T100" s="7"/>
      <c r="U100" s="7"/>
      <c r="V100" s="7"/>
      <c r="W100" s="2" t="s">
        <v>54</v>
      </c>
      <c r="X100" s="6" t="s">
        <v>404</v>
      </c>
      <c r="Y100" s="6"/>
      <c r="Z100" s="7"/>
      <c r="AA100" s="7"/>
      <c r="AB100" s="7"/>
      <c r="AC100" s="7"/>
      <c r="AD100" s="7"/>
      <c r="AE100" s="7"/>
    </row>
    <row r="101" spans="1:31" x14ac:dyDescent="0.15">
      <c r="A101" s="4">
        <v>42355</v>
      </c>
      <c r="B101" s="5" t="s">
        <v>905</v>
      </c>
      <c r="C101" s="2">
        <v>4</v>
      </c>
      <c r="D101" s="6" t="s">
        <v>692</v>
      </c>
      <c r="E101" s="6" t="s">
        <v>112</v>
      </c>
      <c r="F101" s="7"/>
      <c r="G101" s="2" t="s">
        <v>184</v>
      </c>
      <c r="H101" s="2" t="s">
        <v>62</v>
      </c>
      <c r="I101" s="2" t="s">
        <v>53</v>
      </c>
      <c r="J101" s="6" t="s">
        <v>55</v>
      </c>
      <c r="K101" s="2" t="s">
        <v>66</v>
      </c>
      <c r="L101" s="2">
        <v>1</v>
      </c>
      <c r="M101" s="2">
        <v>320</v>
      </c>
      <c r="N101" s="2">
        <v>0</v>
      </c>
      <c r="O101" s="12">
        <v>0</v>
      </c>
      <c r="P101" s="7"/>
      <c r="Q101" s="7"/>
      <c r="R101" s="14" t="s">
        <v>113</v>
      </c>
      <c r="S101" s="2" t="s">
        <v>1090</v>
      </c>
      <c r="T101" s="7"/>
      <c r="U101" s="7"/>
      <c r="V101" s="7"/>
      <c r="W101" s="2" t="s">
        <v>54</v>
      </c>
      <c r="X101" s="6" t="s">
        <v>404</v>
      </c>
      <c r="Y101" s="6"/>
      <c r="Z101" s="7"/>
      <c r="AA101" s="7"/>
      <c r="AB101" s="7"/>
      <c r="AC101" s="7"/>
      <c r="AD101" s="7"/>
      <c r="AE101" s="7"/>
    </row>
    <row r="102" spans="1:31" x14ac:dyDescent="0.15">
      <c r="A102" s="4">
        <v>42355</v>
      </c>
      <c r="B102" s="5" t="s">
        <v>905</v>
      </c>
      <c r="C102" s="2">
        <v>4</v>
      </c>
      <c r="D102" s="6" t="s">
        <v>149</v>
      </c>
      <c r="E102" s="6" t="s">
        <v>504</v>
      </c>
      <c r="F102" s="7"/>
      <c r="G102" s="2" t="s">
        <v>150</v>
      </c>
      <c r="H102" s="2" t="s">
        <v>62</v>
      </c>
      <c r="I102" s="2" t="s">
        <v>817</v>
      </c>
      <c r="J102" s="6" t="s">
        <v>55</v>
      </c>
      <c r="K102" s="2" t="s">
        <v>66</v>
      </c>
      <c r="L102" s="2">
        <v>1</v>
      </c>
      <c r="M102" s="2">
        <v>258</v>
      </c>
      <c r="N102" s="2">
        <v>0</v>
      </c>
      <c r="O102" s="12">
        <v>0</v>
      </c>
      <c r="P102" s="7"/>
      <c r="Q102" s="7"/>
      <c r="R102" s="14" t="s">
        <v>113</v>
      </c>
      <c r="S102" s="2" t="s">
        <v>1090</v>
      </c>
      <c r="T102" s="7"/>
      <c r="U102" s="7"/>
      <c r="V102" s="7"/>
      <c r="W102" s="2" t="s">
        <v>54</v>
      </c>
      <c r="X102" s="6" t="s">
        <v>276</v>
      </c>
      <c r="Y102" s="6"/>
      <c r="Z102" s="7"/>
      <c r="AA102" s="7"/>
      <c r="AB102" s="7"/>
      <c r="AC102" s="7"/>
      <c r="AD102" s="7"/>
      <c r="AE102" s="7"/>
    </row>
    <row r="103" spans="1:31" x14ac:dyDescent="0.15">
      <c r="A103" s="4">
        <v>42355</v>
      </c>
      <c r="B103" s="5" t="s">
        <v>905</v>
      </c>
      <c r="C103" s="2">
        <v>4</v>
      </c>
      <c r="D103" s="6" t="s">
        <v>66</v>
      </c>
      <c r="E103" s="6" t="s">
        <v>120</v>
      </c>
      <c r="F103" s="2" t="s">
        <v>907</v>
      </c>
      <c r="G103" s="2"/>
      <c r="H103" s="2" t="s">
        <v>44</v>
      </c>
      <c r="I103" s="2" t="s">
        <v>136</v>
      </c>
      <c r="J103" s="6" t="s">
        <v>45</v>
      </c>
      <c r="K103" s="2" t="s">
        <v>66</v>
      </c>
      <c r="L103" s="2">
        <v>1</v>
      </c>
      <c r="M103" s="2">
        <v>2999</v>
      </c>
      <c r="N103" s="2">
        <v>2999</v>
      </c>
      <c r="O103" s="12">
        <v>1</v>
      </c>
      <c r="P103" s="2">
        <v>1</v>
      </c>
      <c r="Q103" s="2">
        <v>2999</v>
      </c>
      <c r="R103" s="14" t="s">
        <v>113</v>
      </c>
      <c r="S103" s="2" t="s">
        <v>1090</v>
      </c>
      <c r="T103" s="2"/>
      <c r="U103" s="2"/>
      <c r="V103" s="2"/>
      <c r="W103" s="2" t="s">
        <v>54</v>
      </c>
      <c r="X103" s="6" t="s">
        <v>276</v>
      </c>
      <c r="Y103" s="6"/>
      <c r="Z103" s="2"/>
      <c r="AA103" s="2"/>
      <c r="AB103" s="15"/>
      <c r="AC103" s="2"/>
      <c r="AD103" s="2"/>
      <c r="AE103" s="2"/>
    </row>
    <row r="104" spans="1:31" x14ac:dyDescent="0.15">
      <c r="A104" s="4">
        <v>42355</v>
      </c>
      <c r="B104" s="5" t="s">
        <v>905</v>
      </c>
      <c r="C104" s="2">
        <v>4</v>
      </c>
      <c r="D104" s="6" t="s">
        <v>146</v>
      </c>
      <c r="E104" s="6" t="s">
        <v>147</v>
      </c>
      <c r="F104" s="2" t="s">
        <v>908</v>
      </c>
      <c r="G104" s="2" t="s">
        <v>166</v>
      </c>
      <c r="H104" s="2" t="s">
        <v>44</v>
      </c>
      <c r="I104" s="2">
        <v>26.5</v>
      </c>
      <c r="J104" s="6" t="s">
        <v>45</v>
      </c>
      <c r="K104" s="2" t="s">
        <v>66</v>
      </c>
      <c r="L104" s="2">
        <v>1</v>
      </c>
      <c r="M104" s="2">
        <v>0</v>
      </c>
      <c r="N104" s="2">
        <v>0</v>
      </c>
      <c r="O104" s="12" t="e">
        <v>#DIV/0!</v>
      </c>
      <c r="P104" s="7"/>
      <c r="Q104" s="7"/>
      <c r="R104" s="14" t="s">
        <v>113</v>
      </c>
      <c r="S104" s="2" t="s">
        <v>1090</v>
      </c>
      <c r="T104" s="7"/>
      <c r="U104" s="7"/>
      <c r="V104" s="7"/>
      <c r="W104" s="2" t="s">
        <v>54</v>
      </c>
      <c r="X104" s="6" t="s">
        <v>276</v>
      </c>
      <c r="Y104" s="6"/>
      <c r="Z104" s="7"/>
      <c r="AA104" s="7"/>
      <c r="AB104" s="7"/>
      <c r="AC104" s="7"/>
      <c r="AD104" s="7"/>
      <c r="AE104" s="7"/>
    </row>
    <row r="105" spans="1:31" x14ac:dyDescent="0.15">
      <c r="A105" s="4">
        <v>42355</v>
      </c>
      <c r="B105" s="5" t="s">
        <v>905</v>
      </c>
      <c r="C105" s="2">
        <v>4</v>
      </c>
      <c r="D105" s="6" t="s">
        <v>149</v>
      </c>
      <c r="E105" s="6" t="s">
        <v>504</v>
      </c>
      <c r="F105" s="7"/>
      <c r="G105" s="7"/>
      <c r="H105" s="2" t="s">
        <v>62</v>
      </c>
      <c r="I105" s="2" t="s">
        <v>797</v>
      </c>
      <c r="J105" s="6" t="s">
        <v>45</v>
      </c>
      <c r="K105" s="2" t="s">
        <v>66</v>
      </c>
      <c r="L105" s="2">
        <v>1</v>
      </c>
      <c r="M105" s="2">
        <v>258</v>
      </c>
      <c r="N105" s="2">
        <v>0</v>
      </c>
      <c r="O105" s="12">
        <v>0</v>
      </c>
      <c r="P105" s="7"/>
      <c r="Q105" s="7"/>
      <c r="R105" s="14" t="s">
        <v>113</v>
      </c>
      <c r="S105" s="2" t="s">
        <v>1090</v>
      </c>
      <c r="T105" s="7"/>
      <c r="U105" s="7"/>
      <c r="V105" s="7"/>
      <c r="W105" s="2" t="s">
        <v>54</v>
      </c>
      <c r="X105" s="6" t="s">
        <v>276</v>
      </c>
      <c r="Y105" s="6"/>
      <c r="Z105" s="7"/>
      <c r="AA105" s="7"/>
      <c r="AB105" s="7"/>
      <c r="AC105" s="7"/>
      <c r="AD105" s="7"/>
      <c r="AE105" s="7"/>
    </row>
    <row r="106" spans="1:31" x14ac:dyDescent="0.15">
      <c r="A106" s="4">
        <v>42355</v>
      </c>
      <c r="B106" s="5" t="s">
        <v>905</v>
      </c>
      <c r="C106" s="2">
        <v>4</v>
      </c>
      <c r="D106" s="6" t="s">
        <v>692</v>
      </c>
      <c r="E106" s="6" t="s">
        <v>112</v>
      </c>
      <c r="F106" s="7"/>
      <c r="G106" s="2" t="s">
        <v>184</v>
      </c>
      <c r="H106" s="2" t="s">
        <v>62</v>
      </c>
      <c r="I106" s="2" t="s">
        <v>53</v>
      </c>
      <c r="J106" s="6" t="s">
        <v>45</v>
      </c>
      <c r="K106" s="2" t="s">
        <v>66</v>
      </c>
      <c r="L106" s="2">
        <v>1</v>
      </c>
      <c r="M106" s="2">
        <v>320</v>
      </c>
      <c r="N106" s="2">
        <v>0</v>
      </c>
      <c r="O106" s="12">
        <v>0</v>
      </c>
      <c r="P106" s="7"/>
      <c r="Q106" s="7"/>
      <c r="R106" s="14" t="s">
        <v>113</v>
      </c>
      <c r="S106" s="2" t="s">
        <v>1090</v>
      </c>
      <c r="T106" s="7"/>
      <c r="U106" s="7"/>
      <c r="V106" s="7"/>
      <c r="W106" s="2" t="s">
        <v>54</v>
      </c>
      <c r="X106" s="6" t="s">
        <v>404</v>
      </c>
      <c r="Y106" s="6"/>
      <c r="Z106" s="7"/>
      <c r="AA106" s="7"/>
      <c r="AB106" s="7"/>
      <c r="AC106" s="7"/>
      <c r="AD106" s="7"/>
      <c r="AE106" s="7"/>
    </row>
    <row r="107" spans="1:31" x14ac:dyDescent="0.15">
      <c r="A107" s="4">
        <v>42355</v>
      </c>
      <c r="B107" s="5" t="s">
        <v>905</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1090</v>
      </c>
      <c r="T107" s="7"/>
      <c r="U107" s="7"/>
      <c r="V107" s="7"/>
      <c r="W107" s="2" t="s">
        <v>54</v>
      </c>
      <c r="X107" s="6" t="s">
        <v>404</v>
      </c>
      <c r="Y107" s="6"/>
      <c r="Z107" s="7"/>
      <c r="AA107" s="7"/>
      <c r="AB107" s="7"/>
      <c r="AC107" s="7"/>
      <c r="AD107" s="7"/>
      <c r="AE107" s="7"/>
    </row>
    <row r="108" spans="1:31" x14ac:dyDescent="0.15">
      <c r="A108" s="4">
        <v>42355</v>
      </c>
      <c r="B108" s="5" t="s">
        <v>905</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1090</v>
      </c>
      <c r="T108" s="7"/>
      <c r="U108" s="7"/>
      <c r="V108" s="7"/>
      <c r="W108" s="2" t="s">
        <v>54</v>
      </c>
      <c r="X108" s="6" t="s">
        <v>276</v>
      </c>
      <c r="Y108" s="6"/>
      <c r="Z108" s="7"/>
      <c r="AA108" s="7"/>
      <c r="AB108" s="7"/>
      <c r="AC108" s="7"/>
      <c r="AD108" s="7"/>
      <c r="AE108" s="7"/>
    </row>
    <row r="109" spans="1:31" x14ac:dyDescent="0.15">
      <c r="A109" s="4">
        <v>42355</v>
      </c>
      <c r="B109" s="5" t="s">
        <v>905</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1090</v>
      </c>
      <c r="T109" s="7"/>
      <c r="U109" s="7"/>
      <c r="V109" s="7"/>
      <c r="W109" s="2" t="s">
        <v>54</v>
      </c>
      <c r="X109" s="6" t="s">
        <v>276</v>
      </c>
      <c r="Y109" s="6"/>
      <c r="Z109" s="7"/>
      <c r="AA109" s="7"/>
      <c r="AB109" s="7"/>
      <c r="AC109" s="7"/>
      <c r="AD109" s="7"/>
      <c r="AE109" s="7"/>
    </row>
    <row r="110" spans="1:31" x14ac:dyDescent="0.15">
      <c r="A110" s="4">
        <v>42355</v>
      </c>
      <c r="B110" s="5" t="s">
        <v>905</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1090</v>
      </c>
      <c r="T110" s="7"/>
      <c r="U110" s="7"/>
      <c r="V110" s="7"/>
      <c r="W110" s="2" t="s">
        <v>54</v>
      </c>
      <c r="X110" s="6" t="s">
        <v>276</v>
      </c>
      <c r="Y110" s="6"/>
      <c r="Z110" s="7"/>
      <c r="AA110" s="7"/>
      <c r="AB110" s="7"/>
      <c r="AC110" s="7"/>
      <c r="AD110" s="7"/>
      <c r="AE110" s="7"/>
    </row>
    <row r="111" spans="1:31" x14ac:dyDescent="0.15">
      <c r="A111" s="4">
        <v>42355</v>
      </c>
      <c r="B111" s="5" t="s">
        <v>909</v>
      </c>
      <c r="C111" s="2">
        <v>5</v>
      </c>
      <c r="D111" s="6" t="s">
        <v>59</v>
      </c>
      <c r="E111" s="6" t="s">
        <v>264</v>
      </c>
      <c r="F111" s="7"/>
      <c r="G111" s="2" t="s">
        <v>910</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911</v>
      </c>
      <c r="C112" s="2">
        <v>6</v>
      </c>
      <c r="D112" s="6" t="s">
        <v>83</v>
      </c>
      <c r="E112" s="6" t="s">
        <v>79</v>
      </c>
      <c r="F112" s="2" t="s">
        <v>245</v>
      </c>
      <c r="G112" s="2" t="s">
        <v>912</v>
      </c>
      <c r="H112" s="2" t="s">
        <v>62</v>
      </c>
      <c r="I112" s="2">
        <v>42</v>
      </c>
      <c r="J112" s="6" t="s">
        <v>45</v>
      </c>
      <c r="K112" s="2" t="s">
        <v>64</v>
      </c>
      <c r="L112" s="2">
        <v>1</v>
      </c>
      <c r="M112" s="2">
        <v>1500</v>
      </c>
      <c r="N112" s="2">
        <v>1000</v>
      </c>
      <c r="O112" s="12">
        <v>0.66666666666666696</v>
      </c>
      <c r="P112" s="2">
        <v>0.47499999999999998</v>
      </c>
      <c r="Q112" s="2">
        <v>475</v>
      </c>
      <c r="R112" s="14" t="s">
        <v>1072</v>
      </c>
      <c r="S112" s="2" t="s">
        <v>1098</v>
      </c>
      <c r="T112" s="2">
        <v>15810188808</v>
      </c>
      <c r="U112" s="7"/>
      <c r="V112" s="7"/>
      <c r="W112" s="2" t="s">
        <v>54</v>
      </c>
      <c r="X112" s="6" t="s">
        <v>86</v>
      </c>
      <c r="Y112" s="6"/>
      <c r="Z112" s="7"/>
      <c r="AA112" s="7"/>
      <c r="AB112" s="7"/>
      <c r="AC112" s="7"/>
      <c r="AD112" s="7"/>
      <c r="AE112" s="7"/>
    </row>
    <row r="113" spans="1:31" x14ac:dyDescent="0.15">
      <c r="A113" s="4">
        <v>42355</v>
      </c>
      <c r="B113" s="5" t="s">
        <v>913</v>
      </c>
      <c r="C113" s="2">
        <v>7</v>
      </c>
      <c r="D113" s="6" t="s">
        <v>692</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1099</v>
      </c>
      <c r="T113" s="7"/>
      <c r="U113" s="7"/>
      <c r="V113" s="7"/>
      <c r="W113" s="2" t="s">
        <v>54</v>
      </c>
      <c r="X113" s="6" t="s">
        <v>78</v>
      </c>
      <c r="Y113" s="6"/>
      <c r="Z113" s="7"/>
      <c r="AA113" s="7"/>
      <c r="AB113" s="7"/>
      <c r="AC113" s="7"/>
      <c r="AD113" s="7"/>
      <c r="AE113" s="7"/>
    </row>
    <row r="114" spans="1:31" x14ac:dyDescent="0.15">
      <c r="A114" s="4">
        <v>42355</v>
      </c>
      <c r="B114" s="5" t="s">
        <v>913</v>
      </c>
      <c r="C114" s="2">
        <v>7</v>
      </c>
      <c r="D114" s="6" t="s">
        <v>111</v>
      </c>
      <c r="E114" s="6" t="s">
        <v>112</v>
      </c>
      <c r="F114" s="7"/>
      <c r="G114" s="2" t="s">
        <v>184</v>
      </c>
      <c r="H114" s="2" t="s">
        <v>62</v>
      </c>
      <c r="I114" s="2" t="s">
        <v>914</v>
      </c>
      <c r="J114" s="6" t="s">
        <v>45</v>
      </c>
      <c r="K114" s="2" t="s">
        <v>66</v>
      </c>
      <c r="L114" s="2">
        <v>1</v>
      </c>
      <c r="M114" s="2">
        <v>280</v>
      </c>
      <c r="N114" s="2">
        <v>240</v>
      </c>
      <c r="O114" s="12">
        <v>0.85714285714285698</v>
      </c>
      <c r="P114" s="2">
        <v>0.77500000000000002</v>
      </c>
      <c r="Q114" s="2">
        <v>186</v>
      </c>
      <c r="R114" s="14" t="s">
        <v>113</v>
      </c>
      <c r="S114" s="2" t="s">
        <v>1099</v>
      </c>
      <c r="T114" s="7"/>
      <c r="U114" s="7"/>
      <c r="V114" s="7"/>
      <c r="W114" s="2" t="s">
        <v>54</v>
      </c>
      <c r="X114" s="6" t="s">
        <v>78</v>
      </c>
      <c r="Y114" s="6"/>
      <c r="Z114" s="7"/>
      <c r="AA114" s="7"/>
      <c r="AB114" s="7"/>
      <c r="AC114" s="7"/>
      <c r="AD114" s="7"/>
      <c r="AE114" s="7"/>
    </row>
    <row r="115" spans="1:31" x14ac:dyDescent="0.15">
      <c r="A115" s="4">
        <v>42356</v>
      </c>
      <c r="B115" s="5" t="s">
        <v>915</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392</v>
      </c>
      <c r="X115" s="6" t="s">
        <v>86</v>
      </c>
      <c r="Y115" s="6"/>
      <c r="Z115" s="7"/>
      <c r="AA115" s="7"/>
      <c r="AB115" s="7"/>
      <c r="AC115" s="7"/>
      <c r="AD115" s="7"/>
      <c r="AE115" s="7"/>
    </row>
    <row r="116" spans="1:31" x14ac:dyDescent="0.15">
      <c r="A116" s="4">
        <v>42356</v>
      </c>
      <c r="B116" s="5" t="s">
        <v>916</v>
      </c>
      <c r="C116" s="2">
        <v>2</v>
      </c>
      <c r="D116" s="6" t="s">
        <v>90</v>
      </c>
      <c r="E116" s="6" t="s">
        <v>91</v>
      </c>
      <c r="F116" s="2" t="s">
        <v>917</v>
      </c>
      <c r="G116" s="2" t="s">
        <v>918</v>
      </c>
      <c r="H116" s="2" t="s">
        <v>44</v>
      </c>
      <c r="I116" s="2" t="s">
        <v>211</v>
      </c>
      <c r="J116" s="6" t="s">
        <v>55</v>
      </c>
      <c r="K116" s="2" t="s">
        <v>64</v>
      </c>
      <c r="L116" s="2">
        <v>1</v>
      </c>
      <c r="M116" s="2">
        <v>1890</v>
      </c>
      <c r="N116" s="2">
        <v>1600</v>
      </c>
      <c r="O116" s="12">
        <v>0.84656084656084696</v>
      </c>
      <c r="P116" s="2">
        <v>0.77500000000000002</v>
      </c>
      <c r="Q116" s="2">
        <v>1240</v>
      </c>
      <c r="R116" s="14" t="s">
        <v>1072</v>
      </c>
      <c r="S116" s="2" t="s">
        <v>1100</v>
      </c>
      <c r="T116" s="2">
        <v>13581759808</v>
      </c>
      <c r="U116" s="7"/>
      <c r="V116" s="7"/>
      <c r="W116" s="2" t="s">
        <v>392</v>
      </c>
      <c r="X116" s="6" t="s">
        <v>86</v>
      </c>
      <c r="Y116" s="6"/>
      <c r="Z116" s="7"/>
      <c r="AA116" s="7"/>
      <c r="AB116" s="7"/>
      <c r="AC116" s="7"/>
      <c r="AD116" s="7"/>
      <c r="AE116" s="7"/>
    </row>
    <row r="117" spans="1:31" x14ac:dyDescent="0.15">
      <c r="A117" s="4">
        <v>42356</v>
      </c>
      <c r="B117" s="5" t="s">
        <v>919</v>
      </c>
      <c r="C117" s="2">
        <v>3</v>
      </c>
      <c r="D117" s="6" t="s">
        <v>100</v>
      </c>
      <c r="E117" s="6" t="s">
        <v>128</v>
      </c>
      <c r="F117" s="2" t="s">
        <v>920</v>
      </c>
      <c r="G117" s="2" t="s">
        <v>921</v>
      </c>
      <c r="H117" s="2" t="s">
        <v>44</v>
      </c>
      <c r="I117" s="2" t="s">
        <v>156</v>
      </c>
      <c r="J117" s="6" t="s">
        <v>45</v>
      </c>
      <c r="K117" s="2" t="s">
        <v>46</v>
      </c>
      <c r="L117" s="2">
        <v>1</v>
      </c>
      <c r="M117" s="2">
        <v>288</v>
      </c>
      <c r="N117" s="2">
        <v>288</v>
      </c>
      <c r="O117" s="12">
        <v>1</v>
      </c>
      <c r="P117" s="7"/>
      <c r="Q117" s="7"/>
      <c r="R117" s="14" t="s">
        <v>47</v>
      </c>
      <c r="S117" s="7"/>
      <c r="T117" s="7"/>
      <c r="U117" s="7"/>
      <c r="V117" s="7"/>
      <c r="W117" s="2" t="s">
        <v>392</v>
      </c>
      <c r="X117" s="6" t="s">
        <v>86</v>
      </c>
      <c r="Y117" s="6"/>
      <c r="Z117" s="7"/>
      <c r="AA117" s="7"/>
      <c r="AB117" s="7"/>
      <c r="AC117" s="7"/>
      <c r="AD117" s="7"/>
      <c r="AE117" s="7"/>
    </row>
    <row r="118" spans="1:31" x14ac:dyDescent="0.15">
      <c r="A118" s="4">
        <v>42356</v>
      </c>
      <c r="B118" s="5" t="s">
        <v>922</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392</v>
      </c>
      <c r="X118" s="6" t="s">
        <v>49</v>
      </c>
      <c r="Y118" s="6"/>
      <c r="Z118" s="7"/>
      <c r="AA118" s="7"/>
      <c r="AB118" s="7"/>
      <c r="AC118" s="7"/>
      <c r="AD118" s="7"/>
      <c r="AE118" s="7"/>
    </row>
    <row r="119" spans="1:31" x14ac:dyDescent="0.15">
      <c r="A119" s="4">
        <v>42356</v>
      </c>
      <c r="B119" s="5" t="s">
        <v>923</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238</v>
      </c>
      <c r="X119" s="6" t="s">
        <v>361</v>
      </c>
      <c r="Y119" s="6"/>
      <c r="Z119" s="7"/>
      <c r="AA119" s="7"/>
      <c r="AB119" s="7"/>
      <c r="AC119" s="2" t="s">
        <v>1101</v>
      </c>
      <c r="AD119" s="2">
        <v>100</v>
      </c>
      <c r="AE119" s="7"/>
    </row>
    <row r="120" spans="1:31" x14ac:dyDescent="0.15">
      <c r="A120" s="4">
        <v>42356</v>
      </c>
      <c r="B120" s="5" t="s">
        <v>924</v>
      </c>
      <c r="C120" s="2">
        <v>6</v>
      </c>
      <c r="D120" s="6" t="s">
        <v>242</v>
      </c>
      <c r="E120" s="6"/>
      <c r="F120" s="2" t="s">
        <v>925</v>
      </c>
      <c r="G120" s="2" t="s">
        <v>166</v>
      </c>
      <c r="H120" s="2" t="s">
        <v>44</v>
      </c>
      <c r="I120" s="2" t="s">
        <v>820</v>
      </c>
      <c r="J120" s="6" t="s">
        <v>63</v>
      </c>
      <c r="K120" s="2" t="s">
        <v>66</v>
      </c>
      <c r="L120" s="2">
        <v>1</v>
      </c>
      <c r="M120" s="2">
        <v>500</v>
      </c>
      <c r="N120" s="2">
        <v>500</v>
      </c>
      <c r="O120" s="12">
        <v>1</v>
      </c>
      <c r="P120" s="2">
        <v>1</v>
      </c>
      <c r="Q120" s="2">
        <v>500</v>
      </c>
      <c r="R120" s="14" t="s">
        <v>113</v>
      </c>
      <c r="S120" s="2" t="s">
        <v>1102</v>
      </c>
      <c r="T120" s="7"/>
      <c r="U120" s="7"/>
      <c r="V120" s="7"/>
      <c r="W120" s="2" t="s">
        <v>54</v>
      </c>
      <c r="X120" s="6" t="s">
        <v>86</v>
      </c>
      <c r="Y120" s="6"/>
      <c r="Z120" s="7"/>
      <c r="AA120" s="7"/>
      <c r="AB120" s="7"/>
      <c r="AC120" s="7"/>
      <c r="AD120" s="7"/>
      <c r="AE120" s="7"/>
    </row>
    <row r="121" spans="1:31" x14ac:dyDescent="0.15">
      <c r="A121" s="4">
        <v>42356</v>
      </c>
      <c r="B121" s="5" t="s">
        <v>926</v>
      </c>
      <c r="C121" s="2">
        <v>7</v>
      </c>
      <c r="D121" s="6" t="s">
        <v>242</v>
      </c>
      <c r="E121" s="6"/>
      <c r="F121" s="2" t="s">
        <v>794</v>
      </c>
      <c r="G121" s="2" t="s">
        <v>203</v>
      </c>
      <c r="H121" s="2" t="s">
        <v>44</v>
      </c>
      <c r="I121" s="2" t="s">
        <v>820</v>
      </c>
      <c r="J121" s="6" t="s">
        <v>63</v>
      </c>
      <c r="K121" s="2" t="s">
        <v>66</v>
      </c>
      <c r="L121" s="2">
        <v>1</v>
      </c>
      <c r="M121" s="2">
        <v>500</v>
      </c>
      <c r="N121" s="2">
        <v>500</v>
      </c>
      <c r="O121" s="12">
        <v>1</v>
      </c>
      <c r="P121" s="2">
        <v>1</v>
      </c>
      <c r="Q121" s="2">
        <v>500</v>
      </c>
      <c r="R121" s="14" t="s">
        <v>113</v>
      </c>
      <c r="S121" s="2" t="s">
        <v>1103</v>
      </c>
      <c r="T121" s="7"/>
      <c r="U121" s="7"/>
      <c r="V121" s="7"/>
      <c r="W121" s="2" t="s">
        <v>54</v>
      </c>
      <c r="X121" s="6" t="s">
        <v>78</v>
      </c>
      <c r="Y121" s="6"/>
      <c r="Z121" s="7"/>
      <c r="AA121" s="7"/>
      <c r="AB121" s="7"/>
      <c r="AC121" s="7"/>
      <c r="AD121" s="7"/>
      <c r="AE121" s="7"/>
    </row>
    <row r="122" spans="1:31" x14ac:dyDescent="0.15">
      <c r="A122" s="4">
        <v>42356</v>
      </c>
      <c r="B122" s="5" t="s">
        <v>927</v>
      </c>
      <c r="C122" s="2">
        <v>8</v>
      </c>
      <c r="D122" s="6" t="s">
        <v>66</v>
      </c>
      <c r="E122" s="6" t="s">
        <v>120</v>
      </c>
      <c r="F122" s="2" t="s">
        <v>928</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1104</v>
      </c>
      <c r="T122" s="7"/>
      <c r="U122" s="7"/>
      <c r="V122" s="7"/>
      <c r="W122" s="2" t="s">
        <v>54</v>
      </c>
      <c r="X122" s="6" t="s">
        <v>78</v>
      </c>
      <c r="Y122" s="6"/>
      <c r="Z122" s="7"/>
      <c r="AA122" s="7"/>
      <c r="AB122" s="7"/>
      <c r="AC122" s="7"/>
      <c r="AD122" s="7"/>
      <c r="AE122" s="7"/>
    </row>
    <row r="123" spans="1:31" x14ac:dyDescent="0.15">
      <c r="A123" s="4">
        <v>42356</v>
      </c>
      <c r="B123" s="5" t="s">
        <v>927</v>
      </c>
      <c r="C123" s="2">
        <v>8</v>
      </c>
      <c r="D123" s="6" t="s">
        <v>146</v>
      </c>
      <c r="E123" s="6" t="s">
        <v>120</v>
      </c>
      <c r="F123" s="2" t="s">
        <v>929</v>
      </c>
      <c r="G123" s="2" t="s">
        <v>287</v>
      </c>
      <c r="H123" s="2" t="s">
        <v>44</v>
      </c>
      <c r="I123" s="2">
        <v>27.5</v>
      </c>
      <c r="J123" s="6" t="s">
        <v>45</v>
      </c>
      <c r="K123" s="2" t="s">
        <v>66</v>
      </c>
      <c r="L123" s="2">
        <v>1</v>
      </c>
      <c r="M123" s="2">
        <v>4380</v>
      </c>
      <c r="N123" s="2">
        <v>3900</v>
      </c>
      <c r="O123" s="12">
        <v>0.89041095890411004</v>
      </c>
      <c r="P123" s="2">
        <v>0.85</v>
      </c>
      <c r="Q123" s="2">
        <v>3315</v>
      </c>
      <c r="R123" s="14" t="s">
        <v>113</v>
      </c>
      <c r="S123" s="2" t="s">
        <v>1104</v>
      </c>
      <c r="T123" s="7"/>
      <c r="U123" s="7"/>
      <c r="V123" s="7"/>
      <c r="W123" s="2" t="s">
        <v>54</v>
      </c>
      <c r="X123" s="6" t="s">
        <v>78</v>
      </c>
      <c r="Y123" s="6"/>
      <c r="Z123" s="7"/>
      <c r="AA123" s="7"/>
      <c r="AB123" s="7"/>
      <c r="AC123" s="7"/>
      <c r="AD123" s="7"/>
      <c r="AE123" s="7"/>
    </row>
    <row r="124" spans="1:31" x14ac:dyDescent="0.15">
      <c r="A124" s="4">
        <v>42356</v>
      </c>
      <c r="B124" s="5" t="s">
        <v>927</v>
      </c>
      <c r="C124" s="2">
        <v>8</v>
      </c>
      <c r="D124" s="6" t="s">
        <v>92</v>
      </c>
      <c r="E124" s="6" t="s">
        <v>91</v>
      </c>
      <c r="F124" s="2" t="s">
        <v>893</v>
      </c>
      <c r="G124" s="2" t="s">
        <v>302</v>
      </c>
      <c r="H124" s="2" t="s">
        <v>44</v>
      </c>
      <c r="I124" s="2" t="s">
        <v>72</v>
      </c>
      <c r="J124" s="6" t="s">
        <v>45</v>
      </c>
      <c r="K124" s="2" t="s">
        <v>66</v>
      </c>
      <c r="L124" s="2">
        <v>1</v>
      </c>
      <c r="M124" s="2">
        <v>1390</v>
      </c>
      <c r="N124" s="2">
        <v>1200</v>
      </c>
      <c r="O124" s="12">
        <v>0.86330935251798602</v>
      </c>
      <c r="P124" s="2">
        <v>0.77500000000000002</v>
      </c>
      <c r="Q124" s="2">
        <v>930</v>
      </c>
      <c r="R124" s="14" t="s">
        <v>113</v>
      </c>
      <c r="S124" s="2" t="s">
        <v>1104</v>
      </c>
      <c r="T124" s="2"/>
      <c r="U124" s="2"/>
      <c r="V124" s="2"/>
      <c r="W124" s="2" t="s">
        <v>54</v>
      </c>
      <c r="X124" s="6" t="s">
        <v>78</v>
      </c>
      <c r="Y124" s="6"/>
      <c r="Z124" s="2"/>
      <c r="AA124" s="2"/>
      <c r="AB124" s="15"/>
      <c r="AC124" s="2"/>
      <c r="AD124" s="2"/>
      <c r="AE124" s="2"/>
    </row>
    <row r="125" spans="1:31" x14ac:dyDescent="0.15">
      <c r="A125" s="4">
        <v>42356</v>
      </c>
      <c r="B125" s="5" t="s">
        <v>927</v>
      </c>
      <c r="C125" s="2">
        <v>8</v>
      </c>
      <c r="D125" s="6" t="s">
        <v>149</v>
      </c>
      <c r="E125" s="6" t="s">
        <v>120</v>
      </c>
      <c r="F125" s="2" t="s">
        <v>930</v>
      </c>
      <c r="G125" s="2" t="s">
        <v>302</v>
      </c>
      <c r="H125" s="2" t="s">
        <v>44</v>
      </c>
      <c r="I125" s="2" t="s">
        <v>931</v>
      </c>
      <c r="J125" s="6" t="s">
        <v>45</v>
      </c>
      <c r="K125" s="2" t="s">
        <v>66</v>
      </c>
      <c r="L125" s="2">
        <v>1</v>
      </c>
      <c r="M125" s="2">
        <v>1130</v>
      </c>
      <c r="N125" s="2">
        <v>1000</v>
      </c>
      <c r="O125" s="12">
        <v>0.88495575221238898</v>
      </c>
      <c r="P125" s="2">
        <v>0.77500000000000002</v>
      </c>
      <c r="Q125" s="2">
        <v>775</v>
      </c>
      <c r="R125" s="14" t="s">
        <v>113</v>
      </c>
      <c r="S125" s="2" t="s">
        <v>1104</v>
      </c>
      <c r="T125" s="7"/>
      <c r="U125" s="7"/>
      <c r="V125" s="7"/>
      <c r="W125" s="2" t="s">
        <v>54</v>
      </c>
      <c r="X125" s="6" t="s">
        <v>78</v>
      </c>
      <c r="Y125" s="6"/>
      <c r="Z125" s="7"/>
      <c r="AA125" s="7"/>
      <c r="AB125" s="7"/>
      <c r="AC125" s="7"/>
      <c r="AD125" s="7"/>
      <c r="AE125" s="7"/>
    </row>
    <row r="126" spans="1:31" x14ac:dyDescent="0.15">
      <c r="A126" s="4">
        <v>42356</v>
      </c>
      <c r="B126" s="5" t="s">
        <v>927</v>
      </c>
      <c r="C126" s="2">
        <v>8</v>
      </c>
      <c r="D126" s="6" t="s">
        <v>692</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1104</v>
      </c>
      <c r="T126" s="7"/>
      <c r="U126" s="7"/>
      <c r="V126" s="7"/>
      <c r="W126" s="2" t="s">
        <v>54</v>
      </c>
      <c r="X126" s="6" t="s">
        <v>78</v>
      </c>
      <c r="Y126" s="6"/>
      <c r="Z126" s="7"/>
      <c r="AA126" s="7"/>
      <c r="AB126" s="7"/>
      <c r="AC126" s="7"/>
      <c r="AD126" s="7"/>
      <c r="AE126" s="7"/>
    </row>
    <row r="127" spans="1:31" x14ac:dyDescent="0.15">
      <c r="A127" s="4">
        <v>42356</v>
      </c>
      <c r="B127" s="5" t="s">
        <v>927</v>
      </c>
      <c r="C127" s="2">
        <v>8</v>
      </c>
      <c r="D127" s="6" t="s">
        <v>111</v>
      </c>
      <c r="E127" s="6" t="s">
        <v>112</v>
      </c>
      <c r="F127" s="7"/>
      <c r="G127" s="2" t="s">
        <v>184</v>
      </c>
      <c r="H127" s="2" t="s">
        <v>62</v>
      </c>
      <c r="I127" s="2" t="s">
        <v>914</v>
      </c>
      <c r="J127" s="6" t="s">
        <v>45</v>
      </c>
      <c r="K127" s="2" t="s">
        <v>66</v>
      </c>
      <c r="L127" s="2">
        <v>1</v>
      </c>
      <c r="M127" s="2">
        <v>280</v>
      </c>
      <c r="N127" s="2">
        <v>200</v>
      </c>
      <c r="O127" s="12">
        <v>0.71428571428571397</v>
      </c>
      <c r="P127" s="2">
        <v>0.55000000000000004</v>
      </c>
      <c r="Q127" s="2">
        <v>110</v>
      </c>
      <c r="R127" s="14" t="s">
        <v>113</v>
      </c>
      <c r="S127" s="2" t="s">
        <v>1104</v>
      </c>
      <c r="T127" s="7"/>
      <c r="U127" s="7"/>
      <c r="V127" s="7"/>
      <c r="W127" s="2" t="s">
        <v>54</v>
      </c>
      <c r="X127" s="6" t="s">
        <v>78</v>
      </c>
      <c r="Y127" s="6"/>
      <c r="Z127" s="7"/>
      <c r="AA127" s="7"/>
      <c r="AB127" s="7"/>
      <c r="AC127" s="7"/>
      <c r="AD127" s="7"/>
      <c r="AE127" s="7"/>
    </row>
    <row r="128" spans="1:31" x14ac:dyDescent="0.15">
      <c r="A128" s="4">
        <v>42356</v>
      </c>
      <c r="B128" s="5" t="s">
        <v>927</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1104</v>
      </c>
      <c r="T128" s="7"/>
      <c r="U128" s="7"/>
      <c r="V128" s="7"/>
      <c r="W128" s="2" t="s">
        <v>54</v>
      </c>
      <c r="X128" s="6" t="s">
        <v>186</v>
      </c>
      <c r="Y128" s="6"/>
      <c r="Z128" s="7"/>
      <c r="AA128" s="7"/>
      <c r="AB128" s="7"/>
      <c r="AC128" s="7"/>
      <c r="AD128" s="7"/>
      <c r="AE128" s="7"/>
    </row>
    <row r="129" spans="1:31" x14ac:dyDescent="0.15">
      <c r="A129" s="4">
        <v>42356</v>
      </c>
      <c r="B129" s="5" t="s">
        <v>927</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1104</v>
      </c>
      <c r="T129" s="7"/>
      <c r="U129" s="7"/>
      <c r="V129" s="7"/>
      <c r="W129" s="2" t="s">
        <v>54</v>
      </c>
      <c r="X129" s="6" t="s">
        <v>186</v>
      </c>
      <c r="Y129" s="6"/>
      <c r="Z129" s="7"/>
      <c r="AA129" s="7"/>
      <c r="AB129" s="7"/>
      <c r="AC129" s="7"/>
      <c r="AD129" s="7"/>
      <c r="AE129" s="7"/>
    </row>
    <row r="130" spans="1:31" x14ac:dyDescent="0.15">
      <c r="A130" s="4">
        <v>42357</v>
      </c>
      <c r="B130" s="5" t="s">
        <v>932</v>
      </c>
      <c r="C130" s="2">
        <v>1</v>
      </c>
      <c r="D130" s="6" t="s">
        <v>59</v>
      </c>
      <c r="E130" s="6" t="s">
        <v>264</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392</v>
      </c>
      <c r="X130" s="6" t="s">
        <v>86</v>
      </c>
      <c r="Y130" s="6"/>
      <c r="Z130" s="7"/>
      <c r="AA130" s="7"/>
      <c r="AB130" s="7"/>
      <c r="AC130" s="7"/>
      <c r="AD130" s="7"/>
      <c r="AE130" s="7"/>
    </row>
    <row r="131" spans="1:31" x14ac:dyDescent="0.15">
      <c r="A131" s="4">
        <v>42357</v>
      </c>
      <c r="B131" s="5" t="s">
        <v>932</v>
      </c>
      <c r="C131" s="2">
        <v>1</v>
      </c>
      <c r="D131" s="6" t="s">
        <v>50</v>
      </c>
      <c r="E131" s="6" t="s">
        <v>112</v>
      </c>
      <c r="F131" s="7"/>
      <c r="G131" s="2" t="s">
        <v>873</v>
      </c>
      <c r="H131" s="2" t="s">
        <v>62</v>
      </c>
      <c r="I131" s="2" t="s">
        <v>53</v>
      </c>
      <c r="J131" s="6" t="s">
        <v>55</v>
      </c>
      <c r="K131" s="2" t="s">
        <v>46</v>
      </c>
      <c r="L131" s="2">
        <v>2</v>
      </c>
      <c r="M131" s="2">
        <v>50</v>
      </c>
      <c r="N131" s="2">
        <v>100</v>
      </c>
      <c r="O131" s="12">
        <v>1</v>
      </c>
      <c r="P131" s="7"/>
      <c r="Q131" s="7"/>
      <c r="R131" s="14" t="s">
        <v>47</v>
      </c>
      <c r="S131" s="7"/>
      <c r="T131" s="7"/>
      <c r="U131" s="7"/>
      <c r="V131" s="7"/>
      <c r="W131" s="2" t="s">
        <v>392</v>
      </c>
      <c r="X131" s="6" t="s">
        <v>86</v>
      </c>
      <c r="Y131" s="6"/>
      <c r="Z131" s="7"/>
      <c r="AA131" s="7"/>
      <c r="AB131" s="7"/>
      <c r="AC131" s="7"/>
      <c r="AD131" s="7"/>
      <c r="AE131" s="7"/>
    </row>
    <row r="132" spans="1:31" x14ac:dyDescent="0.15">
      <c r="A132" s="4">
        <v>42357</v>
      </c>
      <c r="B132" s="5" t="s">
        <v>933</v>
      </c>
      <c r="C132" s="2">
        <v>2</v>
      </c>
      <c r="D132" s="6" t="s">
        <v>305</v>
      </c>
      <c r="E132" s="6"/>
      <c r="F132" s="7"/>
      <c r="G132" s="7"/>
      <c r="H132" s="2" t="s">
        <v>62</v>
      </c>
      <c r="I132" s="7"/>
      <c r="J132" s="6" t="s">
        <v>45</v>
      </c>
      <c r="K132" s="2" t="s">
        <v>66</v>
      </c>
      <c r="L132" s="2">
        <v>1</v>
      </c>
      <c r="M132" s="2">
        <v>500</v>
      </c>
      <c r="N132" s="2">
        <v>500</v>
      </c>
      <c r="O132" s="12">
        <v>1</v>
      </c>
      <c r="P132" s="2">
        <v>1</v>
      </c>
      <c r="Q132" s="2">
        <v>500</v>
      </c>
      <c r="R132" s="14" t="s">
        <v>113</v>
      </c>
      <c r="S132" s="2" t="s">
        <v>1105</v>
      </c>
      <c r="T132" s="7"/>
      <c r="U132" s="7"/>
      <c r="V132" s="7"/>
      <c r="W132" s="2" t="s">
        <v>54</v>
      </c>
      <c r="X132" s="6" t="s">
        <v>49</v>
      </c>
      <c r="Y132" s="6"/>
      <c r="Z132" s="7"/>
      <c r="AA132" s="7"/>
      <c r="AB132" s="7"/>
      <c r="AC132" s="7"/>
      <c r="AD132" s="7"/>
      <c r="AE132" s="7"/>
    </row>
    <row r="133" spans="1:31" x14ac:dyDescent="0.15">
      <c r="A133" s="4">
        <v>42357</v>
      </c>
      <c r="B133" s="5" t="s">
        <v>934</v>
      </c>
      <c r="C133" s="2">
        <v>3</v>
      </c>
      <c r="D133" s="6" t="s">
        <v>69</v>
      </c>
      <c r="E133" s="6" t="s">
        <v>199</v>
      </c>
      <c r="F133" s="2" t="s">
        <v>935</v>
      </c>
      <c r="G133" s="2" t="s">
        <v>331</v>
      </c>
      <c r="H133" s="2" t="s">
        <v>44</v>
      </c>
      <c r="I133" s="2" t="s">
        <v>43</v>
      </c>
      <c r="J133" s="6" t="s">
        <v>63</v>
      </c>
      <c r="K133" s="2" t="s">
        <v>66</v>
      </c>
      <c r="L133" s="2">
        <v>1</v>
      </c>
      <c r="M133" s="2">
        <v>980</v>
      </c>
      <c r="N133" s="2">
        <v>980</v>
      </c>
      <c r="O133" s="12">
        <v>1</v>
      </c>
      <c r="P133" s="2">
        <v>1</v>
      </c>
      <c r="Q133" s="2">
        <v>980</v>
      </c>
      <c r="R133" s="14" t="s">
        <v>1072</v>
      </c>
      <c r="S133" s="2" t="s">
        <v>1106</v>
      </c>
      <c r="T133" s="2">
        <v>13520877776</v>
      </c>
      <c r="U133" s="7"/>
      <c r="V133" s="7"/>
      <c r="W133" s="2" t="s">
        <v>392</v>
      </c>
      <c r="X133" s="6" t="s">
        <v>86</v>
      </c>
      <c r="Y133" s="6"/>
      <c r="Z133" s="7"/>
      <c r="AA133" s="7"/>
      <c r="AB133" s="7"/>
      <c r="AC133" s="7"/>
      <c r="AD133" s="7"/>
      <c r="AE133" s="7"/>
    </row>
    <row r="134" spans="1:31" x14ac:dyDescent="0.15">
      <c r="A134" s="4">
        <v>42357</v>
      </c>
      <c r="B134" s="5" t="s">
        <v>936</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392</v>
      </c>
      <c r="X134" s="6" t="s">
        <v>49</v>
      </c>
      <c r="Y134" s="6"/>
      <c r="Z134" s="7"/>
      <c r="AA134" s="7"/>
      <c r="AB134" s="7"/>
      <c r="AC134" s="7"/>
      <c r="AD134" s="7"/>
      <c r="AE134" s="7"/>
    </row>
    <row r="135" spans="1:31" x14ac:dyDescent="0.15">
      <c r="A135" s="4">
        <v>42357</v>
      </c>
      <c r="B135" s="5" t="s">
        <v>936</v>
      </c>
      <c r="C135" s="2">
        <v>4</v>
      </c>
      <c r="D135" s="6" t="s">
        <v>692</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392</v>
      </c>
      <c r="X135" s="6" t="s">
        <v>49</v>
      </c>
      <c r="Y135" s="6"/>
      <c r="Z135" s="7"/>
      <c r="AA135" s="7"/>
      <c r="AB135" s="7"/>
      <c r="AC135" s="7"/>
      <c r="AD135" s="7"/>
      <c r="AE135" s="7"/>
    </row>
    <row r="136" spans="1:31" x14ac:dyDescent="0.15">
      <c r="A136" s="4">
        <v>42357</v>
      </c>
      <c r="B136" s="5" t="s">
        <v>937</v>
      </c>
      <c r="C136" s="2">
        <v>5</v>
      </c>
      <c r="D136" s="6" t="s">
        <v>69</v>
      </c>
      <c r="E136" s="6" t="s">
        <v>199</v>
      </c>
      <c r="F136" s="2" t="s">
        <v>119</v>
      </c>
      <c r="G136" s="2" t="s">
        <v>834</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938</v>
      </c>
      <c r="C137" s="2">
        <v>6</v>
      </c>
      <c r="D137" s="6" t="s">
        <v>69</v>
      </c>
      <c r="E137" s="6" t="s">
        <v>199</v>
      </c>
      <c r="F137" s="2" t="s">
        <v>849</v>
      </c>
      <c r="G137" s="2" t="s">
        <v>859</v>
      </c>
      <c r="H137" s="2" t="s">
        <v>44</v>
      </c>
      <c r="I137" s="2" t="s">
        <v>72</v>
      </c>
      <c r="J137" s="6" t="s">
        <v>55</v>
      </c>
      <c r="K137" s="2" t="s">
        <v>66</v>
      </c>
      <c r="L137" s="2">
        <v>1</v>
      </c>
      <c r="M137" s="2">
        <v>1180</v>
      </c>
      <c r="N137" s="2">
        <v>1180</v>
      </c>
      <c r="O137" s="12">
        <v>1</v>
      </c>
      <c r="P137" s="2">
        <v>1</v>
      </c>
      <c r="Q137" s="2">
        <v>1180</v>
      </c>
      <c r="R137" s="14" t="s">
        <v>1072</v>
      </c>
      <c r="S137" s="2" t="s">
        <v>1107</v>
      </c>
      <c r="T137" s="2">
        <v>18611838001</v>
      </c>
      <c r="U137" s="7"/>
      <c r="V137" s="7"/>
      <c r="W137" s="2" t="s">
        <v>54</v>
      </c>
      <c r="X137" s="6" t="s">
        <v>409</v>
      </c>
      <c r="Y137" s="6"/>
      <c r="Z137" s="7"/>
      <c r="AA137" s="7"/>
      <c r="AB137" s="7"/>
      <c r="AC137" s="7"/>
      <c r="AD137" s="7"/>
      <c r="AE137" s="7"/>
    </row>
    <row r="138" spans="1:31" x14ac:dyDescent="0.15">
      <c r="A138" s="4">
        <v>42357</v>
      </c>
      <c r="B138" s="5" t="s">
        <v>939</v>
      </c>
      <c r="C138" s="2">
        <v>7</v>
      </c>
      <c r="D138" s="6" t="s">
        <v>92</v>
      </c>
      <c r="E138" s="6" t="s">
        <v>91</v>
      </c>
      <c r="F138" s="2" t="s">
        <v>940</v>
      </c>
      <c r="G138" s="2" t="s">
        <v>304</v>
      </c>
      <c r="H138" s="2" t="s">
        <v>44</v>
      </c>
      <c r="I138" s="2" t="s">
        <v>43</v>
      </c>
      <c r="J138" s="6" t="s">
        <v>45</v>
      </c>
      <c r="K138" s="2" t="s">
        <v>66</v>
      </c>
      <c r="L138" s="2">
        <v>1</v>
      </c>
      <c r="M138" s="2">
        <v>1460</v>
      </c>
      <c r="N138" s="2">
        <v>1200</v>
      </c>
      <c r="O138" s="12">
        <v>0.82191780821917804</v>
      </c>
      <c r="P138" s="2">
        <v>0.7</v>
      </c>
      <c r="Q138" s="2">
        <v>840</v>
      </c>
      <c r="R138" s="14" t="s">
        <v>113</v>
      </c>
      <c r="S138" s="2" t="s">
        <v>332</v>
      </c>
      <c r="T138" s="7"/>
      <c r="U138" s="7"/>
      <c r="V138" s="7"/>
      <c r="W138" s="2" t="s">
        <v>54</v>
      </c>
      <c r="X138" s="6" t="s">
        <v>49</v>
      </c>
      <c r="Y138" s="6"/>
      <c r="Z138" s="7"/>
      <c r="AA138" s="7"/>
      <c r="AB138" s="7"/>
      <c r="AC138" s="7"/>
      <c r="AD138" s="7"/>
      <c r="AE138" s="7"/>
    </row>
    <row r="139" spans="1:31" x14ac:dyDescent="0.15">
      <c r="A139" s="4">
        <v>42357</v>
      </c>
      <c r="B139" s="5" t="s">
        <v>941</v>
      </c>
      <c r="C139" s="2">
        <v>8</v>
      </c>
      <c r="D139" s="6" t="s">
        <v>69</v>
      </c>
      <c r="E139" s="6" t="s">
        <v>199</v>
      </c>
      <c r="F139" s="2" t="s">
        <v>935</v>
      </c>
      <c r="G139" s="2" t="s">
        <v>331</v>
      </c>
      <c r="H139" s="2" t="s">
        <v>44</v>
      </c>
      <c r="I139" s="2" t="s">
        <v>43</v>
      </c>
      <c r="J139" s="6" t="s">
        <v>63</v>
      </c>
      <c r="K139" s="2" t="s">
        <v>66</v>
      </c>
      <c r="L139" s="2">
        <v>1</v>
      </c>
      <c r="M139" s="2">
        <v>980</v>
      </c>
      <c r="N139" s="2">
        <v>980</v>
      </c>
      <c r="O139" s="12">
        <v>1</v>
      </c>
      <c r="P139" s="2">
        <v>1</v>
      </c>
      <c r="Q139" s="2">
        <v>980</v>
      </c>
      <c r="R139" s="14" t="s">
        <v>1072</v>
      </c>
      <c r="S139" s="2" t="s">
        <v>1108</v>
      </c>
      <c r="T139" s="2">
        <v>18911131005</v>
      </c>
      <c r="U139" s="7"/>
      <c r="V139" s="7"/>
      <c r="W139" s="2" t="s">
        <v>215</v>
      </c>
      <c r="X139" s="6" t="s">
        <v>86</v>
      </c>
      <c r="Y139" s="6"/>
      <c r="Z139" s="7"/>
      <c r="AA139" s="7"/>
      <c r="AB139" s="7"/>
      <c r="AC139" s="7"/>
      <c r="AD139" s="7"/>
      <c r="AE139" s="7"/>
    </row>
    <row r="140" spans="1:31" x14ac:dyDescent="0.15">
      <c r="A140" s="4">
        <v>42357</v>
      </c>
      <c r="B140" s="5" t="s">
        <v>941</v>
      </c>
      <c r="C140" s="2">
        <v>8</v>
      </c>
      <c r="D140" s="6" t="s">
        <v>75</v>
      </c>
      <c r="E140" s="6" t="s">
        <v>199</v>
      </c>
      <c r="F140" s="2" t="s">
        <v>942</v>
      </c>
      <c r="G140" s="2" t="s">
        <v>813</v>
      </c>
      <c r="H140" s="2" t="s">
        <v>44</v>
      </c>
      <c r="I140" s="2" t="s">
        <v>53</v>
      </c>
      <c r="J140" s="6" t="s">
        <v>63</v>
      </c>
      <c r="K140" s="2" t="s">
        <v>66</v>
      </c>
      <c r="L140" s="2">
        <v>1</v>
      </c>
      <c r="M140" s="2">
        <v>298</v>
      </c>
      <c r="N140" s="2">
        <v>298</v>
      </c>
      <c r="O140" s="12">
        <v>1</v>
      </c>
      <c r="P140" s="2">
        <v>1</v>
      </c>
      <c r="Q140" s="2">
        <v>298</v>
      </c>
      <c r="R140" s="14" t="s">
        <v>1072</v>
      </c>
      <c r="S140" s="2" t="s">
        <v>1108</v>
      </c>
      <c r="T140" s="2"/>
      <c r="U140" s="2"/>
      <c r="V140" s="2"/>
      <c r="W140" s="2" t="s">
        <v>215</v>
      </c>
      <c r="X140" s="6" t="s">
        <v>86</v>
      </c>
      <c r="Y140" s="6"/>
      <c r="Z140" s="2"/>
      <c r="AA140" s="2"/>
      <c r="AB140" s="15"/>
      <c r="AC140" s="2"/>
      <c r="AD140" s="2"/>
      <c r="AE140" s="2"/>
    </row>
    <row r="141" spans="1:31" x14ac:dyDescent="0.15">
      <c r="A141" s="4">
        <v>42357</v>
      </c>
      <c r="B141" s="5" t="s">
        <v>943</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318</v>
      </c>
      <c r="T141" s="7"/>
      <c r="U141" s="7"/>
      <c r="V141" s="7"/>
      <c r="W141" s="2" t="s">
        <v>54</v>
      </c>
      <c r="X141" s="6" t="s">
        <v>78</v>
      </c>
      <c r="Y141" s="6"/>
      <c r="Z141" s="7"/>
      <c r="AA141" s="7"/>
      <c r="AB141" s="7"/>
      <c r="AC141" s="7"/>
      <c r="AD141" s="7"/>
      <c r="AE141" s="7"/>
    </row>
    <row r="142" spans="1:31" x14ac:dyDescent="0.15">
      <c r="A142" s="4">
        <v>42358</v>
      </c>
      <c r="B142" s="5" t="s">
        <v>944</v>
      </c>
      <c r="C142" s="2">
        <v>1</v>
      </c>
      <c r="D142" s="6" t="s">
        <v>50</v>
      </c>
      <c r="E142" s="6" t="s">
        <v>112</v>
      </c>
      <c r="F142" s="7"/>
      <c r="G142" s="2" t="s">
        <v>945</v>
      </c>
      <c r="H142" s="2" t="s">
        <v>62</v>
      </c>
      <c r="I142" s="2" t="s">
        <v>53</v>
      </c>
      <c r="J142" s="6" t="s">
        <v>55</v>
      </c>
      <c r="K142" s="2" t="s">
        <v>46</v>
      </c>
      <c r="L142" s="2">
        <v>2</v>
      </c>
      <c r="M142" s="2">
        <v>50</v>
      </c>
      <c r="N142" s="2">
        <v>100</v>
      </c>
      <c r="O142" s="12">
        <v>1</v>
      </c>
      <c r="P142" s="7"/>
      <c r="Q142" s="7"/>
      <c r="R142" s="14" t="s">
        <v>47</v>
      </c>
      <c r="S142" s="7"/>
      <c r="T142" s="7"/>
      <c r="U142" s="7"/>
      <c r="V142" s="7"/>
      <c r="W142" s="2" t="s">
        <v>392</v>
      </c>
      <c r="X142" s="6" t="s">
        <v>49</v>
      </c>
      <c r="Y142" s="6"/>
      <c r="Z142" s="7"/>
      <c r="AA142" s="7"/>
      <c r="AB142" s="7"/>
      <c r="AC142" s="7"/>
      <c r="AD142" s="7"/>
      <c r="AE142" s="7"/>
    </row>
    <row r="143" spans="1:31" x14ac:dyDescent="0.15">
      <c r="A143" s="4">
        <v>42358</v>
      </c>
      <c r="B143" s="5" t="s">
        <v>946</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947</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392</v>
      </c>
      <c r="X144" s="6" t="s">
        <v>49</v>
      </c>
      <c r="Y144" s="6"/>
      <c r="Z144" s="7"/>
      <c r="AA144" s="7"/>
      <c r="AB144" s="7"/>
      <c r="AC144" s="7"/>
      <c r="AD144" s="7"/>
      <c r="AE144" s="7"/>
    </row>
    <row r="145" spans="1:31" x14ac:dyDescent="0.15">
      <c r="A145" s="4">
        <v>42358</v>
      </c>
      <c r="B145" s="5" t="s">
        <v>948</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1109</v>
      </c>
      <c r="T145" s="7"/>
      <c r="U145" s="7"/>
      <c r="V145" s="7"/>
      <c r="W145" s="2" t="s">
        <v>54</v>
      </c>
      <c r="X145" s="6" t="s">
        <v>78</v>
      </c>
      <c r="Y145" s="6"/>
      <c r="Z145" s="7"/>
      <c r="AA145" s="7"/>
      <c r="AB145" s="7"/>
      <c r="AC145" s="7"/>
      <c r="AD145" s="7"/>
      <c r="AE145" s="7"/>
    </row>
    <row r="146" spans="1:31" x14ac:dyDescent="0.15">
      <c r="A146" s="4">
        <v>42358</v>
      </c>
      <c r="B146" s="5" t="s">
        <v>949</v>
      </c>
      <c r="C146" s="2">
        <v>5</v>
      </c>
      <c r="D146" s="6" t="s">
        <v>75</v>
      </c>
      <c r="E146" s="6" t="s">
        <v>199</v>
      </c>
      <c r="F146" s="2" t="s">
        <v>942</v>
      </c>
      <c r="G146" s="2" t="s">
        <v>834</v>
      </c>
      <c r="H146" s="2" t="s">
        <v>44</v>
      </c>
      <c r="I146" s="2" t="s">
        <v>53</v>
      </c>
      <c r="J146" s="6" t="s">
        <v>63</v>
      </c>
      <c r="K146" s="2" t="s">
        <v>66</v>
      </c>
      <c r="L146" s="2">
        <v>1</v>
      </c>
      <c r="M146" s="2">
        <v>298</v>
      </c>
      <c r="N146" s="2">
        <v>298</v>
      </c>
      <c r="O146" s="12">
        <v>1</v>
      </c>
      <c r="P146" s="7"/>
      <c r="Q146" s="7"/>
      <c r="R146" s="14" t="s">
        <v>47</v>
      </c>
      <c r="S146" s="7"/>
      <c r="T146" s="7"/>
      <c r="U146" s="7"/>
      <c r="V146" s="7"/>
      <c r="W146" s="2" t="s">
        <v>392</v>
      </c>
      <c r="X146" s="6" t="s">
        <v>49</v>
      </c>
      <c r="Y146" s="6"/>
      <c r="Z146" s="7"/>
      <c r="AA146" s="7"/>
      <c r="AB146" s="7"/>
      <c r="AC146" s="7"/>
      <c r="AD146" s="7"/>
      <c r="AE146" s="7"/>
    </row>
    <row r="147" spans="1:31" x14ac:dyDescent="0.15">
      <c r="A147" s="4">
        <v>42358</v>
      </c>
      <c r="B147" s="5" t="s">
        <v>949</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392</v>
      </c>
      <c r="X147" s="6" t="s">
        <v>49</v>
      </c>
      <c r="Y147" s="6"/>
      <c r="Z147" s="7"/>
      <c r="AA147" s="7"/>
      <c r="AB147" s="7"/>
      <c r="AC147" s="7"/>
      <c r="AD147" s="7"/>
      <c r="AE147" s="7"/>
    </row>
    <row r="148" spans="1:31" x14ac:dyDescent="0.15">
      <c r="A148" s="4">
        <v>42358</v>
      </c>
      <c r="B148" s="5" t="s">
        <v>950</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950</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951</v>
      </c>
      <c r="C150" s="2">
        <v>7</v>
      </c>
      <c r="D150" s="6" t="s">
        <v>69</v>
      </c>
      <c r="E150" s="6" t="s">
        <v>199</v>
      </c>
      <c r="F150" s="2" t="s">
        <v>849</v>
      </c>
      <c r="G150" s="2" t="s">
        <v>302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952</v>
      </c>
      <c r="C151" s="2">
        <v>8</v>
      </c>
      <c r="D151" s="6" t="s">
        <v>100</v>
      </c>
      <c r="E151" s="6" t="s">
        <v>128</v>
      </c>
      <c r="F151" s="2" t="s">
        <v>774</v>
      </c>
      <c r="G151" s="2" t="s">
        <v>953</v>
      </c>
      <c r="H151" s="2" t="s">
        <v>44</v>
      </c>
      <c r="I151" s="2" t="s">
        <v>156</v>
      </c>
      <c r="J151" s="6" t="s">
        <v>45</v>
      </c>
      <c r="K151" s="2" t="s">
        <v>66</v>
      </c>
      <c r="L151" s="2">
        <v>1</v>
      </c>
      <c r="M151" s="2">
        <v>240</v>
      </c>
      <c r="N151" s="2">
        <v>216</v>
      </c>
      <c r="O151" s="12">
        <v>0.9</v>
      </c>
      <c r="P151" s="2">
        <v>0.85</v>
      </c>
      <c r="Q151" s="2">
        <v>183</v>
      </c>
      <c r="R151" s="14" t="s">
        <v>1072</v>
      </c>
      <c r="S151" s="2" t="s">
        <v>1110</v>
      </c>
      <c r="T151" s="2">
        <v>13901009682</v>
      </c>
      <c r="U151" s="7"/>
      <c r="V151" s="7"/>
      <c r="W151" s="2" t="s">
        <v>392</v>
      </c>
      <c r="X151" s="6" t="s">
        <v>86</v>
      </c>
      <c r="Y151" s="6"/>
      <c r="Z151" s="7"/>
      <c r="AA151" s="7"/>
      <c r="AB151" s="7"/>
      <c r="AC151" s="7"/>
      <c r="AD151" s="7"/>
      <c r="AE151" s="7"/>
    </row>
    <row r="152" spans="1:31" x14ac:dyDescent="0.15">
      <c r="A152" s="4">
        <v>42358</v>
      </c>
      <c r="B152" s="5" t="s">
        <v>952</v>
      </c>
      <c r="C152" s="2">
        <v>8</v>
      </c>
      <c r="D152" s="6" t="s">
        <v>75</v>
      </c>
      <c r="E152" s="6" t="s">
        <v>199</v>
      </c>
      <c r="F152" s="2" t="s">
        <v>954</v>
      </c>
      <c r="G152" s="2" t="s">
        <v>253</v>
      </c>
      <c r="H152" s="2" t="s">
        <v>44</v>
      </c>
      <c r="I152" s="2" t="s">
        <v>53</v>
      </c>
      <c r="J152" s="6" t="s">
        <v>45</v>
      </c>
      <c r="K152" s="2" t="s">
        <v>66</v>
      </c>
      <c r="L152" s="2">
        <v>1</v>
      </c>
      <c r="M152" s="2">
        <v>680</v>
      </c>
      <c r="N152" s="2">
        <v>680</v>
      </c>
      <c r="O152" s="12">
        <v>1</v>
      </c>
      <c r="P152" s="2">
        <v>1</v>
      </c>
      <c r="Q152" s="2">
        <v>680</v>
      </c>
      <c r="R152" s="14" t="s">
        <v>1072</v>
      </c>
      <c r="S152" s="2" t="s">
        <v>1110</v>
      </c>
      <c r="T152" s="7"/>
      <c r="U152" s="7"/>
      <c r="V152" s="7"/>
      <c r="W152" s="2" t="s">
        <v>392</v>
      </c>
      <c r="X152" s="6" t="s">
        <v>86</v>
      </c>
      <c r="Y152" s="6"/>
      <c r="Z152" s="7"/>
      <c r="AA152" s="7"/>
      <c r="AB152" s="7"/>
      <c r="AC152" s="7"/>
      <c r="AD152" s="7"/>
      <c r="AE152" s="7"/>
    </row>
    <row r="153" spans="1:31" x14ac:dyDescent="0.15">
      <c r="A153" s="4">
        <v>42358</v>
      </c>
      <c r="B153" s="5" t="s">
        <v>955</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392</v>
      </c>
      <c r="X153" s="6" t="s">
        <v>86</v>
      </c>
      <c r="Y153" s="6"/>
      <c r="Z153" s="2"/>
      <c r="AA153" s="2"/>
      <c r="AB153" s="15"/>
      <c r="AC153" s="2"/>
      <c r="AD153" s="2"/>
      <c r="AE153" s="2"/>
    </row>
    <row r="154" spans="1:31" x14ac:dyDescent="0.15">
      <c r="A154" s="4">
        <v>42358</v>
      </c>
      <c r="B154" s="5" t="s">
        <v>956</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1072</v>
      </c>
      <c r="S154" s="2" t="s">
        <v>1111</v>
      </c>
      <c r="T154" s="2">
        <v>13701080433</v>
      </c>
      <c r="U154" s="7"/>
      <c r="V154" s="7"/>
      <c r="W154" s="2" t="s">
        <v>392</v>
      </c>
      <c r="X154" s="6" t="s">
        <v>86</v>
      </c>
      <c r="Y154" s="6"/>
      <c r="Z154" s="7"/>
      <c r="AA154" s="7"/>
      <c r="AB154" s="7"/>
      <c r="AC154" s="7"/>
      <c r="AD154" s="7"/>
      <c r="AE154" s="7"/>
    </row>
    <row r="155" spans="1:31" x14ac:dyDescent="0.15">
      <c r="A155" s="4">
        <v>42358</v>
      </c>
      <c r="B155" s="5" t="s">
        <v>956</v>
      </c>
      <c r="C155" s="2">
        <v>10</v>
      </c>
      <c r="D155" s="6" t="s">
        <v>692</v>
      </c>
      <c r="E155" s="6" t="s">
        <v>112</v>
      </c>
      <c r="F155" s="7"/>
      <c r="G155" s="2" t="s">
        <v>184</v>
      </c>
      <c r="H155" s="2" t="s">
        <v>62</v>
      </c>
      <c r="I155" s="2" t="s">
        <v>53</v>
      </c>
      <c r="J155" s="6" t="s">
        <v>45</v>
      </c>
      <c r="K155" s="2" t="s">
        <v>66</v>
      </c>
      <c r="L155" s="2">
        <v>1</v>
      </c>
      <c r="M155" s="2">
        <v>320</v>
      </c>
      <c r="N155" s="2">
        <v>320</v>
      </c>
      <c r="O155" s="12">
        <v>1</v>
      </c>
      <c r="P155" s="2">
        <v>1</v>
      </c>
      <c r="Q155" s="2">
        <v>320</v>
      </c>
      <c r="R155" s="14" t="s">
        <v>1072</v>
      </c>
      <c r="S155" s="2" t="s">
        <v>1111</v>
      </c>
      <c r="T155" s="7"/>
      <c r="U155" s="7"/>
      <c r="V155" s="7"/>
      <c r="W155" s="2" t="s">
        <v>392</v>
      </c>
      <c r="X155" s="6" t="s">
        <v>86</v>
      </c>
      <c r="Y155" s="6"/>
      <c r="Z155" s="7"/>
      <c r="AA155" s="7"/>
      <c r="AB155" s="7"/>
      <c r="AC155" s="7"/>
      <c r="AD155" s="7"/>
      <c r="AE155" s="7"/>
    </row>
    <row r="156" spans="1:31" x14ac:dyDescent="0.15">
      <c r="A156" s="4">
        <v>42358</v>
      </c>
      <c r="B156" s="5" t="s">
        <v>956</v>
      </c>
      <c r="C156" s="2">
        <v>10</v>
      </c>
      <c r="D156" s="6" t="s">
        <v>146</v>
      </c>
      <c r="E156" s="6" t="s">
        <v>147</v>
      </c>
      <c r="F156" s="2" t="s">
        <v>908</v>
      </c>
      <c r="G156" s="2" t="s">
        <v>166</v>
      </c>
      <c r="H156" s="2" t="s">
        <v>44</v>
      </c>
      <c r="I156" s="2">
        <v>27</v>
      </c>
      <c r="J156" s="6" t="s">
        <v>45</v>
      </c>
      <c r="K156" s="2" t="s">
        <v>66</v>
      </c>
      <c r="L156" s="2">
        <v>1</v>
      </c>
      <c r="M156" s="2">
        <v>1800</v>
      </c>
      <c r="N156" s="2">
        <v>1800</v>
      </c>
      <c r="O156" s="12">
        <v>1</v>
      </c>
      <c r="P156" s="2">
        <v>1</v>
      </c>
      <c r="Q156" s="2">
        <v>1800</v>
      </c>
      <c r="R156" s="14" t="s">
        <v>1072</v>
      </c>
      <c r="S156" s="2" t="s">
        <v>1111</v>
      </c>
      <c r="T156" s="7"/>
      <c r="U156" s="7"/>
      <c r="V156" s="7"/>
      <c r="W156" s="2" t="s">
        <v>392</v>
      </c>
      <c r="X156" s="6" t="s">
        <v>86</v>
      </c>
      <c r="Y156" s="6"/>
      <c r="Z156" s="7"/>
      <c r="AA156" s="7"/>
      <c r="AB156" s="7"/>
      <c r="AC156" s="7"/>
      <c r="AD156" s="7"/>
      <c r="AE156" s="7"/>
    </row>
    <row r="157" spans="1:31" x14ac:dyDescent="0.15">
      <c r="A157" s="4">
        <v>42358</v>
      </c>
      <c r="B157" s="5" t="s">
        <v>956</v>
      </c>
      <c r="C157" s="2">
        <v>10</v>
      </c>
      <c r="D157" s="6" t="s">
        <v>242</v>
      </c>
      <c r="E157" s="6"/>
      <c r="F157" s="2" t="s">
        <v>925</v>
      </c>
      <c r="G157" s="2" t="s">
        <v>166</v>
      </c>
      <c r="H157" s="2" t="s">
        <v>44</v>
      </c>
      <c r="I157" s="2" t="s">
        <v>212</v>
      </c>
      <c r="J157" s="6" t="s">
        <v>45</v>
      </c>
      <c r="K157" s="2" t="s">
        <v>66</v>
      </c>
      <c r="L157" s="2">
        <v>1</v>
      </c>
      <c r="M157" s="2">
        <v>500</v>
      </c>
      <c r="N157" s="2">
        <v>500</v>
      </c>
      <c r="O157" s="12">
        <v>1</v>
      </c>
      <c r="P157" s="2">
        <v>1</v>
      </c>
      <c r="Q157" s="2">
        <v>500</v>
      </c>
      <c r="R157" s="14" t="s">
        <v>1072</v>
      </c>
      <c r="S157" s="2" t="s">
        <v>1111</v>
      </c>
      <c r="T157" s="7"/>
      <c r="U157" s="7"/>
      <c r="V157" s="7"/>
      <c r="W157" s="2" t="s">
        <v>392</v>
      </c>
      <c r="X157" s="6" t="s">
        <v>86</v>
      </c>
      <c r="Y157" s="6"/>
      <c r="Z157" s="7"/>
      <c r="AA157" s="7"/>
      <c r="AB157" s="7"/>
      <c r="AC157" s="7"/>
      <c r="AD157" s="7"/>
      <c r="AE157" s="7"/>
    </row>
    <row r="158" spans="1:31" x14ac:dyDescent="0.15">
      <c r="A158" s="4">
        <v>42358</v>
      </c>
      <c r="B158" s="5" t="s">
        <v>957</v>
      </c>
      <c r="C158" s="2">
        <v>11</v>
      </c>
      <c r="D158" s="6" t="s">
        <v>692</v>
      </c>
      <c r="E158" s="6" t="s">
        <v>112</v>
      </c>
      <c r="F158" s="7"/>
      <c r="G158" s="2" t="s">
        <v>184</v>
      </c>
      <c r="H158" s="2" t="s">
        <v>62</v>
      </c>
      <c r="I158" s="2" t="s">
        <v>53</v>
      </c>
      <c r="J158" s="6" t="s">
        <v>45</v>
      </c>
      <c r="K158" s="2" t="s">
        <v>66</v>
      </c>
      <c r="L158" s="2">
        <v>1</v>
      </c>
      <c r="M158" s="2">
        <v>320</v>
      </c>
      <c r="N158" s="2">
        <v>200</v>
      </c>
      <c r="O158" s="12">
        <v>0.625</v>
      </c>
      <c r="P158" s="2">
        <v>0.4</v>
      </c>
      <c r="Q158" s="2">
        <v>80</v>
      </c>
      <c r="R158" s="14" t="s">
        <v>1072</v>
      </c>
      <c r="S158" s="2" t="s">
        <v>1112</v>
      </c>
      <c r="T158" s="2">
        <v>18601196861</v>
      </c>
      <c r="U158" s="7"/>
      <c r="V158" s="7"/>
      <c r="W158" s="2" t="s">
        <v>392</v>
      </c>
      <c r="X158" s="6" t="s">
        <v>86</v>
      </c>
      <c r="Y158" s="6"/>
      <c r="Z158" s="7"/>
      <c r="AA158" s="7"/>
      <c r="AB158" s="7"/>
      <c r="AC158" s="7"/>
      <c r="AD158" s="7"/>
      <c r="AE158" s="7"/>
    </row>
    <row r="159" spans="1:31" x14ac:dyDescent="0.15">
      <c r="A159" s="4">
        <v>42358</v>
      </c>
      <c r="B159" s="5" t="s">
        <v>957</v>
      </c>
      <c r="C159" s="2">
        <v>11</v>
      </c>
      <c r="D159" s="6" t="s">
        <v>111</v>
      </c>
      <c r="E159" s="6" t="s">
        <v>112</v>
      </c>
      <c r="F159" s="7"/>
      <c r="G159" s="2" t="s">
        <v>184</v>
      </c>
      <c r="H159" s="2" t="s">
        <v>62</v>
      </c>
      <c r="I159" s="2" t="s">
        <v>914</v>
      </c>
      <c r="J159" s="6" t="s">
        <v>45</v>
      </c>
      <c r="K159" s="2" t="s">
        <v>66</v>
      </c>
      <c r="L159" s="2">
        <v>1</v>
      </c>
      <c r="M159" s="2">
        <v>280</v>
      </c>
      <c r="N159" s="2">
        <v>200</v>
      </c>
      <c r="O159" s="12">
        <v>0.71428571428571397</v>
      </c>
      <c r="P159" s="2">
        <v>0.55000000000000004</v>
      </c>
      <c r="Q159" s="2">
        <v>110</v>
      </c>
      <c r="R159" s="14" t="s">
        <v>1072</v>
      </c>
      <c r="S159" s="2" t="s">
        <v>1112</v>
      </c>
      <c r="T159" s="7"/>
      <c r="U159" s="7"/>
      <c r="V159" s="7"/>
      <c r="W159" s="2" t="s">
        <v>392</v>
      </c>
      <c r="X159" s="6" t="s">
        <v>86</v>
      </c>
      <c r="Y159" s="6"/>
      <c r="Z159" s="7"/>
      <c r="AA159" s="7"/>
      <c r="AB159" s="7"/>
      <c r="AC159" s="7"/>
      <c r="AD159" s="7"/>
      <c r="AE159" s="7"/>
    </row>
    <row r="160" spans="1:31" x14ac:dyDescent="0.15">
      <c r="A160" s="4">
        <v>42358</v>
      </c>
      <c r="B160" s="5" t="s">
        <v>957</v>
      </c>
      <c r="C160" s="2">
        <v>11</v>
      </c>
      <c r="D160" s="6" t="s">
        <v>66</v>
      </c>
      <c r="E160" s="6" t="s">
        <v>120</v>
      </c>
      <c r="F160" s="2" t="s">
        <v>958</v>
      </c>
      <c r="G160" s="2" t="s">
        <v>138</v>
      </c>
      <c r="H160" s="2" t="s">
        <v>44</v>
      </c>
      <c r="I160" s="2" t="s">
        <v>144</v>
      </c>
      <c r="J160" s="6" t="s">
        <v>45</v>
      </c>
      <c r="K160" s="2" t="s">
        <v>66</v>
      </c>
      <c r="L160" s="2">
        <v>1</v>
      </c>
      <c r="M160" s="2">
        <v>3999</v>
      </c>
      <c r="N160" s="2">
        <v>3999</v>
      </c>
      <c r="O160" s="12">
        <v>1</v>
      </c>
      <c r="P160" s="2">
        <v>1</v>
      </c>
      <c r="Q160" s="2">
        <v>3999</v>
      </c>
      <c r="R160" s="14" t="s">
        <v>1072</v>
      </c>
      <c r="S160" s="2" t="s">
        <v>1112</v>
      </c>
      <c r="T160" s="7"/>
      <c r="U160" s="7"/>
      <c r="V160" s="7"/>
      <c r="W160" s="2" t="s">
        <v>392</v>
      </c>
      <c r="X160" s="6" t="s">
        <v>86</v>
      </c>
      <c r="Y160" s="6"/>
      <c r="Z160" s="7"/>
      <c r="AA160" s="7"/>
      <c r="AB160" s="7"/>
      <c r="AC160" s="7"/>
      <c r="AD160" s="7"/>
      <c r="AE160" s="7"/>
    </row>
    <row r="161" spans="1:29" x14ac:dyDescent="0.15">
      <c r="A161" s="4">
        <v>42358</v>
      </c>
      <c r="B161" s="5" t="s">
        <v>957</v>
      </c>
      <c r="C161" s="2">
        <v>11</v>
      </c>
      <c r="D161" s="6" t="s">
        <v>146</v>
      </c>
      <c r="E161" s="6" t="s">
        <v>120</v>
      </c>
      <c r="F161" s="2" t="s">
        <v>864</v>
      </c>
      <c r="G161" s="2" t="s">
        <v>166</v>
      </c>
      <c r="H161" s="2" t="s">
        <v>44</v>
      </c>
      <c r="I161" s="2">
        <v>26.5</v>
      </c>
      <c r="J161" s="6" t="s">
        <v>45</v>
      </c>
      <c r="K161" s="2" t="s">
        <v>66</v>
      </c>
      <c r="L161" s="2">
        <v>1</v>
      </c>
      <c r="M161" s="2">
        <v>3999</v>
      </c>
      <c r="N161" s="2">
        <v>0</v>
      </c>
      <c r="O161" s="12">
        <v>0</v>
      </c>
      <c r="P161" s="7"/>
      <c r="Q161" s="7"/>
      <c r="R161" s="14" t="s">
        <v>1072</v>
      </c>
      <c r="S161" s="2" t="s">
        <v>1112</v>
      </c>
      <c r="T161" s="7"/>
      <c r="U161" s="7"/>
      <c r="V161" s="7"/>
      <c r="W161" s="2" t="s">
        <v>392</v>
      </c>
      <c r="X161" s="6" t="s">
        <v>86</v>
      </c>
      <c r="Y161" s="6"/>
      <c r="Z161" s="7"/>
      <c r="AA161" s="7"/>
      <c r="AB161" s="7"/>
      <c r="AC161" s="7"/>
    </row>
    <row r="162" spans="1:29" x14ac:dyDescent="0.15">
      <c r="A162" s="4">
        <v>42358</v>
      </c>
      <c r="B162" s="5" t="s">
        <v>957</v>
      </c>
      <c r="C162" s="2">
        <v>11</v>
      </c>
      <c r="D162" s="6" t="s">
        <v>149</v>
      </c>
      <c r="E162" s="6" t="s">
        <v>959</v>
      </c>
      <c r="F162" s="7"/>
      <c r="G162" s="2" t="s">
        <v>184</v>
      </c>
      <c r="H162" s="2" t="s">
        <v>44</v>
      </c>
      <c r="I162" s="2" t="s">
        <v>797</v>
      </c>
      <c r="J162" s="6" t="s">
        <v>45</v>
      </c>
      <c r="K162" s="2" t="s">
        <v>66</v>
      </c>
      <c r="L162" s="2">
        <v>1</v>
      </c>
      <c r="M162" s="2">
        <v>258</v>
      </c>
      <c r="N162" s="2">
        <v>0</v>
      </c>
      <c r="O162" s="12">
        <v>0</v>
      </c>
      <c r="P162" s="7"/>
      <c r="Q162" s="7"/>
      <c r="R162" s="14" t="s">
        <v>1072</v>
      </c>
      <c r="S162" s="2" t="s">
        <v>1112</v>
      </c>
      <c r="T162" s="7"/>
      <c r="U162" s="7"/>
      <c r="V162" s="7"/>
      <c r="W162" s="2" t="s">
        <v>392</v>
      </c>
      <c r="X162" s="6" t="s">
        <v>86</v>
      </c>
      <c r="Y162" s="6"/>
      <c r="Z162" s="7"/>
      <c r="AA162" s="7"/>
      <c r="AB162" s="7"/>
      <c r="AC162" s="7"/>
    </row>
    <row r="163" spans="1:29" x14ac:dyDescent="0.15">
      <c r="A163" s="4">
        <v>42358</v>
      </c>
      <c r="B163" s="5" t="s">
        <v>957</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1072</v>
      </c>
      <c r="S163" s="2" t="s">
        <v>1112</v>
      </c>
      <c r="T163" s="7"/>
      <c r="U163" s="7"/>
      <c r="V163" s="7"/>
      <c r="W163" s="2" t="s">
        <v>392</v>
      </c>
      <c r="X163" s="6" t="s">
        <v>86</v>
      </c>
      <c r="Y163" s="6"/>
      <c r="Z163" s="7"/>
      <c r="AA163" s="7"/>
      <c r="AB163" s="7"/>
      <c r="AC163" s="7"/>
    </row>
    <row r="164" spans="1:29" x14ac:dyDescent="0.15">
      <c r="A164" s="4">
        <v>42358</v>
      </c>
      <c r="B164" s="5" t="s">
        <v>960</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392</v>
      </c>
      <c r="X164" s="6" t="s">
        <v>49</v>
      </c>
      <c r="Y164" s="6"/>
      <c r="Z164" s="7"/>
      <c r="AA164" s="7"/>
      <c r="AB164" s="7"/>
      <c r="AC164" s="7"/>
    </row>
    <row r="165" spans="1:29" x14ac:dyDescent="0.15">
      <c r="A165" s="4">
        <v>42358</v>
      </c>
      <c r="B165" s="5" t="s">
        <v>960</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392</v>
      </c>
      <c r="X165" s="6" t="s">
        <v>49</v>
      </c>
      <c r="Y165" s="6"/>
      <c r="Z165" s="7"/>
      <c r="AA165" s="7"/>
      <c r="AB165" s="7"/>
      <c r="AC165" s="7"/>
    </row>
    <row r="166" spans="1:29" x14ac:dyDescent="0.15">
      <c r="A166" s="4">
        <v>42358</v>
      </c>
      <c r="B166" s="5" t="s">
        <v>960</v>
      </c>
      <c r="C166" s="2">
        <v>12</v>
      </c>
      <c r="D166" s="6" t="s">
        <v>149</v>
      </c>
      <c r="E166" s="6" t="s">
        <v>959</v>
      </c>
      <c r="F166" s="7"/>
      <c r="G166" s="2" t="s">
        <v>184</v>
      </c>
      <c r="H166" s="2" t="s">
        <v>44</v>
      </c>
      <c r="I166" s="2" t="s">
        <v>797</v>
      </c>
      <c r="J166" s="6" t="s">
        <v>45</v>
      </c>
      <c r="K166" s="2" t="s">
        <v>46</v>
      </c>
      <c r="L166" s="2">
        <v>1</v>
      </c>
      <c r="M166" s="2">
        <v>258</v>
      </c>
      <c r="N166" s="2">
        <v>100</v>
      </c>
      <c r="O166" s="12">
        <v>0.387596899224806</v>
      </c>
      <c r="P166" s="7"/>
      <c r="Q166" s="7"/>
      <c r="R166" s="14" t="s">
        <v>47</v>
      </c>
      <c r="S166" s="7"/>
      <c r="T166" s="7"/>
      <c r="U166" s="7"/>
      <c r="V166" s="7"/>
      <c r="W166" s="2" t="s">
        <v>392</v>
      </c>
      <c r="X166" s="6" t="s">
        <v>49</v>
      </c>
      <c r="Y166" s="6"/>
      <c r="Z166" s="7"/>
      <c r="AA166" s="7"/>
      <c r="AB166" s="7"/>
      <c r="AC166" s="7"/>
    </row>
    <row r="167" spans="1:29" x14ac:dyDescent="0.15">
      <c r="A167" s="4">
        <v>42359</v>
      </c>
      <c r="B167" s="17" t="s">
        <v>961</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392</v>
      </c>
      <c r="X167" s="6" t="s">
        <v>78</v>
      </c>
      <c r="Y167" s="6"/>
      <c r="Z167" s="7"/>
      <c r="AA167" s="7"/>
      <c r="AB167" s="7"/>
      <c r="AC167" s="7"/>
    </row>
    <row r="168" spans="1:29" x14ac:dyDescent="0.15">
      <c r="A168" s="4">
        <v>42359</v>
      </c>
      <c r="B168" s="5" t="s">
        <v>962</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392</v>
      </c>
      <c r="X168" s="6" t="s">
        <v>49</v>
      </c>
      <c r="Y168" s="6"/>
      <c r="Z168" s="7"/>
      <c r="AA168" s="7"/>
      <c r="AB168" s="7"/>
      <c r="AC168" s="7"/>
    </row>
    <row r="169" spans="1:29" x14ac:dyDescent="0.15">
      <c r="A169" s="4">
        <v>42359</v>
      </c>
      <c r="B169" s="5" t="s">
        <v>963</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964</v>
      </c>
      <c r="C170" s="2">
        <v>1</v>
      </c>
      <c r="D170" s="6" t="s">
        <v>59</v>
      </c>
      <c r="E170" s="6" t="s">
        <v>264</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392</v>
      </c>
      <c r="X170" s="6" t="s">
        <v>86</v>
      </c>
      <c r="Y170" s="6"/>
      <c r="Z170" s="7"/>
      <c r="AA170" s="7"/>
      <c r="AB170" s="7"/>
      <c r="AC170" s="7"/>
    </row>
    <row r="171" spans="1:29" x14ac:dyDescent="0.15">
      <c r="A171" s="4">
        <v>42360</v>
      </c>
      <c r="B171" s="5" t="s">
        <v>965</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392</v>
      </c>
      <c r="X171" s="6" t="s">
        <v>49</v>
      </c>
      <c r="Y171" s="6"/>
      <c r="Z171" s="7"/>
      <c r="AA171" s="7"/>
      <c r="AB171" s="7"/>
      <c r="AC171" s="7"/>
    </row>
    <row r="172" spans="1:29" x14ac:dyDescent="0.15">
      <c r="A172" s="4">
        <v>42360</v>
      </c>
      <c r="B172" s="5" t="s">
        <v>966</v>
      </c>
      <c r="C172" s="2">
        <v>3</v>
      </c>
      <c r="D172" s="6" t="s">
        <v>56</v>
      </c>
      <c r="E172" s="6" t="s">
        <v>52</v>
      </c>
      <c r="F172" s="7"/>
      <c r="G172" s="2" t="s">
        <v>967</v>
      </c>
      <c r="H172" s="2" t="s">
        <v>44</v>
      </c>
      <c r="I172" s="2" t="s">
        <v>53</v>
      </c>
      <c r="J172" s="6" t="s">
        <v>55</v>
      </c>
      <c r="K172" s="2" t="s">
        <v>66</v>
      </c>
      <c r="L172" s="2">
        <v>4</v>
      </c>
      <c r="M172" s="2">
        <v>30</v>
      </c>
      <c r="N172" s="2">
        <v>0</v>
      </c>
      <c r="O172" s="12">
        <v>0</v>
      </c>
      <c r="P172" s="7"/>
      <c r="Q172" s="7"/>
      <c r="R172" s="14" t="s">
        <v>113</v>
      </c>
      <c r="S172" s="2" t="s">
        <v>153</v>
      </c>
      <c r="T172" s="7"/>
      <c r="U172" s="7"/>
      <c r="V172" s="7"/>
      <c r="W172" s="2" t="s">
        <v>392</v>
      </c>
      <c r="X172" s="6" t="s">
        <v>361</v>
      </c>
      <c r="Y172" s="6"/>
      <c r="Z172" s="7"/>
      <c r="AA172" s="7"/>
      <c r="AB172" s="15" t="s">
        <v>1113</v>
      </c>
      <c r="AC172" s="2">
        <v>100</v>
      </c>
    </row>
    <row r="173" spans="1:29" x14ac:dyDescent="0.15">
      <c r="A173" s="4">
        <v>42360</v>
      </c>
      <c r="B173" s="5" t="s">
        <v>968</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392</v>
      </c>
      <c r="X173" s="6" t="s">
        <v>49</v>
      </c>
      <c r="Y173" s="6"/>
      <c r="Z173" s="7"/>
      <c r="AA173" s="7"/>
      <c r="AB173" s="7"/>
      <c r="AC173" s="7"/>
    </row>
    <row r="174" spans="1:29" x14ac:dyDescent="0.15">
      <c r="A174" s="4">
        <v>42360</v>
      </c>
      <c r="B174" s="5" t="s">
        <v>969</v>
      </c>
      <c r="C174" s="2">
        <v>5</v>
      </c>
      <c r="D174" s="6" t="s">
        <v>242</v>
      </c>
      <c r="E174" s="6"/>
      <c r="F174" s="2" t="s">
        <v>970</v>
      </c>
      <c r="G174" s="2" t="s">
        <v>203</v>
      </c>
      <c r="H174" s="2" t="s">
        <v>62</v>
      </c>
      <c r="I174" s="2" t="s">
        <v>971</v>
      </c>
      <c r="J174" s="6" t="s">
        <v>63</v>
      </c>
      <c r="K174" s="2" t="s">
        <v>66</v>
      </c>
      <c r="L174" s="2">
        <v>1</v>
      </c>
      <c r="M174" s="2">
        <v>500</v>
      </c>
      <c r="N174" s="2">
        <v>500</v>
      </c>
      <c r="O174" s="12">
        <v>1</v>
      </c>
      <c r="P174" s="2">
        <v>1</v>
      </c>
      <c r="Q174" s="2">
        <v>500</v>
      </c>
      <c r="R174" s="14" t="s">
        <v>1072</v>
      </c>
      <c r="S174" s="2" t="s">
        <v>1114</v>
      </c>
      <c r="T174" s="2">
        <v>13501333561</v>
      </c>
      <c r="U174" s="7"/>
      <c r="V174" s="7"/>
      <c r="W174" s="2" t="s">
        <v>54</v>
      </c>
      <c r="X174" s="6" t="s">
        <v>49</v>
      </c>
      <c r="Y174" s="6"/>
      <c r="Z174" s="7"/>
      <c r="AA174" s="7"/>
      <c r="AB174" s="7"/>
      <c r="AC174" s="7"/>
    </row>
    <row r="175" spans="1:29" x14ac:dyDescent="0.15">
      <c r="A175" s="4">
        <v>42361</v>
      </c>
      <c r="B175" s="5" t="s">
        <v>972</v>
      </c>
      <c r="C175" s="2">
        <v>1</v>
      </c>
      <c r="D175" s="6" t="s">
        <v>973</v>
      </c>
      <c r="E175" s="6" t="s">
        <v>41</v>
      </c>
      <c r="F175" s="2" t="s">
        <v>42</v>
      </c>
      <c r="G175" s="2" t="s">
        <v>302</v>
      </c>
      <c r="H175" s="2" t="s">
        <v>44</v>
      </c>
      <c r="I175" s="2" t="s">
        <v>72</v>
      </c>
      <c r="J175" s="6" t="s">
        <v>45</v>
      </c>
      <c r="K175" s="2" t="s">
        <v>64</v>
      </c>
      <c r="L175" s="2">
        <v>1</v>
      </c>
      <c r="M175" s="2">
        <v>190</v>
      </c>
      <c r="N175" s="2">
        <v>150</v>
      </c>
      <c r="O175" s="12">
        <v>0.78947368421052599</v>
      </c>
      <c r="P175" s="2">
        <v>0.625</v>
      </c>
      <c r="Q175" s="2">
        <v>93</v>
      </c>
      <c r="R175" s="14" t="s">
        <v>113</v>
      </c>
      <c r="S175" s="2" t="s">
        <v>313</v>
      </c>
      <c r="T175" s="7"/>
      <c r="U175" s="7"/>
      <c r="V175" s="7"/>
      <c r="W175" s="2" t="s">
        <v>54</v>
      </c>
      <c r="X175" s="6" t="s">
        <v>49</v>
      </c>
      <c r="Y175" s="6"/>
      <c r="Z175" s="7"/>
      <c r="AA175" s="7"/>
      <c r="AB175" s="7"/>
      <c r="AC175" s="7"/>
    </row>
    <row r="176" spans="1:29" x14ac:dyDescent="0.15">
      <c r="A176" s="4">
        <v>42361</v>
      </c>
      <c r="B176" s="5" t="s">
        <v>974</v>
      </c>
      <c r="C176" s="2">
        <v>2</v>
      </c>
      <c r="D176" s="6" t="s">
        <v>69</v>
      </c>
      <c r="E176" s="6" t="s">
        <v>199</v>
      </c>
      <c r="F176" s="2" t="s">
        <v>849</v>
      </c>
      <c r="G176" s="2" t="s">
        <v>71</v>
      </c>
      <c r="H176" s="2" t="s">
        <v>44</v>
      </c>
      <c r="I176" s="2" t="s">
        <v>72</v>
      </c>
      <c r="J176" s="6" t="s">
        <v>45</v>
      </c>
      <c r="K176" s="2" t="s">
        <v>66</v>
      </c>
      <c r="L176" s="2">
        <v>1</v>
      </c>
      <c r="M176" s="2">
        <v>1180</v>
      </c>
      <c r="N176" s="2">
        <v>1180</v>
      </c>
      <c r="O176" s="12">
        <v>1</v>
      </c>
      <c r="P176" s="2">
        <v>1</v>
      </c>
      <c r="Q176" s="2">
        <v>826</v>
      </c>
      <c r="R176" s="14" t="s">
        <v>113</v>
      </c>
      <c r="S176" s="2" t="s">
        <v>1090</v>
      </c>
      <c r="T176" s="7"/>
      <c r="U176" s="7"/>
      <c r="V176" s="7"/>
      <c r="W176" s="2" t="s">
        <v>54</v>
      </c>
      <c r="X176" s="6" t="s">
        <v>276</v>
      </c>
      <c r="Y176" s="6"/>
      <c r="Z176" s="7"/>
      <c r="AA176" s="2">
        <v>826</v>
      </c>
      <c r="AB176" s="7"/>
      <c r="AC176" s="7"/>
    </row>
    <row r="177" spans="1:31" x14ac:dyDescent="0.15">
      <c r="A177" s="4">
        <v>42361</v>
      </c>
      <c r="B177" s="5" t="s">
        <v>975</v>
      </c>
      <c r="C177" s="2">
        <v>3</v>
      </c>
      <c r="D177" s="6" t="s">
        <v>242</v>
      </c>
      <c r="E177" s="6"/>
      <c r="F177" s="2" t="s">
        <v>925</v>
      </c>
      <c r="G177" s="2" t="s">
        <v>166</v>
      </c>
      <c r="H177" s="2" t="s">
        <v>44</v>
      </c>
      <c r="I177" s="2" t="s">
        <v>820</v>
      </c>
      <c r="J177" s="6" t="s">
        <v>45</v>
      </c>
      <c r="K177" s="2" t="s">
        <v>66</v>
      </c>
      <c r="L177" s="2">
        <v>1</v>
      </c>
      <c r="M177" s="2">
        <v>500</v>
      </c>
      <c r="N177" s="2">
        <v>500</v>
      </c>
      <c r="O177" s="12">
        <v>1</v>
      </c>
      <c r="P177" s="2">
        <v>1</v>
      </c>
      <c r="Q177" s="2">
        <v>500</v>
      </c>
      <c r="R177" s="14" t="s">
        <v>1072</v>
      </c>
      <c r="S177" s="2" t="s">
        <v>1115</v>
      </c>
      <c r="T177" s="2">
        <v>13911160113</v>
      </c>
      <c r="U177" s="7"/>
      <c r="V177" s="7"/>
      <c r="W177" s="2" t="s">
        <v>54</v>
      </c>
      <c r="X177" s="6" t="s">
        <v>86</v>
      </c>
      <c r="Y177" s="6"/>
      <c r="Z177" s="7"/>
      <c r="AA177" s="7"/>
      <c r="AB177" s="7"/>
      <c r="AC177" s="7"/>
      <c r="AD177" s="7"/>
      <c r="AE177" s="7"/>
    </row>
    <row r="178" spans="1:31" x14ac:dyDescent="0.15">
      <c r="A178" s="4">
        <v>42361</v>
      </c>
      <c r="B178" s="5" t="s">
        <v>975</v>
      </c>
      <c r="C178" s="2">
        <v>3</v>
      </c>
      <c r="D178" s="6" t="s">
        <v>146</v>
      </c>
      <c r="E178" s="6" t="s">
        <v>239</v>
      </c>
      <c r="F178" s="2" t="s">
        <v>187</v>
      </c>
      <c r="G178" s="2" t="s">
        <v>281</v>
      </c>
      <c r="H178" s="2" t="s">
        <v>44</v>
      </c>
      <c r="I178" s="2" t="s">
        <v>240</v>
      </c>
      <c r="J178" s="6" t="s">
        <v>45</v>
      </c>
      <c r="K178" s="2" t="s">
        <v>66</v>
      </c>
      <c r="L178" s="2">
        <v>1</v>
      </c>
      <c r="M178" s="2">
        <v>1520</v>
      </c>
      <c r="N178" s="2">
        <v>1292</v>
      </c>
      <c r="O178" s="12">
        <v>0.85</v>
      </c>
      <c r="P178" s="2">
        <v>0.77500000000000002</v>
      </c>
      <c r="Q178" s="2">
        <v>1001</v>
      </c>
      <c r="R178" s="14" t="s">
        <v>1072</v>
      </c>
      <c r="S178" s="2" t="s">
        <v>1115</v>
      </c>
      <c r="T178" s="7"/>
      <c r="U178" s="7"/>
      <c r="V178" s="7"/>
      <c r="W178" s="2" t="s">
        <v>54</v>
      </c>
      <c r="X178" s="6" t="s">
        <v>86</v>
      </c>
      <c r="Y178" s="6"/>
      <c r="Z178" s="7"/>
      <c r="AA178" s="7"/>
      <c r="AB178" s="7"/>
      <c r="AC178" s="7"/>
      <c r="AD178" s="7"/>
      <c r="AE178" s="7"/>
    </row>
    <row r="179" spans="1:31" x14ac:dyDescent="0.15">
      <c r="A179" s="4">
        <v>42361</v>
      </c>
      <c r="B179" s="5" t="s">
        <v>976</v>
      </c>
      <c r="C179" s="2">
        <v>4</v>
      </c>
      <c r="D179" s="6" t="s">
        <v>90</v>
      </c>
      <c r="E179" s="6" t="s">
        <v>107</v>
      </c>
      <c r="F179" s="2" t="s">
        <v>977</v>
      </c>
      <c r="G179" s="2" t="s">
        <v>978</v>
      </c>
      <c r="H179" s="2" t="s">
        <v>62</v>
      </c>
      <c r="I179" s="2" t="s">
        <v>43</v>
      </c>
      <c r="J179" s="6" t="s">
        <v>55</v>
      </c>
      <c r="K179" s="2" t="s">
        <v>66</v>
      </c>
      <c r="L179" s="2">
        <v>1</v>
      </c>
      <c r="M179" s="2">
        <v>1598</v>
      </c>
      <c r="N179" s="2">
        <v>1118</v>
      </c>
      <c r="O179" s="12">
        <v>0.69962453066332897</v>
      </c>
      <c r="P179" s="2">
        <v>0.55000000000000004</v>
      </c>
      <c r="Q179" s="2">
        <v>614</v>
      </c>
      <c r="R179" s="14" t="s">
        <v>113</v>
      </c>
      <c r="S179" s="2" t="s">
        <v>1116</v>
      </c>
      <c r="T179" s="2"/>
      <c r="U179" s="2"/>
      <c r="V179" s="2"/>
      <c r="W179" s="2" t="s">
        <v>54</v>
      </c>
      <c r="X179" s="6" t="s">
        <v>276</v>
      </c>
      <c r="Y179" s="6"/>
      <c r="Z179" s="2"/>
      <c r="AA179" s="2"/>
      <c r="AB179" s="15"/>
      <c r="AC179" s="2"/>
      <c r="AD179" s="2"/>
      <c r="AE179" s="2"/>
    </row>
    <row r="180" spans="1:31" x14ac:dyDescent="0.15">
      <c r="A180" s="4">
        <v>42361</v>
      </c>
      <c r="B180" s="5" t="s">
        <v>976</v>
      </c>
      <c r="C180" s="2">
        <v>4</v>
      </c>
      <c r="D180" s="6" t="s">
        <v>92</v>
      </c>
      <c r="E180" s="6" t="s">
        <v>91</v>
      </c>
      <c r="F180" s="2" t="s">
        <v>183</v>
      </c>
      <c r="G180" s="2" t="s">
        <v>813</v>
      </c>
      <c r="H180" s="2" t="s">
        <v>44</v>
      </c>
      <c r="I180" s="2" t="s">
        <v>43</v>
      </c>
      <c r="J180" s="6" t="s">
        <v>55</v>
      </c>
      <c r="K180" s="2" t="s">
        <v>66</v>
      </c>
      <c r="L180" s="2">
        <v>1</v>
      </c>
      <c r="M180" s="2">
        <v>1280</v>
      </c>
      <c r="N180" s="2">
        <v>1152</v>
      </c>
      <c r="O180" s="12">
        <v>0.9</v>
      </c>
      <c r="P180" s="2">
        <v>0.85</v>
      </c>
      <c r="Q180" s="2">
        <v>979</v>
      </c>
      <c r="R180" s="14" t="s">
        <v>113</v>
      </c>
      <c r="S180" s="2" t="s">
        <v>1116</v>
      </c>
      <c r="T180" s="7"/>
      <c r="U180" s="7"/>
      <c r="V180" s="7"/>
      <c r="W180" s="2" t="s">
        <v>54</v>
      </c>
      <c r="X180" s="6" t="s">
        <v>276</v>
      </c>
      <c r="Y180" s="6"/>
      <c r="Z180" s="7"/>
      <c r="AA180" s="7"/>
      <c r="AB180" s="7"/>
      <c r="AC180" s="7"/>
      <c r="AD180" s="7"/>
      <c r="AE180" s="7"/>
    </row>
    <row r="181" spans="1:31" x14ac:dyDescent="0.15">
      <c r="A181" s="4">
        <v>42361</v>
      </c>
      <c r="B181" s="5" t="s">
        <v>976</v>
      </c>
      <c r="C181" s="2">
        <v>4</v>
      </c>
      <c r="D181" s="6" t="s">
        <v>69</v>
      </c>
      <c r="E181" s="6" t="s">
        <v>199</v>
      </c>
      <c r="F181" s="2" t="s">
        <v>979</v>
      </c>
      <c r="G181" s="2" t="s">
        <v>834</v>
      </c>
      <c r="H181" s="2" t="s">
        <v>44</v>
      </c>
      <c r="I181" s="2" t="s">
        <v>43</v>
      </c>
      <c r="J181" s="6" t="s">
        <v>55</v>
      </c>
      <c r="K181" s="2" t="s">
        <v>66</v>
      </c>
      <c r="L181" s="2">
        <v>1</v>
      </c>
      <c r="M181" s="2">
        <v>1180</v>
      </c>
      <c r="N181" s="2">
        <v>1180</v>
      </c>
      <c r="O181" s="12">
        <v>1</v>
      </c>
      <c r="P181" s="2">
        <v>1</v>
      </c>
      <c r="Q181" s="2">
        <v>1180</v>
      </c>
      <c r="R181" s="14" t="s">
        <v>113</v>
      </c>
      <c r="S181" s="2" t="s">
        <v>1116</v>
      </c>
      <c r="T181" s="7"/>
      <c r="U181" s="7"/>
      <c r="V181" s="7"/>
      <c r="W181" s="2" t="s">
        <v>54</v>
      </c>
      <c r="X181" s="6" t="s">
        <v>276</v>
      </c>
      <c r="Y181" s="6"/>
      <c r="Z181" s="7"/>
      <c r="AA181" s="7"/>
      <c r="AB181" s="7"/>
      <c r="AC181" s="7"/>
      <c r="AD181" s="7"/>
      <c r="AE181" s="7"/>
    </row>
    <row r="182" spans="1:31" x14ac:dyDescent="0.15">
      <c r="A182" s="4">
        <v>42361</v>
      </c>
      <c r="B182" s="5" t="s">
        <v>976</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1116</v>
      </c>
      <c r="T182" s="7"/>
      <c r="U182" s="7"/>
      <c r="V182" s="7"/>
      <c r="W182" s="2" t="s">
        <v>54</v>
      </c>
      <c r="X182" s="6" t="s">
        <v>276</v>
      </c>
      <c r="Y182" s="6"/>
      <c r="Z182" s="7"/>
      <c r="AA182" s="7"/>
      <c r="AB182" s="7"/>
      <c r="AC182" s="7"/>
      <c r="AD182" s="7"/>
      <c r="AE182" s="7"/>
    </row>
    <row r="183" spans="1:31" x14ac:dyDescent="0.15">
      <c r="A183" s="4">
        <v>42361</v>
      </c>
      <c r="B183" s="5" t="s">
        <v>976</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1116</v>
      </c>
      <c r="T183" s="2"/>
      <c r="U183" s="2"/>
      <c r="V183" s="2"/>
      <c r="W183" s="2" t="s">
        <v>54</v>
      </c>
      <c r="X183" s="6" t="s">
        <v>276</v>
      </c>
      <c r="Y183" s="6"/>
      <c r="Z183" s="2"/>
      <c r="AA183" s="2"/>
      <c r="AB183" s="15"/>
      <c r="AC183" s="2"/>
      <c r="AD183" s="2"/>
      <c r="AE183" s="2"/>
    </row>
    <row r="184" spans="1:31" x14ac:dyDescent="0.15">
      <c r="A184" s="4">
        <v>42361</v>
      </c>
      <c r="B184" s="5" t="s">
        <v>976</v>
      </c>
      <c r="C184" s="2">
        <v>4</v>
      </c>
      <c r="D184" s="6" t="s">
        <v>75</v>
      </c>
      <c r="E184" s="6" t="s">
        <v>221</v>
      </c>
      <c r="F184" s="2" t="s">
        <v>980</v>
      </c>
      <c r="G184" s="2" t="s">
        <v>222</v>
      </c>
      <c r="H184" s="2" t="s">
        <v>62</v>
      </c>
      <c r="I184" s="2" t="s">
        <v>53</v>
      </c>
      <c r="J184" s="6" t="s">
        <v>55</v>
      </c>
      <c r="K184" s="2" t="s">
        <v>66</v>
      </c>
      <c r="L184" s="2">
        <v>1</v>
      </c>
      <c r="M184" s="2">
        <v>1130</v>
      </c>
      <c r="N184" s="2">
        <v>791</v>
      </c>
      <c r="O184" s="12">
        <v>0.7</v>
      </c>
      <c r="P184" s="2">
        <v>0.55000000000000004</v>
      </c>
      <c r="Q184" s="2">
        <v>435</v>
      </c>
      <c r="R184" s="14" t="s">
        <v>113</v>
      </c>
      <c r="S184" s="2" t="s">
        <v>1116</v>
      </c>
      <c r="T184" s="7"/>
      <c r="U184" s="7"/>
      <c r="V184" s="7"/>
      <c r="W184" s="2" t="s">
        <v>54</v>
      </c>
      <c r="X184" s="6" t="s">
        <v>276</v>
      </c>
      <c r="Y184" s="6"/>
      <c r="Z184" s="7"/>
      <c r="AA184" s="7"/>
      <c r="AB184" s="7"/>
      <c r="AC184" s="7"/>
      <c r="AD184" s="7"/>
      <c r="AE184" s="7"/>
    </row>
    <row r="185" spans="1:31" x14ac:dyDescent="0.15">
      <c r="A185" s="4">
        <v>42361</v>
      </c>
      <c r="B185" s="5" t="s">
        <v>976</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1116</v>
      </c>
      <c r="T185" s="7"/>
      <c r="U185" s="7"/>
      <c r="V185" s="7"/>
      <c r="W185" s="2" t="s">
        <v>54</v>
      </c>
      <c r="X185" s="6" t="s">
        <v>276</v>
      </c>
      <c r="Y185" s="6"/>
      <c r="Z185" s="7"/>
      <c r="AA185" s="7"/>
      <c r="AB185" s="7"/>
      <c r="AC185" s="7"/>
      <c r="AD185" s="7"/>
      <c r="AE185" s="7"/>
    </row>
    <row r="186" spans="1:31" x14ac:dyDescent="0.15">
      <c r="A186" s="4">
        <v>42361</v>
      </c>
      <c r="B186" s="5" t="s">
        <v>981</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981</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982</v>
      </c>
      <c r="C188" s="2">
        <v>1</v>
      </c>
      <c r="D188" s="6" t="s">
        <v>100</v>
      </c>
      <c r="E188" s="6" t="s">
        <v>128</v>
      </c>
      <c r="F188" s="2" t="s">
        <v>129</v>
      </c>
      <c r="G188" s="2" t="s">
        <v>983</v>
      </c>
      <c r="H188" s="2" t="s">
        <v>44</v>
      </c>
      <c r="I188" s="2" t="s">
        <v>104</v>
      </c>
      <c r="J188" s="6" t="s">
        <v>55</v>
      </c>
      <c r="K188" s="2" t="s">
        <v>46</v>
      </c>
      <c r="L188" s="2">
        <v>1</v>
      </c>
      <c r="M188" s="2">
        <v>160</v>
      </c>
      <c r="N188" s="2">
        <v>160</v>
      </c>
      <c r="O188" s="12">
        <v>1</v>
      </c>
      <c r="P188" s="7"/>
      <c r="Q188" s="7"/>
      <c r="R188" s="14" t="s">
        <v>47</v>
      </c>
      <c r="S188" s="7"/>
      <c r="T188" s="7"/>
      <c r="U188" s="7"/>
      <c r="V188" s="7"/>
      <c r="W188" s="2" t="s">
        <v>392</v>
      </c>
      <c r="X188" s="6" t="s">
        <v>49</v>
      </c>
      <c r="Y188" s="6"/>
      <c r="Z188" s="7"/>
      <c r="AA188" s="7"/>
      <c r="AB188" s="7"/>
      <c r="AC188" s="7"/>
      <c r="AD188" s="7"/>
      <c r="AE188" s="7"/>
    </row>
    <row r="189" spans="1:31" x14ac:dyDescent="0.15">
      <c r="A189" s="4">
        <v>42362</v>
      </c>
      <c r="B189" s="5" t="s">
        <v>984</v>
      </c>
      <c r="C189" s="2">
        <v>2</v>
      </c>
      <c r="D189" s="6" t="s">
        <v>64</v>
      </c>
      <c r="E189" s="6" t="s">
        <v>101</v>
      </c>
      <c r="F189" s="2" t="s">
        <v>985</v>
      </c>
      <c r="G189" s="2"/>
      <c r="H189" s="2" t="s">
        <v>44</v>
      </c>
      <c r="I189" s="2" t="s">
        <v>986</v>
      </c>
      <c r="J189" s="6" t="s">
        <v>45</v>
      </c>
      <c r="K189" s="2" t="s">
        <v>64</v>
      </c>
      <c r="L189" s="2">
        <v>1</v>
      </c>
      <c r="M189" s="2">
        <v>3380</v>
      </c>
      <c r="N189" s="2">
        <v>3042</v>
      </c>
      <c r="O189" s="12">
        <v>0.9</v>
      </c>
      <c r="P189" s="2">
        <v>0.85</v>
      </c>
      <c r="Q189" s="2">
        <v>2585</v>
      </c>
      <c r="R189" s="14" t="s">
        <v>1072</v>
      </c>
      <c r="S189" s="2" t="s">
        <v>1117</v>
      </c>
      <c r="T189" s="2">
        <v>13621385848</v>
      </c>
      <c r="U189" s="2" t="s">
        <v>1094</v>
      </c>
      <c r="V189" s="2"/>
      <c r="W189" s="2" t="s">
        <v>54</v>
      </c>
      <c r="X189" s="6" t="s">
        <v>86</v>
      </c>
      <c r="Y189" s="6"/>
      <c r="Z189" s="2"/>
      <c r="AA189" s="2"/>
      <c r="AB189" s="15"/>
      <c r="AC189" s="2"/>
      <c r="AD189" s="2"/>
      <c r="AE189" s="2"/>
    </row>
    <row r="190" spans="1:31" x14ac:dyDescent="0.15">
      <c r="A190" s="4">
        <v>42362</v>
      </c>
      <c r="B190" s="5" t="s">
        <v>984</v>
      </c>
      <c r="C190" s="2">
        <v>2</v>
      </c>
      <c r="D190" s="6" t="s">
        <v>102</v>
      </c>
      <c r="E190" s="6" t="s">
        <v>133</v>
      </c>
      <c r="F190" s="2" t="s">
        <v>155</v>
      </c>
      <c r="G190" s="2" t="s">
        <v>987</v>
      </c>
      <c r="H190" s="2" t="s">
        <v>44</v>
      </c>
      <c r="I190" s="2" t="s">
        <v>104</v>
      </c>
      <c r="J190" s="6" t="s">
        <v>45</v>
      </c>
      <c r="K190" s="2" t="s">
        <v>64</v>
      </c>
      <c r="L190" s="2">
        <v>1</v>
      </c>
      <c r="M190" s="2">
        <v>2560</v>
      </c>
      <c r="N190" s="2">
        <v>2304</v>
      </c>
      <c r="O190" s="12">
        <v>0.9</v>
      </c>
      <c r="P190" s="2">
        <v>0.85</v>
      </c>
      <c r="Q190" s="2">
        <v>1958</v>
      </c>
      <c r="R190" s="14" t="s">
        <v>1072</v>
      </c>
      <c r="S190" s="2" t="s">
        <v>1117</v>
      </c>
      <c r="T190" s="7"/>
      <c r="U190" s="2" t="s">
        <v>1094</v>
      </c>
      <c r="V190" s="7"/>
      <c r="W190" s="2" t="s">
        <v>54</v>
      </c>
      <c r="X190" s="6" t="s">
        <v>86</v>
      </c>
      <c r="Y190" s="6"/>
      <c r="Z190" s="7"/>
      <c r="AA190" s="7"/>
      <c r="AB190" s="7"/>
      <c r="AC190" s="7"/>
      <c r="AD190" s="7"/>
      <c r="AE190" s="7"/>
    </row>
    <row r="191" spans="1:31" x14ac:dyDescent="0.15">
      <c r="A191" s="4">
        <v>42362</v>
      </c>
      <c r="B191" s="5" t="s">
        <v>984</v>
      </c>
      <c r="C191" s="2">
        <v>2</v>
      </c>
      <c r="D191" s="6" t="s">
        <v>90</v>
      </c>
      <c r="E191" s="6" t="s">
        <v>91</v>
      </c>
      <c r="F191" s="2" t="s">
        <v>988</v>
      </c>
      <c r="G191" s="2" t="s">
        <v>989</v>
      </c>
      <c r="H191" s="2" t="s">
        <v>44</v>
      </c>
      <c r="I191" s="2" t="s">
        <v>192</v>
      </c>
      <c r="J191" s="6" t="s">
        <v>45</v>
      </c>
      <c r="K191" s="2" t="s">
        <v>64</v>
      </c>
      <c r="L191" s="2">
        <v>1</v>
      </c>
      <c r="M191" s="2">
        <v>1780</v>
      </c>
      <c r="N191" s="2">
        <v>1602</v>
      </c>
      <c r="O191" s="12">
        <v>0.9</v>
      </c>
      <c r="P191" s="2">
        <v>0.85</v>
      </c>
      <c r="Q191" s="2">
        <v>1361</v>
      </c>
      <c r="R191" s="14" t="s">
        <v>1072</v>
      </c>
      <c r="S191" s="2" t="s">
        <v>1117</v>
      </c>
      <c r="T191" s="7"/>
      <c r="U191" s="2" t="s">
        <v>1094</v>
      </c>
      <c r="V191" s="7"/>
      <c r="W191" s="2" t="s">
        <v>54</v>
      </c>
      <c r="X191" s="6" t="s">
        <v>86</v>
      </c>
      <c r="Y191" s="6"/>
      <c r="Z191" s="7"/>
      <c r="AA191" s="7"/>
      <c r="AB191" s="7"/>
      <c r="AC191" s="7"/>
      <c r="AD191" s="7"/>
      <c r="AE191" s="7"/>
    </row>
    <row r="192" spans="1:31" x14ac:dyDescent="0.15">
      <c r="A192" s="4">
        <v>42362</v>
      </c>
      <c r="B192" s="5" t="s">
        <v>984</v>
      </c>
      <c r="C192" s="2">
        <v>2</v>
      </c>
      <c r="D192" s="6" t="s">
        <v>92</v>
      </c>
      <c r="E192" s="6" t="s">
        <v>91</v>
      </c>
      <c r="F192" s="2" t="s">
        <v>990</v>
      </c>
      <c r="G192" s="2" t="s">
        <v>989</v>
      </c>
      <c r="H192" s="2" t="s">
        <v>44</v>
      </c>
      <c r="I192" s="2" t="s">
        <v>192</v>
      </c>
      <c r="J192" s="6" t="s">
        <v>45</v>
      </c>
      <c r="K192" s="2" t="s">
        <v>64</v>
      </c>
      <c r="L192" s="2">
        <v>1</v>
      </c>
      <c r="M192" s="2">
        <v>1290</v>
      </c>
      <c r="N192" s="2">
        <v>1161</v>
      </c>
      <c r="O192" s="12">
        <v>0.9</v>
      </c>
      <c r="P192" s="2">
        <v>0.85</v>
      </c>
      <c r="Q192" s="2">
        <v>986</v>
      </c>
      <c r="R192" s="14" t="s">
        <v>1072</v>
      </c>
      <c r="S192" s="2" t="s">
        <v>1117</v>
      </c>
      <c r="T192" s="7"/>
      <c r="U192" s="2" t="s">
        <v>1094</v>
      </c>
      <c r="V192" s="7"/>
      <c r="W192" s="2" t="s">
        <v>54</v>
      </c>
      <c r="X192" s="6" t="s">
        <v>86</v>
      </c>
      <c r="Y192" s="6"/>
      <c r="Z192" s="7"/>
      <c r="AA192" s="7"/>
      <c r="AB192" s="7"/>
      <c r="AC192" s="7"/>
      <c r="AD192" s="7"/>
      <c r="AE192" s="7"/>
    </row>
    <row r="193" spans="1:31" x14ac:dyDescent="0.15">
      <c r="A193" s="4">
        <v>42362</v>
      </c>
      <c r="B193" s="5" t="s">
        <v>984</v>
      </c>
      <c r="C193" s="2">
        <v>2</v>
      </c>
      <c r="D193" s="6" t="s">
        <v>83</v>
      </c>
      <c r="E193" s="6" t="s">
        <v>79</v>
      </c>
      <c r="F193" s="2" t="s">
        <v>245</v>
      </c>
      <c r="G193" s="2" t="s">
        <v>307</v>
      </c>
      <c r="H193" s="2" t="s">
        <v>44</v>
      </c>
      <c r="I193" s="2">
        <v>42</v>
      </c>
      <c r="J193" s="6" t="s">
        <v>45</v>
      </c>
      <c r="K193" s="2" t="s">
        <v>64</v>
      </c>
      <c r="L193" s="2">
        <v>1</v>
      </c>
      <c r="M193" s="2">
        <v>1628</v>
      </c>
      <c r="N193" s="2">
        <v>1465</v>
      </c>
      <c r="O193" s="12">
        <v>0.89987714987714995</v>
      </c>
      <c r="P193" s="2">
        <v>0.85</v>
      </c>
      <c r="Q193" s="2">
        <v>1245</v>
      </c>
      <c r="R193" s="14" t="s">
        <v>1072</v>
      </c>
      <c r="S193" s="2" t="s">
        <v>1117</v>
      </c>
      <c r="T193" s="7"/>
      <c r="U193" s="2" t="s">
        <v>1094</v>
      </c>
      <c r="V193" s="7"/>
      <c r="W193" s="2" t="s">
        <v>54</v>
      </c>
      <c r="X193" s="6" t="s">
        <v>86</v>
      </c>
      <c r="Y193" s="6"/>
      <c r="Z193" s="7"/>
      <c r="AA193" s="7"/>
      <c r="AB193" s="7"/>
      <c r="AC193" s="7"/>
      <c r="AD193" s="7"/>
      <c r="AE193" s="7"/>
    </row>
    <row r="194" spans="1:31" x14ac:dyDescent="0.15">
      <c r="A194" s="4">
        <v>42362</v>
      </c>
      <c r="B194" s="5" t="s">
        <v>984</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1072</v>
      </c>
      <c r="S194" s="2" t="s">
        <v>1117</v>
      </c>
      <c r="T194" s="7"/>
      <c r="U194" s="2" t="s">
        <v>1094</v>
      </c>
      <c r="V194" s="7"/>
      <c r="W194" s="2" t="s">
        <v>54</v>
      </c>
      <c r="X194" s="6" t="s">
        <v>86</v>
      </c>
      <c r="Y194" s="6"/>
      <c r="Z194" s="7"/>
      <c r="AA194" s="7"/>
      <c r="AB194" s="7"/>
      <c r="AC194" s="7"/>
      <c r="AD194" s="7"/>
      <c r="AE194" s="7"/>
    </row>
    <row r="195" spans="1:31" x14ac:dyDescent="0.15">
      <c r="A195" s="4">
        <v>42362</v>
      </c>
      <c r="B195" s="5" t="s">
        <v>984</v>
      </c>
      <c r="C195" s="2">
        <v>2</v>
      </c>
      <c r="D195" s="6" t="s">
        <v>50</v>
      </c>
      <c r="E195" s="6" t="s">
        <v>622</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1072</v>
      </c>
      <c r="S195" s="2" t="s">
        <v>1117</v>
      </c>
      <c r="T195" s="7"/>
      <c r="U195" s="2" t="s">
        <v>1094</v>
      </c>
      <c r="V195" s="7"/>
      <c r="W195" s="2" t="s">
        <v>54</v>
      </c>
      <c r="X195" s="6" t="s">
        <v>86</v>
      </c>
      <c r="Y195" s="6"/>
      <c r="Z195" s="7"/>
      <c r="AA195" s="7"/>
      <c r="AB195" s="7"/>
      <c r="AC195" s="7"/>
      <c r="AD195" s="7"/>
      <c r="AE195" s="7"/>
    </row>
    <row r="196" spans="1:31" x14ac:dyDescent="0.15">
      <c r="A196" s="4">
        <v>42362</v>
      </c>
      <c r="B196" s="5" t="s">
        <v>991</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1118</v>
      </c>
      <c r="T196" s="7"/>
      <c r="U196" s="7"/>
      <c r="V196" s="7"/>
      <c r="W196" s="2" t="s">
        <v>215</v>
      </c>
      <c r="X196" s="6" t="s">
        <v>78</v>
      </c>
      <c r="Y196" s="6"/>
      <c r="Z196" s="7"/>
      <c r="AA196" s="7"/>
      <c r="AB196" s="7"/>
      <c r="AC196" s="7"/>
      <c r="AD196" s="7"/>
      <c r="AE196" s="2" t="s">
        <v>1119</v>
      </c>
    </row>
    <row r="197" spans="1:31" x14ac:dyDescent="0.15">
      <c r="A197" s="4">
        <v>42362</v>
      </c>
      <c r="B197" s="5" t="s">
        <v>992</v>
      </c>
      <c r="C197" s="2">
        <v>4</v>
      </c>
      <c r="D197" s="6" t="s">
        <v>242</v>
      </c>
      <c r="E197" s="6"/>
      <c r="F197" s="2" t="s">
        <v>925</v>
      </c>
      <c r="G197" s="2" t="s">
        <v>166</v>
      </c>
      <c r="H197" s="2" t="s">
        <v>44</v>
      </c>
      <c r="I197" s="2" t="s">
        <v>212</v>
      </c>
      <c r="J197" s="6" t="s">
        <v>45</v>
      </c>
      <c r="K197" s="2" t="s">
        <v>66</v>
      </c>
      <c r="L197" s="2">
        <v>1</v>
      </c>
      <c r="M197" s="2">
        <v>500</v>
      </c>
      <c r="N197" s="2">
        <v>0</v>
      </c>
      <c r="O197" s="12">
        <v>0</v>
      </c>
      <c r="P197" s="7"/>
      <c r="Q197" s="7"/>
      <c r="R197" s="14" t="s">
        <v>113</v>
      </c>
      <c r="S197" s="2" t="s">
        <v>1120</v>
      </c>
      <c r="T197" s="7"/>
      <c r="U197" s="7"/>
      <c r="V197" s="7"/>
      <c r="W197" s="2" t="s">
        <v>54</v>
      </c>
      <c r="X197" s="6" t="s">
        <v>412</v>
      </c>
      <c r="Y197" s="6"/>
      <c r="Z197" s="7"/>
      <c r="AA197" s="7"/>
      <c r="AB197" s="7"/>
      <c r="AC197" s="7"/>
      <c r="AD197" s="7"/>
      <c r="AE197" s="7"/>
    </row>
    <row r="198" spans="1:31" x14ac:dyDescent="0.15">
      <c r="A198" s="4">
        <v>42362</v>
      </c>
      <c r="B198" s="5" t="s">
        <v>992</v>
      </c>
      <c r="C198" s="2">
        <v>4</v>
      </c>
      <c r="D198" s="6" t="s">
        <v>146</v>
      </c>
      <c r="E198" s="6" t="s">
        <v>120</v>
      </c>
      <c r="F198" s="2" t="s">
        <v>864</v>
      </c>
      <c r="G198" s="2" t="s">
        <v>166</v>
      </c>
      <c r="H198" s="2" t="s">
        <v>44</v>
      </c>
      <c r="I198" s="2">
        <v>26.5</v>
      </c>
      <c r="J198" s="6" t="s">
        <v>45</v>
      </c>
      <c r="K198" s="2" t="s">
        <v>66</v>
      </c>
      <c r="L198" s="2">
        <v>1</v>
      </c>
      <c r="M198" s="2">
        <v>1960</v>
      </c>
      <c r="N198" s="2">
        <v>1235</v>
      </c>
      <c r="O198" s="12">
        <v>0.63010204081632604</v>
      </c>
      <c r="P198" s="2">
        <v>0.4</v>
      </c>
      <c r="Q198" s="2">
        <v>494</v>
      </c>
      <c r="R198" s="14" t="s">
        <v>113</v>
      </c>
      <c r="S198" s="2" t="s">
        <v>1120</v>
      </c>
      <c r="T198" s="7"/>
      <c r="U198" s="7"/>
      <c r="V198" s="7"/>
      <c r="W198" s="2" t="s">
        <v>54</v>
      </c>
      <c r="X198" s="6" t="s">
        <v>415</v>
      </c>
      <c r="Y198" s="6"/>
      <c r="Z198" s="7"/>
      <c r="AA198" s="7"/>
      <c r="AB198" s="7"/>
      <c r="AC198" s="7"/>
      <c r="AD198" s="7"/>
      <c r="AE198" s="7"/>
    </row>
    <row r="199" spans="1:31" x14ac:dyDescent="0.15">
      <c r="A199" s="4">
        <v>42363</v>
      </c>
      <c r="B199" s="5" t="s">
        <v>993</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392</v>
      </c>
      <c r="X199" s="6" t="s">
        <v>49</v>
      </c>
      <c r="Y199" s="6"/>
      <c r="Z199" s="7"/>
      <c r="AA199" s="7"/>
      <c r="AB199" s="7"/>
      <c r="AC199" s="7"/>
      <c r="AD199" s="7"/>
      <c r="AE199" s="7"/>
    </row>
    <row r="200" spans="1:31" x14ac:dyDescent="0.15">
      <c r="A200" s="4">
        <v>42363</v>
      </c>
      <c r="B200" s="5" t="s">
        <v>994</v>
      </c>
      <c r="C200" s="2">
        <v>2</v>
      </c>
      <c r="D200" s="6" t="s">
        <v>242</v>
      </c>
      <c r="E200" s="6"/>
      <c r="F200" s="2" t="s">
        <v>995</v>
      </c>
      <c r="G200" s="2" t="s">
        <v>138</v>
      </c>
      <c r="H200" s="2" t="s">
        <v>62</v>
      </c>
      <c r="I200" s="2" t="s">
        <v>151</v>
      </c>
      <c r="J200" s="6" t="s">
        <v>63</v>
      </c>
      <c r="K200" s="2" t="s">
        <v>66</v>
      </c>
      <c r="L200" s="2">
        <v>1</v>
      </c>
      <c r="M200" s="2">
        <v>500</v>
      </c>
      <c r="N200" s="2">
        <v>500</v>
      </c>
      <c r="O200" s="12">
        <v>1</v>
      </c>
      <c r="P200" s="2">
        <v>1</v>
      </c>
      <c r="Q200" s="2">
        <v>500</v>
      </c>
      <c r="R200" s="14" t="s">
        <v>113</v>
      </c>
      <c r="S200" s="2" t="s">
        <v>1121</v>
      </c>
      <c r="T200" s="7"/>
      <c r="U200" s="7"/>
      <c r="V200" s="7"/>
      <c r="W200" s="2" t="s">
        <v>215</v>
      </c>
      <c r="X200" s="6" t="s">
        <v>78</v>
      </c>
      <c r="Y200" s="6"/>
      <c r="Z200" s="7"/>
      <c r="AA200" s="7"/>
      <c r="AB200" s="7"/>
      <c r="AC200" s="7"/>
      <c r="AD200" s="7"/>
      <c r="AE200" s="7"/>
    </row>
    <row r="201" spans="1:31" x14ac:dyDescent="0.15">
      <c r="A201" s="4">
        <v>42364</v>
      </c>
      <c r="B201" s="5" t="s">
        <v>996</v>
      </c>
      <c r="C201" s="2">
        <v>1</v>
      </c>
      <c r="D201" s="6" t="s">
        <v>69</v>
      </c>
      <c r="E201" s="6" t="s">
        <v>199</v>
      </c>
      <c r="F201" s="2" t="s">
        <v>205</v>
      </c>
      <c r="G201" s="2" t="s">
        <v>813</v>
      </c>
      <c r="H201" s="2" t="s">
        <v>44</v>
      </c>
      <c r="I201" s="2" t="s">
        <v>104</v>
      </c>
      <c r="J201" s="6" t="s">
        <v>63</v>
      </c>
      <c r="K201" s="2" t="s">
        <v>66</v>
      </c>
      <c r="L201" s="2">
        <v>1</v>
      </c>
      <c r="M201" s="2">
        <v>680</v>
      </c>
      <c r="N201" s="2">
        <v>680</v>
      </c>
      <c r="O201" s="12">
        <v>1</v>
      </c>
      <c r="P201" s="7"/>
      <c r="Q201" s="7"/>
      <c r="R201" s="14" t="s">
        <v>1122</v>
      </c>
      <c r="S201" s="7"/>
      <c r="T201" s="2">
        <v>13581626510</v>
      </c>
      <c r="U201" s="7"/>
      <c r="V201" s="7"/>
      <c r="W201" s="2" t="s">
        <v>392</v>
      </c>
      <c r="X201" s="6" t="s">
        <v>86</v>
      </c>
      <c r="Y201" s="6"/>
      <c r="Z201" s="7"/>
      <c r="AA201" s="7"/>
      <c r="AB201" s="7"/>
      <c r="AC201" s="7"/>
      <c r="AD201" s="7"/>
      <c r="AE201" s="7"/>
    </row>
    <row r="202" spans="1:31" x14ac:dyDescent="0.15">
      <c r="A202" s="4">
        <v>42364</v>
      </c>
      <c r="B202" s="5" t="s">
        <v>996</v>
      </c>
      <c r="C202" s="2">
        <v>1</v>
      </c>
      <c r="D202" s="6" t="s">
        <v>75</v>
      </c>
      <c r="E202" s="6" t="s">
        <v>444</v>
      </c>
      <c r="F202" s="2" t="s">
        <v>997</v>
      </c>
      <c r="G202" s="2" t="s">
        <v>998</v>
      </c>
      <c r="H202" s="2" t="s">
        <v>44</v>
      </c>
      <c r="I202" s="2" t="s">
        <v>53</v>
      </c>
      <c r="J202" s="6" t="s">
        <v>63</v>
      </c>
      <c r="K202" s="2" t="s">
        <v>66</v>
      </c>
      <c r="L202" s="2">
        <v>1</v>
      </c>
      <c r="M202" s="2">
        <v>450</v>
      </c>
      <c r="N202" s="2">
        <v>405</v>
      </c>
      <c r="O202" s="12">
        <v>0.9</v>
      </c>
      <c r="P202" s="7"/>
      <c r="Q202" s="7"/>
      <c r="R202" s="14" t="s">
        <v>1122</v>
      </c>
      <c r="S202" s="7"/>
      <c r="T202" s="7"/>
      <c r="U202" s="7"/>
      <c r="V202" s="7"/>
      <c r="W202" s="2" t="s">
        <v>392</v>
      </c>
      <c r="X202" s="6" t="s">
        <v>86</v>
      </c>
      <c r="Y202" s="6"/>
      <c r="Z202" s="7"/>
      <c r="AA202" s="7"/>
      <c r="AB202" s="7"/>
      <c r="AC202" s="7"/>
      <c r="AD202" s="7"/>
      <c r="AE202" s="7"/>
    </row>
    <row r="203" spans="1:31" x14ac:dyDescent="0.15">
      <c r="A203" s="4">
        <v>42364</v>
      </c>
      <c r="B203" s="5" t="s">
        <v>999</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392</v>
      </c>
      <c r="X203" s="6" t="s">
        <v>78</v>
      </c>
      <c r="Y203" s="6"/>
      <c r="Z203" s="2"/>
      <c r="AA203" s="2"/>
      <c r="AB203" s="15"/>
      <c r="AC203" s="2"/>
      <c r="AD203" s="2"/>
      <c r="AE203" s="2"/>
    </row>
    <row r="204" spans="1:31" x14ac:dyDescent="0.15">
      <c r="A204" s="4">
        <v>42364</v>
      </c>
      <c r="B204" s="5" t="s">
        <v>999</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392</v>
      </c>
      <c r="X204" s="6" t="s">
        <v>78</v>
      </c>
      <c r="Y204" s="6"/>
      <c r="Z204" s="7"/>
      <c r="AA204" s="7"/>
      <c r="AB204" s="7"/>
      <c r="AC204" s="7"/>
      <c r="AD204" s="7"/>
      <c r="AE204" s="7"/>
    </row>
    <row r="205" spans="1:31" x14ac:dyDescent="0.15">
      <c r="A205" s="4">
        <v>42364</v>
      </c>
      <c r="B205" s="5" t="s">
        <v>1000</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392</v>
      </c>
      <c r="X205" s="6" t="s">
        <v>49</v>
      </c>
      <c r="Y205" s="6"/>
      <c r="Z205" s="7"/>
      <c r="AA205" s="7"/>
      <c r="AB205" s="7"/>
      <c r="AC205" s="7"/>
      <c r="AD205" s="7"/>
      <c r="AE205" s="7"/>
    </row>
    <row r="206" spans="1:31" x14ac:dyDescent="0.15">
      <c r="A206" s="4">
        <v>42365</v>
      </c>
      <c r="B206" s="5" t="s">
        <v>1001</v>
      </c>
      <c r="C206" s="2">
        <v>1</v>
      </c>
      <c r="D206" s="6" t="s">
        <v>56</v>
      </c>
      <c r="E206" s="6" t="s">
        <v>52</v>
      </c>
      <c r="F206" s="7"/>
      <c r="G206" s="2" t="s">
        <v>1002</v>
      </c>
      <c r="H206" s="2" t="s">
        <v>44</v>
      </c>
      <c r="I206" s="2" t="s">
        <v>53</v>
      </c>
      <c r="J206" s="6" t="s">
        <v>55</v>
      </c>
      <c r="K206" s="2" t="s">
        <v>46</v>
      </c>
      <c r="L206" s="2">
        <v>2</v>
      </c>
      <c r="M206" s="2">
        <v>20</v>
      </c>
      <c r="N206" s="2">
        <v>40</v>
      </c>
      <c r="O206" s="12">
        <v>1</v>
      </c>
      <c r="P206" s="7"/>
      <c r="Q206" s="7"/>
      <c r="R206" s="14" t="s">
        <v>47</v>
      </c>
      <c r="S206" s="7"/>
      <c r="T206" s="7"/>
      <c r="U206" s="7"/>
      <c r="V206" s="7"/>
      <c r="W206" s="2" t="s">
        <v>392</v>
      </c>
      <c r="X206" s="6" t="s">
        <v>49</v>
      </c>
      <c r="Y206" s="6"/>
      <c r="Z206" s="7"/>
      <c r="AA206" s="7"/>
      <c r="AB206" s="7"/>
      <c r="AC206" s="7"/>
      <c r="AD206" s="7"/>
      <c r="AE206" s="7"/>
    </row>
    <row r="207" spans="1:31" x14ac:dyDescent="0.15">
      <c r="A207" s="4">
        <v>42365</v>
      </c>
      <c r="B207" s="5" t="s">
        <v>1003</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392</v>
      </c>
      <c r="X207" s="6" t="s">
        <v>49</v>
      </c>
      <c r="Y207" s="6"/>
      <c r="Z207" s="7"/>
      <c r="AA207" s="7"/>
      <c r="AB207" s="7"/>
      <c r="AC207" s="7"/>
      <c r="AD207" s="7"/>
      <c r="AE207" s="7"/>
    </row>
    <row r="208" spans="1:31" x14ac:dyDescent="0.15">
      <c r="A208" s="4">
        <v>42365</v>
      </c>
      <c r="B208" s="5" t="s">
        <v>1004</v>
      </c>
      <c r="C208" s="2">
        <v>3</v>
      </c>
      <c r="D208" s="6" t="s">
        <v>69</v>
      </c>
      <c r="E208" s="6" t="s">
        <v>199</v>
      </c>
      <c r="F208" s="2" t="s">
        <v>205</v>
      </c>
      <c r="G208" s="2" t="s">
        <v>304</v>
      </c>
      <c r="H208" s="2" t="s">
        <v>44</v>
      </c>
      <c r="I208" s="2" t="s">
        <v>104</v>
      </c>
      <c r="J208" s="6" t="s">
        <v>63</v>
      </c>
      <c r="K208" s="2" t="s">
        <v>66</v>
      </c>
      <c r="L208" s="2">
        <v>1</v>
      </c>
      <c r="M208" s="2">
        <v>680</v>
      </c>
      <c r="N208" s="2">
        <v>680</v>
      </c>
      <c r="O208" s="12">
        <v>1</v>
      </c>
      <c r="P208" s="2">
        <v>1</v>
      </c>
      <c r="Q208" s="2">
        <v>680</v>
      </c>
      <c r="R208" s="14" t="s">
        <v>113</v>
      </c>
      <c r="S208" s="2" t="s">
        <v>1123</v>
      </c>
      <c r="T208" s="7"/>
      <c r="U208" s="7"/>
      <c r="V208" s="7"/>
      <c r="W208" s="2" t="s">
        <v>54</v>
      </c>
      <c r="X208" s="6" t="s">
        <v>86</v>
      </c>
      <c r="Y208" s="6"/>
      <c r="Z208" s="7"/>
      <c r="AA208" s="7"/>
      <c r="AB208" s="7"/>
      <c r="AC208" s="7"/>
      <c r="AD208" s="7"/>
      <c r="AE208" s="7"/>
    </row>
    <row r="209" spans="1:31" x14ac:dyDescent="0.15">
      <c r="A209" s="4">
        <v>42365</v>
      </c>
      <c r="B209" s="5" t="s">
        <v>1004</v>
      </c>
      <c r="C209" s="2">
        <v>3</v>
      </c>
      <c r="D209" s="6" t="s">
        <v>75</v>
      </c>
      <c r="E209" s="6" t="s">
        <v>199</v>
      </c>
      <c r="F209" s="2" t="s">
        <v>1005</v>
      </c>
      <c r="G209" s="2" t="s">
        <v>304</v>
      </c>
      <c r="H209" s="2" t="s">
        <v>44</v>
      </c>
      <c r="I209" s="2" t="s">
        <v>53</v>
      </c>
      <c r="J209" s="6" t="s">
        <v>63</v>
      </c>
      <c r="K209" s="2" t="s">
        <v>66</v>
      </c>
      <c r="L209" s="2">
        <v>1</v>
      </c>
      <c r="M209" s="2">
        <v>298</v>
      </c>
      <c r="N209" s="2">
        <v>298</v>
      </c>
      <c r="O209" s="12">
        <v>1</v>
      </c>
      <c r="P209" s="2">
        <v>1</v>
      </c>
      <c r="Q209" s="2">
        <v>298</v>
      </c>
      <c r="R209" s="14" t="s">
        <v>113</v>
      </c>
      <c r="S209" s="2" t="s">
        <v>1123</v>
      </c>
      <c r="T209" s="7"/>
      <c r="U209" s="7"/>
      <c r="V209" s="7"/>
      <c r="W209" s="2" t="s">
        <v>54</v>
      </c>
      <c r="X209" s="6" t="s">
        <v>86</v>
      </c>
      <c r="Y209" s="6"/>
      <c r="Z209" s="7"/>
      <c r="AA209" s="7"/>
      <c r="AB209" s="7"/>
      <c r="AC209" s="7"/>
      <c r="AD209" s="7"/>
      <c r="AE209" s="7"/>
    </row>
    <row r="210" spans="1:31" x14ac:dyDescent="0.15">
      <c r="A210" s="4">
        <v>42365</v>
      </c>
      <c r="B210" s="5" t="s">
        <v>1006</v>
      </c>
      <c r="C210" s="2">
        <v>4</v>
      </c>
      <c r="D210" s="6" t="s">
        <v>242</v>
      </c>
      <c r="E210" s="6"/>
      <c r="F210" s="2" t="s">
        <v>1007</v>
      </c>
      <c r="G210" s="2" t="s">
        <v>203</v>
      </c>
      <c r="H210" s="2" t="s">
        <v>62</v>
      </c>
      <c r="I210" s="2" t="s">
        <v>904</v>
      </c>
      <c r="J210" s="6" t="s">
        <v>63</v>
      </c>
      <c r="K210" s="2" t="s">
        <v>66</v>
      </c>
      <c r="L210" s="2">
        <v>1</v>
      </c>
      <c r="M210" s="2">
        <v>500</v>
      </c>
      <c r="N210" s="2">
        <v>500</v>
      </c>
      <c r="O210" s="12">
        <v>1</v>
      </c>
      <c r="P210" s="2">
        <v>1</v>
      </c>
      <c r="Q210" s="2">
        <v>500</v>
      </c>
      <c r="R210" s="14" t="s">
        <v>113</v>
      </c>
      <c r="S210" s="2" t="s">
        <v>1084</v>
      </c>
      <c r="T210" s="7"/>
      <c r="U210" s="7"/>
      <c r="V210" s="7"/>
      <c r="W210" s="2" t="s">
        <v>54</v>
      </c>
      <c r="X210" s="6" t="s">
        <v>49</v>
      </c>
      <c r="Y210" s="6"/>
      <c r="Z210" s="7"/>
      <c r="AA210" s="7"/>
      <c r="AB210" s="7"/>
      <c r="AC210" s="7"/>
      <c r="AD210" s="7"/>
      <c r="AE210" s="7"/>
    </row>
    <row r="211" spans="1:31" x14ac:dyDescent="0.15">
      <c r="A211" s="4">
        <v>42365</v>
      </c>
      <c r="B211" s="5" t="s">
        <v>1008</v>
      </c>
      <c r="C211" s="2">
        <v>5</v>
      </c>
      <c r="D211" s="6" t="s">
        <v>242</v>
      </c>
      <c r="E211" s="6"/>
      <c r="F211" s="2" t="s">
        <v>925</v>
      </c>
      <c r="G211" s="2" t="s">
        <v>166</v>
      </c>
      <c r="H211" s="2" t="s">
        <v>44</v>
      </c>
      <c r="I211" s="2" t="s">
        <v>795</v>
      </c>
      <c r="J211" s="6" t="s">
        <v>63</v>
      </c>
      <c r="K211" s="2" t="s">
        <v>66</v>
      </c>
      <c r="L211" s="2">
        <v>1</v>
      </c>
      <c r="M211" s="2">
        <v>500</v>
      </c>
      <c r="N211" s="2">
        <v>500</v>
      </c>
      <c r="O211" s="12">
        <v>1</v>
      </c>
      <c r="P211" s="2">
        <v>1</v>
      </c>
      <c r="Q211" s="2">
        <v>500</v>
      </c>
      <c r="R211" s="14" t="s">
        <v>1072</v>
      </c>
      <c r="S211" s="2" t="s">
        <v>1124</v>
      </c>
      <c r="T211" s="7"/>
      <c r="U211" s="7"/>
      <c r="V211" s="7"/>
      <c r="W211" s="2" t="s">
        <v>54</v>
      </c>
      <c r="X211" s="6" t="s">
        <v>86</v>
      </c>
      <c r="Y211" s="6"/>
      <c r="Z211" s="7"/>
      <c r="AA211" s="7"/>
      <c r="AB211" s="7"/>
      <c r="AC211" s="7"/>
      <c r="AD211" s="7"/>
      <c r="AE211" s="7"/>
    </row>
    <row r="212" spans="1:31" x14ac:dyDescent="0.15">
      <c r="A212" s="4">
        <v>42365</v>
      </c>
      <c r="B212" s="5" t="s">
        <v>1008</v>
      </c>
      <c r="C212" s="2">
        <v>5</v>
      </c>
      <c r="D212" s="6" t="s">
        <v>242</v>
      </c>
      <c r="E212" s="6"/>
      <c r="F212" s="2" t="s">
        <v>794</v>
      </c>
      <c r="G212" s="2" t="s">
        <v>203</v>
      </c>
      <c r="H212" s="2" t="s">
        <v>44</v>
      </c>
      <c r="I212" s="2" t="s">
        <v>820</v>
      </c>
      <c r="J212" s="6" t="s">
        <v>63</v>
      </c>
      <c r="K212" s="2" t="s">
        <v>66</v>
      </c>
      <c r="L212" s="2">
        <v>1</v>
      </c>
      <c r="M212" s="2">
        <v>500</v>
      </c>
      <c r="N212" s="2">
        <v>500</v>
      </c>
      <c r="O212" s="12">
        <v>1</v>
      </c>
      <c r="P212" s="2">
        <v>1</v>
      </c>
      <c r="Q212" s="2">
        <v>500</v>
      </c>
      <c r="R212" s="14" t="s">
        <v>1072</v>
      </c>
      <c r="S212" s="2" t="s">
        <v>1124</v>
      </c>
      <c r="T212" s="7"/>
      <c r="U212" s="7"/>
      <c r="V212" s="7"/>
      <c r="W212" s="2" t="s">
        <v>54</v>
      </c>
      <c r="X212" s="6" t="s">
        <v>86</v>
      </c>
      <c r="Y212" s="6"/>
      <c r="Z212" s="7"/>
      <c r="AA212" s="7"/>
      <c r="AB212" s="7"/>
      <c r="AC212" s="7"/>
      <c r="AD212" s="7"/>
      <c r="AE212" s="7"/>
    </row>
    <row r="213" spans="1:31" x14ac:dyDescent="0.15">
      <c r="A213" s="4">
        <v>42365</v>
      </c>
      <c r="B213" s="5" t="s">
        <v>1008</v>
      </c>
      <c r="C213" s="2">
        <v>5</v>
      </c>
      <c r="D213" s="6" t="s">
        <v>146</v>
      </c>
      <c r="E213" s="6" t="s">
        <v>239</v>
      </c>
      <c r="F213" s="2" t="s">
        <v>187</v>
      </c>
      <c r="G213" s="2" t="s">
        <v>164</v>
      </c>
      <c r="H213" s="2" t="s">
        <v>44</v>
      </c>
      <c r="I213" s="2" t="s">
        <v>240</v>
      </c>
      <c r="J213" s="6" t="s">
        <v>63</v>
      </c>
      <c r="K213" s="2" t="s">
        <v>66</v>
      </c>
      <c r="L213" s="2">
        <v>1</v>
      </c>
      <c r="M213" s="2">
        <v>1520</v>
      </c>
      <c r="N213" s="2">
        <v>1200</v>
      </c>
      <c r="O213" s="12">
        <v>0.78947368421052599</v>
      </c>
      <c r="P213" s="2">
        <v>0.625</v>
      </c>
      <c r="Q213" s="2">
        <v>750</v>
      </c>
      <c r="R213" s="14" t="s">
        <v>1072</v>
      </c>
      <c r="S213" s="2" t="s">
        <v>1124</v>
      </c>
      <c r="T213" s="7"/>
      <c r="U213" s="7"/>
      <c r="V213" s="7"/>
      <c r="W213" s="2" t="s">
        <v>54</v>
      </c>
      <c r="X213" s="6" t="s">
        <v>86</v>
      </c>
      <c r="Y213" s="6"/>
      <c r="Z213" s="7"/>
      <c r="AA213" s="7"/>
      <c r="AB213" s="7"/>
      <c r="AC213" s="7"/>
      <c r="AD213" s="7"/>
      <c r="AE213" s="7"/>
    </row>
    <row r="214" spans="1:31" x14ac:dyDescent="0.15">
      <c r="A214" s="4">
        <v>42365</v>
      </c>
      <c r="B214" s="5" t="s">
        <v>1008</v>
      </c>
      <c r="C214" s="2">
        <v>5</v>
      </c>
      <c r="D214" s="6" t="s">
        <v>146</v>
      </c>
      <c r="E214" s="6" t="s">
        <v>239</v>
      </c>
      <c r="F214" s="2" t="s">
        <v>187</v>
      </c>
      <c r="G214" s="2" t="s">
        <v>150</v>
      </c>
      <c r="H214" s="2" t="s">
        <v>44</v>
      </c>
      <c r="I214" s="2" t="s">
        <v>240</v>
      </c>
      <c r="J214" s="6" t="s">
        <v>63</v>
      </c>
      <c r="K214" s="2" t="s">
        <v>66</v>
      </c>
      <c r="L214" s="2">
        <v>1</v>
      </c>
      <c r="M214" s="2">
        <v>1520</v>
      </c>
      <c r="N214" s="2">
        <v>1200</v>
      </c>
      <c r="O214" s="12">
        <v>0.78947368421052599</v>
      </c>
      <c r="P214" s="2">
        <v>0.625</v>
      </c>
      <c r="Q214" s="2">
        <v>750</v>
      </c>
      <c r="R214" s="14" t="s">
        <v>1072</v>
      </c>
      <c r="S214" s="2" t="s">
        <v>1124</v>
      </c>
      <c r="T214" s="7"/>
      <c r="U214" s="7"/>
      <c r="V214" s="7"/>
      <c r="W214" s="2" t="s">
        <v>54</v>
      </c>
      <c r="X214" s="6" t="s">
        <v>86</v>
      </c>
      <c r="Y214" s="6"/>
      <c r="Z214" s="7"/>
      <c r="AA214" s="7"/>
      <c r="AB214" s="7"/>
      <c r="AC214" s="7"/>
      <c r="AD214" s="7"/>
      <c r="AE214" s="7"/>
    </row>
    <row r="215" spans="1:31" x14ac:dyDescent="0.15">
      <c r="A215" s="4">
        <v>42365</v>
      </c>
      <c r="B215" s="5" t="s">
        <v>1009</v>
      </c>
      <c r="C215" s="2">
        <v>6</v>
      </c>
      <c r="D215" s="6" t="s">
        <v>69</v>
      </c>
      <c r="E215" s="6" t="s">
        <v>199</v>
      </c>
      <c r="F215" s="2" t="s">
        <v>1010</v>
      </c>
      <c r="G215" s="2" t="s">
        <v>302</v>
      </c>
      <c r="H215" s="2" t="s">
        <v>44</v>
      </c>
      <c r="I215" s="2" t="s">
        <v>192</v>
      </c>
      <c r="J215" s="6" t="s">
        <v>45</v>
      </c>
      <c r="K215" s="2" t="s">
        <v>46</v>
      </c>
      <c r="L215" s="2">
        <v>1</v>
      </c>
      <c r="M215" s="2">
        <v>1580</v>
      </c>
      <c r="N215" s="2">
        <v>1580</v>
      </c>
      <c r="O215" s="12">
        <v>1</v>
      </c>
      <c r="P215" s="2"/>
      <c r="Q215" s="2"/>
      <c r="R215" s="14" t="s">
        <v>47</v>
      </c>
      <c r="S215" s="2"/>
      <c r="T215" s="2"/>
      <c r="U215" s="2"/>
      <c r="V215" s="2"/>
      <c r="W215" s="2" t="s">
        <v>392</v>
      </c>
      <c r="X215" s="6" t="s">
        <v>86</v>
      </c>
      <c r="Y215" s="6"/>
      <c r="Z215" s="2"/>
      <c r="AA215" s="2"/>
      <c r="AB215" s="15"/>
      <c r="AC215" s="2"/>
      <c r="AD215" s="2"/>
      <c r="AE215" s="2"/>
    </row>
    <row r="216" spans="1:31" x14ac:dyDescent="0.15">
      <c r="A216" s="4">
        <v>42365</v>
      </c>
      <c r="B216" s="5" t="s">
        <v>1011</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392</v>
      </c>
      <c r="X216" s="6" t="s">
        <v>49</v>
      </c>
      <c r="Y216" s="6"/>
      <c r="Z216" s="7"/>
      <c r="AA216" s="7"/>
      <c r="AB216" s="7"/>
      <c r="AC216" s="7"/>
      <c r="AD216" s="7"/>
      <c r="AE216" s="7"/>
    </row>
    <row r="217" spans="1:31" x14ac:dyDescent="0.15">
      <c r="A217" s="4">
        <v>42365</v>
      </c>
      <c r="B217" s="5" t="s">
        <v>1012</v>
      </c>
      <c r="C217" s="2">
        <v>8</v>
      </c>
      <c r="D217" s="6" t="s">
        <v>90</v>
      </c>
      <c r="E217" s="6" t="s">
        <v>107</v>
      </c>
      <c r="F217" s="2" t="s">
        <v>1013</v>
      </c>
      <c r="G217" s="2" t="s">
        <v>1014</v>
      </c>
      <c r="H217" s="2" t="s">
        <v>44</v>
      </c>
      <c r="I217" s="2" t="s">
        <v>43</v>
      </c>
      <c r="J217" s="6" t="s">
        <v>55</v>
      </c>
      <c r="K217" s="2" t="s">
        <v>66</v>
      </c>
      <c r="L217" s="2">
        <v>1</v>
      </c>
      <c r="M217" s="2">
        <v>1098</v>
      </c>
      <c r="N217" s="2">
        <v>987</v>
      </c>
      <c r="O217" s="12">
        <v>0.89890710382513705</v>
      </c>
      <c r="P217" s="2">
        <v>0.85</v>
      </c>
      <c r="Q217" s="2">
        <v>838</v>
      </c>
      <c r="R217" s="14" t="s">
        <v>1072</v>
      </c>
      <c r="S217" s="2" t="s">
        <v>1125</v>
      </c>
      <c r="T217" s="2">
        <v>13911196905</v>
      </c>
      <c r="U217" s="7"/>
      <c r="V217" s="7"/>
      <c r="W217" s="2" t="s">
        <v>392</v>
      </c>
      <c r="X217" s="6" t="s">
        <v>86</v>
      </c>
      <c r="Y217" s="6"/>
      <c r="Z217" s="7"/>
      <c r="AA217" s="7"/>
      <c r="AB217" s="7"/>
      <c r="AC217" s="7"/>
      <c r="AD217" s="7"/>
      <c r="AE217" s="7"/>
    </row>
    <row r="218" spans="1:31" x14ac:dyDescent="0.15">
      <c r="A218" s="4">
        <v>42365</v>
      </c>
      <c r="B218" s="5" t="s">
        <v>1012</v>
      </c>
      <c r="C218" s="2">
        <v>8</v>
      </c>
      <c r="D218" s="6" t="s">
        <v>92</v>
      </c>
      <c r="E218" s="6" t="s">
        <v>91</v>
      </c>
      <c r="F218" s="2" t="s">
        <v>1015</v>
      </c>
      <c r="G218" s="2" t="s">
        <v>1016</v>
      </c>
      <c r="H218" s="2" t="s">
        <v>44</v>
      </c>
      <c r="I218" s="2" t="s">
        <v>43</v>
      </c>
      <c r="J218" s="6" t="s">
        <v>55</v>
      </c>
      <c r="K218" s="2" t="s">
        <v>66</v>
      </c>
      <c r="L218" s="2">
        <v>1</v>
      </c>
      <c r="M218" s="2">
        <v>1280</v>
      </c>
      <c r="N218" s="2">
        <v>1152</v>
      </c>
      <c r="O218" s="12">
        <v>0.9</v>
      </c>
      <c r="P218" s="2">
        <v>0.85</v>
      </c>
      <c r="Q218" s="2">
        <v>979</v>
      </c>
      <c r="R218" s="14" t="s">
        <v>1072</v>
      </c>
      <c r="S218" s="2" t="s">
        <v>1125</v>
      </c>
      <c r="T218" s="2"/>
      <c r="U218" s="2"/>
      <c r="V218" s="2"/>
      <c r="W218" s="2" t="s">
        <v>392</v>
      </c>
      <c r="X218" s="6" t="s">
        <v>86</v>
      </c>
      <c r="Y218" s="6"/>
      <c r="Z218" s="2"/>
      <c r="AA218" s="2"/>
      <c r="AB218" s="15"/>
      <c r="AC218" s="2"/>
      <c r="AD218" s="2"/>
      <c r="AE218" s="2"/>
    </row>
    <row r="219" spans="1:31" x14ac:dyDescent="0.15">
      <c r="A219" s="4">
        <v>42365</v>
      </c>
      <c r="B219" s="5" t="s">
        <v>1012</v>
      </c>
      <c r="C219" s="2">
        <v>8</v>
      </c>
      <c r="D219" s="6" t="s">
        <v>50</v>
      </c>
      <c r="E219" s="6" t="s">
        <v>622</v>
      </c>
      <c r="F219" s="7"/>
      <c r="G219" s="2" t="s">
        <v>138</v>
      </c>
      <c r="H219" s="2" t="s">
        <v>44</v>
      </c>
      <c r="I219" s="2" t="s">
        <v>43</v>
      </c>
      <c r="J219" s="6" t="s">
        <v>55</v>
      </c>
      <c r="K219" s="2" t="s">
        <v>66</v>
      </c>
      <c r="L219" s="2">
        <v>1</v>
      </c>
      <c r="M219" s="2">
        <v>158</v>
      </c>
      <c r="N219" s="2">
        <v>126</v>
      </c>
      <c r="O219" s="12">
        <v>0.79746835443038</v>
      </c>
      <c r="P219" s="2">
        <v>0.7</v>
      </c>
      <c r="Q219" s="2">
        <v>88</v>
      </c>
      <c r="R219" s="14" t="s">
        <v>1072</v>
      </c>
      <c r="S219" s="2" t="s">
        <v>1125</v>
      </c>
      <c r="T219" s="7"/>
      <c r="U219" s="7"/>
      <c r="V219" s="7"/>
      <c r="W219" s="2" t="s">
        <v>392</v>
      </c>
      <c r="X219" s="6" t="s">
        <v>86</v>
      </c>
      <c r="Y219" s="6"/>
      <c r="Z219" s="7"/>
      <c r="AA219" s="7"/>
      <c r="AB219" s="7"/>
      <c r="AC219" s="7"/>
      <c r="AD219" s="7"/>
      <c r="AE219" s="7"/>
    </row>
    <row r="220" spans="1:31" x14ac:dyDescent="0.15">
      <c r="A220" s="4">
        <v>42365</v>
      </c>
      <c r="B220" s="5" t="s">
        <v>1012</v>
      </c>
      <c r="C220" s="2">
        <v>8</v>
      </c>
      <c r="D220" s="6" t="s">
        <v>56</v>
      </c>
      <c r="E220" s="6" t="s">
        <v>79</v>
      </c>
      <c r="F220" s="2" t="s">
        <v>105</v>
      </c>
      <c r="G220" s="2" t="s">
        <v>281</v>
      </c>
      <c r="H220" s="2" t="s">
        <v>62</v>
      </c>
      <c r="I220" s="2" t="s">
        <v>53</v>
      </c>
      <c r="J220" s="6" t="s">
        <v>55</v>
      </c>
      <c r="K220" s="2" t="s">
        <v>66</v>
      </c>
      <c r="L220" s="2">
        <v>1</v>
      </c>
      <c r="M220" s="2">
        <v>158</v>
      </c>
      <c r="N220" s="2">
        <v>126</v>
      </c>
      <c r="O220" s="12">
        <v>0.79746835443038</v>
      </c>
      <c r="P220" s="2">
        <v>0.7</v>
      </c>
      <c r="Q220" s="2">
        <v>88</v>
      </c>
      <c r="R220" s="14" t="s">
        <v>1072</v>
      </c>
      <c r="S220" s="2" t="s">
        <v>1125</v>
      </c>
      <c r="T220" s="7"/>
      <c r="U220" s="7"/>
      <c r="V220" s="7"/>
      <c r="W220" s="2" t="s">
        <v>392</v>
      </c>
      <c r="X220" s="6" t="s">
        <v>86</v>
      </c>
      <c r="Y220" s="6"/>
      <c r="Z220" s="7"/>
      <c r="AA220" s="7"/>
      <c r="AB220" s="7"/>
      <c r="AC220" s="7"/>
      <c r="AD220" s="7"/>
      <c r="AE220" s="7"/>
    </row>
    <row r="221" spans="1:31" x14ac:dyDescent="0.15">
      <c r="A221" s="4">
        <v>42365</v>
      </c>
      <c r="B221" s="5" t="s">
        <v>1012</v>
      </c>
      <c r="C221" s="2">
        <v>8</v>
      </c>
      <c r="D221" s="6" t="s">
        <v>100</v>
      </c>
      <c r="E221" s="6" t="s">
        <v>128</v>
      </c>
      <c r="F221" s="2" t="s">
        <v>1017</v>
      </c>
      <c r="G221" s="2" t="s">
        <v>1018</v>
      </c>
      <c r="H221" s="2" t="s">
        <v>44</v>
      </c>
      <c r="I221" s="2" t="s">
        <v>104</v>
      </c>
      <c r="J221" s="6" t="s">
        <v>55</v>
      </c>
      <c r="K221" s="2" t="s">
        <v>66</v>
      </c>
      <c r="L221" s="2">
        <v>1</v>
      </c>
      <c r="M221" s="2">
        <v>285</v>
      </c>
      <c r="N221" s="2">
        <v>285</v>
      </c>
      <c r="O221" s="12">
        <v>1</v>
      </c>
      <c r="P221" s="2">
        <v>1</v>
      </c>
      <c r="Q221" s="2">
        <v>285</v>
      </c>
      <c r="R221" s="14" t="s">
        <v>1072</v>
      </c>
      <c r="S221" s="2" t="s">
        <v>1125</v>
      </c>
      <c r="T221" s="7"/>
      <c r="U221" s="7"/>
      <c r="V221" s="7"/>
      <c r="W221" s="2" t="s">
        <v>392</v>
      </c>
      <c r="X221" s="6" t="s">
        <v>86</v>
      </c>
      <c r="Y221" s="6"/>
      <c r="Z221" s="7"/>
      <c r="AA221" s="7"/>
      <c r="AB221" s="7"/>
      <c r="AC221" s="7"/>
      <c r="AD221" s="7"/>
      <c r="AE221" s="7"/>
    </row>
    <row r="222" spans="1:31" x14ac:dyDescent="0.15">
      <c r="A222" s="4">
        <v>42365</v>
      </c>
      <c r="B222" s="5" t="s">
        <v>1019</v>
      </c>
      <c r="C222" s="2">
        <v>9</v>
      </c>
      <c r="D222" s="6" t="s">
        <v>141</v>
      </c>
      <c r="E222" s="6" t="s">
        <v>1020</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1126</v>
      </c>
      <c r="T222" s="7"/>
      <c r="U222" s="7"/>
      <c r="V222" s="7"/>
      <c r="W222" s="2" t="s">
        <v>54</v>
      </c>
      <c r="X222" s="6" t="s">
        <v>86</v>
      </c>
      <c r="Y222" s="6"/>
      <c r="Z222" s="7"/>
      <c r="AA222" s="7"/>
      <c r="AB222" s="7"/>
      <c r="AC222" s="7"/>
      <c r="AD222" s="7"/>
      <c r="AE222" s="7"/>
    </row>
    <row r="223" spans="1:31" x14ac:dyDescent="0.15">
      <c r="A223" s="4">
        <v>42365</v>
      </c>
      <c r="B223" s="5" t="s">
        <v>1019</v>
      </c>
      <c r="C223" s="2">
        <v>9</v>
      </c>
      <c r="D223" s="6" t="s">
        <v>274</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1126</v>
      </c>
      <c r="T223" s="7"/>
      <c r="U223" s="7"/>
      <c r="V223" s="7"/>
      <c r="W223" s="2" t="s">
        <v>54</v>
      </c>
      <c r="X223" s="6" t="s">
        <v>86</v>
      </c>
      <c r="Y223" s="6"/>
      <c r="Z223" s="7"/>
      <c r="AA223" s="7"/>
      <c r="AB223" s="7"/>
      <c r="AC223" s="7"/>
      <c r="AD223" s="7"/>
      <c r="AE223" s="7"/>
    </row>
    <row r="224" spans="1:31" x14ac:dyDescent="0.15">
      <c r="A224" s="4">
        <v>42365</v>
      </c>
      <c r="B224" s="5" t="s">
        <v>1021</v>
      </c>
      <c r="C224" s="2">
        <v>10</v>
      </c>
      <c r="D224" s="6" t="s">
        <v>50</v>
      </c>
      <c r="E224" s="6" t="s">
        <v>622</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1022</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1072</v>
      </c>
      <c r="S225" s="2" t="s">
        <v>1127</v>
      </c>
      <c r="T225" s="2">
        <v>13801153295</v>
      </c>
      <c r="U225" s="7"/>
      <c r="V225" s="7"/>
      <c r="W225" s="2" t="s">
        <v>54</v>
      </c>
      <c r="X225" s="6" t="s">
        <v>86</v>
      </c>
      <c r="Y225" s="6"/>
    </row>
    <row r="226" spans="1:25" x14ac:dyDescent="0.15">
      <c r="A226" s="4">
        <v>42365</v>
      </c>
      <c r="B226" s="5" t="s">
        <v>1022</v>
      </c>
      <c r="C226" s="2">
        <v>11</v>
      </c>
      <c r="D226" s="6" t="s">
        <v>83</v>
      </c>
      <c r="E226" s="6" t="s">
        <v>79</v>
      </c>
      <c r="F226" s="2" t="s">
        <v>1023</v>
      </c>
      <c r="G226" s="2" t="s">
        <v>195</v>
      </c>
      <c r="H226" s="2" t="s">
        <v>44</v>
      </c>
      <c r="I226" s="2">
        <v>38</v>
      </c>
      <c r="J226" s="6" t="s">
        <v>55</v>
      </c>
      <c r="K226" s="2" t="s">
        <v>64</v>
      </c>
      <c r="L226" s="2">
        <v>1</v>
      </c>
      <c r="M226" s="2">
        <v>1800</v>
      </c>
      <c r="N226" s="2">
        <v>1600</v>
      </c>
      <c r="O226" s="12">
        <v>0.88888888888888895</v>
      </c>
      <c r="P226" s="2">
        <v>0.77500000000000002</v>
      </c>
      <c r="Q226" s="2">
        <v>1240</v>
      </c>
      <c r="R226" s="14" t="s">
        <v>1072</v>
      </c>
      <c r="S226" s="2" t="s">
        <v>1127</v>
      </c>
      <c r="T226" s="7"/>
      <c r="U226" s="7"/>
      <c r="V226" s="7"/>
      <c r="W226" s="2" t="s">
        <v>54</v>
      </c>
      <c r="X226" s="6" t="s">
        <v>86</v>
      </c>
      <c r="Y226" s="6"/>
    </row>
    <row r="227" spans="1:25" x14ac:dyDescent="0.15">
      <c r="A227" s="4">
        <v>42365</v>
      </c>
      <c r="B227" s="5" t="s">
        <v>1024</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1025</v>
      </c>
      <c r="C228" s="2">
        <v>13</v>
      </c>
      <c r="D228" s="6" t="s">
        <v>100</v>
      </c>
      <c r="E228" s="6" t="s">
        <v>128</v>
      </c>
      <c r="F228" s="2" t="s">
        <v>867</v>
      </c>
      <c r="G228" s="2" t="s">
        <v>784</v>
      </c>
      <c r="H228" s="2" t="s">
        <v>44</v>
      </c>
      <c r="I228" s="2" t="s">
        <v>156</v>
      </c>
      <c r="J228" s="6" t="s">
        <v>45</v>
      </c>
      <c r="K228" s="2" t="s">
        <v>66</v>
      </c>
      <c r="L228" s="2">
        <v>1</v>
      </c>
      <c r="M228" s="2">
        <v>288</v>
      </c>
      <c r="N228" s="2">
        <v>259</v>
      </c>
      <c r="O228" s="12">
        <v>0.89930555555555602</v>
      </c>
      <c r="P228" s="2">
        <v>0.85</v>
      </c>
      <c r="Q228" s="2">
        <v>220</v>
      </c>
      <c r="R228" s="14" t="s">
        <v>113</v>
      </c>
      <c r="S228" s="2" t="s">
        <v>1128</v>
      </c>
      <c r="T228" s="7"/>
      <c r="U228" s="7"/>
      <c r="V228" s="7"/>
      <c r="W228" s="2" t="s">
        <v>54</v>
      </c>
      <c r="X228" s="6" t="s">
        <v>86</v>
      </c>
      <c r="Y228" s="6"/>
    </row>
    <row r="229" spans="1:25" x14ac:dyDescent="0.15">
      <c r="A229" s="4">
        <v>42365</v>
      </c>
      <c r="B229" s="5" t="s">
        <v>1026</v>
      </c>
      <c r="C229" s="2">
        <v>14</v>
      </c>
      <c r="D229" s="6" t="s">
        <v>90</v>
      </c>
      <c r="E229" s="6" t="s">
        <v>1027</v>
      </c>
      <c r="F229" s="2" t="s">
        <v>262</v>
      </c>
      <c r="G229" s="2" t="s">
        <v>1028</v>
      </c>
      <c r="H229" s="2" t="s">
        <v>62</v>
      </c>
      <c r="I229" s="2" t="s">
        <v>330</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1029</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392</v>
      </c>
      <c r="X230" s="6" t="s">
        <v>49</v>
      </c>
      <c r="Y230" s="6"/>
    </row>
    <row r="231" spans="1:25" x14ac:dyDescent="0.15">
      <c r="A231" s="4">
        <v>42366</v>
      </c>
      <c r="B231" s="5" t="s">
        <v>1030</v>
      </c>
      <c r="C231" s="2">
        <v>2</v>
      </c>
      <c r="D231" s="6" t="s">
        <v>973</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392</v>
      </c>
      <c r="X231" s="6" t="s">
        <v>49</v>
      </c>
      <c r="Y231" s="6"/>
    </row>
    <row r="232" spans="1:25" x14ac:dyDescent="0.15">
      <c r="A232" s="4">
        <v>42366</v>
      </c>
      <c r="B232" s="5" t="s">
        <v>1030</v>
      </c>
      <c r="C232" s="2">
        <v>2</v>
      </c>
      <c r="D232" s="6" t="s">
        <v>973</v>
      </c>
      <c r="E232" s="6" t="s">
        <v>41</v>
      </c>
      <c r="F232" s="2" t="s">
        <v>42</v>
      </c>
      <c r="G232" s="2" t="s">
        <v>166</v>
      </c>
      <c r="H232" s="2" t="s">
        <v>44</v>
      </c>
      <c r="I232" s="2" t="s">
        <v>282</v>
      </c>
      <c r="J232" s="6" t="s">
        <v>55</v>
      </c>
      <c r="K232" s="2" t="s">
        <v>64</v>
      </c>
      <c r="L232" s="2">
        <v>1</v>
      </c>
      <c r="M232" s="2">
        <v>190</v>
      </c>
      <c r="N232" s="2">
        <v>171</v>
      </c>
      <c r="O232" s="12">
        <v>0.9</v>
      </c>
      <c r="P232" s="7"/>
      <c r="Q232" s="7"/>
      <c r="R232" s="14" t="s">
        <v>47</v>
      </c>
      <c r="S232" s="7"/>
      <c r="T232" s="7"/>
      <c r="U232" s="7"/>
      <c r="V232" s="7"/>
      <c r="W232" s="2" t="s">
        <v>392</v>
      </c>
      <c r="X232" s="6" t="s">
        <v>49</v>
      </c>
      <c r="Y232" s="6"/>
    </row>
    <row r="233" spans="1:25" x14ac:dyDescent="0.15">
      <c r="A233" s="4">
        <v>42366</v>
      </c>
      <c r="B233" s="5" t="s">
        <v>1031</v>
      </c>
      <c r="C233" s="2">
        <v>3</v>
      </c>
      <c r="D233" s="6" t="s">
        <v>59</v>
      </c>
      <c r="E233" s="6" t="s">
        <v>264</v>
      </c>
      <c r="F233" s="7"/>
      <c r="G233" s="2" t="s">
        <v>203</v>
      </c>
      <c r="H233" s="2" t="s">
        <v>62</v>
      </c>
      <c r="I233" s="2" t="s">
        <v>89</v>
      </c>
      <c r="J233" s="6" t="s">
        <v>55</v>
      </c>
      <c r="K233" s="2" t="s">
        <v>66</v>
      </c>
      <c r="L233" s="2">
        <v>1</v>
      </c>
      <c r="M233" s="2">
        <v>138</v>
      </c>
      <c r="N233" s="2">
        <v>138</v>
      </c>
      <c r="O233" s="12">
        <v>1</v>
      </c>
      <c r="P233" s="2">
        <v>1</v>
      </c>
      <c r="Q233" s="2">
        <v>138</v>
      </c>
      <c r="R233" s="14" t="s">
        <v>113</v>
      </c>
      <c r="S233" s="2" t="s">
        <v>1129</v>
      </c>
      <c r="T233" s="7"/>
      <c r="U233" s="7"/>
      <c r="V233" s="7"/>
      <c r="W233" s="2" t="s">
        <v>54</v>
      </c>
      <c r="X233" s="6" t="s">
        <v>49</v>
      </c>
      <c r="Y233" s="6"/>
    </row>
    <row r="234" spans="1:25" x14ac:dyDescent="0.15">
      <c r="A234" s="4">
        <v>42366</v>
      </c>
      <c r="B234" s="5" t="s">
        <v>1032</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238</v>
      </c>
      <c r="X234" s="6" t="s">
        <v>49</v>
      </c>
      <c r="Y234" s="6"/>
    </row>
    <row r="235" spans="1:25" x14ac:dyDescent="0.15">
      <c r="A235" s="4">
        <v>42366</v>
      </c>
      <c r="B235" s="5" t="s">
        <v>1033</v>
      </c>
      <c r="C235" s="2">
        <v>5</v>
      </c>
      <c r="D235" s="6" t="s">
        <v>66</v>
      </c>
      <c r="E235" s="6" t="s">
        <v>120</v>
      </c>
      <c r="F235" s="2" t="s">
        <v>958</v>
      </c>
      <c r="G235" s="2" t="s">
        <v>138</v>
      </c>
      <c r="H235" s="2" t="s">
        <v>44</v>
      </c>
      <c r="I235" s="2" t="s">
        <v>144</v>
      </c>
      <c r="J235" s="6" t="s">
        <v>45</v>
      </c>
      <c r="K235" s="2" t="s">
        <v>66</v>
      </c>
      <c r="L235" s="2">
        <v>1</v>
      </c>
      <c r="M235" s="2">
        <v>3999</v>
      </c>
      <c r="N235" s="2">
        <v>3999</v>
      </c>
      <c r="O235" s="12">
        <v>1</v>
      </c>
      <c r="P235" s="2">
        <v>1</v>
      </c>
      <c r="Q235" s="2">
        <v>3999</v>
      </c>
      <c r="R235" s="14" t="s">
        <v>113</v>
      </c>
      <c r="S235" s="2" t="s">
        <v>1090</v>
      </c>
      <c r="T235" s="7"/>
      <c r="U235" s="7"/>
      <c r="V235" s="7"/>
      <c r="W235" s="2" t="s">
        <v>392</v>
      </c>
      <c r="X235" s="6" t="s">
        <v>276</v>
      </c>
      <c r="Y235" s="6"/>
    </row>
    <row r="236" spans="1:25" x14ac:dyDescent="0.15">
      <c r="A236" s="4">
        <v>42366</v>
      </c>
      <c r="B236" s="5" t="s">
        <v>1033</v>
      </c>
      <c r="C236" s="2">
        <v>5</v>
      </c>
      <c r="D236" s="6" t="s">
        <v>146</v>
      </c>
      <c r="E236" s="6" t="s">
        <v>120</v>
      </c>
      <c r="F236" s="2" t="s">
        <v>864</v>
      </c>
      <c r="G236" s="2" t="s">
        <v>166</v>
      </c>
      <c r="H236" s="2" t="s">
        <v>44</v>
      </c>
      <c r="I236" s="2">
        <v>27.5</v>
      </c>
      <c r="J236" s="6" t="s">
        <v>45</v>
      </c>
      <c r="K236" s="2" t="s">
        <v>66</v>
      </c>
      <c r="L236" s="2">
        <v>1</v>
      </c>
      <c r="M236" s="2">
        <v>1960</v>
      </c>
      <c r="N236" s="2">
        <v>0</v>
      </c>
      <c r="O236" s="12">
        <v>0</v>
      </c>
      <c r="P236" s="7"/>
      <c r="Q236" s="7"/>
      <c r="R236" s="14" t="s">
        <v>113</v>
      </c>
      <c r="S236" s="2" t="s">
        <v>1090</v>
      </c>
      <c r="T236" s="7"/>
      <c r="U236" s="7"/>
      <c r="V236" s="7"/>
      <c r="W236" s="2" t="s">
        <v>392</v>
      </c>
      <c r="X236" s="6" t="s">
        <v>276</v>
      </c>
      <c r="Y236" s="6"/>
    </row>
    <row r="237" spans="1:25" x14ac:dyDescent="0.15">
      <c r="A237" s="4">
        <v>42366</v>
      </c>
      <c r="B237" s="5" t="s">
        <v>1033</v>
      </c>
      <c r="C237" s="2">
        <v>5</v>
      </c>
      <c r="D237" s="6" t="s">
        <v>69</v>
      </c>
      <c r="E237" s="6" t="s">
        <v>199</v>
      </c>
      <c r="F237" s="2" t="s">
        <v>849</v>
      </c>
      <c r="G237" s="2" t="s">
        <v>1034</v>
      </c>
      <c r="H237" s="2" t="s">
        <v>44</v>
      </c>
      <c r="I237" s="2" t="s">
        <v>72</v>
      </c>
      <c r="J237" s="6" t="s">
        <v>45</v>
      </c>
      <c r="K237" s="2" t="s">
        <v>66</v>
      </c>
      <c r="L237" s="2">
        <v>1</v>
      </c>
      <c r="M237" s="2">
        <v>1180</v>
      </c>
      <c r="N237" s="2">
        <v>1180</v>
      </c>
      <c r="O237" s="12">
        <v>1</v>
      </c>
      <c r="P237" s="2">
        <v>1</v>
      </c>
      <c r="Q237" s="2">
        <v>1180</v>
      </c>
      <c r="R237" s="14" t="s">
        <v>113</v>
      </c>
      <c r="S237" s="2" t="s">
        <v>1090</v>
      </c>
      <c r="T237" s="7"/>
      <c r="U237" s="7"/>
      <c r="V237" s="7"/>
      <c r="W237" s="2" t="s">
        <v>392</v>
      </c>
      <c r="X237" s="6" t="s">
        <v>276</v>
      </c>
      <c r="Y237" s="6"/>
    </row>
    <row r="238" spans="1:25" x14ac:dyDescent="0.15">
      <c r="A238" s="4">
        <v>42366</v>
      </c>
      <c r="B238" s="5" t="s">
        <v>1033</v>
      </c>
      <c r="C238" s="2">
        <v>5</v>
      </c>
      <c r="D238" s="6" t="s">
        <v>692</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1090</v>
      </c>
      <c r="T238" s="7"/>
      <c r="U238" s="7"/>
      <c r="V238" s="7"/>
      <c r="W238" s="2" t="s">
        <v>392</v>
      </c>
      <c r="X238" s="6" t="s">
        <v>276</v>
      </c>
      <c r="Y238" s="6"/>
    </row>
    <row r="239" spans="1:25" x14ac:dyDescent="0.15">
      <c r="A239" s="4">
        <v>42366</v>
      </c>
      <c r="B239" s="5" t="s">
        <v>1033</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1090</v>
      </c>
      <c r="T239" s="7"/>
      <c r="U239" s="7"/>
      <c r="V239" s="7"/>
      <c r="W239" s="2" t="s">
        <v>392</v>
      </c>
      <c r="X239" s="6" t="s">
        <v>276</v>
      </c>
      <c r="Y239" s="6"/>
    </row>
    <row r="240" spans="1:25" x14ac:dyDescent="0.15">
      <c r="A240" s="4">
        <v>42367</v>
      </c>
      <c r="B240" s="5" t="s">
        <v>1035</v>
      </c>
      <c r="C240" s="2">
        <v>1</v>
      </c>
      <c r="D240" s="6" t="s">
        <v>56</v>
      </c>
      <c r="E240" s="6" t="s">
        <v>79</v>
      </c>
      <c r="F240" s="2" t="s">
        <v>105</v>
      </c>
      <c r="G240" s="2" t="s">
        <v>1036</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1037</v>
      </c>
      <c r="C241" s="2">
        <v>2</v>
      </c>
      <c r="D241" s="6" t="s">
        <v>242</v>
      </c>
      <c r="E241" s="6"/>
      <c r="F241" s="2" t="s">
        <v>995</v>
      </c>
      <c r="G241" s="2" t="s">
        <v>150</v>
      </c>
      <c r="H241" s="2" t="s">
        <v>62</v>
      </c>
      <c r="I241" s="2" t="s">
        <v>820</v>
      </c>
      <c r="J241" s="6" t="s">
        <v>63</v>
      </c>
      <c r="K241" s="2" t="s">
        <v>66</v>
      </c>
      <c r="L241" s="2">
        <v>1</v>
      </c>
      <c r="M241" s="2">
        <v>500</v>
      </c>
      <c r="N241" s="2">
        <v>500</v>
      </c>
      <c r="O241" s="12">
        <v>1</v>
      </c>
      <c r="P241" s="2">
        <v>1</v>
      </c>
      <c r="Q241" s="2">
        <v>500</v>
      </c>
      <c r="R241" s="14" t="s">
        <v>1072</v>
      </c>
      <c r="S241" s="2" t="s">
        <v>1114</v>
      </c>
      <c r="T241" s="7"/>
      <c r="U241" s="7"/>
      <c r="V241" s="7"/>
      <c r="W241" s="2" t="s">
        <v>54</v>
      </c>
      <c r="X241" s="6" t="s">
        <v>86</v>
      </c>
      <c r="Y241" s="6"/>
      <c r="Z241" s="7"/>
      <c r="AA241" s="7"/>
      <c r="AB241" s="7"/>
      <c r="AC241" s="7"/>
      <c r="AD241" s="7"/>
      <c r="AE241" s="7"/>
    </row>
    <row r="242" spans="1:31" x14ac:dyDescent="0.15">
      <c r="A242" s="4">
        <v>42367</v>
      </c>
      <c r="B242" s="5" t="s">
        <v>1038</v>
      </c>
      <c r="C242" s="2">
        <v>3</v>
      </c>
      <c r="D242" s="6" t="s">
        <v>56</v>
      </c>
      <c r="E242" s="6" t="s">
        <v>52</v>
      </c>
      <c r="F242" s="7"/>
      <c r="G242" s="2" t="s">
        <v>1039</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1038</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1040</v>
      </c>
      <c r="C244" s="2">
        <v>4</v>
      </c>
      <c r="D244" s="6" t="s">
        <v>66</v>
      </c>
      <c r="E244" s="6" t="s">
        <v>147</v>
      </c>
      <c r="F244" s="2" t="s">
        <v>857</v>
      </c>
      <c r="G244" s="2" t="s">
        <v>259</v>
      </c>
      <c r="H244" s="2" t="s">
        <v>44</v>
      </c>
      <c r="I244" s="2" t="s">
        <v>256</v>
      </c>
      <c r="J244" s="6" t="s">
        <v>55</v>
      </c>
      <c r="K244" s="2" t="s">
        <v>66</v>
      </c>
      <c r="L244" s="2">
        <v>1</v>
      </c>
      <c r="M244" s="2">
        <v>4599</v>
      </c>
      <c r="N244" s="2">
        <v>4599</v>
      </c>
      <c r="O244" s="12">
        <v>1</v>
      </c>
      <c r="P244" s="2">
        <v>1</v>
      </c>
      <c r="Q244" s="2">
        <v>4599</v>
      </c>
      <c r="R244" s="14" t="s">
        <v>113</v>
      </c>
      <c r="S244" s="2" t="s">
        <v>1116</v>
      </c>
      <c r="T244" s="7"/>
      <c r="U244" s="7"/>
      <c r="V244" s="7"/>
      <c r="W244" s="2" t="s">
        <v>54</v>
      </c>
      <c r="X244" s="6" t="s">
        <v>276</v>
      </c>
      <c r="Y244" s="6"/>
      <c r="Z244" s="7"/>
      <c r="AA244" s="7"/>
      <c r="AB244" s="7"/>
      <c r="AC244" s="7"/>
      <c r="AD244" s="7"/>
      <c r="AE244" s="7"/>
    </row>
    <row r="245" spans="1:31" x14ac:dyDescent="0.15">
      <c r="A245" s="4">
        <v>42367</v>
      </c>
      <c r="B245" s="5" t="s">
        <v>1040</v>
      </c>
      <c r="C245" s="2">
        <v>4</v>
      </c>
      <c r="D245" s="6" t="s">
        <v>146</v>
      </c>
      <c r="E245" s="6" t="s">
        <v>120</v>
      </c>
      <c r="F245" s="2" t="s">
        <v>858</v>
      </c>
      <c r="G245" s="2" t="s">
        <v>71</v>
      </c>
      <c r="H245" s="2" t="s">
        <v>44</v>
      </c>
      <c r="I245" s="2">
        <v>23.5</v>
      </c>
      <c r="J245" s="6" t="s">
        <v>55</v>
      </c>
      <c r="K245" s="2" t="s">
        <v>66</v>
      </c>
      <c r="L245" s="2">
        <v>1</v>
      </c>
      <c r="M245" s="2">
        <v>2190</v>
      </c>
      <c r="N245" s="2">
        <v>0</v>
      </c>
      <c r="O245" s="12">
        <v>0</v>
      </c>
      <c r="P245" s="7"/>
      <c r="Q245" s="7"/>
      <c r="R245" s="14" t="s">
        <v>113</v>
      </c>
      <c r="S245" s="2" t="s">
        <v>1116</v>
      </c>
      <c r="T245" s="7"/>
      <c r="U245" s="7"/>
      <c r="V245" s="7"/>
      <c r="W245" s="2" t="s">
        <v>54</v>
      </c>
      <c r="X245" s="6" t="s">
        <v>276</v>
      </c>
      <c r="Y245" s="6"/>
      <c r="Z245" s="7"/>
      <c r="AA245" s="7"/>
      <c r="AB245" s="7"/>
      <c r="AC245" s="7"/>
      <c r="AD245" s="7"/>
      <c r="AE245" s="7"/>
    </row>
    <row r="246" spans="1:31" x14ac:dyDescent="0.15">
      <c r="A246" s="4">
        <v>42367</v>
      </c>
      <c r="B246" s="5" t="s">
        <v>1040</v>
      </c>
      <c r="C246" s="2">
        <v>4</v>
      </c>
      <c r="D246" s="6" t="s">
        <v>149</v>
      </c>
      <c r="E246" s="6" t="s">
        <v>504</v>
      </c>
      <c r="F246" s="7"/>
      <c r="G246" s="2" t="s">
        <v>150</v>
      </c>
      <c r="H246" s="2" t="s">
        <v>44</v>
      </c>
      <c r="I246" s="2" t="s">
        <v>820</v>
      </c>
      <c r="J246" s="6" t="s">
        <v>55</v>
      </c>
      <c r="K246" s="2" t="s">
        <v>66</v>
      </c>
      <c r="L246" s="2">
        <v>1</v>
      </c>
      <c r="M246" s="2">
        <v>258</v>
      </c>
      <c r="N246" s="2">
        <v>0</v>
      </c>
      <c r="O246" s="12">
        <v>0</v>
      </c>
      <c r="P246" s="7"/>
      <c r="Q246" s="7"/>
      <c r="R246" s="14" t="s">
        <v>113</v>
      </c>
      <c r="S246" s="2" t="s">
        <v>1116</v>
      </c>
      <c r="T246" s="7"/>
      <c r="U246" s="7"/>
      <c r="V246" s="7"/>
      <c r="W246" s="2" t="s">
        <v>54</v>
      </c>
      <c r="X246" s="6" t="s">
        <v>276</v>
      </c>
      <c r="Y246" s="6"/>
      <c r="Z246" s="7"/>
      <c r="AA246" s="7"/>
      <c r="AB246" s="7"/>
      <c r="AC246" s="7"/>
      <c r="AD246" s="7"/>
      <c r="AE246" s="7"/>
    </row>
    <row r="247" spans="1:31" x14ac:dyDescent="0.15">
      <c r="A247" s="4">
        <v>42367</v>
      </c>
      <c r="B247" s="5" t="s">
        <v>1040</v>
      </c>
      <c r="C247" s="2">
        <v>4</v>
      </c>
      <c r="D247" s="6" t="s">
        <v>692</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1116</v>
      </c>
      <c r="T247" s="7"/>
      <c r="U247" s="7"/>
      <c r="V247" s="7"/>
      <c r="W247" s="2" t="s">
        <v>54</v>
      </c>
      <c r="X247" s="6" t="s">
        <v>276</v>
      </c>
      <c r="Y247" s="6"/>
      <c r="Z247" s="7"/>
      <c r="AA247" s="7"/>
      <c r="AB247" s="7"/>
      <c r="AC247" s="7"/>
      <c r="AD247" s="7"/>
      <c r="AE247" s="7"/>
    </row>
    <row r="248" spans="1:31" x14ac:dyDescent="0.15">
      <c r="A248" s="4">
        <v>42367</v>
      </c>
      <c r="B248" s="5" t="s">
        <v>1040</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1116</v>
      </c>
      <c r="T248" s="7"/>
      <c r="U248" s="7"/>
      <c r="V248" s="7"/>
      <c r="W248" s="2" t="s">
        <v>54</v>
      </c>
      <c r="X248" s="6" t="s">
        <v>276</v>
      </c>
      <c r="Y248" s="6"/>
      <c r="Z248" s="7"/>
      <c r="AA248" s="7"/>
      <c r="AB248" s="7"/>
      <c r="AC248" s="7"/>
      <c r="AD248" s="7"/>
      <c r="AE248" s="7"/>
    </row>
    <row r="249" spans="1:31" x14ac:dyDescent="0.15">
      <c r="A249" s="4">
        <v>42368</v>
      </c>
      <c r="B249" s="17" t="s">
        <v>1041</v>
      </c>
      <c r="C249" s="2">
        <v>1</v>
      </c>
      <c r="D249" s="6" t="s">
        <v>75</v>
      </c>
      <c r="E249" s="6" t="s">
        <v>199</v>
      </c>
      <c r="F249" s="2" t="s">
        <v>1042</v>
      </c>
      <c r="G249" s="2" t="s">
        <v>331</v>
      </c>
      <c r="H249" s="2" t="s">
        <v>44</v>
      </c>
      <c r="I249" s="2" t="s">
        <v>53</v>
      </c>
      <c r="J249" s="6" t="s">
        <v>45</v>
      </c>
      <c r="K249" s="2" t="s">
        <v>66</v>
      </c>
      <c r="L249" s="2">
        <v>1</v>
      </c>
      <c r="M249" s="2">
        <v>228</v>
      </c>
      <c r="N249" s="2">
        <v>228</v>
      </c>
      <c r="O249" s="12">
        <v>1</v>
      </c>
      <c r="P249" s="2">
        <v>1</v>
      </c>
      <c r="Q249" s="2">
        <v>128</v>
      </c>
      <c r="R249" s="14" t="s">
        <v>113</v>
      </c>
      <c r="S249" s="2" t="s">
        <v>1130</v>
      </c>
      <c r="T249" s="2"/>
      <c r="U249" s="2"/>
      <c r="V249" s="2"/>
      <c r="W249" s="2" t="s">
        <v>54</v>
      </c>
      <c r="X249" s="6" t="s">
        <v>49</v>
      </c>
      <c r="Y249" s="6"/>
      <c r="Z249" s="2"/>
      <c r="AA249" s="2">
        <v>128</v>
      </c>
      <c r="AB249" s="15" t="s">
        <v>1131</v>
      </c>
      <c r="AC249" s="2">
        <v>1</v>
      </c>
      <c r="AD249" s="2">
        <v>100</v>
      </c>
      <c r="AE249" s="2"/>
    </row>
    <row r="250" spans="1:31" x14ac:dyDescent="0.15">
      <c r="A250" s="4">
        <v>42368</v>
      </c>
      <c r="B250" s="5" t="s">
        <v>1043</v>
      </c>
      <c r="C250" s="2">
        <v>2</v>
      </c>
      <c r="D250" s="6" t="s">
        <v>69</v>
      </c>
      <c r="E250" s="6" t="s">
        <v>199</v>
      </c>
      <c r="F250" s="2" t="s">
        <v>1044</v>
      </c>
      <c r="G250" s="2" t="s">
        <v>80</v>
      </c>
      <c r="H250" s="2" t="s">
        <v>62</v>
      </c>
      <c r="I250" s="2" t="s">
        <v>72</v>
      </c>
      <c r="J250" s="6" t="s">
        <v>45</v>
      </c>
      <c r="K250" s="2" t="s">
        <v>66</v>
      </c>
      <c r="L250" s="2">
        <v>1</v>
      </c>
      <c r="M250" s="2">
        <v>780</v>
      </c>
      <c r="N250" s="2">
        <v>780</v>
      </c>
      <c r="O250" s="12">
        <v>1</v>
      </c>
      <c r="P250" s="2">
        <v>1</v>
      </c>
      <c r="Q250" s="2">
        <v>780</v>
      </c>
      <c r="R250" s="14" t="s">
        <v>113</v>
      </c>
      <c r="S250" s="2" t="s">
        <v>1091</v>
      </c>
      <c r="T250" s="7"/>
      <c r="U250" s="7"/>
      <c r="V250" s="7"/>
      <c r="W250" s="2" t="s">
        <v>54</v>
      </c>
      <c r="X250" s="6" t="s">
        <v>49</v>
      </c>
      <c r="Y250" s="6"/>
      <c r="Z250" s="7"/>
      <c r="AA250" s="7"/>
      <c r="AB250" s="7"/>
      <c r="AC250" s="7"/>
      <c r="AD250" s="7"/>
      <c r="AE250" s="7"/>
    </row>
    <row r="251" spans="1:31" x14ac:dyDescent="0.15">
      <c r="A251" s="4">
        <v>42368</v>
      </c>
      <c r="B251" s="5" t="s">
        <v>1045</v>
      </c>
      <c r="C251" s="2">
        <v>3</v>
      </c>
      <c r="D251" s="6" t="s">
        <v>92</v>
      </c>
      <c r="E251" s="6" t="s">
        <v>91</v>
      </c>
      <c r="F251" s="2" t="s">
        <v>183</v>
      </c>
      <c r="G251" s="2" t="s">
        <v>1046</v>
      </c>
      <c r="H251" s="2" t="s">
        <v>44</v>
      </c>
      <c r="I251" s="2" t="s">
        <v>72</v>
      </c>
      <c r="J251" s="6" t="s">
        <v>45</v>
      </c>
      <c r="K251" s="2" t="s">
        <v>66</v>
      </c>
      <c r="L251" s="2">
        <v>1</v>
      </c>
      <c r="M251" s="2">
        <v>1280</v>
      </c>
      <c r="N251" s="2">
        <v>1000</v>
      </c>
      <c r="O251" s="12">
        <v>0.78125</v>
      </c>
      <c r="P251" s="2">
        <v>0.625</v>
      </c>
      <c r="Q251" s="2">
        <v>625</v>
      </c>
      <c r="R251" s="14" t="s">
        <v>113</v>
      </c>
      <c r="S251" s="2" t="s">
        <v>1091</v>
      </c>
      <c r="T251" s="7"/>
      <c r="U251" s="7"/>
      <c r="V251" s="7"/>
      <c r="W251" s="2" t="s">
        <v>54</v>
      </c>
      <c r="X251" s="6" t="s">
        <v>49</v>
      </c>
      <c r="Y251" s="6"/>
      <c r="Z251" s="7"/>
      <c r="AA251" s="7"/>
      <c r="AB251" s="7"/>
      <c r="AC251" s="7"/>
      <c r="AD251" s="7"/>
      <c r="AE251" s="7"/>
    </row>
    <row r="252" spans="1:31" x14ac:dyDescent="0.15">
      <c r="A252" s="4">
        <v>42368</v>
      </c>
      <c r="B252" s="5" t="s">
        <v>1045</v>
      </c>
      <c r="C252" s="2">
        <v>3</v>
      </c>
      <c r="D252" s="6" t="s">
        <v>100</v>
      </c>
      <c r="E252" s="6" t="s">
        <v>128</v>
      </c>
      <c r="F252" s="2" t="s">
        <v>1047</v>
      </c>
      <c r="G252" s="2" t="s">
        <v>1048</v>
      </c>
      <c r="H252" s="2" t="s">
        <v>44</v>
      </c>
      <c r="I252" s="2" t="s">
        <v>156</v>
      </c>
      <c r="J252" s="6" t="s">
        <v>45</v>
      </c>
      <c r="K252" s="2" t="s">
        <v>66</v>
      </c>
      <c r="L252" s="2">
        <v>1</v>
      </c>
      <c r="M252" s="2">
        <v>410</v>
      </c>
      <c r="N252" s="2">
        <v>350</v>
      </c>
      <c r="O252" s="12">
        <v>0.85365853658536595</v>
      </c>
      <c r="P252" s="2">
        <v>0.77500000000000002</v>
      </c>
      <c r="Q252" s="2">
        <v>271</v>
      </c>
      <c r="R252" s="14" t="s">
        <v>113</v>
      </c>
      <c r="S252" s="2" t="s">
        <v>1091</v>
      </c>
      <c r="T252" s="7"/>
      <c r="U252" s="7"/>
      <c r="V252" s="7"/>
      <c r="W252" s="2" t="s">
        <v>54</v>
      </c>
      <c r="X252" s="6" t="s">
        <v>49</v>
      </c>
      <c r="Y252" s="6"/>
      <c r="Z252" s="7"/>
      <c r="AA252" s="7"/>
      <c r="AB252" s="7"/>
      <c r="AC252" s="7"/>
      <c r="AD252" s="7"/>
      <c r="AE252" s="7"/>
    </row>
    <row r="253" spans="1:31" x14ac:dyDescent="0.15">
      <c r="A253" s="4">
        <v>42368</v>
      </c>
      <c r="B253" s="5" t="s">
        <v>1049</v>
      </c>
      <c r="C253" s="2">
        <v>4</v>
      </c>
      <c r="D253" s="6" t="s">
        <v>141</v>
      </c>
      <c r="E253" s="6" t="s">
        <v>41</v>
      </c>
      <c r="F253" s="2" t="s">
        <v>1050</v>
      </c>
      <c r="G253" s="2" t="s">
        <v>302</v>
      </c>
      <c r="H253" s="2" t="s">
        <v>44</v>
      </c>
      <c r="I253" s="2" t="s">
        <v>43</v>
      </c>
      <c r="J253" s="6" t="s">
        <v>63</v>
      </c>
      <c r="K253" s="2" t="s">
        <v>66</v>
      </c>
      <c r="L253" s="2">
        <v>1</v>
      </c>
      <c r="M253" s="2">
        <v>270</v>
      </c>
      <c r="N253" s="2">
        <v>200</v>
      </c>
      <c r="O253" s="12">
        <v>0.74074074074074103</v>
      </c>
      <c r="P253" s="2">
        <v>0.625</v>
      </c>
      <c r="Q253" s="2">
        <v>125</v>
      </c>
      <c r="R253" s="14" t="s">
        <v>113</v>
      </c>
      <c r="S253" s="2" t="s">
        <v>313</v>
      </c>
      <c r="T253" s="7"/>
      <c r="U253" s="7"/>
      <c r="V253" s="7"/>
      <c r="W253" s="2" t="s">
        <v>54</v>
      </c>
      <c r="X253" s="6" t="s">
        <v>49</v>
      </c>
      <c r="Y253" s="6"/>
      <c r="Z253" s="7"/>
      <c r="AA253" s="7"/>
      <c r="AB253" s="7"/>
      <c r="AC253" s="7"/>
      <c r="AD253" s="7"/>
      <c r="AE253" s="7"/>
    </row>
    <row r="254" spans="1:31" x14ac:dyDescent="0.15">
      <c r="A254" s="4">
        <v>42368</v>
      </c>
      <c r="B254" s="5" t="s">
        <v>1049</v>
      </c>
      <c r="C254" s="2">
        <v>4</v>
      </c>
      <c r="D254" s="6" t="s">
        <v>157</v>
      </c>
      <c r="E254" s="6" t="s">
        <v>41</v>
      </c>
      <c r="F254" s="2" t="s">
        <v>176</v>
      </c>
      <c r="G254" s="2" t="s">
        <v>302</v>
      </c>
      <c r="H254" s="2" t="s">
        <v>44</v>
      </c>
      <c r="I254" s="2" t="s">
        <v>89</v>
      </c>
      <c r="J254" s="6" t="s">
        <v>63</v>
      </c>
      <c r="K254" s="2" t="s">
        <v>66</v>
      </c>
      <c r="L254" s="2">
        <v>1</v>
      </c>
      <c r="M254" s="2">
        <v>1055</v>
      </c>
      <c r="N254" s="2">
        <v>1000</v>
      </c>
      <c r="O254" s="12">
        <v>0.94786729857819896</v>
      </c>
      <c r="P254" s="2">
        <v>0.92500000000000004</v>
      </c>
      <c r="Q254" s="2">
        <v>925</v>
      </c>
      <c r="R254" s="14" t="s">
        <v>113</v>
      </c>
      <c r="S254" s="2" t="s">
        <v>313</v>
      </c>
      <c r="T254" s="7"/>
      <c r="U254" s="7"/>
      <c r="V254" s="7"/>
      <c r="W254" s="2" t="s">
        <v>54</v>
      </c>
      <c r="X254" s="6" t="s">
        <v>49</v>
      </c>
      <c r="Y254" s="6"/>
      <c r="Z254" s="7"/>
      <c r="AA254" s="7"/>
      <c r="AB254" s="7"/>
      <c r="AC254" s="7"/>
      <c r="AD254" s="7"/>
      <c r="AE254" s="7"/>
    </row>
    <row r="255" spans="1:31" x14ac:dyDescent="0.15">
      <c r="A255" s="4">
        <v>42368</v>
      </c>
      <c r="B255" s="5" t="s">
        <v>1049</v>
      </c>
      <c r="C255" s="2">
        <v>4</v>
      </c>
      <c r="D255" s="6" t="s">
        <v>692</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313</v>
      </c>
      <c r="T255" s="7"/>
      <c r="U255" s="7"/>
      <c r="V255" s="7"/>
      <c r="W255" s="2" t="s">
        <v>54</v>
      </c>
      <c r="X255" s="6" t="s">
        <v>49</v>
      </c>
      <c r="Y255" s="6"/>
      <c r="Z255" s="7"/>
      <c r="AA255" s="7"/>
      <c r="AB255" s="7"/>
      <c r="AC255" s="7"/>
      <c r="AD255" s="7"/>
      <c r="AE255" s="7"/>
    </row>
    <row r="256" spans="1:31" x14ac:dyDescent="0.15">
      <c r="A256" s="4">
        <v>42368</v>
      </c>
      <c r="B256" s="5" t="s">
        <v>1051</v>
      </c>
      <c r="C256" s="2">
        <v>5</v>
      </c>
      <c r="D256" s="6" t="s">
        <v>100</v>
      </c>
      <c r="E256" s="6" t="s">
        <v>128</v>
      </c>
      <c r="F256" s="2" t="s">
        <v>1052</v>
      </c>
      <c r="G256" s="2" t="s">
        <v>85</v>
      </c>
      <c r="H256" s="2" t="s">
        <v>44</v>
      </c>
      <c r="I256" s="2" t="s">
        <v>156</v>
      </c>
      <c r="J256" s="6" t="s">
        <v>45</v>
      </c>
      <c r="K256" s="2" t="s">
        <v>66</v>
      </c>
      <c r="L256" s="2">
        <v>1</v>
      </c>
      <c r="M256" s="2">
        <v>240</v>
      </c>
      <c r="N256" s="2">
        <v>240</v>
      </c>
      <c r="O256" s="12">
        <v>1</v>
      </c>
      <c r="P256" s="2">
        <v>1</v>
      </c>
      <c r="Q256" s="2">
        <v>240</v>
      </c>
      <c r="R256" s="14" t="s">
        <v>113</v>
      </c>
      <c r="S256" s="2" t="s">
        <v>1075</v>
      </c>
      <c r="T256" s="7"/>
      <c r="U256" s="7"/>
      <c r="V256" s="7"/>
      <c r="W256" s="2" t="s">
        <v>392</v>
      </c>
      <c r="X256" s="6" t="s">
        <v>276</v>
      </c>
      <c r="Y256" s="6"/>
      <c r="Z256" s="7"/>
      <c r="AA256" s="7"/>
      <c r="AB256" s="7"/>
      <c r="AC256" s="7"/>
      <c r="AD256" s="7"/>
      <c r="AE256" s="7"/>
    </row>
    <row r="257" spans="1:31" x14ac:dyDescent="0.15">
      <c r="A257" s="4">
        <v>42368</v>
      </c>
      <c r="B257" s="5" t="s">
        <v>1053</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392</v>
      </c>
      <c r="X257" s="6" t="s">
        <v>49</v>
      </c>
      <c r="Y257" s="6"/>
      <c r="Z257" s="7"/>
      <c r="AA257" s="7"/>
      <c r="AB257" s="7"/>
      <c r="AC257" s="7"/>
      <c r="AD257" s="7"/>
      <c r="AE257" s="7"/>
    </row>
    <row r="258" spans="1:31" x14ac:dyDescent="0.15">
      <c r="A258" s="4">
        <v>42368</v>
      </c>
      <c r="B258" s="5" t="s">
        <v>1054</v>
      </c>
      <c r="C258" s="2">
        <v>7</v>
      </c>
      <c r="D258" s="6" t="s">
        <v>141</v>
      </c>
      <c r="E258" s="6" t="s">
        <v>41</v>
      </c>
      <c r="F258" s="2" t="s">
        <v>1050</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392</v>
      </c>
      <c r="X258" s="6" t="s">
        <v>49</v>
      </c>
      <c r="Y258" s="6"/>
      <c r="Z258" s="7"/>
      <c r="AA258" s="7"/>
      <c r="AB258" s="7"/>
      <c r="AC258" s="7"/>
      <c r="AD258" s="7"/>
      <c r="AE258" s="7"/>
    </row>
    <row r="259" spans="1:31" x14ac:dyDescent="0.15">
      <c r="A259" s="4">
        <v>42368</v>
      </c>
      <c r="B259" s="5" t="s">
        <v>1055</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392</v>
      </c>
      <c r="X259" s="6" t="s">
        <v>49</v>
      </c>
      <c r="Y259" s="6"/>
      <c r="Z259" s="7"/>
      <c r="AA259" s="7"/>
      <c r="AB259" s="7"/>
      <c r="AC259" s="7"/>
      <c r="AD259" s="7"/>
      <c r="AE259" s="7"/>
    </row>
    <row r="260" spans="1:31" x14ac:dyDescent="0.15">
      <c r="A260" s="4">
        <v>42368</v>
      </c>
      <c r="B260" s="5" t="s">
        <v>1056</v>
      </c>
      <c r="C260" s="2">
        <v>9</v>
      </c>
      <c r="D260" s="6" t="s">
        <v>69</v>
      </c>
      <c r="E260" s="6" t="s">
        <v>70</v>
      </c>
      <c r="F260" s="2" t="s">
        <v>119</v>
      </c>
      <c r="G260" s="2" t="s">
        <v>834</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1132</v>
      </c>
      <c r="C261" s="2">
        <v>1</v>
      </c>
      <c r="D261" s="6" t="s">
        <v>75</v>
      </c>
      <c r="E261" s="6" t="s">
        <v>221</v>
      </c>
      <c r="F261" s="2" t="s">
        <v>980</v>
      </c>
      <c r="G261" s="2" t="s">
        <v>304</v>
      </c>
      <c r="H261" s="2" t="s">
        <v>62</v>
      </c>
      <c r="I261" s="2" t="s">
        <v>53</v>
      </c>
      <c r="J261" s="6" t="s">
        <v>45</v>
      </c>
      <c r="K261" s="2" t="s">
        <v>66</v>
      </c>
      <c r="L261" s="2">
        <v>1</v>
      </c>
      <c r="M261" s="2">
        <v>1130</v>
      </c>
      <c r="N261" s="2">
        <v>678</v>
      </c>
      <c r="O261" s="12">
        <v>0.6</v>
      </c>
      <c r="P261" s="2">
        <v>0.4</v>
      </c>
      <c r="Q261" s="2">
        <v>224</v>
      </c>
      <c r="R261" s="14" t="s">
        <v>113</v>
      </c>
      <c r="S261" s="2" t="s">
        <v>1133</v>
      </c>
      <c r="T261" s="7"/>
      <c r="U261" s="7"/>
      <c r="V261" s="7"/>
      <c r="W261" s="2" t="s">
        <v>392</v>
      </c>
      <c r="X261" s="6" t="s">
        <v>86</v>
      </c>
      <c r="Y261" s="6"/>
      <c r="Z261" s="7"/>
      <c r="AA261" s="2">
        <v>560</v>
      </c>
      <c r="AB261" s="7"/>
      <c r="AC261" s="7"/>
      <c r="AD261" s="7"/>
      <c r="AE261" s="7"/>
    </row>
    <row r="262" spans="1:31" x14ac:dyDescent="0.15">
      <c r="A262" s="4">
        <v>42369</v>
      </c>
      <c r="B262" s="5" t="s">
        <v>1134</v>
      </c>
      <c r="C262" s="2">
        <v>2</v>
      </c>
      <c r="D262" s="6" t="s">
        <v>100</v>
      </c>
      <c r="E262" s="6" t="s">
        <v>128</v>
      </c>
      <c r="F262" s="2" t="s">
        <v>1135</v>
      </c>
      <c r="G262" s="2" t="s">
        <v>1136</v>
      </c>
      <c r="H262" s="2" t="s">
        <v>44</v>
      </c>
      <c r="I262" s="2" t="s">
        <v>156</v>
      </c>
      <c r="J262" s="6" t="s">
        <v>55</v>
      </c>
      <c r="K262" s="2" t="s">
        <v>66</v>
      </c>
      <c r="L262" s="2">
        <v>1</v>
      </c>
      <c r="M262" s="2">
        <v>288</v>
      </c>
      <c r="N262" s="2">
        <v>259</v>
      </c>
      <c r="O262" s="12">
        <v>0.89930555555555602</v>
      </c>
      <c r="P262" s="2">
        <v>0.85</v>
      </c>
      <c r="Q262" s="2">
        <v>220</v>
      </c>
      <c r="R262" s="14" t="s">
        <v>113</v>
      </c>
      <c r="S262" s="2" t="s">
        <v>1077</v>
      </c>
      <c r="T262" s="7"/>
      <c r="U262" s="7"/>
      <c r="V262" s="7"/>
      <c r="W262" s="2" t="s">
        <v>54</v>
      </c>
      <c r="X262" s="6" t="s">
        <v>86</v>
      </c>
      <c r="Y262" s="6"/>
      <c r="Z262" s="7"/>
      <c r="AA262" s="7"/>
      <c r="AB262" s="7"/>
      <c r="AC262" s="7"/>
      <c r="AD262" s="7"/>
      <c r="AE262" s="7"/>
    </row>
    <row r="263" spans="1:31" x14ac:dyDescent="0.15">
      <c r="A263" s="4">
        <v>42369</v>
      </c>
      <c r="B263" s="5" t="s">
        <v>1137</v>
      </c>
      <c r="C263" s="2">
        <v>3</v>
      </c>
      <c r="D263" s="6" t="s">
        <v>64</v>
      </c>
      <c r="E263" s="6" t="s">
        <v>101</v>
      </c>
      <c r="F263" s="2" t="s">
        <v>1138</v>
      </c>
      <c r="G263" s="7"/>
      <c r="H263" s="2" t="s">
        <v>44</v>
      </c>
      <c r="I263" s="2" t="s">
        <v>306</v>
      </c>
      <c r="J263" s="6" t="s">
        <v>45</v>
      </c>
      <c r="K263" s="2" t="s">
        <v>64</v>
      </c>
      <c r="L263" s="2">
        <v>1</v>
      </c>
      <c r="M263" s="2">
        <v>4780</v>
      </c>
      <c r="N263" s="2">
        <v>3800</v>
      </c>
      <c r="O263" s="12">
        <v>0.79497907949790803</v>
      </c>
      <c r="P263" s="2">
        <v>0.7</v>
      </c>
      <c r="Q263" s="2">
        <v>2660</v>
      </c>
      <c r="R263" s="14" t="s">
        <v>169</v>
      </c>
      <c r="S263" s="2" t="s">
        <v>1139</v>
      </c>
      <c r="T263" s="2">
        <v>18500858889</v>
      </c>
      <c r="U263" s="2" t="s">
        <v>1140</v>
      </c>
      <c r="V263" s="7"/>
      <c r="W263" s="2" t="s">
        <v>54</v>
      </c>
      <c r="X263" s="6" t="s">
        <v>86</v>
      </c>
      <c r="Y263" s="6"/>
      <c r="Z263" s="7"/>
      <c r="AA263" s="7"/>
      <c r="AB263" s="7"/>
      <c r="AC263" s="7"/>
      <c r="AD263" s="7"/>
      <c r="AE263" s="7"/>
    </row>
    <row r="264" spans="1:31" x14ac:dyDescent="0.15">
      <c r="A264" s="4">
        <v>42369</v>
      </c>
      <c r="B264" s="5" t="s">
        <v>1137</v>
      </c>
      <c r="C264" s="2">
        <v>3</v>
      </c>
      <c r="D264" s="6" t="s">
        <v>102</v>
      </c>
      <c r="E264" s="6" t="s">
        <v>133</v>
      </c>
      <c r="F264" s="2" t="s">
        <v>155</v>
      </c>
      <c r="G264" s="2" t="s">
        <v>987</v>
      </c>
      <c r="H264" s="2" t="s">
        <v>44</v>
      </c>
      <c r="I264" s="2" t="s">
        <v>104</v>
      </c>
      <c r="J264" s="6" t="s">
        <v>45</v>
      </c>
      <c r="K264" s="2" t="s">
        <v>64</v>
      </c>
      <c r="L264" s="2">
        <v>1</v>
      </c>
      <c r="M264" s="2">
        <v>2560</v>
      </c>
      <c r="N264" s="2">
        <v>2000</v>
      </c>
      <c r="O264" s="12">
        <v>0.78125</v>
      </c>
      <c r="P264" s="2">
        <v>0.625</v>
      </c>
      <c r="Q264" s="2">
        <v>1250</v>
      </c>
      <c r="R264" s="14" t="s">
        <v>169</v>
      </c>
      <c r="S264" s="2" t="s">
        <v>1139</v>
      </c>
      <c r="T264" s="7"/>
      <c r="U264" s="7"/>
      <c r="V264" s="7"/>
      <c r="W264" s="2" t="s">
        <v>54</v>
      </c>
      <c r="X264" s="6" t="s">
        <v>86</v>
      </c>
      <c r="Y264" s="6"/>
      <c r="Z264" s="7"/>
      <c r="AA264" s="7"/>
      <c r="AB264" s="7"/>
      <c r="AC264" s="7"/>
      <c r="AD264" s="7"/>
      <c r="AE264" s="7"/>
    </row>
    <row r="265" spans="1:31" x14ac:dyDescent="0.15">
      <c r="A265" s="4">
        <v>42369</v>
      </c>
      <c r="B265" s="5" t="s">
        <v>1137</v>
      </c>
      <c r="C265" s="2">
        <v>3</v>
      </c>
      <c r="D265" s="6" t="s">
        <v>64</v>
      </c>
      <c r="E265" s="6" t="s">
        <v>101</v>
      </c>
      <c r="F265" s="2" t="s">
        <v>1141</v>
      </c>
      <c r="G265" s="7"/>
      <c r="H265" s="2" t="s">
        <v>44</v>
      </c>
      <c r="I265" s="2" t="s">
        <v>1142</v>
      </c>
      <c r="J265" s="6" t="s">
        <v>45</v>
      </c>
      <c r="K265" s="2" t="s">
        <v>64</v>
      </c>
      <c r="L265" s="2">
        <v>1</v>
      </c>
      <c r="M265" s="2">
        <v>3280</v>
      </c>
      <c r="N265" s="2">
        <v>2500</v>
      </c>
      <c r="O265" s="12">
        <v>0.76219512195121997</v>
      </c>
      <c r="P265" s="2">
        <v>0.625</v>
      </c>
      <c r="Q265" s="2">
        <v>1562</v>
      </c>
      <c r="R265" s="14" t="s">
        <v>169</v>
      </c>
      <c r="S265" s="2" t="s">
        <v>1139</v>
      </c>
      <c r="T265" s="7"/>
      <c r="U265" s="7"/>
      <c r="V265" s="7"/>
      <c r="W265" s="2" t="s">
        <v>54</v>
      </c>
      <c r="X265" s="6" t="s">
        <v>86</v>
      </c>
      <c r="Y265" s="6"/>
      <c r="Z265" s="7"/>
      <c r="AA265" s="7"/>
      <c r="AB265" s="7"/>
      <c r="AC265" s="7"/>
      <c r="AD265" s="7"/>
      <c r="AE265" s="7"/>
    </row>
    <row r="266" spans="1:31" x14ac:dyDescent="0.15">
      <c r="A266" s="4">
        <v>42369</v>
      </c>
      <c r="B266" s="5" t="s">
        <v>1137</v>
      </c>
      <c r="C266" s="2">
        <v>3</v>
      </c>
      <c r="D266" s="6" t="s">
        <v>102</v>
      </c>
      <c r="E266" s="6" t="s">
        <v>133</v>
      </c>
      <c r="F266" s="2" t="s">
        <v>1143</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1139</v>
      </c>
      <c r="T266" s="7"/>
      <c r="U266" s="7"/>
      <c r="V266" s="7"/>
      <c r="W266" s="2" t="s">
        <v>54</v>
      </c>
      <c r="X266" s="6" t="s">
        <v>86</v>
      </c>
      <c r="Y266" s="6"/>
      <c r="Z266" s="7"/>
      <c r="AA266" s="7"/>
      <c r="AB266" s="7"/>
      <c r="AC266" s="7"/>
      <c r="AD266" s="7"/>
      <c r="AE266" s="7"/>
    </row>
    <row r="267" spans="1:31" x14ac:dyDescent="0.15">
      <c r="A267" s="4">
        <v>42369</v>
      </c>
      <c r="B267" s="5" t="s">
        <v>1137</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1139</v>
      </c>
      <c r="T267" s="7"/>
      <c r="U267" s="7"/>
      <c r="V267" s="7"/>
      <c r="W267" s="2" t="s">
        <v>54</v>
      </c>
      <c r="X267" s="6" t="s">
        <v>86</v>
      </c>
      <c r="Y267" s="6"/>
      <c r="Z267" s="7"/>
      <c r="AA267" s="7"/>
      <c r="AB267" s="7"/>
      <c r="AC267" s="7"/>
      <c r="AD267" s="7"/>
      <c r="AE267" s="7"/>
    </row>
    <row r="268" spans="1:31" x14ac:dyDescent="0.15">
      <c r="A268" s="4">
        <v>42369</v>
      </c>
      <c r="B268" s="5" t="s">
        <v>1137</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1139</v>
      </c>
      <c r="T268" s="7"/>
      <c r="U268" s="7"/>
      <c r="V268" s="7"/>
      <c r="W268" s="2" t="s">
        <v>54</v>
      </c>
      <c r="X268" s="6" t="s">
        <v>86</v>
      </c>
      <c r="Y268" s="6"/>
      <c r="Z268" s="7"/>
      <c r="AA268" s="7"/>
      <c r="AB268" s="7"/>
      <c r="AC268" s="7"/>
      <c r="AD268" s="7"/>
      <c r="AE268" s="7"/>
    </row>
    <row r="269" spans="1:31" x14ac:dyDescent="0.15">
      <c r="A269" s="4">
        <v>42369</v>
      </c>
      <c r="B269" s="5" t="s">
        <v>1144</v>
      </c>
      <c r="C269" s="2">
        <v>4</v>
      </c>
      <c r="D269" s="6" t="s">
        <v>973</v>
      </c>
      <c r="E269" s="6" t="s">
        <v>41</v>
      </c>
      <c r="F269" s="2" t="s">
        <v>42</v>
      </c>
      <c r="G269" s="2" t="s">
        <v>302</v>
      </c>
      <c r="H269" s="2" t="s">
        <v>44</v>
      </c>
      <c r="I269" s="2" t="s">
        <v>72</v>
      </c>
      <c r="J269" s="6" t="s">
        <v>45</v>
      </c>
      <c r="K269" s="2" t="s">
        <v>64</v>
      </c>
      <c r="L269" s="2">
        <v>1</v>
      </c>
      <c r="M269" s="2">
        <v>190</v>
      </c>
      <c r="N269" s="2">
        <v>190</v>
      </c>
      <c r="O269" s="12">
        <v>1</v>
      </c>
      <c r="P269" s="2">
        <v>1</v>
      </c>
      <c r="Q269" s="2">
        <v>190</v>
      </c>
      <c r="R269" s="14" t="s">
        <v>169</v>
      </c>
      <c r="S269" s="2" t="s">
        <v>1139</v>
      </c>
      <c r="T269" s="7"/>
      <c r="U269" s="7"/>
      <c r="V269" s="7"/>
      <c r="W269" s="2" t="s">
        <v>54</v>
      </c>
      <c r="X269" s="6" t="s">
        <v>49</v>
      </c>
      <c r="Y269" s="6"/>
      <c r="Z269" s="7"/>
      <c r="AA269" s="7"/>
      <c r="AB269" s="7"/>
      <c r="AC269" s="7"/>
      <c r="AD269" s="7"/>
      <c r="AE269" s="7"/>
    </row>
    <row r="270" spans="1:31" x14ac:dyDescent="0.15">
      <c r="A270" s="4">
        <v>42369</v>
      </c>
      <c r="B270" s="5" t="s">
        <v>1145</v>
      </c>
      <c r="C270" s="2">
        <v>5</v>
      </c>
      <c r="D270" s="6" t="s">
        <v>66</v>
      </c>
      <c r="E270" s="6" t="s">
        <v>147</v>
      </c>
      <c r="F270" s="2" t="s">
        <v>1146</v>
      </c>
      <c r="G270" s="2" t="s">
        <v>1147</v>
      </c>
      <c r="H270" s="2" t="s">
        <v>44</v>
      </c>
      <c r="I270" s="2" t="s">
        <v>144</v>
      </c>
      <c r="J270" s="6" t="s">
        <v>45</v>
      </c>
      <c r="K270" s="2" t="s">
        <v>66</v>
      </c>
      <c r="L270" s="2">
        <v>1</v>
      </c>
      <c r="M270" s="2">
        <v>3750</v>
      </c>
      <c r="N270" s="2">
        <v>3187</v>
      </c>
      <c r="O270" s="12">
        <v>0.84986666666666699</v>
      </c>
      <c r="P270" s="2">
        <v>0.77500000000000002</v>
      </c>
      <c r="Q270" s="2">
        <v>2469</v>
      </c>
      <c r="R270" s="14" t="s">
        <v>113</v>
      </c>
      <c r="S270" s="2" t="s">
        <v>1123</v>
      </c>
      <c r="T270" s="2"/>
      <c r="U270" s="2"/>
      <c r="V270" s="2"/>
      <c r="W270" s="2" t="s">
        <v>54</v>
      </c>
      <c r="X270" s="6" t="s">
        <v>86</v>
      </c>
      <c r="Y270" s="6"/>
      <c r="Z270" s="2"/>
      <c r="AA270" s="2"/>
      <c r="AB270" s="15"/>
      <c r="AC270" s="2"/>
      <c r="AD270" s="2"/>
      <c r="AE270" s="2"/>
    </row>
    <row r="271" spans="1:31" x14ac:dyDescent="0.15">
      <c r="A271" s="4">
        <v>42369</v>
      </c>
      <c r="B271" s="5" t="s">
        <v>1148</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1149</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1150</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1077</v>
      </c>
      <c r="T273" s="7"/>
      <c r="U273" s="7"/>
      <c r="V273" s="7"/>
      <c r="W273" s="2" t="s">
        <v>54</v>
      </c>
      <c r="X273" s="6" t="s">
        <v>49</v>
      </c>
      <c r="Y273" s="6"/>
      <c r="Z273" s="7"/>
      <c r="AA273" s="7"/>
      <c r="AB273" s="7"/>
      <c r="AC273" s="7"/>
      <c r="AD273" s="7"/>
      <c r="AE273" s="7"/>
    </row>
    <row r="274" spans="1:31" x14ac:dyDescent="0.15">
      <c r="A274" s="4">
        <v>42370</v>
      </c>
      <c r="B274" s="5" t="s">
        <v>1151</v>
      </c>
      <c r="C274" s="2">
        <v>1</v>
      </c>
      <c r="D274" s="6" t="s">
        <v>75</v>
      </c>
      <c r="E274" s="6" t="s">
        <v>199</v>
      </c>
      <c r="F274" s="2" t="s">
        <v>942</v>
      </c>
      <c r="G274" s="2" t="s">
        <v>304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1152</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392</v>
      </c>
      <c r="X275" s="6" t="s">
        <v>49</v>
      </c>
      <c r="Y275" s="6"/>
      <c r="Z275" s="7"/>
      <c r="AA275" s="7"/>
      <c r="AB275" s="7"/>
      <c r="AC275" s="7"/>
      <c r="AD275" s="7"/>
      <c r="AE275" s="7"/>
    </row>
    <row r="276" spans="1:31" x14ac:dyDescent="0.15">
      <c r="A276" s="4">
        <v>42370</v>
      </c>
      <c r="B276" s="5" t="s">
        <v>1152</v>
      </c>
      <c r="C276" s="2">
        <v>2</v>
      </c>
      <c r="D276" s="6" t="s">
        <v>50</v>
      </c>
      <c r="E276" s="6" t="s">
        <v>622</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392</v>
      </c>
      <c r="X276" s="6" t="s">
        <v>49</v>
      </c>
      <c r="Y276" s="6"/>
      <c r="Z276" s="7"/>
      <c r="AA276" s="7"/>
      <c r="AB276" s="7"/>
      <c r="AC276" s="7"/>
      <c r="AD276" s="7"/>
      <c r="AE276" s="7"/>
    </row>
    <row r="277" spans="1:31" x14ac:dyDescent="0.15">
      <c r="A277" s="4">
        <v>42370</v>
      </c>
      <c r="B277" s="5" t="s">
        <v>1153</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392</v>
      </c>
      <c r="X277" s="6" t="s">
        <v>49</v>
      </c>
      <c r="Y277" s="6"/>
      <c r="Z277" s="7"/>
      <c r="AA277" s="7"/>
      <c r="AB277" s="7"/>
      <c r="AC277" s="7"/>
      <c r="AD277" s="7"/>
      <c r="AE277" s="7"/>
    </row>
    <row r="278" spans="1:31" x14ac:dyDescent="0.15">
      <c r="A278" s="4">
        <v>42370</v>
      </c>
      <c r="B278" s="5" t="s">
        <v>1154</v>
      </c>
      <c r="C278" s="2">
        <v>4</v>
      </c>
      <c r="D278" s="6" t="s">
        <v>122</v>
      </c>
      <c r="E278" s="6" t="s">
        <v>123</v>
      </c>
      <c r="F278" s="2" t="s">
        <v>1155</v>
      </c>
      <c r="G278" s="2" t="s">
        <v>166</v>
      </c>
      <c r="H278" s="2" t="s">
        <v>62</v>
      </c>
      <c r="I278" s="2" t="s">
        <v>89</v>
      </c>
      <c r="J278" s="6" t="s">
        <v>45</v>
      </c>
      <c r="K278" s="2" t="s">
        <v>66</v>
      </c>
      <c r="L278" s="2">
        <v>1</v>
      </c>
      <c r="M278" s="2">
        <v>880</v>
      </c>
      <c r="N278" s="2">
        <v>748</v>
      </c>
      <c r="O278" s="12">
        <v>0.85</v>
      </c>
      <c r="P278" s="2">
        <v>0.77500000000000002</v>
      </c>
      <c r="Q278" s="2">
        <v>406</v>
      </c>
      <c r="R278" s="14" t="s">
        <v>113</v>
      </c>
      <c r="S278" s="2" t="s">
        <v>332</v>
      </c>
      <c r="T278" s="7"/>
      <c r="U278" s="7"/>
      <c r="V278" s="7"/>
      <c r="W278" s="2" t="s">
        <v>54</v>
      </c>
      <c r="X278" s="6" t="s">
        <v>49</v>
      </c>
      <c r="Y278" s="6"/>
      <c r="Z278" s="7"/>
      <c r="AA278" s="2">
        <v>524</v>
      </c>
      <c r="AB278" s="7"/>
      <c r="AC278" s="7"/>
      <c r="AD278" s="7"/>
      <c r="AE278" s="7"/>
    </row>
    <row r="279" spans="1:31" x14ac:dyDescent="0.15">
      <c r="A279" s="4">
        <v>42370</v>
      </c>
      <c r="B279" s="5" t="s">
        <v>1154</v>
      </c>
      <c r="C279" s="2">
        <v>4</v>
      </c>
      <c r="D279" s="6" t="s">
        <v>122</v>
      </c>
      <c r="E279" s="6" t="s">
        <v>123</v>
      </c>
      <c r="F279" s="2" t="s">
        <v>1155</v>
      </c>
      <c r="G279" s="2" t="s">
        <v>166</v>
      </c>
      <c r="H279" s="2" t="s">
        <v>62</v>
      </c>
      <c r="I279" s="2" t="s">
        <v>282</v>
      </c>
      <c r="J279" s="6" t="s">
        <v>45</v>
      </c>
      <c r="K279" s="2" t="s">
        <v>66</v>
      </c>
      <c r="L279" s="2">
        <v>1</v>
      </c>
      <c r="M279" s="2">
        <v>880</v>
      </c>
      <c r="N279" s="2">
        <v>748</v>
      </c>
      <c r="O279" s="12">
        <v>0.85</v>
      </c>
      <c r="P279" s="2">
        <v>0.77500000000000002</v>
      </c>
      <c r="Q279" s="2">
        <v>406</v>
      </c>
      <c r="R279" s="14" t="s">
        <v>113</v>
      </c>
      <c r="S279" s="2" t="s">
        <v>332</v>
      </c>
      <c r="T279" s="7"/>
      <c r="U279" s="7"/>
      <c r="V279" s="7"/>
      <c r="W279" s="2" t="s">
        <v>54</v>
      </c>
      <c r="X279" s="6" t="s">
        <v>49</v>
      </c>
      <c r="Y279" s="6"/>
      <c r="Z279" s="7"/>
      <c r="AA279" s="2">
        <v>524</v>
      </c>
      <c r="AB279" s="7"/>
      <c r="AC279" s="7"/>
      <c r="AD279" s="7"/>
      <c r="AE279" s="7"/>
    </row>
    <row r="280" spans="1:31" x14ac:dyDescent="0.15">
      <c r="A280" s="4">
        <v>42370</v>
      </c>
      <c r="B280" s="5" t="s">
        <v>1156</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269</v>
      </c>
      <c r="T280" s="7"/>
      <c r="U280" s="7"/>
      <c r="V280" s="7"/>
      <c r="W280" s="2" t="s">
        <v>54</v>
      </c>
      <c r="X280" s="6" t="s">
        <v>78</v>
      </c>
      <c r="Y280" s="6"/>
      <c r="Z280" s="7"/>
      <c r="AA280" s="7"/>
      <c r="AB280" s="7"/>
      <c r="AC280" s="7"/>
      <c r="AD280" s="7"/>
      <c r="AE280" s="7"/>
    </row>
    <row r="281" spans="1:31" x14ac:dyDescent="0.15">
      <c r="A281" s="4">
        <v>42370</v>
      </c>
      <c r="B281" s="5" t="s">
        <v>1157</v>
      </c>
      <c r="C281" s="2">
        <v>6</v>
      </c>
      <c r="D281" s="6" t="s">
        <v>50</v>
      </c>
      <c r="E281" s="6" t="s">
        <v>623</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392</v>
      </c>
      <c r="X281" s="6" t="s">
        <v>49</v>
      </c>
      <c r="Y281" s="6"/>
      <c r="Z281" s="7"/>
      <c r="AA281" s="7"/>
      <c r="AB281" s="7"/>
      <c r="AC281" s="7"/>
      <c r="AD281" s="7"/>
      <c r="AE281" s="7"/>
    </row>
    <row r="282" spans="1:31" x14ac:dyDescent="0.15">
      <c r="A282" s="4">
        <v>42370</v>
      </c>
      <c r="B282" s="5" t="s">
        <v>1158</v>
      </c>
      <c r="C282" s="2">
        <v>7</v>
      </c>
      <c r="D282" s="6" t="s">
        <v>56</v>
      </c>
      <c r="E282" s="6" t="s">
        <v>52</v>
      </c>
      <c r="F282" s="7"/>
      <c r="G282" s="2" t="s">
        <v>1159</v>
      </c>
      <c r="H282" s="2" t="s">
        <v>44</v>
      </c>
      <c r="I282" s="2" t="s">
        <v>53</v>
      </c>
      <c r="J282" s="6" t="s">
        <v>55</v>
      </c>
      <c r="K282" s="2" t="s">
        <v>46</v>
      </c>
      <c r="L282" s="2">
        <v>3</v>
      </c>
      <c r="M282" s="2">
        <v>20</v>
      </c>
      <c r="N282" s="2">
        <v>60</v>
      </c>
      <c r="O282" s="12">
        <v>1</v>
      </c>
      <c r="P282" s="7"/>
      <c r="Q282" s="7"/>
      <c r="R282" s="14" t="s">
        <v>47</v>
      </c>
      <c r="S282" s="7"/>
      <c r="T282" s="7"/>
      <c r="U282" s="7"/>
      <c r="V282" s="7"/>
      <c r="W282" s="2" t="s">
        <v>392</v>
      </c>
      <c r="X282" s="6" t="s">
        <v>49</v>
      </c>
      <c r="Y282" s="6"/>
      <c r="Z282" s="7"/>
      <c r="AA282" s="7"/>
      <c r="AB282" s="7"/>
      <c r="AC282" s="7"/>
      <c r="AD282" s="7"/>
      <c r="AE282" s="7"/>
    </row>
    <row r="283" spans="1:31" x14ac:dyDescent="0.15">
      <c r="A283" s="4">
        <v>42370</v>
      </c>
      <c r="B283" s="5" t="s">
        <v>1160</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1161</v>
      </c>
      <c r="C284" s="2">
        <v>9</v>
      </c>
      <c r="D284" s="6" t="s">
        <v>242</v>
      </c>
      <c r="E284" s="6"/>
      <c r="F284" s="2" t="s">
        <v>1162</v>
      </c>
      <c r="G284" s="7"/>
      <c r="H284" s="2" t="s">
        <v>62</v>
      </c>
      <c r="I284" s="2" t="s">
        <v>820</v>
      </c>
      <c r="J284" s="6" t="s">
        <v>63</v>
      </c>
      <c r="K284" s="2" t="s">
        <v>66</v>
      </c>
      <c r="L284" s="2">
        <v>1</v>
      </c>
      <c r="M284" s="2">
        <v>500</v>
      </c>
      <c r="N284" s="2">
        <v>500</v>
      </c>
      <c r="O284" s="12">
        <v>1</v>
      </c>
      <c r="P284" s="2">
        <v>1</v>
      </c>
      <c r="Q284" s="2">
        <v>500</v>
      </c>
      <c r="R284" s="14" t="s">
        <v>1072</v>
      </c>
      <c r="S284" s="2" t="s">
        <v>1163</v>
      </c>
      <c r="T284" s="7"/>
      <c r="U284" s="7"/>
      <c r="V284" s="7"/>
      <c r="W284" s="2" t="s">
        <v>54</v>
      </c>
      <c r="X284" s="6" t="s">
        <v>86</v>
      </c>
      <c r="Y284" s="6"/>
      <c r="Z284" s="7"/>
      <c r="AA284" s="7"/>
      <c r="AB284" s="7"/>
      <c r="AC284" s="7"/>
      <c r="AD284" s="7"/>
      <c r="AE284" s="7"/>
    </row>
    <row r="285" spans="1:31" x14ac:dyDescent="0.15">
      <c r="A285" s="4">
        <v>42370</v>
      </c>
      <c r="B285" s="5" t="s">
        <v>1161</v>
      </c>
      <c r="C285" s="2">
        <v>9</v>
      </c>
      <c r="D285" s="6" t="s">
        <v>146</v>
      </c>
      <c r="E285" s="6" t="s">
        <v>239</v>
      </c>
      <c r="F285" s="2" t="s">
        <v>187</v>
      </c>
      <c r="G285" s="2" t="s">
        <v>259</v>
      </c>
      <c r="H285" s="2" t="s">
        <v>44</v>
      </c>
      <c r="I285" s="2" t="s">
        <v>240</v>
      </c>
      <c r="J285" s="6" t="s">
        <v>63</v>
      </c>
      <c r="K285" s="2" t="s">
        <v>66</v>
      </c>
      <c r="L285" s="2">
        <v>1</v>
      </c>
      <c r="M285" s="2">
        <v>1520</v>
      </c>
      <c r="N285" s="2">
        <v>1292</v>
      </c>
      <c r="O285" s="12">
        <v>0.85</v>
      </c>
      <c r="P285" s="2">
        <v>0.77500000000000002</v>
      </c>
      <c r="Q285" s="2">
        <v>1001</v>
      </c>
      <c r="R285" s="14" t="s">
        <v>1072</v>
      </c>
      <c r="S285" s="2" t="s">
        <v>1163</v>
      </c>
      <c r="T285" s="7"/>
      <c r="U285" s="7"/>
      <c r="V285" s="7"/>
      <c r="W285" s="2" t="s">
        <v>54</v>
      </c>
      <c r="X285" s="6" t="s">
        <v>86</v>
      </c>
      <c r="Y285" s="6"/>
      <c r="Z285" s="7"/>
      <c r="AA285" s="7"/>
      <c r="AB285" s="7"/>
      <c r="AC285" s="7"/>
      <c r="AD285" s="7"/>
      <c r="AE285" s="7"/>
    </row>
    <row r="286" spans="1:31" x14ac:dyDescent="0.15">
      <c r="A286" s="4">
        <v>42370</v>
      </c>
      <c r="B286" s="5" t="s">
        <v>1164</v>
      </c>
      <c r="C286" s="2">
        <v>10</v>
      </c>
      <c r="D286" s="6" t="s">
        <v>56</v>
      </c>
      <c r="E286" s="6" t="s">
        <v>52</v>
      </c>
      <c r="F286" s="7"/>
      <c r="G286" s="2" t="s">
        <v>246</v>
      </c>
      <c r="H286" s="2" t="s">
        <v>44</v>
      </c>
      <c r="I286" s="2" t="s">
        <v>53</v>
      </c>
      <c r="J286" s="6" t="s">
        <v>45</v>
      </c>
      <c r="K286" s="2" t="s">
        <v>46</v>
      </c>
      <c r="L286" s="2">
        <v>1</v>
      </c>
      <c r="M286" s="2">
        <v>20</v>
      </c>
      <c r="N286" s="2">
        <v>20</v>
      </c>
      <c r="O286" s="12">
        <v>1</v>
      </c>
      <c r="P286" s="7"/>
      <c r="Q286" s="7"/>
      <c r="R286" s="14" t="s">
        <v>47</v>
      </c>
      <c r="S286" s="7"/>
      <c r="T286" s="7"/>
      <c r="U286" s="7"/>
      <c r="V286" s="7"/>
      <c r="W286" s="2" t="s">
        <v>392</v>
      </c>
      <c r="X286" s="6" t="s">
        <v>49</v>
      </c>
      <c r="Y286" s="6"/>
      <c r="Z286" s="7"/>
      <c r="AA286" s="7"/>
      <c r="AB286" s="7"/>
      <c r="AC286" s="7"/>
      <c r="AD286" s="7"/>
      <c r="AE286" s="7"/>
    </row>
    <row r="287" spans="1:31" x14ac:dyDescent="0.15">
      <c r="A287" s="4">
        <v>42370</v>
      </c>
      <c r="B287" s="5" t="s">
        <v>1165</v>
      </c>
      <c r="C287" s="2">
        <v>11</v>
      </c>
      <c r="D287" s="6" t="s">
        <v>50</v>
      </c>
      <c r="E287" s="6" t="s">
        <v>112</v>
      </c>
      <c r="F287" s="7"/>
      <c r="G287" s="2" t="s">
        <v>1166</v>
      </c>
      <c r="H287" s="2" t="s">
        <v>62</v>
      </c>
      <c r="I287" s="2" t="s">
        <v>53</v>
      </c>
      <c r="J287" s="6" t="s">
        <v>45</v>
      </c>
      <c r="K287" s="2" t="s">
        <v>46</v>
      </c>
      <c r="L287" s="2">
        <v>2</v>
      </c>
      <c r="M287" s="2">
        <v>50</v>
      </c>
      <c r="N287" s="2">
        <v>100</v>
      </c>
      <c r="O287" s="12">
        <v>1</v>
      </c>
      <c r="P287" s="7"/>
      <c r="Q287" s="7"/>
      <c r="R287" s="14" t="s">
        <v>47</v>
      </c>
      <c r="S287" s="7"/>
      <c r="T287" s="7"/>
      <c r="U287" s="7"/>
      <c r="V287" s="7"/>
      <c r="W287" s="2" t="s">
        <v>392</v>
      </c>
      <c r="X287" s="6" t="s">
        <v>49</v>
      </c>
      <c r="Y287" s="6"/>
      <c r="Z287" s="7"/>
      <c r="AA287" s="7"/>
      <c r="AB287" s="7"/>
      <c r="AC287" s="7"/>
      <c r="AD287" s="7"/>
      <c r="AE287" s="7"/>
    </row>
    <row r="288" spans="1:31" x14ac:dyDescent="0.15">
      <c r="A288" s="4">
        <v>42370</v>
      </c>
      <c r="B288" s="5" t="s">
        <v>1165</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392</v>
      </c>
      <c r="X288" s="6" t="s">
        <v>49</v>
      </c>
      <c r="Y288" s="6"/>
      <c r="Z288" s="7"/>
      <c r="AA288" s="7"/>
      <c r="AB288" s="7"/>
      <c r="AC288" s="7"/>
      <c r="AD288" s="7"/>
      <c r="AE288" s="7"/>
    </row>
    <row r="289" spans="1:31" x14ac:dyDescent="0.15">
      <c r="A289" s="4">
        <v>42370</v>
      </c>
      <c r="B289" s="5" t="s">
        <v>1167</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392</v>
      </c>
      <c r="X289" s="6" t="s">
        <v>49</v>
      </c>
      <c r="Y289" s="6"/>
      <c r="Z289" s="7"/>
      <c r="AA289" s="7"/>
      <c r="AB289" s="7"/>
      <c r="AC289" s="7"/>
      <c r="AD289" s="7"/>
      <c r="AE289" s="7"/>
    </row>
    <row r="290" spans="1:31" x14ac:dyDescent="0.15">
      <c r="A290" s="4">
        <v>42370</v>
      </c>
      <c r="B290" s="5" t="s">
        <v>1168</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1169</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1170</v>
      </c>
      <c r="C292" s="2">
        <v>15</v>
      </c>
      <c r="D292" s="6" t="s">
        <v>83</v>
      </c>
      <c r="E292" s="6" t="s">
        <v>79</v>
      </c>
      <c r="F292" s="2" t="s">
        <v>245</v>
      </c>
      <c r="G292" s="2" t="s">
        <v>137</v>
      </c>
      <c r="H292" s="2" t="s">
        <v>62</v>
      </c>
      <c r="I292" s="2">
        <v>42.5</v>
      </c>
      <c r="J292" s="6" t="s">
        <v>45</v>
      </c>
      <c r="K292" s="2" t="s">
        <v>64</v>
      </c>
      <c r="L292" s="2">
        <v>1</v>
      </c>
      <c r="M292" s="2">
        <v>1500</v>
      </c>
      <c r="N292" s="2">
        <v>1050</v>
      </c>
      <c r="O292" s="12">
        <v>0.7</v>
      </c>
      <c r="P292" s="7"/>
      <c r="Q292" s="7"/>
      <c r="R292" s="14" t="s">
        <v>47</v>
      </c>
      <c r="S292" s="2" t="s">
        <v>1171</v>
      </c>
      <c r="T292" s="7"/>
      <c r="U292" s="7"/>
      <c r="V292" s="7"/>
      <c r="W292" s="2" t="s">
        <v>392</v>
      </c>
      <c r="X292" s="6" t="s">
        <v>78</v>
      </c>
      <c r="Y292" s="6"/>
      <c r="Z292" s="7"/>
      <c r="AA292" s="7"/>
      <c r="AB292" s="7"/>
      <c r="AC292" s="7"/>
      <c r="AD292" s="7"/>
      <c r="AE292" s="7"/>
    </row>
    <row r="293" spans="1:31" x14ac:dyDescent="0.15">
      <c r="A293" s="4">
        <v>42371</v>
      </c>
      <c r="B293" s="5" t="s">
        <v>1172</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1173</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1174</v>
      </c>
      <c r="C295" s="2">
        <v>3</v>
      </c>
      <c r="D295" s="6" t="s">
        <v>242</v>
      </c>
      <c r="E295" s="6"/>
      <c r="F295" s="2" t="s">
        <v>1175</v>
      </c>
      <c r="G295" s="7"/>
      <c r="H295" s="2" t="s">
        <v>62</v>
      </c>
      <c r="I295" s="2" t="s">
        <v>1176</v>
      </c>
      <c r="J295" s="6" t="s">
        <v>63</v>
      </c>
      <c r="K295" s="2" t="s">
        <v>66</v>
      </c>
      <c r="L295" s="2">
        <v>1</v>
      </c>
      <c r="M295" s="2">
        <v>500</v>
      </c>
      <c r="N295" s="2">
        <v>500</v>
      </c>
      <c r="O295" s="12">
        <v>1</v>
      </c>
      <c r="P295" s="2">
        <v>1</v>
      </c>
      <c r="Q295" s="2">
        <v>500</v>
      </c>
      <c r="R295" s="14" t="s">
        <v>113</v>
      </c>
      <c r="S295" s="2" t="s">
        <v>1123</v>
      </c>
      <c r="T295" s="7"/>
      <c r="U295" s="7"/>
      <c r="V295" s="7"/>
      <c r="W295" s="2" t="s">
        <v>54</v>
      </c>
      <c r="X295" s="6" t="s">
        <v>86</v>
      </c>
      <c r="Y295" s="6"/>
      <c r="Z295" s="7"/>
      <c r="AA295" s="7"/>
      <c r="AB295" s="7"/>
      <c r="AC295" s="7"/>
      <c r="AD295" s="7"/>
      <c r="AE295" s="7"/>
    </row>
    <row r="296" spans="1:31" x14ac:dyDescent="0.15">
      <c r="A296" s="4">
        <v>42371</v>
      </c>
      <c r="B296" s="5" t="s">
        <v>1174</v>
      </c>
      <c r="C296" s="2">
        <v>3</v>
      </c>
      <c r="D296" s="6" t="s">
        <v>146</v>
      </c>
      <c r="E296" s="6" t="s">
        <v>239</v>
      </c>
      <c r="F296" s="2" t="s">
        <v>187</v>
      </c>
      <c r="G296" s="2" t="s">
        <v>150</v>
      </c>
      <c r="H296" s="2" t="s">
        <v>62</v>
      </c>
      <c r="I296" s="2" t="s">
        <v>288</v>
      </c>
      <c r="J296" s="6" t="s">
        <v>63</v>
      </c>
      <c r="K296" s="2" t="s">
        <v>66</v>
      </c>
      <c r="L296" s="2">
        <v>1</v>
      </c>
      <c r="M296" s="2">
        <v>1480</v>
      </c>
      <c r="N296" s="2">
        <v>1258</v>
      </c>
      <c r="O296" s="12">
        <v>0.85</v>
      </c>
      <c r="P296" s="2">
        <v>0.77500000000000002</v>
      </c>
      <c r="Q296" s="2">
        <v>974</v>
      </c>
      <c r="R296" s="14" t="s">
        <v>113</v>
      </c>
      <c r="S296" s="2" t="s">
        <v>1123</v>
      </c>
      <c r="T296" s="7"/>
      <c r="U296" s="7"/>
      <c r="V296" s="7"/>
      <c r="W296" s="2" t="s">
        <v>54</v>
      </c>
      <c r="X296" s="6" t="s">
        <v>86</v>
      </c>
      <c r="Y296" s="6"/>
      <c r="Z296" s="7"/>
      <c r="AA296" s="7"/>
      <c r="AB296" s="7"/>
      <c r="AC296" s="7"/>
      <c r="AD296" s="7"/>
      <c r="AE296" s="7"/>
    </row>
    <row r="297" spans="1:31" x14ac:dyDescent="0.15">
      <c r="A297" s="4">
        <v>42371</v>
      </c>
      <c r="B297" s="5" t="s">
        <v>1174</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1123</v>
      </c>
      <c r="T297" s="2"/>
      <c r="U297" s="2"/>
      <c r="V297" s="2"/>
      <c r="W297" s="2" t="s">
        <v>54</v>
      </c>
      <c r="X297" s="6" t="s">
        <v>86</v>
      </c>
      <c r="Y297" s="6"/>
      <c r="Z297" s="2"/>
      <c r="AA297" s="2"/>
      <c r="AB297" s="15"/>
      <c r="AC297" s="2"/>
      <c r="AD297" s="2"/>
      <c r="AE297" s="2"/>
    </row>
    <row r="298" spans="1:31" x14ac:dyDescent="0.15">
      <c r="A298" s="4">
        <v>42371</v>
      </c>
      <c r="B298" s="5" t="s">
        <v>1174</v>
      </c>
      <c r="C298" s="2">
        <v>3</v>
      </c>
      <c r="D298" s="6" t="s">
        <v>111</v>
      </c>
      <c r="E298" s="6" t="s">
        <v>112</v>
      </c>
      <c r="F298" s="7"/>
      <c r="G298" s="2" t="s">
        <v>1177</v>
      </c>
      <c r="H298" s="2" t="s">
        <v>44</v>
      </c>
      <c r="I298" s="2" t="s">
        <v>178</v>
      </c>
      <c r="J298" s="6" t="s">
        <v>63</v>
      </c>
      <c r="K298" s="2" t="s">
        <v>66</v>
      </c>
      <c r="L298" s="2">
        <v>1</v>
      </c>
      <c r="M298" s="2">
        <v>280</v>
      </c>
      <c r="N298" s="2">
        <v>280</v>
      </c>
      <c r="O298" s="12">
        <v>1</v>
      </c>
      <c r="P298" s="2">
        <v>1</v>
      </c>
      <c r="Q298" s="2">
        <v>280</v>
      </c>
      <c r="R298" s="14" t="s">
        <v>113</v>
      </c>
      <c r="S298" s="2" t="s">
        <v>1123</v>
      </c>
      <c r="T298" s="7"/>
      <c r="U298" s="7"/>
      <c r="V298" s="7"/>
      <c r="W298" s="2" t="s">
        <v>54</v>
      </c>
      <c r="X298" s="6" t="s">
        <v>86</v>
      </c>
      <c r="Y298" s="6"/>
      <c r="Z298" s="7"/>
      <c r="AA298" s="7"/>
      <c r="AB298" s="7"/>
      <c r="AC298" s="7"/>
      <c r="AD298" s="7"/>
      <c r="AE298" s="7"/>
    </row>
    <row r="299" spans="1:31" x14ac:dyDescent="0.15">
      <c r="A299" s="4">
        <v>42371</v>
      </c>
      <c r="B299" s="5" t="s">
        <v>1178</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392</v>
      </c>
      <c r="X299" s="6" t="s">
        <v>49</v>
      </c>
      <c r="Y299" s="6"/>
      <c r="Z299" s="7"/>
      <c r="AA299" s="7"/>
      <c r="AB299" s="7"/>
      <c r="AC299" s="7"/>
      <c r="AD299" s="7"/>
      <c r="AE299" s="7"/>
    </row>
    <row r="300" spans="1:31" x14ac:dyDescent="0.15">
      <c r="A300" s="4">
        <v>42371</v>
      </c>
      <c r="B300" s="5" t="s">
        <v>1179</v>
      </c>
      <c r="C300" s="2">
        <v>5</v>
      </c>
      <c r="D300" s="6" t="s">
        <v>50</v>
      </c>
      <c r="E300" s="6" t="s">
        <v>95</v>
      </c>
      <c r="F300" s="2" t="s">
        <v>252</v>
      </c>
      <c r="G300" s="2" t="s">
        <v>253</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392</v>
      </c>
      <c r="X300" s="6" t="s">
        <v>78</v>
      </c>
      <c r="Y300" s="6"/>
      <c r="Z300" s="7"/>
      <c r="AA300" s="7"/>
      <c r="AB300" s="7"/>
      <c r="AC300" s="7"/>
      <c r="AD300" s="7"/>
      <c r="AE300" s="7"/>
    </row>
    <row r="301" spans="1:31" x14ac:dyDescent="0.15">
      <c r="A301" s="4">
        <v>42371</v>
      </c>
      <c r="B301" s="5" t="s">
        <v>1180</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392</v>
      </c>
      <c r="X301" s="6" t="s">
        <v>78</v>
      </c>
      <c r="Y301" s="6"/>
      <c r="Z301" s="7"/>
      <c r="AA301" s="7"/>
      <c r="AB301" s="7"/>
      <c r="AC301" s="7"/>
      <c r="AD301" s="7"/>
      <c r="AE301" s="7"/>
    </row>
    <row r="302" spans="1:31" x14ac:dyDescent="0.15">
      <c r="A302" s="4">
        <v>42371</v>
      </c>
      <c r="B302" s="5" t="s">
        <v>1181</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321</v>
      </c>
      <c r="T302" s="7"/>
      <c r="U302" s="7"/>
      <c r="V302" s="7"/>
      <c r="W302" s="2" t="s">
        <v>54</v>
      </c>
      <c r="X302" s="6" t="s">
        <v>49</v>
      </c>
      <c r="Y302" s="6"/>
      <c r="Z302" s="7"/>
      <c r="AA302" s="7"/>
      <c r="AB302" s="7"/>
      <c r="AC302" s="7"/>
      <c r="AD302" s="7"/>
      <c r="AE302" s="7"/>
    </row>
    <row r="303" spans="1:31" x14ac:dyDescent="0.15">
      <c r="A303" s="4">
        <v>42371</v>
      </c>
      <c r="B303" s="5" t="s">
        <v>1182</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316</v>
      </c>
      <c r="T303" s="7"/>
      <c r="U303" s="7"/>
      <c r="V303" s="7"/>
      <c r="W303" s="2" t="s">
        <v>54</v>
      </c>
      <c r="X303" s="6" t="s">
        <v>86</v>
      </c>
      <c r="Y303" s="6"/>
      <c r="Z303" s="7"/>
      <c r="AA303" s="7"/>
      <c r="AB303" s="7"/>
      <c r="AC303" s="7"/>
      <c r="AD303" s="7"/>
      <c r="AE303" s="7"/>
    </row>
    <row r="304" spans="1:31" x14ac:dyDescent="0.15">
      <c r="A304" s="4">
        <v>42371</v>
      </c>
      <c r="B304" s="5" t="s">
        <v>1182</v>
      </c>
      <c r="C304" s="2">
        <v>8</v>
      </c>
      <c r="D304" s="6" t="s">
        <v>90</v>
      </c>
      <c r="E304" s="6" t="s">
        <v>596</v>
      </c>
      <c r="F304" s="2" t="s">
        <v>52</v>
      </c>
      <c r="G304" s="2" t="s">
        <v>1183</v>
      </c>
      <c r="H304" s="2" t="s">
        <v>44</v>
      </c>
      <c r="I304" s="2" t="s">
        <v>72</v>
      </c>
      <c r="J304" s="6" t="s">
        <v>55</v>
      </c>
      <c r="K304" s="2" t="s">
        <v>66</v>
      </c>
      <c r="L304" s="2">
        <v>1</v>
      </c>
      <c r="M304" s="2">
        <v>580</v>
      </c>
      <c r="N304" s="2">
        <v>300</v>
      </c>
      <c r="O304" s="12">
        <v>0.51724137931034497</v>
      </c>
      <c r="P304" s="2">
        <v>0.25</v>
      </c>
      <c r="Q304" s="2">
        <v>75</v>
      </c>
      <c r="R304" s="14" t="s">
        <v>113</v>
      </c>
      <c r="S304" s="2" t="s">
        <v>316</v>
      </c>
      <c r="T304" s="7"/>
      <c r="U304" s="7"/>
      <c r="V304" s="7"/>
      <c r="W304" s="2" t="s">
        <v>54</v>
      </c>
      <c r="X304" s="6" t="s">
        <v>86</v>
      </c>
      <c r="Y304" s="6"/>
      <c r="Z304" s="7"/>
      <c r="AA304" s="7"/>
      <c r="AB304" s="7"/>
      <c r="AC304" s="7"/>
      <c r="AD304" s="7"/>
      <c r="AE304" s="7"/>
    </row>
    <row r="305" spans="1:31" x14ac:dyDescent="0.15">
      <c r="A305" s="4">
        <v>42371</v>
      </c>
      <c r="B305" s="5" t="s">
        <v>1182</v>
      </c>
      <c r="C305" s="2">
        <v>8</v>
      </c>
      <c r="D305" s="6" t="s">
        <v>92</v>
      </c>
      <c r="E305" s="6" t="s">
        <v>250</v>
      </c>
      <c r="F305" s="2" t="s">
        <v>52</v>
      </c>
      <c r="G305" s="2" t="s">
        <v>279</v>
      </c>
      <c r="H305" s="2" t="s">
        <v>62</v>
      </c>
      <c r="I305" s="2" t="s">
        <v>251</v>
      </c>
      <c r="J305" s="6" t="s">
        <v>55</v>
      </c>
      <c r="K305" s="2" t="s">
        <v>66</v>
      </c>
      <c r="L305" s="2">
        <v>1</v>
      </c>
      <c r="M305" s="2">
        <v>980</v>
      </c>
      <c r="N305" s="2">
        <v>300</v>
      </c>
      <c r="O305" s="12">
        <v>0.30612244897959201</v>
      </c>
      <c r="P305" s="2">
        <v>0.1</v>
      </c>
      <c r="Q305" s="2">
        <v>30</v>
      </c>
      <c r="R305" s="14" t="s">
        <v>113</v>
      </c>
      <c r="S305" s="2" t="s">
        <v>316</v>
      </c>
      <c r="T305" s="7"/>
      <c r="U305" s="7"/>
      <c r="V305" s="7"/>
      <c r="W305" s="2" t="s">
        <v>54</v>
      </c>
      <c r="X305" s="6" t="s">
        <v>86</v>
      </c>
      <c r="Y305" s="6"/>
      <c r="Z305" s="7"/>
      <c r="AA305" s="7"/>
      <c r="AB305" s="7"/>
      <c r="AC305" s="7"/>
      <c r="AD305" s="7"/>
      <c r="AE305" s="7"/>
    </row>
    <row r="306" spans="1:31" x14ac:dyDescent="0.15">
      <c r="A306" s="4">
        <v>42372</v>
      </c>
      <c r="B306" s="5" t="s">
        <v>1184</v>
      </c>
      <c r="C306" s="2">
        <v>1</v>
      </c>
      <c r="D306" s="6" t="s">
        <v>50</v>
      </c>
      <c r="E306" s="6" t="s">
        <v>1185</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1186</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1186</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1187</v>
      </c>
      <c r="C309" s="2">
        <v>3</v>
      </c>
      <c r="D309" s="6" t="s">
        <v>149</v>
      </c>
      <c r="E309" s="6" t="s">
        <v>504</v>
      </c>
      <c r="F309" s="7"/>
      <c r="G309" s="2" t="s">
        <v>184</v>
      </c>
      <c r="H309" s="2" t="s">
        <v>44</v>
      </c>
      <c r="I309" s="2" t="s">
        <v>797</v>
      </c>
      <c r="J309" s="6" t="s">
        <v>45</v>
      </c>
      <c r="K309" s="2" t="s">
        <v>66</v>
      </c>
      <c r="L309" s="2">
        <v>1</v>
      </c>
      <c r="M309" s="2">
        <v>258</v>
      </c>
      <c r="N309" s="2">
        <v>180</v>
      </c>
      <c r="O309" s="12">
        <v>0.69767441860465096</v>
      </c>
      <c r="P309" s="7"/>
      <c r="Q309" s="7"/>
      <c r="R309" s="14" t="s">
        <v>47</v>
      </c>
      <c r="S309" s="7"/>
      <c r="T309" s="7"/>
      <c r="U309" s="7"/>
      <c r="V309" s="7"/>
      <c r="W309" s="2" t="s">
        <v>392</v>
      </c>
      <c r="X309" s="6" t="s">
        <v>49</v>
      </c>
      <c r="Y309" s="6"/>
      <c r="Z309" s="7"/>
      <c r="AA309" s="7"/>
      <c r="AB309" s="7"/>
      <c r="AC309" s="7"/>
      <c r="AD309" s="7"/>
      <c r="AE309" s="7"/>
    </row>
    <row r="310" spans="1:31" x14ac:dyDescent="0.15">
      <c r="A310" s="4">
        <v>42372</v>
      </c>
      <c r="B310" s="5" t="s">
        <v>1188</v>
      </c>
      <c r="C310" s="2">
        <v>4</v>
      </c>
      <c r="D310" s="6" t="s">
        <v>92</v>
      </c>
      <c r="E310" s="6" t="s">
        <v>511</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392</v>
      </c>
      <c r="X310" s="6" t="s">
        <v>49</v>
      </c>
      <c r="Y310" s="6"/>
      <c r="Z310" s="7"/>
      <c r="AA310" s="7"/>
      <c r="AB310" s="7"/>
      <c r="AC310" s="7"/>
      <c r="AD310" s="7"/>
      <c r="AE310" s="7"/>
    </row>
    <row r="311" spans="1:31" x14ac:dyDescent="0.15">
      <c r="A311" s="4">
        <v>42372</v>
      </c>
      <c r="B311" s="5" t="s">
        <v>1189</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392</v>
      </c>
      <c r="X311" s="6" t="s">
        <v>49</v>
      </c>
      <c r="Y311" s="6"/>
      <c r="Z311" s="7"/>
      <c r="AA311" s="7"/>
      <c r="AB311" s="7"/>
      <c r="AC311" s="7"/>
      <c r="AD311" s="7"/>
      <c r="AE311" s="7"/>
    </row>
    <row r="312" spans="1:31" x14ac:dyDescent="0.15">
      <c r="A312" s="4">
        <v>42372</v>
      </c>
      <c r="B312" s="5" t="s">
        <v>1190</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1190</v>
      </c>
      <c r="C313" s="2">
        <v>6</v>
      </c>
      <c r="D313" s="6" t="s">
        <v>50</v>
      </c>
      <c r="E313" s="6" t="s">
        <v>623</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1190</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1191</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1192</v>
      </c>
      <c r="C316" s="2">
        <v>8</v>
      </c>
      <c r="D316" s="6" t="s">
        <v>90</v>
      </c>
      <c r="E316" s="6" t="s">
        <v>596</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392</v>
      </c>
      <c r="X316" s="6" t="s">
        <v>78</v>
      </c>
      <c r="Y316" s="6"/>
      <c r="Z316" s="7"/>
      <c r="AA316" s="7"/>
      <c r="AB316" s="7"/>
      <c r="AC316" s="7"/>
      <c r="AD316" s="7"/>
      <c r="AE316" s="7"/>
    </row>
    <row r="317" spans="1:31" x14ac:dyDescent="0.15">
      <c r="A317" s="4">
        <v>42372</v>
      </c>
      <c r="B317" s="5" t="s">
        <v>1193</v>
      </c>
      <c r="C317" s="2">
        <v>9</v>
      </c>
      <c r="D317" s="6" t="s">
        <v>157</v>
      </c>
      <c r="E317" s="6" t="s">
        <v>41</v>
      </c>
      <c r="F317" s="2" t="s">
        <v>806</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1194</v>
      </c>
      <c r="T317" s="2"/>
      <c r="U317" s="2"/>
      <c r="V317" s="2"/>
      <c r="W317" s="2" t="s">
        <v>54</v>
      </c>
      <c r="X317" s="6" t="s">
        <v>86</v>
      </c>
      <c r="Y317" s="6"/>
      <c r="Z317" s="2"/>
      <c r="AA317" s="2"/>
      <c r="AB317" s="15"/>
      <c r="AC317" s="2"/>
      <c r="AD317" s="2"/>
      <c r="AE317" s="2"/>
    </row>
    <row r="318" spans="1:31" x14ac:dyDescent="0.15">
      <c r="A318" s="4">
        <v>42372</v>
      </c>
      <c r="B318" s="5" t="s">
        <v>1195</v>
      </c>
      <c r="C318" s="2">
        <v>10</v>
      </c>
      <c r="D318" s="6" t="s">
        <v>100</v>
      </c>
      <c r="E318" s="6" t="s">
        <v>128</v>
      </c>
      <c r="F318" s="2" t="s">
        <v>920</v>
      </c>
      <c r="G318" s="2" t="s">
        <v>921</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1196</v>
      </c>
      <c r="C319" s="2">
        <v>11</v>
      </c>
      <c r="D319" s="6" t="s">
        <v>50</v>
      </c>
      <c r="E319" s="6" t="s">
        <v>1185</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392</v>
      </c>
      <c r="X319" s="6" t="s">
        <v>49</v>
      </c>
      <c r="Y319" s="6"/>
      <c r="Z319" s="7"/>
      <c r="AA319" s="7"/>
      <c r="AB319" s="7"/>
      <c r="AC319" s="7"/>
      <c r="AD319" s="7"/>
      <c r="AE319" s="7"/>
    </row>
    <row r="320" spans="1:31" x14ac:dyDescent="0.15">
      <c r="A320" s="4">
        <v>42372</v>
      </c>
      <c r="B320" s="5" t="s">
        <v>1197</v>
      </c>
      <c r="C320" s="2">
        <v>12</v>
      </c>
      <c r="D320" s="6" t="s">
        <v>111</v>
      </c>
      <c r="E320" s="6" t="s">
        <v>112</v>
      </c>
      <c r="F320" s="7"/>
      <c r="G320" s="2" t="s">
        <v>1177</v>
      </c>
      <c r="H320" s="2" t="s">
        <v>44</v>
      </c>
      <c r="I320" s="2" t="s">
        <v>178</v>
      </c>
      <c r="J320" s="6" t="s">
        <v>45</v>
      </c>
      <c r="K320" s="2" t="s">
        <v>66</v>
      </c>
      <c r="L320" s="2">
        <v>1</v>
      </c>
      <c r="M320" s="2">
        <v>280</v>
      </c>
      <c r="N320" s="2">
        <v>280</v>
      </c>
      <c r="O320" s="12">
        <v>1</v>
      </c>
      <c r="P320" s="2">
        <v>1</v>
      </c>
      <c r="Q320" s="2">
        <v>280</v>
      </c>
      <c r="R320" s="14" t="s">
        <v>113</v>
      </c>
      <c r="S320" s="2" t="s">
        <v>1198</v>
      </c>
      <c r="T320" s="7"/>
      <c r="U320" s="7"/>
      <c r="V320" s="7"/>
      <c r="W320" s="2" t="s">
        <v>238</v>
      </c>
      <c r="X320" s="6" t="s">
        <v>49</v>
      </c>
      <c r="Y320" s="6"/>
      <c r="Z320" s="7"/>
      <c r="AA320" s="7"/>
      <c r="AB320" s="7"/>
      <c r="AC320" s="7"/>
      <c r="AD320" s="7"/>
      <c r="AE320" s="7"/>
    </row>
    <row r="321" spans="1:31" x14ac:dyDescent="0.15">
      <c r="A321" s="4">
        <v>42372</v>
      </c>
      <c r="B321" s="5" t="s">
        <v>1199</v>
      </c>
      <c r="C321" s="2">
        <v>13</v>
      </c>
      <c r="D321" s="6" t="s">
        <v>146</v>
      </c>
      <c r="E321" s="6"/>
      <c r="F321" s="2" t="s">
        <v>1200</v>
      </c>
      <c r="G321" s="2" t="s">
        <v>223</v>
      </c>
      <c r="H321" s="2" t="s">
        <v>62</v>
      </c>
      <c r="I321" s="2">
        <v>40</v>
      </c>
      <c r="J321" s="6" t="s">
        <v>45</v>
      </c>
      <c r="K321" s="2" t="s">
        <v>66</v>
      </c>
      <c r="L321" s="2">
        <v>1</v>
      </c>
      <c r="M321" s="2">
        <v>300</v>
      </c>
      <c r="N321" s="2">
        <v>300</v>
      </c>
      <c r="O321" s="12">
        <v>1</v>
      </c>
      <c r="P321" s="7"/>
      <c r="Q321" s="7"/>
      <c r="R321" s="14" t="s">
        <v>47</v>
      </c>
      <c r="S321" s="2" t="s">
        <v>1171</v>
      </c>
      <c r="T321" s="7"/>
      <c r="U321" s="7"/>
      <c r="V321" s="7"/>
      <c r="W321" s="2" t="s">
        <v>392</v>
      </c>
      <c r="X321" s="6" t="s">
        <v>49</v>
      </c>
      <c r="Y321" s="6"/>
      <c r="Z321" s="7"/>
      <c r="AA321" s="7"/>
      <c r="AB321" s="7"/>
      <c r="AC321" s="7"/>
      <c r="AD321" s="7"/>
      <c r="AE321" s="7"/>
    </row>
    <row r="322" spans="1:31" x14ac:dyDescent="0.15">
      <c r="A322" s="4">
        <v>42373</v>
      </c>
      <c r="B322" s="5" t="s">
        <v>1201</v>
      </c>
      <c r="C322" s="2">
        <v>1</v>
      </c>
      <c r="D322" s="6" t="s">
        <v>100</v>
      </c>
      <c r="E322" s="6" t="s">
        <v>128</v>
      </c>
      <c r="F322" s="2" t="s">
        <v>1052</v>
      </c>
      <c r="G322" s="2" t="s">
        <v>1202</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1203</v>
      </c>
      <c r="C323" s="2">
        <v>2</v>
      </c>
      <c r="D323" s="6" t="s">
        <v>973</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1072</v>
      </c>
      <c r="S323" s="2" t="s">
        <v>1204</v>
      </c>
      <c r="T323" s="7"/>
      <c r="U323" s="7"/>
      <c r="V323" s="7"/>
      <c r="W323" s="2" t="s">
        <v>54</v>
      </c>
      <c r="X323" s="6" t="s">
        <v>78</v>
      </c>
      <c r="Y323" s="6"/>
      <c r="Z323" s="7"/>
      <c r="AA323" s="7"/>
      <c r="AB323" s="7"/>
      <c r="AC323" s="7"/>
      <c r="AD323" s="7"/>
      <c r="AE323" s="7"/>
    </row>
    <row r="324" spans="1:31" x14ac:dyDescent="0.15">
      <c r="A324" s="4">
        <v>42373</v>
      </c>
      <c r="B324" s="5" t="s">
        <v>1203</v>
      </c>
      <c r="C324" s="2">
        <v>2</v>
      </c>
      <c r="D324" s="6" t="s">
        <v>973</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1072</v>
      </c>
      <c r="S324" s="2" t="s">
        <v>1204</v>
      </c>
      <c r="T324" s="7"/>
      <c r="U324" s="7"/>
      <c r="V324" s="7"/>
      <c r="W324" s="2" t="s">
        <v>54</v>
      </c>
      <c r="X324" s="6" t="s">
        <v>78</v>
      </c>
      <c r="Y324" s="6"/>
      <c r="Z324" s="7"/>
      <c r="AA324" s="7"/>
      <c r="AB324" s="7"/>
      <c r="AC324" s="7"/>
      <c r="AD324" s="7"/>
      <c r="AE324" s="7"/>
    </row>
    <row r="325" spans="1:31" x14ac:dyDescent="0.15">
      <c r="A325" s="4">
        <v>42373</v>
      </c>
      <c r="B325" s="5" t="s">
        <v>1205</v>
      </c>
      <c r="C325" s="2">
        <v>3</v>
      </c>
      <c r="D325" s="6" t="s">
        <v>146</v>
      </c>
      <c r="E325" s="6" t="s">
        <v>120</v>
      </c>
      <c r="F325" s="2" t="s">
        <v>864</v>
      </c>
      <c r="G325" s="2" t="s">
        <v>85</v>
      </c>
      <c r="H325" s="2" t="s">
        <v>44</v>
      </c>
      <c r="I325" s="2">
        <v>27.5</v>
      </c>
      <c r="J325" s="6" t="s">
        <v>45</v>
      </c>
      <c r="K325" s="2" t="s">
        <v>66</v>
      </c>
      <c r="L325" s="2">
        <v>1</v>
      </c>
      <c r="M325" s="2">
        <v>1960</v>
      </c>
      <c r="N325" s="2">
        <v>1900</v>
      </c>
      <c r="O325" s="12">
        <v>0.969387755102041</v>
      </c>
      <c r="P325" s="2">
        <v>0.92500000000000004</v>
      </c>
      <c r="Q325" s="2">
        <v>1757</v>
      </c>
      <c r="R325" s="14" t="s">
        <v>1072</v>
      </c>
      <c r="S325" s="2" t="s">
        <v>1206</v>
      </c>
      <c r="T325" s="2">
        <v>18510391736</v>
      </c>
      <c r="U325" s="7"/>
      <c r="V325" s="7"/>
      <c r="W325" s="2" t="s">
        <v>54</v>
      </c>
      <c r="X325" s="6" t="s">
        <v>86</v>
      </c>
      <c r="Y325" s="6"/>
      <c r="Z325" s="7"/>
      <c r="AA325" s="7"/>
      <c r="AB325" s="7"/>
      <c r="AC325" s="7"/>
      <c r="AD325" s="7"/>
      <c r="AE325" s="7"/>
    </row>
    <row r="326" spans="1:31" x14ac:dyDescent="0.15">
      <c r="A326" s="4">
        <v>42373</v>
      </c>
      <c r="B326" s="5" t="s">
        <v>1205</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1072</v>
      </c>
      <c r="S326" s="2" t="s">
        <v>1206</v>
      </c>
      <c r="T326" s="7"/>
      <c r="U326" s="7"/>
      <c r="V326" s="7"/>
      <c r="W326" s="2" t="s">
        <v>54</v>
      </c>
      <c r="X326" s="6" t="s">
        <v>86</v>
      </c>
      <c r="Y326" s="6"/>
      <c r="Z326" s="7"/>
      <c r="AA326" s="7"/>
      <c r="AB326" s="7"/>
      <c r="AC326" s="7"/>
      <c r="AD326" s="7"/>
      <c r="AE326" s="7"/>
    </row>
    <row r="327" spans="1:31" x14ac:dyDescent="0.15">
      <c r="A327" s="4">
        <v>42373</v>
      </c>
      <c r="B327" s="5" t="s">
        <v>1207</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1208</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1209</v>
      </c>
      <c r="C329" s="2">
        <v>6</v>
      </c>
      <c r="D329" s="6" t="s">
        <v>92</v>
      </c>
      <c r="E329" s="6" t="s">
        <v>250</v>
      </c>
      <c r="F329" s="2" t="s">
        <v>798</v>
      </c>
      <c r="G329" s="2" t="s">
        <v>285</v>
      </c>
      <c r="H329" s="2" t="s">
        <v>62</v>
      </c>
      <c r="I329" s="2" t="s">
        <v>263</v>
      </c>
      <c r="J329" s="6" t="s">
        <v>45</v>
      </c>
      <c r="K329" s="2" t="s">
        <v>66</v>
      </c>
      <c r="L329" s="2">
        <v>1</v>
      </c>
      <c r="M329" s="2">
        <v>580</v>
      </c>
      <c r="N329" s="2">
        <v>200</v>
      </c>
      <c r="O329" s="12">
        <v>0.34482758620689702</v>
      </c>
      <c r="P329" s="2">
        <v>0.1</v>
      </c>
      <c r="Q329" s="2">
        <v>20</v>
      </c>
      <c r="R329" s="14" t="s">
        <v>113</v>
      </c>
      <c r="S329" s="2" t="s">
        <v>320</v>
      </c>
      <c r="T329" s="7"/>
      <c r="U329" s="7"/>
      <c r="V329" s="7"/>
      <c r="W329" s="2" t="s">
        <v>54</v>
      </c>
      <c r="X329" s="6" t="s">
        <v>78</v>
      </c>
      <c r="Y329" s="6"/>
      <c r="Z329" s="7"/>
      <c r="AA329" s="7"/>
      <c r="AB329" s="7"/>
      <c r="AC329" s="7"/>
      <c r="AD329" s="7"/>
      <c r="AE329" s="7"/>
    </row>
    <row r="330" spans="1:31" x14ac:dyDescent="0.15">
      <c r="A330" s="4">
        <v>42373</v>
      </c>
      <c r="B330" s="5" t="s">
        <v>1210</v>
      </c>
      <c r="C330" s="2">
        <v>7</v>
      </c>
      <c r="D330" s="6" t="s">
        <v>122</v>
      </c>
      <c r="E330" s="6" t="s">
        <v>123</v>
      </c>
      <c r="F330" s="2" t="s">
        <v>1211</v>
      </c>
      <c r="G330" s="2" t="s">
        <v>166</v>
      </c>
      <c r="H330" s="2" t="s">
        <v>44</v>
      </c>
      <c r="I330" s="2" t="s">
        <v>72</v>
      </c>
      <c r="J330" s="6" t="s">
        <v>45</v>
      </c>
      <c r="K330" s="2" t="s">
        <v>66</v>
      </c>
      <c r="L330" s="2">
        <v>1</v>
      </c>
      <c r="M330" s="2">
        <v>800</v>
      </c>
      <c r="N330" s="2">
        <v>680</v>
      </c>
      <c r="O330" s="12">
        <v>0.85</v>
      </c>
      <c r="P330" s="2">
        <v>0.77500000000000002</v>
      </c>
      <c r="Q330" s="2">
        <v>263</v>
      </c>
      <c r="R330" s="14" t="s">
        <v>113</v>
      </c>
      <c r="S330" s="2" t="s">
        <v>318</v>
      </c>
      <c r="T330" s="7"/>
      <c r="U330" s="7"/>
      <c r="V330" s="7"/>
      <c r="W330" s="2" t="s">
        <v>54</v>
      </c>
      <c r="X330" s="6" t="s">
        <v>78</v>
      </c>
      <c r="Y330" s="6"/>
      <c r="Z330" s="2">
        <v>340</v>
      </c>
      <c r="AA330" s="2">
        <v>340</v>
      </c>
      <c r="AB330" s="7"/>
      <c r="AC330" s="7"/>
      <c r="AD330" s="7"/>
      <c r="AE330" s="7"/>
    </row>
    <row r="331" spans="1:31" x14ac:dyDescent="0.15">
      <c r="A331" s="4">
        <v>42374</v>
      </c>
      <c r="B331" s="5" t="s">
        <v>1212</v>
      </c>
      <c r="C331" s="2">
        <v>1</v>
      </c>
      <c r="D331" s="6" t="s">
        <v>50</v>
      </c>
      <c r="E331" s="6" t="s">
        <v>623</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392</v>
      </c>
      <c r="X331" s="6" t="s">
        <v>49</v>
      </c>
      <c r="Y331" s="6"/>
      <c r="Z331" s="2"/>
      <c r="AA331" s="2"/>
      <c r="AB331" s="15"/>
      <c r="AC331" s="2"/>
      <c r="AD331" s="2"/>
      <c r="AE331" s="2"/>
    </row>
    <row r="332" spans="1:31" x14ac:dyDescent="0.15">
      <c r="A332" s="4">
        <v>42374</v>
      </c>
      <c r="B332" s="5" t="s">
        <v>1213</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1214</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1215</v>
      </c>
      <c r="C334" s="2">
        <v>4</v>
      </c>
      <c r="D334" s="6" t="s">
        <v>274</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1102</v>
      </c>
      <c r="T334" s="7"/>
      <c r="U334" s="7"/>
      <c r="V334" s="7"/>
      <c r="W334" s="2" t="s">
        <v>54</v>
      </c>
      <c r="X334" s="6" t="s">
        <v>86</v>
      </c>
      <c r="Y334" s="6"/>
      <c r="Z334" s="7"/>
      <c r="AA334" s="7"/>
      <c r="AB334" s="7"/>
      <c r="AC334" s="7"/>
      <c r="AD334" s="7"/>
      <c r="AE334" s="7"/>
    </row>
    <row r="335" spans="1:31" x14ac:dyDescent="0.15">
      <c r="A335" s="4">
        <v>42374</v>
      </c>
      <c r="B335" s="5" t="s">
        <v>1216</v>
      </c>
      <c r="C335" s="2">
        <v>5</v>
      </c>
      <c r="D335" s="6" t="s">
        <v>100</v>
      </c>
      <c r="E335" s="6" t="s">
        <v>128</v>
      </c>
      <c r="F335" s="2" t="s">
        <v>1217</v>
      </c>
      <c r="G335" s="2" t="s">
        <v>85</v>
      </c>
      <c r="H335" s="2" t="s">
        <v>44</v>
      </c>
      <c r="I335" s="2" t="s">
        <v>104</v>
      </c>
      <c r="J335" s="6" t="s">
        <v>45</v>
      </c>
      <c r="K335" s="2" t="s">
        <v>64</v>
      </c>
      <c r="L335" s="2">
        <v>1</v>
      </c>
      <c r="M335" s="2">
        <v>410</v>
      </c>
      <c r="N335" s="2">
        <v>369</v>
      </c>
      <c r="O335" s="12">
        <v>0.9</v>
      </c>
      <c r="P335" s="2">
        <v>0.85</v>
      </c>
      <c r="Q335" s="2">
        <v>255</v>
      </c>
      <c r="R335" s="14" t="s">
        <v>113</v>
      </c>
      <c r="S335" s="2" t="s">
        <v>1117</v>
      </c>
      <c r="T335" s="7"/>
      <c r="U335" s="7"/>
      <c r="V335" s="7"/>
      <c r="W335" s="2" t="s">
        <v>54</v>
      </c>
      <c r="X335" s="6" t="s">
        <v>86</v>
      </c>
      <c r="Y335" s="6"/>
      <c r="Z335" s="2">
        <v>69</v>
      </c>
      <c r="AA335" s="2">
        <v>300</v>
      </c>
      <c r="AB335" s="7"/>
      <c r="AC335" s="7"/>
      <c r="AD335" s="7"/>
      <c r="AE335" s="7"/>
    </row>
    <row r="336" spans="1:31" x14ac:dyDescent="0.15">
      <c r="A336" s="4">
        <v>42374</v>
      </c>
      <c r="B336" s="5" t="s">
        <v>1216</v>
      </c>
      <c r="C336" s="2">
        <v>5</v>
      </c>
      <c r="D336" s="6" t="s">
        <v>69</v>
      </c>
      <c r="E336" s="6" t="s">
        <v>199</v>
      </c>
      <c r="F336" s="2" t="s">
        <v>1218</v>
      </c>
      <c r="G336" s="2" t="s">
        <v>85</v>
      </c>
      <c r="H336" s="2" t="s">
        <v>44</v>
      </c>
      <c r="I336" s="2" t="s">
        <v>192</v>
      </c>
      <c r="J336" s="6" t="s">
        <v>45</v>
      </c>
      <c r="K336" s="2" t="s">
        <v>64</v>
      </c>
      <c r="L336" s="2">
        <v>1</v>
      </c>
      <c r="M336" s="2">
        <v>1580</v>
      </c>
      <c r="N336" s="2">
        <v>1580</v>
      </c>
      <c r="O336" s="12">
        <v>1</v>
      </c>
      <c r="P336" s="2">
        <v>1</v>
      </c>
      <c r="Q336" s="2">
        <v>1017</v>
      </c>
      <c r="R336" s="14" t="s">
        <v>113</v>
      </c>
      <c r="S336" s="2" t="s">
        <v>1117</v>
      </c>
      <c r="T336" s="7"/>
      <c r="U336" s="7"/>
      <c r="V336" s="7"/>
      <c r="W336" s="2" t="s">
        <v>54</v>
      </c>
      <c r="X336" s="6" t="s">
        <v>86</v>
      </c>
      <c r="Y336" s="6"/>
      <c r="Z336" s="2">
        <v>563</v>
      </c>
      <c r="AA336" s="2">
        <v>1017</v>
      </c>
      <c r="AB336" s="7"/>
      <c r="AC336" s="7"/>
      <c r="AD336" s="7"/>
      <c r="AE336" s="7"/>
    </row>
    <row r="337" spans="1:31" x14ac:dyDescent="0.15">
      <c r="A337" s="4">
        <v>42375</v>
      </c>
      <c r="B337" s="5" t="s">
        <v>1219</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1220</v>
      </c>
      <c r="C338" s="2">
        <v>2</v>
      </c>
      <c r="D338" s="6" t="s">
        <v>69</v>
      </c>
      <c r="E338" s="6" t="s">
        <v>199</v>
      </c>
      <c r="F338" s="2" t="s">
        <v>979</v>
      </c>
      <c r="G338" s="2" t="s">
        <v>834</v>
      </c>
      <c r="H338" s="2" t="s">
        <v>44</v>
      </c>
      <c r="I338" s="2" t="s">
        <v>43</v>
      </c>
      <c r="J338" s="6" t="s">
        <v>63</v>
      </c>
      <c r="K338" s="2" t="s">
        <v>66</v>
      </c>
      <c r="L338" s="2">
        <v>1</v>
      </c>
      <c r="M338" s="2">
        <v>1180</v>
      </c>
      <c r="N338" s="2">
        <v>1180</v>
      </c>
      <c r="O338" s="12">
        <v>1</v>
      </c>
      <c r="P338" s="2">
        <v>1</v>
      </c>
      <c r="Q338" s="2">
        <v>1180</v>
      </c>
      <c r="R338" s="14" t="s">
        <v>1072</v>
      </c>
      <c r="S338" s="2" t="s">
        <v>1221</v>
      </c>
      <c r="T338" s="2">
        <v>13901160169</v>
      </c>
      <c r="U338" s="7"/>
      <c r="V338" s="7"/>
      <c r="W338" s="2" t="s">
        <v>392</v>
      </c>
      <c r="X338" s="6" t="s">
        <v>86</v>
      </c>
      <c r="Y338" s="6"/>
      <c r="Z338" s="7"/>
      <c r="AA338" s="7"/>
      <c r="AB338" s="7"/>
      <c r="AC338" s="7"/>
      <c r="AD338" s="7"/>
      <c r="AE338" s="7"/>
    </row>
    <row r="339" spans="1:31" x14ac:dyDescent="0.15">
      <c r="A339" s="4">
        <v>42375</v>
      </c>
      <c r="B339" s="5" t="s">
        <v>1222</v>
      </c>
      <c r="C339" s="2">
        <v>3</v>
      </c>
      <c r="D339" s="6" t="s">
        <v>66</v>
      </c>
      <c r="E339" s="6" t="s">
        <v>101</v>
      </c>
      <c r="F339" s="2" t="s">
        <v>1223</v>
      </c>
      <c r="G339" s="7"/>
      <c r="H339" s="2" t="s">
        <v>62</v>
      </c>
      <c r="I339" s="2" t="s">
        <v>256</v>
      </c>
      <c r="J339" s="6" t="s">
        <v>55</v>
      </c>
      <c r="K339" s="2" t="s">
        <v>66</v>
      </c>
      <c r="L339" s="2">
        <v>1</v>
      </c>
      <c r="M339" s="2">
        <v>5180</v>
      </c>
      <c r="N339" s="2">
        <v>3600</v>
      </c>
      <c r="O339" s="12">
        <v>0.69498069498069504</v>
      </c>
      <c r="P339" s="2">
        <v>0.55000000000000004</v>
      </c>
      <c r="Q339" s="2">
        <v>6490</v>
      </c>
      <c r="R339" s="14" t="s">
        <v>113</v>
      </c>
      <c r="S339" s="2" t="s">
        <v>1224</v>
      </c>
      <c r="T339" s="7"/>
      <c r="U339" s="7"/>
      <c r="V339" s="7"/>
      <c r="W339" s="2" t="s">
        <v>54</v>
      </c>
      <c r="X339" s="6" t="s">
        <v>86</v>
      </c>
      <c r="Y339" s="6"/>
      <c r="Z339" s="2">
        <v>13125</v>
      </c>
      <c r="AA339" s="2">
        <v>11800</v>
      </c>
      <c r="AB339" s="7"/>
      <c r="AC339" s="7"/>
      <c r="AD339" s="7"/>
      <c r="AE339" s="7"/>
    </row>
    <row r="340" spans="1:31" x14ac:dyDescent="0.15">
      <c r="A340" s="4">
        <v>42375</v>
      </c>
      <c r="B340" s="5" t="s">
        <v>1222</v>
      </c>
      <c r="C340" s="2">
        <v>3</v>
      </c>
      <c r="D340" s="6" t="s">
        <v>160</v>
      </c>
      <c r="E340" s="6" t="s">
        <v>161</v>
      </c>
      <c r="F340" s="2">
        <v>13</v>
      </c>
      <c r="G340" s="2" t="s">
        <v>328</v>
      </c>
      <c r="H340" s="2" t="s">
        <v>62</v>
      </c>
      <c r="I340" s="2">
        <v>13</v>
      </c>
      <c r="J340" s="6" t="s">
        <v>55</v>
      </c>
      <c r="K340" s="2" t="s">
        <v>66</v>
      </c>
      <c r="L340" s="2">
        <v>1</v>
      </c>
      <c r="M340" s="2">
        <v>2880</v>
      </c>
      <c r="N340" s="2">
        <v>2000</v>
      </c>
      <c r="O340" s="12">
        <v>0.69444444444444398</v>
      </c>
      <c r="P340" s="7"/>
      <c r="Q340" s="7"/>
      <c r="R340" s="14" t="s">
        <v>113</v>
      </c>
      <c r="S340" s="2" t="s">
        <v>1224</v>
      </c>
      <c r="T340" s="7"/>
      <c r="U340" s="7"/>
      <c r="V340" s="7"/>
      <c r="W340" s="2" t="s">
        <v>54</v>
      </c>
      <c r="X340" s="6" t="s">
        <v>86</v>
      </c>
      <c r="Y340" s="6"/>
      <c r="Z340" s="7"/>
      <c r="AA340" s="7"/>
      <c r="AB340" s="7"/>
      <c r="AC340" s="7"/>
      <c r="AD340" s="7"/>
      <c r="AE340" s="7"/>
    </row>
    <row r="341" spans="1:31" x14ac:dyDescent="0.15">
      <c r="A341" s="4">
        <v>42375</v>
      </c>
      <c r="B341" s="5" t="s">
        <v>1222</v>
      </c>
      <c r="C341" s="2">
        <v>3</v>
      </c>
      <c r="D341" s="6" t="s">
        <v>90</v>
      </c>
      <c r="E341" s="6" t="s">
        <v>101</v>
      </c>
      <c r="F341" s="2" t="s">
        <v>1225</v>
      </c>
      <c r="G341" s="2" t="s">
        <v>1226</v>
      </c>
      <c r="H341" s="2" t="s">
        <v>62</v>
      </c>
      <c r="I341" s="2" t="s">
        <v>43</v>
      </c>
      <c r="J341" s="6" t="s">
        <v>55</v>
      </c>
      <c r="K341" s="2" t="s">
        <v>66</v>
      </c>
      <c r="L341" s="2">
        <v>1</v>
      </c>
      <c r="M341" s="2">
        <v>1980</v>
      </c>
      <c r="N341" s="2">
        <v>1232</v>
      </c>
      <c r="O341" s="12">
        <v>0.62222222222222201</v>
      </c>
      <c r="P341" s="7"/>
      <c r="Q341" s="7"/>
      <c r="R341" s="14" t="s">
        <v>113</v>
      </c>
      <c r="S341" s="2" t="s">
        <v>1224</v>
      </c>
      <c r="T341" s="7"/>
      <c r="U341" s="7"/>
      <c r="V341" s="7"/>
      <c r="W341" s="2" t="s">
        <v>54</v>
      </c>
      <c r="X341" s="6" t="s">
        <v>86</v>
      </c>
      <c r="Y341" s="6"/>
      <c r="Z341" s="7"/>
      <c r="AA341" s="7"/>
      <c r="AB341" s="7"/>
      <c r="AC341" s="7"/>
      <c r="AD341" s="7"/>
      <c r="AE341" s="7"/>
    </row>
    <row r="342" spans="1:31" x14ac:dyDescent="0.15">
      <c r="A342" s="4">
        <v>42375</v>
      </c>
      <c r="B342" s="5" t="s">
        <v>1222</v>
      </c>
      <c r="C342" s="2">
        <v>3</v>
      </c>
      <c r="D342" s="6" t="s">
        <v>92</v>
      </c>
      <c r="E342" s="6" t="s">
        <v>91</v>
      </c>
      <c r="F342" s="2" t="s">
        <v>183</v>
      </c>
      <c r="G342" s="2" t="s">
        <v>811</v>
      </c>
      <c r="H342" s="2" t="s">
        <v>44</v>
      </c>
      <c r="I342" s="2" t="s">
        <v>43</v>
      </c>
      <c r="J342" s="6" t="s">
        <v>55</v>
      </c>
      <c r="K342" s="2" t="s">
        <v>66</v>
      </c>
      <c r="L342" s="2">
        <v>1</v>
      </c>
      <c r="M342" s="2">
        <v>1280</v>
      </c>
      <c r="N342" s="2">
        <v>1000</v>
      </c>
      <c r="O342" s="12">
        <v>0.78125</v>
      </c>
      <c r="P342" s="7"/>
      <c r="Q342" s="7"/>
      <c r="R342" s="14" t="s">
        <v>113</v>
      </c>
      <c r="S342" s="2" t="s">
        <v>1224</v>
      </c>
      <c r="T342" s="7"/>
      <c r="U342" s="7"/>
      <c r="V342" s="7"/>
      <c r="W342" s="2" t="s">
        <v>54</v>
      </c>
      <c r="X342" s="6" t="s">
        <v>86</v>
      </c>
      <c r="Y342" s="6"/>
      <c r="Z342" s="7"/>
      <c r="AA342" s="7"/>
      <c r="AB342" s="7"/>
      <c r="AC342" s="7"/>
      <c r="AD342" s="7"/>
      <c r="AE342" s="7"/>
    </row>
    <row r="343" spans="1:31" x14ac:dyDescent="0.15">
      <c r="A343" s="4">
        <v>42375</v>
      </c>
      <c r="B343" s="5" t="s">
        <v>1222</v>
      </c>
      <c r="C343" s="2">
        <v>3</v>
      </c>
      <c r="D343" s="6" t="s">
        <v>69</v>
      </c>
      <c r="E343" s="6" t="s">
        <v>199</v>
      </c>
      <c r="F343" s="2" t="s">
        <v>979</v>
      </c>
      <c r="G343" s="2" t="s">
        <v>834</v>
      </c>
      <c r="H343" s="2" t="s">
        <v>44</v>
      </c>
      <c r="I343" s="2" t="s">
        <v>43</v>
      </c>
      <c r="J343" s="6" t="s">
        <v>55</v>
      </c>
      <c r="K343" s="2" t="s">
        <v>66</v>
      </c>
      <c r="L343" s="2">
        <v>1</v>
      </c>
      <c r="M343" s="2">
        <v>1180</v>
      </c>
      <c r="N343" s="2">
        <v>1180</v>
      </c>
      <c r="O343" s="12">
        <v>1</v>
      </c>
      <c r="P343" s="7"/>
      <c r="Q343" s="7"/>
      <c r="R343" s="14" t="s">
        <v>113</v>
      </c>
      <c r="S343" s="2" t="s">
        <v>1224</v>
      </c>
      <c r="T343" s="7"/>
      <c r="U343" s="7"/>
      <c r="V343" s="7"/>
      <c r="W343" s="2" t="s">
        <v>54</v>
      </c>
      <c r="X343" s="6" t="s">
        <v>86</v>
      </c>
      <c r="Y343" s="6"/>
      <c r="Z343" s="7"/>
      <c r="AA343" s="7"/>
      <c r="AB343" s="7"/>
      <c r="AC343" s="7"/>
      <c r="AD343" s="7"/>
      <c r="AE343" s="7"/>
    </row>
    <row r="344" spans="1:31" x14ac:dyDescent="0.15">
      <c r="A344" s="4">
        <v>42375</v>
      </c>
      <c r="B344" s="5" t="s">
        <v>1222</v>
      </c>
      <c r="C344" s="2">
        <v>3</v>
      </c>
      <c r="D344" s="6" t="s">
        <v>75</v>
      </c>
      <c r="E344" s="6" t="s">
        <v>221</v>
      </c>
      <c r="F344" s="2" t="s">
        <v>980</v>
      </c>
      <c r="G344" s="2" t="s">
        <v>1227</v>
      </c>
      <c r="H344" s="2" t="s">
        <v>62</v>
      </c>
      <c r="I344" s="2" t="s">
        <v>53</v>
      </c>
      <c r="J344" s="6" t="s">
        <v>55</v>
      </c>
      <c r="K344" s="2" t="s">
        <v>66</v>
      </c>
      <c r="L344" s="2">
        <v>1</v>
      </c>
      <c r="M344" s="2">
        <v>1130</v>
      </c>
      <c r="N344" s="2">
        <v>650</v>
      </c>
      <c r="O344" s="12">
        <v>0.57522123893805299</v>
      </c>
      <c r="P344" s="7"/>
      <c r="Q344" s="7"/>
      <c r="R344" s="14" t="s">
        <v>113</v>
      </c>
      <c r="S344" s="2" t="s">
        <v>1224</v>
      </c>
      <c r="T344" s="7"/>
      <c r="U344" s="7"/>
      <c r="V344" s="7"/>
      <c r="W344" s="2" t="s">
        <v>54</v>
      </c>
      <c r="X344" s="6" t="s">
        <v>86</v>
      </c>
      <c r="Y344" s="6"/>
      <c r="Z344" s="7"/>
      <c r="AA344" s="7"/>
      <c r="AB344" s="7"/>
      <c r="AC344" s="7"/>
      <c r="AD344" s="7"/>
      <c r="AE344" s="7"/>
    </row>
    <row r="345" spans="1:31" x14ac:dyDescent="0.15">
      <c r="A345" s="4">
        <v>42375</v>
      </c>
      <c r="B345" s="5" t="s">
        <v>1222</v>
      </c>
      <c r="C345" s="2">
        <v>3</v>
      </c>
      <c r="D345" s="6" t="s">
        <v>157</v>
      </c>
      <c r="E345" s="6" t="s">
        <v>41</v>
      </c>
      <c r="F345" s="2" t="s">
        <v>806</v>
      </c>
      <c r="G345" s="2" t="s">
        <v>302</v>
      </c>
      <c r="H345" s="2" t="s">
        <v>44</v>
      </c>
      <c r="I345" s="2" t="s">
        <v>43</v>
      </c>
      <c r="J345" s="6" t="s">
        <v>55</v>
      </c>
      <c r="K345" s="2" t="s">
        <v>66</v>
      </c>
      <c r="L345" s="2">
        <v>1</v>
      </c>
      <c r="M345" s="2">
        <v>1340</v>
      </c>
      <c r="N345" s="2">
        <v>1200</v>
      </c>
      <c r="O345" s="12">
        <v>0.89552238805970197</v>
      </c>
      <c r="P345" s="7"/>
      <c r="Q345" s="7"/>
      <c r="R345" s="14" t="s">
        <v>113</v>
      </c>
      <c r="S345" s="2" t="s">
        <v>1224</v>
      </c>
      <c r="T345" s="7"/>
      <c r="U345" s="7"/>
      <c r="V345" s="7"/>
      <c r="W345" s="2" t="s">
        <v>54</v>
      </c>
      <c r="X345" s="6" t="s">
        <v>86</v>
      </c>
      <c r="Y345" s="6"/>
      <c r="Z345" s="7"/>
      <c r="AA345" s="7"/>
      <c r="AB345" s="7"/>
      <c r="AC345" s="7"/>
      <c r="AD345" s="7"/>
      <c r="AE345" s="7"/>
    </row>
    <row r="346" spans="1:31" x14ac:dyDescent="0.15">
      <c r="A346" s="4">
        <v>42375</v>
      </c>
      <c r="B346" s="5" t="s">
        <v>1222</v>
      </c>
      <c r="C346" s="2">
        <v>3</v>
      </c>
      <c r="D346" s="6" t="s">
        <v>146</v>
      </c>
      <c r="E346" s="6" t="s">
        <v>120</v>
      </c>
      <c r="F346" s="2" t="s">
        <v>858</v>
      </c>
      <c r="G346" s="2" t="s">
        <v>203</v>
      </c>
      <c r="H346" s="2" t="s">
        <v>44</v>
      </c>
      <c r="I346" s="2">
        <v>23.5</v>
      </c>
      <c r="J346" s="6" t="s">
        <v>55</v>
      </c>
      <c r="K346" s="2" t="s">
        <v>66</v>
      </c>
      <c r="L346" s="2">
        <v>1</v>
      </c>
      <c r="M346" s="2">
        <v>2190</v>
      </c>
      <c r="N346" s="2">
        <v>1850</v>
      </c>
      <c r="O346" s="12">
        <v>0.84474885844748904</v>
      </c>
      <c r="P346" s="7"/>
      <c r="Q346" s="7"/>
      <c r="R346" s="14" t="s">
        <v>113</v>
      </c>
      <c r="S346" s="2" t="s">
        <v>1224</v>
      </c>
      <c r="T346" s="7"/>
      <c r="U346" s="7"/>
      <c r="V346" s="7"/>
      <c r="W346" s="2" t="s">
        <v>54</v>
      </c>
      <c r="X346" s="6" t="s">
        <v>86</v>
      </c>
      <c r="Y346" s="6"/>
      <c r="Z346" s="7"/>
      <c r="AA346" s="7"/>
      <c r="AB346" s="7"/>
      <c r="AC346" s="7"/>
      <c r="AD346" s="7"/>
      <c r="AE346" s="7"/>
    </row>
    <row r="347" spans="1:31" x14ac:dyDescent="0.15">
      <c r="A347" s="4">
        <v>42375</v>
      </c>
      <c r="B347" s="5" t="s">
        <v>1222</v>
      </c>
      <c r="C347" s="2">
        <v>3</v>
      </c>
      <c r="D347" s="6" t="s">
        <v>692</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1224</v>
      </c>
      <c r="T347" s="7"/>
      <c r="U347" s="7"/>
      <c r="V347" s="7"/>
      <c r="W347" s="2" t="s">
        <v>54</v>
      </c>
      <c r="X347" s="6" t="s">
        <v>86</v>
      </c>
      <c r="Y347" s="6"/>
      <c r="Z347" s="7"/>
      <c r="AA347" s="7"/>
      <c r="AB347" s="7"/>
      <c r="AC347" s="7"/>
      <c r="AD347" s="7"/>
      <c r="AE347" s="7"/>
    </row>
    <row r="348" spans="1:31" x14ac:dyDescent="0.15">
      <c r="A348" s="4">
        <v>42375</v>
      </c>
      <c r="B348" s="5" t="s">
        <v>1222</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1224</v>
      </c>
      <c r="T348" s="2"/>
      <c r="U348" s="2"/>
      <c r="V348" s="2"/>
      <c r="W348" s="2" t="s">
        <v>54</v>
      </c>
      <c r="X348" s="6" t="s">
        <v>86</v>
      </c>
      <c r="Y348" s="6"/>
      <c r="Z348" s="2"/>
      <c r="AA348" s="2"/>
      <c r="AB348" s="15"/>
      <c r="AC348" s="2"/>
      <c r="AD348" s="2"/>
      <c r="AE348" s="2"/>
    </row>
    <row r="349" spans="1:31" x14ac:dyDescent="0.15">
      <c r="A349" s="4">
        <v>42375</v>
      </c>
      <c r="B349" s="5" t="s">
        <v>1222</v>
      </c>
      <c r="C349" s="2">
        <v>3</v>
      </c>
      <c r="D349" s="6" t="s">
        <v>59</v>
      </c>
      <c r="E349" s="6" t="s">
        <v>264</v>
      </c>
      <c r="F349" s="7"/>
      <c r="G349" s="2" t="s">
        <v>910</v>
      </c>
      <c r="H349" s="2" t="s">
        <v>62</v>
      </c>
      <c r="I349" s="2" t="s">
        <v>89</v>
      </c>
      <c r="J349" s="6" t="s">
        <v>55</v>
      </c>
      <c r="K349" s="2" t="s">
        <v>66</v>
      </c>
      <c r="L349" s="2">
        <v>1</v>
      </c>
      <c r="M349" s="2">
        <v>138</v>
      </c>
      <c r="N349" s="2">
        <v>0</v>
      </c>
      <c r="O349" s="12">
        <v>0</v>
      </c>
      <c r="P349" s="7"/>
      <c r="Q349" s="7"/>
      <c r="R349" s="14" t="s">
        <v>113</v>
      </c>
      <c r="S349" s="2" t="s">
        <v>1224</v>
      </c>
      <c r="T349" s="7"/>
      <c r="U349" s="7"/>
      <c r="V349" s="7"/>
      <c r="W349" s="2" t="s">
        <v>54</v>
      </c>
      <c r="X349" s="6" t="s">
        <v>186</v>
      </c>
      <c r="Y349" s="6"/>
      <c r="Z349" s="7"/>
      <c r="AA349" s="7"/>
      <c r="AB349" s="7"/>
      <c r="AC349" s="7"/>
      <c r="AD349" s="7"/>
      <c r="AE349" s="7"/>
    </row>
    <row r="350" spans="1:31" x14ac:dyDescent="0.15">
      <c r="A350" s="4">
        <v>42375</v>
      </c>
      <c r="B350" s="5" t="s">
        <v>1222</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1224</v>
      </c>
      <c r="T350" s="7"/>
      <c r="U350" s="7"/>
      <c r="V350" s="7"/>
      <c r="W350" s="2" t="s">
        <v>54</v>
      </c>
      <c r="X350" s="6" t="s">
        <v>186</v>
      </c>
      <c r="Y350" s="6"/>
      <c r="Z350" s="7"/>
      <c r="AA350" s="7"/>
      <c r="AB350" s="7"/>
      <c r="AC350" s="7"/>
      <c r="AD350" s="7"/>
      <c r="AE350" s="7"/>
    </row>
    <row r="351" spans="1:31" x14ac:dyDescent="0.15">
      <c r="A351" s="4">
        <v>42375</v>
      </c>
      <c r="B351" s="5" t="s">
        <v>1222</v>
      </c>
      <c r="C351" s="2">
        <v>3</v>
      </c>
      <c r="D351" s="6" t="s">
        <v>50</v>
      </c>
      <c r="E351" s="6" t="s">
        <v>623</v>
      </c>
      <c r="F351" s="7"/>
      <c r="G351" s="2" t="s">
        <v>164</v>
      </c>
      <c r="H351" s="2" t="s">
        <v>44</v>
      </c>
      <c r="I351" s="2" t="s">
        <v>53</v>
      </c>
      <c r="J351" s="6" t="s">
        <v>55</v>
      </c>
      <c r="K351" s="2" t="s">
        <v>66</v>
      </c>
      <c r="L351" s="2">
        <v>1</v>
      </c>
      <c r="M351" s="2">
        <v>50</v>
      </c>
      <c r="N351" s="2">
        <v>0</v>
      </c>
      <c r="O351" s="12">
        <v>0</v>
      </c>
      <c r="P351" s="7"/>
      <c r="Q351" s="7"/>
      <c r="R351" s="14" t="s">
        <v>113</v>
      </c>
      <c r="S351" s="2" t="s">
        <v>1224</v>
      </c>
      <c r="T351" s="7"/>
      <c r="U351" s="7"/>
      <c r="V351" s="7"/>
      <c r="W351" s="2" t="s">
        <v>54</v>
      </c>
      <c r="X351" s="6" t="s">
        <v>186</v>
      </c>
      <c r="Y351" s="6"/>
      <c r="Z351" s="7"/>
      <c r="AA351" s="7"/>
      <c r="AB351" s="7"/>
      <c r="AC351" s="7"/>
      <c r="AD351" s="7"/>
      <c r="AE351" s="7"/>
    </row>
    <row r="352" spans="1:31" x14ac:dyDescent="0.15">
      <c r="A352" s="4">
        <v>42375</v>
      </c>
      <c r="B352" s="5" t="s">
        <v>1228</v>
      </c>
      <c r="C352" s="2">
        <v>4</v>
      </c>
      <c r="D352" s="6" t="s">
        <v>75</v>
      </c>
      <c r="E352" s="6" t="s">
        <v>444</v>
      </c>
      <c r="F352" s="2" t="s">
        <v>1229</v>
      </c>
      <c r="G352" s="2" t="s">
        <v>1230</v>
      </c>
      <c r="H352" s="2" t="s">
        <v>44</v>
      </c>
      <c r="I352" s="2" t="s">
        <v>53</v>
      </c>
      <c r="J352" s="6" t="s">
        <v>45</v>
      </c>
      <c r="K352" s="2" t="s">
        <v>66</v>
      </c>
      <c r="L352" s="2">
        <v>1</v>
      </c>
      <c r="M352" s="2">
        <v>550</v>
      </c>
      <c r="N352" s="2">
        <v>550</v>
      </c>
      <c r="O352" s="12">
        <v>1</v>
      </c>
      <c r="P352" s="7"/>
      <c r="Q352" s="7"/>
      <c r="R352" s="14" t="s">
        <v>113</v>
      </c>
      <c r="S352" s="2" t="s">
        <v>1231</v>
      </c>
      <c r="T352" s="7"/>
      <c r="U352" s="7"/>
      <c r="V352" s="7"/>
      <c r="W352" s="2" t="s">
        <v>54</v>
      </c>
      <c r="X352" s="6" t="s">
        <v>49</v>
      </c>
      <c r="Y352" s="6"/>
      <c r="Z352" s="7"/>
      <c r="AA352" s="7"/>
      <c r="AB352" s="7"/>
      <c r="AC352" s="7"/>
      <c r="AD352" s="7"/>
      <c r="AE352" s="7"/>
    </row>
    <row r="353" spans="1:31" x14ac:dyDescent="0.15">
      <c r="A353" s="4">
        <v>42375</v>
      </c>
      <c r="B353" s="5" t="s">
        <v>1232</v>
      </c>
      <c r="C353" s="2">
        <v>5</v>
      </c>
      <c r="D353" s="6" t="s">
        <v>75</v>
      </c>
      <c r="E353" s="6" t="s">
        <v>225</v>
      </c>
      <c r="F353" s="2" t="s">
        <v>814</v>
      </c>
      <c r="G353" s="2" t="s">
        <v>331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392</v>
      </c>
      <c r="X353" s="6" t="s">
        <v>78</v>
      </c>
      <c r="Y353" s="6"/>
      <c r="Z353" s="2">
        <v>6400</v>
      </c>
      <c r="AA353" s="2">
        <v>640</v>
      </c>
      <c r="AB353" s="7"/>
      <c r="AC353" s="7"/>
      <c r="AD353" s="7"/>
      <c r="AE353" s="7"/>
    </row>
    <row r="354" spans="1:31" x14ac:dyDescent="0.15">
      <c r="A354" s="4">
        <v>42375</v>
      </c>
      <c r="B354" s="5" t="s">
        <v>1233</v>
      </c>
      <c r="C354" s="2">
        <v>6</v>
      </c>
      <c r="D354" s="6" t="s">
        <v>90</v>
      </c>
      <c r="E354" s="6" t="s">
        <v>91</v>
      </c>
      <c r="F354" s="2" t="s">
        <v>1234</v>
      </c>
      <c r="G354" s="2" t="s">
        <v>1235</v>
      </c>
      <c r="H354" s="2" t="s">
        <v>44</v>
      </c>
      <c r="I354" s="2" t="s">
        <v>43</v>
      </c>
      <c r="J354" s="6" t="s">
        <v>45</v>
      </c>
      <c r="K354" s="2" t="s">
        <v>66</v>
      </c>
      <c r="L354" s="2">
        <v>1</v>
      </c>
      <c r="M354" s="2">
        <v>1880</v>
      </c>
      <c r="N354" s="2">
        <v>1600</v>
      </c>
      <c r="O354" s="12">
        <v>0.85106382978723405</v>
      </c>
      <c r="P354" s="2">
        <v>0.77500000000000002</v>
      </c>
      <c r="Q354" s="2">
        <v>620</v>
      </c>
      <c r="R354" s="14" t="s">
        <v>113</v>
      </c>
      <c r="S354" s="2" t="s">
        <v>1104</v>
      </c>
      <c r="T354" s="7"/>
      <c r="U354" s="7"/>
      <c r="V354" s="7"/>
      <c r="W354" s="2" t="s">
        <v>392</v>
      </c>
      <c r="X354" s="6" t="s">
        <v>78</v>
      </c>
      <c r="Y354" s="6"/>
      <c r="Z354" s="2">
        <v>8000</v>
      </c>
      <c r="AA354" s="2">
        <v>800</v>
      </c>
      <c r="AB354" s="7"/>
      <c r="AC354" s="7"/>
      <c r="AD354" s="7"/>
      <c r="AE354" s="7"/>
    </row>
    <row r="355" spans="1:31" x14ac:dyDescent="0.15">
      <c r="A355" s="4">
        <v>42375</v>
      </c>
      <c r="B355" s="5" t="s">
        <v>1233</v>
      </c>
      <c r="C355" s="2">
        <v>6</v>
      </c>
      <c r="D355" s="6" t="s">
        <v>50</v>
      </c>
      <c r="E355" s="6" t="s">
        <v>623</v>
      </c>
      <c r="F355" s="7"/>
      <c r="G355" s="2" t="s">
        <v>164</v>
      </c>
      <c r="H355" s="2" t="s">
        <v>44</v>
      </c>
      <c r="I355" s="2" t="s">
        <v>53</v>
      </c>
      <c r="J355" s="6" t="s">
        <v>45</v>
      </c>
      <c r="K355" s="2" t="s">
        <v>66</v>
      </c>
      <c r="L355" s="2">
        <v>2</v>
      </c>
      <c r="M355" s="2">
        <v>50</v>
      </c>
      <c r="N355" s="2">
        <v>100</v>
      </c>
      <c r="O355" s="12">
        <v>1</v>
      </c>
      <c r="P355" s="7"/>
      <c r="Q355" s="7"/>
      <c r="R355" s="14" t="s">
        <v>113</v>
      </c>
      <c r="S355" s="2" t="s">
        <v>1104</v>
      </c>
      <c r="T355" s="7"/>
      <c r="U355" s="7"/>
      <c r="V355" s="7"/>
      <c r="W355" s="2" t="s">
        <v>392</v>
      </c>
      <c r="X355" s="6" t="s">
        <v>78</v>
      </c>
      <c r="Y355" s="6"/>
      <c r="Z355" s="7"/>
      <c r="AA355" s="7"/>
      <c r="AB355" s="7"/>
      <c r="AC355" s="7"/>
      <c r="AD355" s="7"/>
      <c r="AE355" s="7"/>
    </row>
    <row r="356" spans="1:31" x14ac:dyDescent="0.15">
      <c r="A356" s="4">
        <v>42376</v>
      </c>
      <c r="B356" s="5" t="s">
        <v>1236</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392</v>
      </c>
      <c r="X356" s="6" t="s">
        <v>49</v>
      </c>
      <c r="Y356" s="6"/>
      <c r="Z356" s="7"/>
      <c r="AA356" s="7"/>
      <c r="AB356" s="7"/>
      <c r="AC356" s="7"/>
      <c r="AD356" s="7"/>
      <c r="AE356" s="7"/>
    </row>
    <row r="357" spans="1:31" x14ac:dyDescent="0.15">
      <c r="A357" s="4">
        <v>42376</v>
      </c>
      <c r="B357" s="5" t="s">
        <v>1236</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392</v>
      </c>
      <c r="X357" s="6" t="s">
        <v>49</v>
      </c>
      <c r="Y357" s="6"/>
      <c r="Z357" s="7"/>
      <c r="AA357" s="7"/>
      <c r="AB357" s="7"/>
      <c r="AC357" s="7"/>
      <c r="AD357" s="7"/>
      <c r="AE357" s="7"/>
    </row>
    <row r="358" spans="1:31" x14ac:dyDescent="0.15">
      <c r="A358" s="4">
        <v>42376</v>
      </c>
      <c r="B358" s="5" t="s">
        <v>1237</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392</v>
      </c>
      <c r="X358" s="6" t="s">
        <v>49</v>
      </c>
      <c r="Y358" s="6"/>
      <c r="Z358" s="2"/>
      <c r="AA358" s="2"/>
      <c r="AB358" s="15"/>
      <c r="AC358" s="2"/>
      <c r="AD358" s="2"/>
      <c r="AE358" s="2"/>
    </row>
    <row r="359" spans="1:31" x14ac:dyDescent="0.15">
      <c r="A359" s="4">
        <v>42376</v>
      </c>
      <c r="B359" s="5" t="s">
        <v>1238</v>
      </c>
      <c r="C359" s="2">
        <v>3</v>
      </c>
      <c r="D359" s="6" t="s">
        <v>50</v>
      </c>
      <c r="E359" s="6" t="s">
        <v>623</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392</v>
      </c>
      <c r="X359" s="6" t="s">
        <v>49</v>
      </c>
      <c r="Y359" s="6"/>
      <c r="Z359" s="7"/>
      <c r="AA359" s="7"/>
      <c r="AB359" s="7"/>
      <c r="AC359" s="7"/>
      <c r="AD359" s="7"/>
      <c r="AE359" s="7"/>
    </row>
    <row r="360" spans="1:31" x14ac:dyDescent="0.15">
      <c r="A360" s="4">
        <v>42376</v>
      </c>
      <c r="B360" s="5" t="s">
        <v>1239</v>
      </c>
      <c r="C360" s="2">
        <v>4</v>
      </c>
      <c r="D360" s="6" t="s">
        <v>149</v>
      </c>
      <c r="E360" s="6" t="s">
        <v>101</v>
      </c>
      <c r="F360" s="7"/>
      <c r="G360" s="2" t="s">
        <v>223</v>
      </c>
      <c r="H360" s="2" t="s">
        <v>62</v>
      </c>
      <c r="I360" s="2" t="s">
        <v>820</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1240</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1139</v>
      </c>
      <c r="T361" s="7"/>
      <c r="U361" s="7"/>
      <c r="V361" s="7"/>
      <c r="W361" s="2" t="s">
        <v>54</v>
      </c>
      <c r="X361" s="6" t="s">
        <v>86</v>
      </c>
      <c r="Y361" s="6"/>
      <c r="Z361" s="2">
        <v>7007</v>
      </c>
      <c r="AA361" s="2">
        <v>2809</v>
      </c>
      <c r="AB361" s="7"/>
      <c r="AC361" s="7"/>
      <c r="AD361" s="7"/>
      <c r="AE361" s="7"/>
    </row>
    <row r="362" spans="1:31" x14ac:dyDescent="0.15">
      <c r="A362" s="4">
        <v>42376</v>
      </c>
      <c r="B362" s="5" t="s">
        <v>1240</v>
      </c>
      <c r="C362" s="2">
        <v>5</v>
      </c>
      <c r="D362" s="6" t="s">
        <v>141</v>
      </c>
      <c r="E362" s="6" t="s">
        <v>41</v>
      </c>
      <c r="F362" s="2" t="s">
        <v>1241</v>
      </c>
      <c r="G362" s="2" t="s">
        <v>166</v>
      </c>
      <c r="H362" s="2" t="s">
        <v>44</v>
      </c>
      <c r="I362" s="2" t="s">
        <v>43</v>
      </c>
      <c r="J362" s="6" t="s">
        <v>45</v>
      </c>
      <c r="K362" s="2" t="s">
        <v>64</v>
      </c>
      <c r="L362" s="2">
        <v>1</v>
      </c>
      <c r="M362" s="2">
        <v>812</v>
      </c>
      <c r="N362" s="2">
        <v>730</v>
      </c>
      <c r="O362" s="12">
        <v>0.899014778325123</v>
      </c>
      <c r="P362" s="7"/>
      <c r="Q362" s="7"/>
      <c r="R362" s="14" t="s">
        <v>113</v>
      </c>
      <c r="S362" s="2" t="s">
        <v>1139</v>
      </c>
      <c r="T362" s="7"/>
      <c r="U362" s="7"/>
      <c r="V362" s="7"/>
      <c r="W362" s="2" t="s">
        <v>54</v>
      </c>
      <c r="X362" s="6" t="s">
        <v>86</v>
      </c>
      <c r="Y362" s="6"/>
      <c r="Z362" s="7"/>
      <c r="AA362" s="7"/>
      <c r="AB362" s="7"/>
      <c r="AC362" s="7"/>
      <c r="AD362" s="7"/>
      <c r="AE362" s="7"/>
    </row>
    <row r="363" spans="1:31" x14ac:dyDescent="0.15">
      <c r="A363" s="4">
        <v>42376</v>
      </c>
      <c r="B363" s="5" t="s">
        <v>1240</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1139</v>
      </c>
      <c r="T363" s="7"/>
      <c r="U363" s="7"/>
      <c r="V363" s="7"/>
      <c r="W363" s="2" t="s">
        <v>54</v>
      </c>
      <c r="X363" s="6" t="s">
        <v>86</v>
      </c>
      <c r="Y363" s="6"/>
      <c r="Z363" s="7"/>
      <c r="AA363" s="7"/>
      <c r="AB363" s="7"/>
      <c r="AC363" s="7"/>
      <c r="AD363" s="7"/>
      <c r="AE363" s="7"/>
    </row>
    <row r="364" spans="1:31" x14ac:dyDescent="0.15">
      <c r="A364" s="4">
        <v>42376</v>
      </c>
      <c r="B364" s="5" t="s">
        <v>1242</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1104</v>
      </c>
      <c r="T364" s="7"/>
      <c r="U364" s="7"/>
      <c r="V364" s="7"/>
      <c r="W364" s="2" t="s">
        <v>54</v>
      </c>
      <c r="X364" s="6" t="s">
        <v>78</v>
      </c>
      <c r="Y364" s="6"/>
      <c r="Z364" s="2">
        <v>690</v>
      </c>
      <c r="AA364" s="2">
        <v>69</v>
      </c>
      <c r="AB364" s="7"/>
      <c r="AC364" s="7"/>
      <c r="AD364" s="7"/>
      <c r="AE364" s="7"/>
    </row>
    <row r="365" spans="1:31" x14ac:dyDescent="0.15">
      <c r="A365" s="4">
        <v>42376</v>
      </c>
      <c r="B365" s="5" t="s">
        <v>1242</v>
      </c>
      <c r="C365" s="2">
        <v>6</v>
      </c>
      <c r="D365" s="6" t="s">
        <v>111</v>
      </c>
      <c r="E365" s="6" t="s">
        <v>112</v>
      </c>
      <c r="F365" s="2"/>
      <c r="G365" s="2" t="s">
        <v>1177</v>
      </c>
      <c r="H365" s="2" t="s">
        <v>44</v>
      </c>
      <c r="I365" s="2" t="s">
        <v>178</v>
      </c>
      <c r="J365" s="6" t="s">
        <v>45</v>
      </c>
      <c r="K365" s="2" t="s">
        <v>66</v>
      </c>
      <c r="L365" s="2">
        <v>1</v>
      </c>
      <c r="M365" s="2">
        <v>320</v>
      </c>
      <c r="N365" s="2">
        <v>320</v>
      </c>
      <c r="O365" s="12">
        <v>1</v>
      </c>
      <c r="P365" s="2">
        <v>1</v>
      </c>
      <c r="Q365" s="2">
        <v>160</v>
      </c>
      <c r="R365" s="14" t="s">
        <v>113</v>
      </c>
      <c r="S365" s="2" t="s">
        <v>1104</v>
      </c>
      <c r="T365" s="2"/>
      <c r="U365" s="2"/>
      <c r="V365" s="2"/>
      <c r="W365" s="2" t="s">
        <v>54</v>
      </c>
      <c r="X365" s="6" t="s">
        <v>78</v>
      </c>
      <c r="Y365" s="6"/>
      <c r="Z365" s="2">
        <v>1600</v>
      </c>
      <c r="AA365" s="2">
        <v>160</v>
      </c>
      <c r="AB365" s="15"/>
      <c r="AC365" s="2"/>
      <c r="AD365" s="2"/>
      <c r="AE365" s="2"/>
    </row>
    <row r="366" spans="1:31" x14ac:dyDescent="0.15">
      <c r="A366" s="4">
        <v>42376</v>
      </c>
      <c r="B366" s="5" t="s">
        <v>1243</v>
      </c>
      <c r="C366" s="2">
        <v>7</v>
      </c>
      <c r="D366" s="6" t="s">
        <v>149</v>
      </c>
      <c r="E366" s="6" t="s">
        <v>504</v>
      </c>
      <c r="F366" s="7"/>
      <c r="G366" s="2" t="s">
        <v>184</v>
      </c>
      <c r="H366" s="2" t="s">
        <v>44</v>
      </c>
      <c r="I366" s="2" t="s">
        <v>797</v>
      </c>
      <c r="J366" s="6" t="s">
        <v>45</v>
      </c>
      <c r="K366" s="2" t="s">
        <v>66</v>
      </c>
      <c r="L366" s="2">
        <v>1</v>
      </c>
      <c r="M366" s="2">
        <v>258</v>
      </c>
      <c r="N366" s="2">
        <v>180</v>
      </c>
      <c r="O366" s="12">
        <v>0.69767441860465096</v>
      </c>
      <c r="P366" s="2">
        <v>0.55000000000000004</v>
      </c>
      <c r="Q366" s="2">
        <v>49.5</v>
      </c>
      <c r="R366" s="14" t="s">
        <v>113</v>
      </c>
      <c r="S366" s="2" t="s">
        <v>1224</v>
      </c>
      <c r="T366" s="7"/>
      <c r="U366" s="7"/>
      <c r="V366" s="7"/>
      <c r="W366" s="2" t="s">
        <v>54</v>
      </c>
      <c r="X366" s="6" t="s">
        <v>49</v>
      </c>
      <c r="Y366" s="6"/>
      <c r="Z366" s="2">
        <v>900</v>
      </c>
      <c r="AA366" s="2">
        <v>90</v>
      </c>
      <c r="AB366" s="7"/>
      <c r="AC366" s="7"/>
      <c r="AD366" s="7"/>
      <c r="AE366" s="7"/>
    </row>
    <row r="367" spans="1:31" x14ac:dyDescent="0.15">
      <c r="A367" s="4">
        <v>42376</v>
      </c>
      <c r="B367" s="5" t="s">
        <v>1244</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1244</v>
      </c>
      <c r="C368" s="2">
        <v>8</v>
      </c>
      <c r="D368" s="6" t="s">
        <v>50</v>
      </c>
      <c r="E368" s="6" t="s">
        <v>623</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1245</v>
      </c>
      <c r="C369" s="2">
        <v>9</v>
      </c>
      <c r="D369" s="6" t="s">
        <v>66</v>
      </c>
      <c r="E369" s="6" t="s">
        <v>120</v>
      </c>
      <c r="F369" s="2" t="s">
        <v>928</v>
      </c>
      <c r="G369" s="7"/>
      <c r="H369" s="2" t="s">
        <v>44</v>
      </c>
      <c r="I369" s="2" t="s">
        <v>178</v>
      </c>
      <c r="J369" s="6" t="s">
        <v>45</v>
      </c>
      <c r="K369" s="2" t="s">
        <v>66</v>
      </c>
      <c r="L369" s="2">
        <v>1</v>
      </c>
      <c r="M369" s="2">
        <v>9460</v>
      </c>
      <c r="N369" s="2">
        <v>8514</v>
      </c>
      <c r="O369" s="12">
        <v>0.9</v>
      </c>
      <c r="P369" s="2">
        <v>0.85</v>
      </c>
      <c r="Q369" s="2">
        <v>7713</v>
      </c>
      <c r="R369" s="14" t="s">
        <v>113</v>
      </c>
      <c r="S369" s="2" t="s">
        <v>1246</v>
      </c>
      <c r="T369" s="7"/>
      <c r="U369" s="7"/>
      <c r="V369" s="7"/>
      <c r="W369" s="2" t="s">
        <v>54</v>
      </c>
      <c r="X369" s="6" t="s">
        <v>276</v>
      </c>
      <c r="Y369" s="6"/>
      <c r="Z369" s="2">
        <v>26771</v>
      </c>
      <c r="AA369" s="2">
        <v>9075</v>
      </c>
    </row>
    <row r="370" spans="1:27" x14ac:dyDescent="0.15">
      <c r="A370" s="4">
        <v>42376</v>
      </c>
      <c r="B370" s="5" t="s">
        <v>1245</v>
      </c>
      <c r="C370" s="2">
        <v>9</v>
      </c>
      <c r="D370" s="6" t="s">
        <v>111</v>
      </c>
      <c r="E370" s="6" t="s">
        <v>112</v>
      </c>
      <c r="F370" s="7"/>
      <c r="G370" s="2" t="s">
        <v>1177</v>
      </c>
      <c r="H370" s="2" t="s">
        <v>44</v>
      </c>
      <c r="I370" s="2" t="s">
        <v>178</v>
      </c>
      <c r="J370" s="6" t="s">
        <v>45</v>
      </c>
      <c r="K370" s="2" t="s">
        <v>66</v>
      </c>
      <c r="L370" s="2">
        <v>1</v>
      </c>
      <c r="M370" s="2">
        <v>320</v>
      </c>
      <c r="N370" s="2">
        <v>320</v>
      </c>
      <c r="O370" s="12">
        <v>1</v>
      </c>
      <c r="P370" s="7"/>
      <c r="Q370" s="7"/>
      <c r="R370" s="14" t="s">
        <v>113</v>
      </c>
      <c r="S370" s="2" t="s">
        <v>1246</v>
      </c>
      <c r="T370" s="7"/>
      <c r="U370" s="7"/>
      <c r="V370" s="7"/>
      <c r="W370" s="2" t="s">
        <v>54</v>
      </c>
      <c r="X370" s="6" t="s">
        <v>276</v>
      </c>
      <c r="Y370" s="6"/>
      <c r="Z370" s="7"/>
      <c r="AA370" s="7"/>
    </row>
    <row r="371" spans="1:27" x14ac:dyDescent="0.15">
      <c r="A371" s="4">
        <v>42376</v>
      </c>
      <c r="B371" s="5" t="s">
        <v>1245</v>
      </c>
      <c r="C371" s="2">
        <v>9</v>
      </c>
      <c r="D371" s="6" t="s">
        <v>149</v>
      </c>
      <c r="E371" s="6" t="s">
        <v>120</v>
      </c>
      <c r="F371" s="2" t="s">
        <v>1247</v>
      </c>
      <c r="G371" s="2" t="s">
        <v>166</v>
      </c>
      <c r="H371" s="2" t="s">
        <v>44</v>
      </c>
      <c r="I371" s="2" t="s">
        <v>797</v>
      </c>
      <c r="J371" s="6" t="s">
        <v>45</v>
      </c>
      <c r="K371" s="2" t="s">
        <v>66</v>
      </c>
      <c r="L371" s="2">
        <v>1</v>
      </c>
      <c r="M371" s="2">
        <v>1130</v>
      </c>
      <c r="N371" s="2">
        <v>1017</v>
      </c>
      <c r="O371" s="12">
        <v>0.9</v>
      </c>
      <c r="P371" s="7"/>
      <c r="Q371" s="7"/>
      <c r="R371" s="14" t="s">
        <v>113</v>
      </c>
      <c r="S371" s="2" t="s">
        <v>1246</v>
      </c>
      <c r="T371" s="7"/>
      <c r="U371" s="7"/>
      <c r="V371" s="7"/>
      <c r="W371" s="2" t="s">
        <v>54</v>
      </c>
      <c r="X371" s="6" t="s">
        <v>276</v>
      </c>
      <c r="Y371" s="6"/>
      <c r="Z371" s="7"/>
      <c r="AA371" s="7"/>
    </row>
    <row r="372" spans="1:27" x14ac:dyDescent="0.15">
      <c r="A372" s="4">
        <v>42376</v>
      </c>
      <c r="B372" s="5" t="s">
        <v>1245</v>
      </c>
      <c r="C372" s="2">
        <v>9</v>
      </c>
      <c r="D372" s="6" t="s">
        <v>87</v>
      </c>
      <c r="E372" s="6" t="s">
        <v>41</v>
      </c>
      <c r="F372" s="2" t="s">
        <v>1248</v>
      </c>
      <c r="G372" s="2" t="s">
        <v>166</v>
      </c>
      <c r="H372" s="2" t="s">
        <v>44</v>
      </c>
      <c r="I372" s="2" t="s">
        <v>72</v>
      </c>
      <c r="J372" s="6" t="s">
        <v>45</v>
      </c>
      <c r="K372" s="2" t="s">
        <v>66</v>
      </c>
      <c r="L372" s="2">
        <v>1</v>
      </c>
      <c r="M372" s="2">
        <v>775</v>
      </c>
      <c r="N372" s="2">
        <v>697</v>
      </c>
      <c r="O372" s="12">
        <v>0.89935483870967703</v>
      </c>
      <c r="P372" s="7"/>
      <c r="Q372" s="7"/>
      <c r="R372" s="14" t="s">
        <v>113</v>
      </c>
      <c r="S372" s="2" t="s">
        <v>1246</v>
      </c>
      <c r="T372" s="7"/>
      <c r="U372" s="7"/>
      <c r="V372" s="7"/>
      <c r="W372" s="2" t="s">
        <v>54</v>
      </c>
      <c r="X372" s="6" t="s">
        <v>276</v>
      </c>
      <c r="Y372" s="6"/>
      <c r="Z372" s="7"/>
      <c r="AA372" s="7"/>
    </row>
    <row r="373" spans="1:27" x14ac:dyDescent="0.15">
      <c r="A373" s="4">
        <v>42376</v>
      </c>
      <c r="B373" s="5" t="s">
        <v>1245</v>
      </c>
      <c r="C373" s="2">
        <v>9</v>
      </c>
      <c r="D373" s="6" t="s">
        <v>141</v>
      </c>
      <c r="E373" s="6" t="s">
        <v>1020</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1246</v>
      </c>
      <c r="T373" s="7"/>
      <c r="U373" s="7"/>
      <c r="V373" s="7"/>
      <c r="W373" s="2" t="s">
        <v>54</v>
      </c>
      <c r="X373" s="6" t="s">
        <v>276</v>
      </c>
      <c r="Y373" s="6"/>
      <c r="Z373" s="7"/>
      <c r="AA373" s="7"/>
    </row>
    <row r="374" spans="1:27" x14ac:dyDescent="0.15">
      <c r="A374" s="4">
        <v>42376</v>
      </c>
      <c r="B374" s="5" t="s">
        <v>1249</v>
      </c>
      <c r="C374" s="2">
        <v>10</v>
      </c>
      <c r="D374" s="6" t="s">
        <v>122</v>
      </c>
      <c r="E374" s="6" t="s">
        <v>123</v>
      </c>
      <c r="F374" s="2" t="s">
        <v>1250</v>
      </c>
      <c r="G374" s="2" t="s">
        <v>166</v>
      </c>
      <c r="H374" s="2" t="s">
        <v>62</v>
      </c>
      <c r="I374" s="2" t="s">
        <v>89</v>
      </c>
      <c r="J374" s="6" t="s">
        <v>55</v>
      </c>
      <c r="K374" s="2" t="s">
        <v>66</v>
      </c>
      <c r="L374" s="2">
        <v>1</v>
      </c>
      <c r="M374" s="2">
        <v>980</v>
      </c>
      <c r="N374" s="2">
        <v>686</v>
      </c>
      <c r="O374" s="12">
        <v>0.7</v>
      </c>
      <c r="P374" s="2">
        <v>0.55000000000000004</v>
      </c>
      <c r="Q374" s="2">
        <v>377</v>
      </c>
      <c r="R374" s="14" t="s">
        <v>113</v>
      </c>
      <c r="S374" s="2" t="s">
        <v>1251</v>
      </c>
      <c r="T374" s="7"/>
      <c r="U374" s="7"/>
      <c r="V374" s="7"/>
      <c r="W374" s="2" t="s">
        <v>215</v>
      </c>
      <c r="X374" s="6" t="s">
        <v>78</v>
      </c>
      <c r="Y374" s="6"/>
      <c r="Z374" s="7"/>
      <c r="AA374" s="7"/>
    </row>
    <row r="375" spans="1:27" x14ac:dyDescent="0.15">
      <c r="A375" s="4">
        <v>42376</v>
      </c>
      <c r="B375" s="5" t="s">
        <v>1249</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1251</v>
      </c>
      <c r="T375" s="7"/>
      <c r="U375" s="7"/>
      <c r="V375" s="7"/>
      <c r="W375" s="2" t="s">
        <v>215</v>
      </c>
      <c r="X375" s="6" t="s">
        <v>78</v>
      </c>
      <c r="Y375" s="6"/>
      <c r="Z375" s="7"/>
      <c r="AA375" s="7"/>
    </row>
    <row r="376" spans="1:27" x14ac:dyDescent="0.15">
      <c r="A376" s="4">
        <v>42377</v>
      </c>
      <c r="B376" s="5" t="s">
        <v>1252</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1253</v>
      </c>
      <c r="C377" s="2">
        <v>2</v>
      </c>
      <c r="D377" s="6" t="s">
        <v>149</v>
      </c>
      <c r="E377" s="6" t="s">
        <v>469</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1254</v>
      </c>
      <c r="T377" s="7"/>
      <c r="U377" s="7"/>
      <c r="V377" s="7"/>
      <c r="W377" s="2" t="s">
        <v>54</v>
      </c>
      <c r="X377" s="6" t="s">
        <v>78</v>
      </c>
      <c r="Y377" s="6"/>
      <c r="Z377" s="2">
        <v>4200</v>
      </c>
      <c r="AA377" s="2">
        <v>284</v>
      </c>
    </row>
    <row r="378" spans="1:27" x14ac:dyDescent="0.15">
      <c r="A378" s="4">
        <v>42378</v>
      </c>
      <c r="B378" s="5" t="s">
        <v>1255</v>
      </c>
      <c r="C378" s="2">
        <v>1</v>
      </c>
      <c r="D378" s="6" t="s">
        <v>50</v>
      </c>
      <c r="E378" s="6" t="s">
        <v>1256</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345</v>
      </c>
      <c r="W378" s="2" t="s">
        <v>54</v>
      </c>
      <c r="X378" s="6" t="s">
        <v>86</v>
      </c>
      <c r="Y378" s="6"/>
      <c r="Z378" s="7"/>
      <c r="AA378" s="7"/>
    </row>
    <row r="379" spans="1:27" x14ac:dyDescent="0.15">
      <c r="A379" s="4">
        <v>42378</v>
      </c>
      <c r="B379" s="5" t="s">
        <v>1257</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1258</v>
      </c>
      <c r="T379" s="2">
        <v>13581845997</v>
      </c>
      <c r="U379" s="7"/>
      <c r="V379" s="2" t="s">
        <v>345</v>
      </c>
      <c r="W379" s="2" t="s">
        <v>54</v>
      </c>
      <c r="X379" s="6" t="s">
        <v>86</v>
      </c>
      <c r="Y379" s="6"/>
      <c r="Z379" s="7"/>
      <c r="AA379" s="7"/>
    </row>
    <row r="380" spans="1:27" x14ac:dyDescent="0.15">
      <c r="A380" s="4">
        <v>42378</v>
      </c>
      <c r="B380" s="5" t="s">
        <v>1259</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345</v>
      </c>
      <c r="W380" s="2" t="s">
        <v>54</v>
      </c>
      <c r="X380" s="6" t="s">
        <v>49</v>
      </c>
      <c r="Y380" s="6"/>
      <c r="Z380" s="7"/>
      <c r="AA380" s="7"/>
    </row>
    <row r="381" spans="1:27" x14ac:dyDescent="0.15">
      <c r="A381" s="4">
        <v>42378</v>
      </c>
      <c r="B381" s="5" t="s">
        <v>1260</v>
      </c>
      <c r="C381" s="2">
        <v>4</v>
      </c>
      <c r="D381" s="6" t="s">
        <v>66</v>
      </c>
      <c r="E381" s="6" t="s">
        <v>101</v>
      </c>
      <c r="F381" s="2" t="s">
        <v>1223</v>
      </c>
      <c r="G381" s="2" t="s">
        <v>137</v>
      </c>
      <c r="H381" s="2" t="s">
        <v>62</v>
      </c>
      <c r="I381" s="2" t="s">
        <v>1261</v>
      </c>
      <c r="J381" s="6" t="s">
        <v>55</v>
      </c>
      <c r="K381" s="2" t="s">
        <v>66</v>
      </c>
      <c r="L381" s="2">
        <v>1</v>
      </c>
      <c r="M381" s="2">
        <v>5180</v>
      </c>
      <c r="N381" s="2">
        <v>3108</v>
      </c>
      <c r="O381" s="12">
        <v>0.6</v>
      </c>
      <c r="P381" s="2">
        <v>0.4</v>
      </c>
      <c r="Q381" s="2">
        <v>1243</v>
      </c>
      <c r="R381" s="14" t="s">
        <v>275</v>
      </c>
      <c r="S381" s="2" t="s">
        <v>392</v>
      </c>
      <c r="T381" s="7"/>
      <c r="U381" s="7"/>
      <c r="V381" s="7"/>
      <c r="W381" s="2" t="s">
        <v>392</v>
      </c>
      <c r="X381" s="6" t="s">
        <v>276</v>
      </c>
      <c r="Y381" s="6"/>
      <c r="Z381" s="7"/>
      <c r="AA381" s="7"/>
    </row>
    <row r="382" spans="1:27" x14ac:dyDescent="0.15">
      <c r="A382" s="4">
        <v>42378</v>
      </c>
      <c r="B382" s="5" t="s">
        <v>1260</v>
      </c>
      <c r="C382" s="2">
        <v>4</v>
      </c>
      <c r="D382" s="6" t="s">
        <v>160</v>
      </c>
      <c r="E382" s="6" t="s">
        <v>161</v>
      </c>
      <c r="F382" s="2" t="s">
        <v>1262</v>
      </c>
      <c r="G382" s="2" t="s">
        <v>328</v>
      </c>
      <c r="H382" s="2" t="s">
        <v>44</v>
      </c>
      <c r="I382" s="2">
        <v>13</v>
      </c>
      <c r="J382" s="6" t="s">
        <v>55</v>
      </c>
      <c r="K382" s="2" t="s">
        <v>66</v>
      </c>
      <c r="L382" s="2">
        <v>1</v>
      </c>
      <c r="M382" s="2">
        <v>2880</v>
      </c>
      <c r="N382" s="2">
        <v>1728</v>
      </c>
      <c r="O382" s="12">
        <v>0.6</v>
      </c>
      <c r="P382" s="2">
        <v>0.4</v>
      </c>
      <c r="Q382" s="2">
        <v>691</v>
      </c>
      <c r="R382" s="14" t="s">
        <v>275</v>
      </c>
      <c r="S382" s="2" t="s">
        <v>392</v>
      </c>
      <c r="T382" s="7"/>
      <c r="U382" s="7"/>
      <c r="V382" s="7"/>
      <c r="W382" s="2" t="s">
        <v>392</v>
      </c>
      <c r="X382" s="6" t="s">
        <v>276</v>
      </c>
      <c r="Y382" s="6"/>
      <c r="Z382" s="7"/>
      <c r="AA382" s="7"/>
    </row>
    <row r="383" spans="1:27" x14ac:dyDescent="0.15">
      <c r="A383" s="4">
        <v>42378</v>
      </c>
      <c r="B383" s="5" t="s">
        <v>1263</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345</v>
      </c>
      <c r="W383" s="2" t="s">
        <v>48</v>
      </c>
      <c r="X383" s="6" t="s">
        <v>86</v>
      </c>
      <c r="Y383" s="6"/>
      <c r="Z383" s="7"/>
      <c r="AA383" s="7"/>
    </row>
    <row r="384" spans="1:27" x14ac:dyDescent="0.15">
      <c r="A384" s="4">
        <v>42378</v>
      </c>
      <c r="B384" s="5" t="s">
        <v>1264</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345</v>
      </c>
      <c r="W384" s="2" t="s">
        <v>48</v>
      </c>
      <c r="X384" s="6" t="s">
        <v>49</v>
      </c>
      <c r="Y384" s="6"/>
      <c r="Z384" s="7"/>
      <c r="AA384" s="7"/>
    </row>
    <row r="385" spans="1:31" x14ac:dyDescent="0.15">
      <c r="A385" s="4">
        <v>42378</v>
      </c>
      <c r="B385" s="5" t="s">
        <v>1265</v>
      </c>
      <c r="C385" s="2">
        <v>7</v>
      </c>
      <c r="D385" s="6" t="s">
        <v>75</v>
      </c>
      <c r="E385" s="6" t="s">
        <v>225</v>
      </c>
      <c r="F385" s="2" t="s">
        <v>272</v>
      </c>
      <c r="G385" s="2" t="s">
        <v>304</v>
      </c>
      <c r="H385" s="2" t="s">
        <v>44</v>
      </c>
      <c r="I385" s="2" t="s">
        <v>53</v>
      </c>
      <c r="J385" s="6" t="s">
        <v>55</v>
      </c>
      <c r="K385" s="2" t="s">
        <v>66</v>
      </c>
      <c r="L385" s="2">
        <v>1</v>
      </c>
      <c r="M385" s="2">
        <v>1280</v>
      </c>
      <c r="N385" s="2">
        <v>1024</v>
      </c>
      <c r="O385" s="12">
        <v>0.8</v>
      </c>
      <c r="P385" s="2">
        <v>0.7</v>
      </c>
      <c r="Q385" s="2">
        <v>716</v>
      </c>
      <c r="R385" s="14" t="s">
        <v>1122</v>
      </c>
      <c r="S385" s="2"/>
      <c r="T385" s="2"/>
      <c r="U385" s="2"/>
      <c r="V385" s="2" t="s">
        <v>345</v>
      </c>
      <c r="W385" s="2" t="s">
        <v>48</v>
      </c>
      <c r="X385" s="6" t="s">
        <v>86</v>
      </c>
      <c r="Y385" s="6"/>
      <c r="Z385" s="2"/>
      <c r="AA385" s="2"/>
      <c r="AB385" s="15"/>
      <c r="AC385" s="2"/>
      <c r="AD385" s="2"/>
      <c r="AE385" s="2"/>
    </row>
    <row r="386" spans="1:31" x14ac:dyDescent="0.15">
      <c r="A386" s="4">
        <v>42378</v>
      </c>
      <c r="B386" s="5" t="s">
        <v>1266</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345</v>
      </c>
      <c r="W386" s="2" t="s">
        <v>54</v>
      </c>
      <c r="X386" s="6" t="s">
        <v>49</v>
      </c>
      <c r="Y386" s="6"/>
      <c r="Z386" s="7"/>
      <c r="AA386" s="7"/>
      <c r="AB386" s="7"/>
      <c r="AC386" s="7"/>
      <c r="AD386" s="7"/>
      <c r="AE386" s="7"/>
    </row>
    <row r="387" spans="1:31" x14ac:dyDescent="0.15">
      <c r="A387" s="4">
        <v>42378</v>
      </c>
      <c r="B387" s="5" t="s">
        <v>1267</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345</v>
      </c>
      <c r="W387" s="2" t="s">
        <v>48</v>
      </c>
      <c r="X387" s="6" t="s">
        <v>49</v>
      </c>
      <c r="Y387" s="6"/>
      <c r="Z387" s="7"/>
      <c r="AA387" s="7"/>
      <c r="AB387" s="7"/>
      <c r="AC387" s="7"/>
      <c r="AD387" s="7"/>
      <c r="AE387" s="7"/>
    </row>
    <row r="388" spans="1:31" x14ac:dyDescent="0.15">
      <c r="A388" s="4">
        <v>42378</v>
      </c>
      <c r="B388" s="5" t="s">
        <v>1268</v>
      </c>
      <c r="C388" s="2">
        <v>10</v>
      </c>
      <c r="D388" s="6" t="s">
        <v>75</v>
      </c>
      <c r="E388" s="6" t="s">
        <v>221</v>
      </c>
      <c r="F388" s="2" t="s">
        <v>1269</v>
      </c>
      <c r="G388" s="2" t="s">
        <v>304</v>
      </c>
      <c r="H388" s="2" t="s">
        <v>62</v>
      </c>
      <c r="I388" s="2" t="s">
        <v>53</v>
      </c>
      <c r="J388" s="6" t="s">
        <v>45</v>
      </c>
      <c r="K388" s="2" t="s">
        <v>66</v>
      </c>
      <c r="L388" s="2">
        <v>1</v>
      </c>
      <c r="M388" s="2">
        <v>1590</v>
      </c>
      <c r="N388" s="2">
        <v>1100</v>
      </c>
      <c r="O388" s="12">
        <v>0.69182389937106903</v>
      </c>
      <c r="P388" s="2">
        <v>0.47499999999999998</v>
      </c>
      <c r="Q388" s="2">
        <v>522</v>
      </c>
      <c r="R388" s="14" t="s">
        <v>1122</v>
      </c>
      <c r="S388" s="2" t="s">
        <v>1270</v>
      </c>
      <c r="T388" s="2">
        <v>13801363366</v>
      </c>
      <c r="U388" s="7"/>
      <c r="V388" s="2" t="s">
        <v>345</v>
      </c>
      <c r="W388" s="2" t="s">
        <v>48</v>
      </c>
      <c r="X388" s="6" t="s">
        <v>86</v>
      </c>
      <c r="Y388" s="6"/>
      <c r="Z388" s="7"/>
      <c r="AA388" s="7"/>
      <c r="AB388" s="7"/>
      <c r="AC388" s="7"/>
      <c r="AD388" s="7"/>
      <c r="AE388" s="7"/>
    </row>
    <row r="389" spans="1:31" x14ac:dyDescent="0.15">
      <c r="A389" s="4">
        <v>42378</v>
      </c>
      <c r="B389" s="5" t="s">
        <v>1271</v>
      </c>
      <c r="C389" s="2">
        <v>11</v>
      </c>
      <c r="D389" s="6" t="s">
        <v>242</v>
      </c>
      <c r="E389" s="6"/>
      <c r="F389" s="2" t="s">
        <v>995</v>
      </c>
      <c r="G389" s="2" t="s">
        <v>1272</v>
      </c>
      <c r="H389" s="2" t="s">
        <v>62</v>
      </c>
      <c r="I389" s="2" t="s">
        <v>797</v>
      </c>
      <c r="J389" s="6" t="s">
        <v>63</v>
      </c>
      <c r="K389" s="2" t="s">
        <v>66</v>
      </c>
      <c r="L389" s="2">
        <v>1</v>
      </c>
      <c r="M389" s="2">
        <v>500</v>
      </c>
      <c r="N389" s="2">
        <v>500</v>
      </c>
      <c r="O389" s="12">
        <v>1</v>
      </c>
      <c r="P389" s="2">
        <v>1</v>
      </c>
      <c r="Q389" s="2">
        <v>500</v>
      </c>
      <c r="R389" s="14" t="s">
        <v>65</v>
      </c>
      <c r="S389" s="2" t="s">
        <v>1273</v>
      </c>
      <c r="T389" s="2">
        <v>13581977811</v>
      </c>
      <c r="U389" s="7"/>
      <c r="V389" s="2" t="s">
        <v>345</v>
      </c>
      <c r="W389" s="2" t="s">
        <v>54</v>
      </c>
      <c r="X389" s="6" t="s">
        <v>86</v>
      </c>
      <c r="Y389" s="6"/>
      <c r="Z389" s="7"/>
      <c r="AA389" s="7"/>
      <c r="AB389" s="7"/>
      <c r="AC389" s="7"/>
      <c r="AD389" s="7"/>
      <c r="AE389" s="7"/>
    </row>
    <row r="390" spans="1:31" x14ac:dyDescent="0.15">
      <c r="A390" s="4">
        <v>42378</v>
      </c>
      <c r="B390" s="5" t="s">
        <v>1271</v>
      </c>
      <c r="C390" s="2">
        <v>11</v>
      </c>
      <c r="D390" s="6" t="s">
        <v>146</v>
      </c>
      <c r="E390" s="6" t="s">
        <v>239</v>
      </c>
      <c r="F390" s="2" t="s">
        <v>187</v>
      </c>
      <c r="G390" s="2" t="s">
        <v>164</v>
      </c>
      <c r="H390" s="2" t="s">
        <v>44</v>
      </c>
      <c r="I390" s="2" t="s">
        <v>288</v>
      </c>
      <c r="J390" s="6" t="s">
        <v>63</v>
      </c>
      <c r="K390" s="2" t="s">
        <v>66</v>
      </c>
      <c r="L390" s="2">
        <v>1</v>
      </c>
      <c r="M390" s="2">
        <v>1480</v>
      </c>
      <c r="N390" s="2">
        <v>1258</v>
      </c>
      <c r="O390" s="12">
        <v>0.85</v>
      </c>
      <c r="P390" s="2">
        <v>0.77500000000000002</v>
      </c>
      <c r="Q390" s="2">
        <v>974</v>
      </c>
      <c r="R390" s="14" t="s">
        <v>65</v>
      </c>
      <c r="S390" s="2" t="s">
        <v>1273</v>
      </c>
      <c r="T390" s="7"/>
      <c r="U390" s="7"/>
      <c r="V390" s="2" t="s">
        <v>345</v>
      </c>
      <c r="W390" s="2" t="s">
        <v>54</v>
      </c>
      <c r="X390" s="6" t="s">
        <v>86</v>
      </c>
      <c r="Y390" s="6"/>
      <c r="Z390" s="7"/>
      <c r="AA390" s="7"/>
      <c r="AB390" s="7"/>
      <c r="AC390" s="7"/>
      <c r="AD390" s="7"/>
      <c r="AE390" s="7"/>
    </row>
    <row r="391" spans="1:31" x14ac:dyDescent="0.15">
      <c r="A391" s="4">
        <v>42378</v>
      </c>
      <c r="B391" s="5" t="s">
        <v>1274</v>
      </c>
      <c r="C391" s="2">
        <v>12</v>
      </c>
      <c r="D391" s="6" t="s">
        <v>242</v>
      </c>
      <c r="E391" s="6"/>
      <c r="F391" s="2" t="s">
        <v>995</v>
      </c>
      <c r="G391" s="2" t="s">
        <v>1275</v>
      </c>
      <c r="H391" s="2" t="s">
        <v>62</v>
      </c>
      <c r="I391" s="2" t="s">
        <v>797</v>
      </c>
      <c r="J391" s="6" t="s">
        <v>63</v>
      </c>
      <c r="K391" s="2" t="s">
        <v>66</v>
      </c>
      <c r="L391" s="2">
        <v>1</v>
      </c>
      <c r="M391" s="2">
        <v>500</v>
      </c>
      <c r="N391" s="2">
        <v>500</v>
      </c>
      <c r="O391" s="12">
        <v>1</v>
      </c>
      <c r="P391" s="2">
        <v>1</v>
      </c>
      <c r="Q391" s="2">
        <v>500</v>
      </c>
      <c r="R391" s="14" t="s">
        <v>65</v>
      </c>
      <c r="S391" s="2" t="s">
        <v>392</v>
      </c>
      <c r="T391" s="2">
        <v>13621009968</v>
      </c>
      <c r="U391" s="7"/>
      <c r="V391" s="2" t="s">
        <v>345</v>
      </c>
      <c r="W391" s="2" t="s">
        <v>54</v>
      </c>
      <c r="X391" s="6" t="s">
        <v>86</v>
      </c>
      <c r="Y391" s="6"/>
      <c r="Z391" s="7"/>
      <c r="AA391" s="7"/>
      <c r="AB391" s="7"/>
      <c r="AC391" s="7"/>
      <c r="AD391" s="7"/>
      <c r="AE391" s="7"/>
    </row>
    <row r="392" spans="1:31" x14ac:dyDescent="0.15">
      <c r="A392" s="4">
        <v>42378</v>
      </c>
      <c r="B392" s="5" t="s">
        <v>1274</v>
      </c>
      <c r="C392" s="2">
        <v>12</v>
      </c>
      <c r="D392" s="6" t="s">
        <v>146</v>
      </c>
      <c r="E392" s="6" t="s">
        <v>239</v>
      </c>
      <c r="F392" s="2" t="s">
        <v>187</v>
      </c>
      <c r="G392" s="2" t="s">
        <v>150</v>
      </c>
      <c r="H392" s="2" t="s">
        <v>44</v>
      </c>
      <c r="I392" s="2" t="s">
        <v>288</v>
      </c>
      <c r="J392" s="6" t="s">
        <v>63</v>
      </c>
      <c r="K392" s="2" t="s">
        <v>66</v>
      </c>
      <c r="L392" s="2">
        <v>1</v>
      </c>
      <c r="M392" s="2">
        <v>1480</v>
      </c>
      <c r="N392" s="2">
        <v>1258</v>
      </c>
      <c r="O392" s="12">
        <v>0.85</v>
      </c>
      <c r="P392" s="2">
        <v>0.77500000000000002</v>
      </c>
      <c r="Q392" s="2">
        <v>974</v>
      </c>
      <c r="R392" s="14" t="s">
        <v>65</v>
      </c>
      <c r="S392" s="2" t="s">
        <v>392</v>
      </c>
      <c r="T392" s="7"/>
      <c r="U392" s="7"/>
      <c r="V392" s="2" t="s">
        <v>345</v>
      </c>
      <c r="W392" s="2" t="s">
        <v>54</v>
      </c>
      <c r="X392" s="6" t="s">
        <v>86</v>
      </c>
      <c r="Y392" s="6"/>
      <c r="Z392" s="7"/>
      <c r="AA392" s="7"/>
      <c r="AB392" s="7"/>
      <c r="AC392" s="7"/>
      <c r="AD392" s="7"/>
      <c r="AE392" s="7"/>
    </row>
    <row r="393" spans="1:31" x14ac:dyDescent="0.15">
      <c r="A393" s="4">
        <v>42378</v>
      </c>
      <c r="B393" s="5" t="s">
        <v>1276</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1277</v>
      </c>
      <c r="T393" s="7"/>
      <c r="U393" s="7"/>
      <c r="V393" s="7"/>
      <c r="W393" s="2" t="s">
        <v>54</v>
      </c>
      <c r="X393" s="6" t="s">
        <v>49</v>
      </c>
      <c r="Y393" s="6"/>
      <c r="Z393" s="7"/>
      <c r="AA393" s="7"/>
      <c r="AB393" s="7"/>
      <c r="AC393" s="7"/>
      <c r="AD393" s="7"/>
      <c r="AE393" s="7"/>
    </row>
    <row r="394" spans="1:31" x14ac:dyDescent="0.15">
      <c r="A394" s="4">
        <v>42378</v>
      </c>
      <c r="B394" s="5" t="s">
        <v>1278</v>
      </c>
      <c r="C394" s="2">
        <v>14</v>
      </c>
      <c r="D394" s="6" t="s">
        <v>242</v>
      </c>
      <c r="E394" s="6"/>
      <c r="F394" s="2" t="s">
        <v>1279</v>
      </c>
      <c r="G394" s="2" t="s">
        <v>166</v>
      </c>
      <c r="H394" s="2" t="s">
        <v>44</v>
      </c>
      <c r="I394" s="2" t="s">
        <v>795</v>
      </c>
      <c r="J394" s="6" t="s">
        <v>63</v>
      </c>
      <c r="K394" s="2" t="s">
        <v>66</v>
      </c>
      <c r="L394" s="2">
        <v>1</v>
      </c>
      <c r="M394" s="2">
        <v>500</v>
      </c>
      <c r="N394" s="2">
        <v>500</v>
      </c>
      <c r="O394" s="12">
        <v>1</v>
      </c>
      <c r="P394" s="2">
        <v>1</v>
      </c>
      <c r="Q394" s="2">
        <v>500</v>
      </c>
      <c r="R394" s="14" t="s">
        <v>65</v>
      </c>
      <c r="S394" s="2" t="s">
        <v>1280</v>
      </c>
      <c r="T394" s="2">
        <v>13701017711</v>
      </c>
      <c r="U394" s="7"/>
      <c r="V394" s="2" t="s">
        <v>345</v>
      </c>
      <c r="W394" s="2" t="s">
        <v>215</v>
      </c>
      <c r="X394" s="6" t="s">
        <v>49</v>
      </c>
      <c r="Y394" s="6"/>
      <c r="Z394" s="7"/>
      <c r="AA394" s="7"/>
      <c r="AB394" s="7"/>
      <c r="AC394" s="7"/>
      <c r="AD394" s="7"/>
      <c r="AE394" s="7"/>
    </row>
    <row r="395" spans="1:31" x14ac:dyDescent="0.15">
      <c r="A395" s="4">
        <v>42378</v>
      </c>
      <c r="B395" s="5" t="s">
        <v>1278</v>
      </c>
      <c r="C395" s="2">
        <v>14</v>
      </c>
      <c r="D395" s="6" t="s">
        <v>146</v>
      </c>
      <c r="E395" s="6" t="s">
        <v>239</v>
      </c>
      <c r="F395" s="2" t="s">
        <v>187</v>
      </c>
      <c r="G395" s="2" t="s">
        <v>281</v>
      </c>
      <c r="H395" s="2" t="s">
        <v>44</v>
      </c>
      <c r="I395" s="2" t="s">
        <v>240</v>
      </c>
      <c r="J395" s="6" t="s">
        <v>63</v>
      </c>
      <c r="K395" s="2" t="s">
        <v>66</v>
      </c>
      <c r="L395" s="2">
        <v>1</v>
      </c>
      <c r="M395" s="2">
        <v>1520</v>
      </c>
      <c r="N395" s="2">
        <v>1216</v>
      </c>
      <c r="O395" s="12">
        <v>0.8</v>
      </c>
      <c r="P395" s="2">
        <v>0.7</v>
      </c>
      <c r="Q395" s="2">
        <v>851</v>
      </c>
      <c r="R395" s="14" t="s">
        <v>65</v>
      </c>
      <c r="S395" s="2" t="s">
        <v>1280</v>
      </c>
      <c r="T395" s="7"/>
      <c r="U395" s="7"/>
      <c r="V395" s="2" t="s">
        <v>345</v>
      </c>
      <c r="W395" s="2" t="s">
        <v>215</v>
      </c>
      <c r="X395" s="6" t="s">
        <v>49</v>
      </c>
      <c r="Y395" s="6"/>
      <c r="Z395" s="7"/>
      <c r="AA395" s="7"/>
      <c r="AB395" s="7"/>
      <c r="AC395" s="7"/>
      <c r="AD395" s="7"/>
      <c r="AE395" s="7"/>
    </row>
    <row r="396" spans="1:31" x14ac:dyDescent="0.15">
      <c r="A396" s="4">
        <v>42378</v>
      </c>
      <c r="B396" s="5" t="s">
        <v>1281</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1282</v>
      </c>
      <c r="T396" s="7"/>
      <c r="U396" s="7"/>
      <c r="V396" s="7"/>
      <c r="W396" s="2" t="s">
        <v>215</v>
      </c>
      <c r="X396" s="6" t="s">
        <v>86</v>
      </c>
      <c r="Y396" s="6"/>
      <c r="Z396" s="7"/>
      <c r="AA396" s="7"/>
      <c r="AB396" s="7"/>
      <c r="AC396" s="7"/>
      <c r="AD396" s="7"/>
      <c r="AE396" s="7"/>
    </row>
    <row r="397" spans="1:31" x14ac:dyDescent="0.15">
      <c r="A397" s="4">
        <v>42378</v>
      </c>
      <c r="B397" s="5" t="s">
        <v>1283</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1284</v>
      </c>
      <c r="C398" s="2">
        <v>17</v>
      </c>
      <c r="D398" s="6" t="s">
        <v>75</v>
      </c>
      <c r="E398" s="6" t="s">
        <v>225</v>
      </c>
      <c r="F398" s="2" t="s">
        <v>1285</v>
      </c>
      <c r="G398" s="2" t="s">
        <v>203</v>
      </c>
      <c r="H398" s="2" t="s">
        <v>62</v>
      </c>
      <c r="I398" s="2" t="s">
        <v>53</v>
      </c>
      <c r="J398" s="6" t="s">
        <v>45</v>
      </c>
      <c r="K398" s="2" t="s">
        <v>66</v>
      </c>
      <c r="L398" s="2">
        <v>1</v>
      </c>
      <c r="M398" s="2">
        <v>760</v>
      </c>
      <c r="N398" s="2">
        <v>600</v>
      </c>
      <c r="O398" s="12">
        <v>0.78947368421052599</v>
      </c>
      <c r="P398" s="2">
        <v>0.625</v>
      </c>
      <c r="Q398" s="2">
        <v>375</v>
      </c>
      <c r="R398" s="14" t="s">
        <v>113</v>
      </c>
      <c r="S398" s="2" t="s">
        <v>1286</v>
      </c>
      <c r="T398" s="7"/>
      <c r="U398" s="7"/>
      <c r="V398" s="7"/>
      <c r="W398" s="2" t="s">
        <v>215</v>
      </c>
      <c r="X398" s="6" t="s">
        <v>49</v>
      </c>
      <c r="Y398" s="6"/>
      <c r="Z398" s="7"/>
      <c r="AA398" s="7"/>
      <c r="AB398" s="7"/>
      <c r="AC398" s="7"/>
      <c r="AD398" s="7"/>
      <c r="AE398" s="7"/>
    </row>
    <row r="399" spans="1:31" x14ac:dyDescent="0.15">
      <c r="A399" s="4">
        <v>42378</v>
      </c>
      <c r="B399" s="5" t="s">
        <v>1287</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1288</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1289</v>
      </c>
      <c r="C401" s="2">
        <v>20</v>
      </c>
      <c r="D401" s="6" t="s">
        <v>50</v>
      </c>
      <c r="E401" s="6" t="s">
        <v>623</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1290</v>
      </c>
      <c r="C402" s="2">
        <v>21</v>
      </c>
      <c r="D402" s="6" t="s">
        <v>50</v>
      </c>
      <c r="E402" s="6" t="s">
        <v>622</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1291</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1292</v>
      </c>
      <c r="C404" s="2">
        <v>23</v>
      </c>
      <c r="D404" s="6" t="s">
        <v>92</v>
      </c>
      <c r="E404" s="6" t="s">
        <v>250</v>
      </c>
      <c r="F404" s="7"/>
      <c r="G404" s="2" t="s">
        <v>279</v>
      </c>
      <c r="H404" s="2" t="s">
        <v>62</v>
      </c>
      <c r="I404" s="2" t="s">
        <v>1293</v>
      </c>
      <c r="J404" s="6" t="s">
        <v>55</v>
      </c>
      <c r="K404" s="2" t="s">
        <v>66</v>
      </c>
      <c r="L404" s="2">
        <v>1</v>
      </c>
      <c r="M404" s="2">
        <v>980</v>
      </c>
      <c r="N404" s="2">
        <v>300</v>
      </c>
      <c r="O404" s="12">
        <v>0.30612244897959201</v>
      </c>
      <c r="P404" s="2">
        <v>0.1</v>
      </c>
      <c r="Q404" s="2">
        <v>30</v>
      </c>
      <c r="R404" s="14" t="s">
        <v>113</v>
      </c>
      <c r="S404" s="2" t="s">
        <v>1075</v>
      </c>
      <c r="T404" s="7"/>
      <c r="U404" s="7"/>
      <c r="V404" s="7"/>
      <c r="W404" s="2" t="s">
        <v>215</v>
      </c>
      <c r="X404" s="6" t="s">
        <v>49</v>
      </c>
      <c r="Y404" s="6"/>
      <c r="Z404" s="7"/>
      <c r="AA404" s="7"/>
      <c r="AB404" s="7"/>
      <c r="AC404" s="7"/>
      <c r="AD404" s="7"/>
      <c r="AE404" s="7"/>
    </row>
    <row r="405" spans="1:31" x14ac:dyDescent="0.15">
      <c r="A405" s="4">
        <v>42378</v>
      </c>
      <c r="B405" s="5" t="s">
        <v>1294</v>
      </c>
      <c r="C405" s="2">
        <v>24</v>
      </c>
      <c r="D405" s="6" t="s">
        <v>66</v>
      </c>
      <c r="E405" s="6" t="s">
        <v>120</v>
      </c>
      <c r="F405" s="2" t="s">
        <v>1295</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1286</v>
      </c>
      <c r="T405" s="7"/>
      <c r="U405" s="7"/>
      <c r="V405" s="7"/>
      <c r="W405" s="2" t="s">
        <v>54</v>
      </c>
      <c r="X405" s="6" t="s">
        <v>86</v>
      </c>
      <c r="Y405" s="6"/>
      <c r="Z405" s="7"/>
      <c r="AA405" s="7"/>
      <c r="AB405" s="7"/>
      <c r="AC405" s="7"/>
      <c r="AD405" s="7"/>
      <c r="AE405" s="7"/>
    </row>
    <row r="406" spans="1:31" x14ac:dyDescent="0.15">
      <c r="A406" s="4">
        <v>42378</v>
      </c>
      <c r="B406" s="5" t="s">
        <v>1294</v>
      </c>
      <c r="C406" s="2">
        <v>24</v>
      </c>
      <c r="D406" s="6" t="s">
        <v>146</v>
      </c>
      <c r="E406" s="6" t="s">
        <v>120</v>
      </c>
      <c r="F406" s="2" t="s">
        <v>864</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1286</v>
      </c>
      <c r="T406" s="2"/>
      <c r="U406" s="2"/>
      <c r="V406" s="2"/>
      <c r="W406" s="2" t="s">
        <v>54</v>
      </c>
      <c r="X406" s="6" t="s">
        <v>86</v>
      </c>
      <c r="Y406" s="6"/>
      <c r="Z406" s="2"/>
      <c r="AA406" s="2"/>
      <c r="AB406" s="15"/>
      <c r="AC406" s="2"/>
      <c r="AD406" s="2"/>
      <c r="AE406" s="2"/>
    </row>
    <row r="407" spans="1:31" x14ac:dyDescent="0.15">
      <c r="A407" s="4">
        <v>42378</v>
      </c>
      <c r="B407" s="5" t="s">
        <v>1296</v>
      </c>
      <c r="C407" s="2">
        <v>25</v>
      </c>
      <c r="D407" s="6" t="s">
        <v>92</v>
      </c>
      <c r="E407" s="6" t="s">
        <v>93</v>
      </c>
      <c r="F407" s="2" t="s">
        <v>1297</v>
      </c>
      <c r="G407" s="2" t="s">
        <v>308</v>
      </c>
      <c r="H407" s="2" t="s">
        <v>62</v>
      </c>
      <c r="I407" s="2" t="s">
        <v>43</v>
      </c>
      <c r="J407" s="6" t="s">
        <v>55</v>
      </c>
      <c r="K407" s="2" t="s">
        <v>66</v>
      </c>
      <c r="L407" s="2">
        <v>1</v>
      </c>
      <c r="M407" s="2">
        <v>1360</v>
      </c>
      <c r="N407" s="2">
        <v>810</v>
      </c>
      <c r="O407" s="12">
        <v>0.59558823529411797</v>
      </c>
      <c r="P407" s="2">
        <v>0.32500000000000001</v>
      </c>
      <c r="Q407" s="2">
        <v>263</v>
      </c>
      <c r="R407" s="14" t="s">
        <v>145</v>
      </c>
      <c r="S407" s="2" t="s">
        <v>1298</v>
      </c>
      <c r="T407" s="2">
        <v>18510240926</v>
      </c>
      <c r="U407" s="2" t="s">
        <v>309</v>
      </c>
      <c r="V407" s="7"/>
      <c r="W407" s="2" t="s">
        <v>215</v>
      </c>
      <c r="X407" s="6" t="s">
        <v>86</v>
      </c>
      <c r="Y407" s="6"/>
      <c r="Z407" s="7"/>
      <c r="AA407" s="7"/>
      <c r="AB407" s="7"/>
      <c r="AC407" s="7"/>
      <c r="AD407" s="7"/>
      <c r="AE407" s="7"/>
    </row>
    <row r="408" spans="1:31" x14ac:dyDescent="0.15">
      <c r="A408" s="4">
        <v>42378</v>
      </c>
      <c r="B408" s="5" t="s">
        <v>1299</v>
      </c>
      <c r="C408" s="2">
        <v>26</v>
      </c>
      <c r="D408" s="6" t="s">
        <v>50</v>
      </c>
      <c r="E408" s="6" t="s">
        <v>623</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1300</v>
      </c>
      <c r="C409" s="2">
        <v>27</v>
      </c>
      <c r="D409" s="6" t="s">
        <v>90</v>
      </c>
      <c r="E409" s="6" t="s">
        <v>1027</v>
      </c>
      <c r="F409" s="2" t="s">
        <v>108</v>
      </c>
      <c r="G409" s="2" t="s">
        <v>109</v>
      </c>
      <c r="H409" s="2" t="s">
        <v>44</v>
      </c>
      <c r="I409" s="2" t="s">
        <v>256</v>
      </c>
      <c r="J409" s="6" t="s">
        <v>55</v>
      </c>
      <c r="K409" s="2" t="s">
        <v>64</v>
      </c>
      <c r="L409" s="2">
        <v>1</v>
      </c>
      <c r="M409" s="2">
        <v>598</v>
      </c>
      <c r="N409" s="2">
        <v>500</v>
      </c>
      <c r="O409" s="12">
        <v>0.83612040133779297</v>
      </c>
      <c r="P409" s="2">
        <v>0.7</v>
      </c>
      <c r="Q409" s="2">
        <v>350</v>
      </c>
      <c r="R409" s="14" t="s">
        <v>65</v>
      </c>
      <c r="S409" s="2" t="s">
        <v>1301</v>
      </c>
      <c r="T409" s="2">
        <v>13810133128</v>
      </c>
      <c r="U409" s="2"/>
      <c r="V409" s="2"/>
      <c r="W409" s="2" t="s">
        <v>54</v>
      </c>
      <c r="X409" s="6" t="s">
        <v>86</v>
      </c>
      <c r="Y409" s="6"/>
      <c r="Z409" s="2"/>
      <c r="AA409" s="2"/>
      <c r="AB409" s="15"/>
      <c r="AC409" s="2"/>
      <c r="AD409" s="2"/>
      <c r="AE409" s="2"/>
    </row>
    <row r="410" spans="1:31" x14ac:dyDescent="0.15">
      <c r="A410" s="4">
        <v>42379</v>
      </c>
      <c r="B410" s="5" t="s">
        <v>1302</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1303</v>
      </c>
      <c r="C411" s="2">
        <v>2</v>
      </c>
      <c r="D411" s="6" t="s">
        <v>50</v>
      </c>
      <c r="E411" s="6" t="s">
        <v>623</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1304</v>
      </c>
      <c r="C412" s="2">
        <v>3</v>
      </c>
      <c r="D412" s="6" t="s">
        <v>92</v>
      </c>
      <c r="E412" s="6" t="s">
        <v>250</v>
      </c>
      <c r="F412" s="2" t="s">
        <v>798</v>
      </c>
      <c r="G412" s="2" t="s">
        <v>285</v>
      </c>
      <c r="H412" s="2" t="s">
        <v>62</v>
      </c>
      <c r="I412" s="2" t="s">
        <v>1305</v>
      </c>
      <c r="J412" s="6" t="s">
        <v>63</v>
      </c>
      <c r="K412" s="2" t="s">
        <v>66</v>
      </c>
      <c r="L412" s="2">
        <v>1</v>
      </c>
      <c r="M412" s="2">
        <v>580</v>
      </c>
      <c r="N412" s="2">
        <v>200</v>
      </c>
      <c r="O412" s="12">
        <v>0.34482758620689702</v>
      </c>
      <c r="P412" s="7"/>
      <c r="Q412" s="7"/>
      <c r="R412" s="14" t="s">
        <v>47</v>
      </c>
      <c r="S412" s="7"/>
      <c r="T412" s="7"/>
      <c r="U412" s="7"/>
      <c r="V412" s="7"/>
      <c r="W412" s="2" t="s">
        <v>392</v>
      </c>
      <c r="X412" s="6" t="s">
        <v>86</v>
      </c>
      <c r="Y412" s="6"/>
      <c r="Z412" s="7"/>
      <c r="AA412" s="7"/>
      <c r="AB412" s="7"/>
      <c r="AC412" s="7"/>
      <c r="AD412" s="7"/>
      <c r="AE412" s="7"/>
    </row>
    <row r="413" spans="1:31" x14ac:dyDescent="0.15">
      <c r="A413" s="4">
        <v>42379</v>
      </c>
      <c r="B413" s="5" t="s">
        <v>1306</v>
      </c>
      <c r="C413" s="2">
        <v>4</v>
      </c>
      <c r="D413" s="6" t="s">
        <v>100</v>
      </c>
      <c r="E413" s="6" t="s">
        <v>128</v>
      </c>
      <c r="F413" s="2" t="s">
        <v>780</v>
      </c>
      <c r="G413" s="2" t="s">
        <v>781</v>
      </c>
      <c r="H413" s="2" t="s">
        <v>44</v>
      </c>
      <c r="I413" s="2" t="s">
        <v>156</v>
      </c>
      <c r="J413" s="6" t="s">
        <v>55</v>
      </c>
      <c r="K413" s="2" t="s">
        <v>64</v>
      </c>
      <c r="L413" s="2">
        <v>1</v>
      </c>
      <c r="M413" s="2">
        <v>288</v>
      </c>
      <c r="N413" s="2">
        <v>259</v>
      </c>
      <c r="O413" s="12">
        <v>0.89930555555555602</v>
      </c>
      <c r="P413" s="7"/>
      <c r="Q413" s="7"/>
      <c r="R413" s="14" t="s">
        <v>47</v>
      </c>
      <c r="S413" s="2" t="s">
        <v>1069</v>
      </c>
      <c r="T413" s="7"/>
      <c r="U413" s="7"/>
      <c r="V413" s="7"/>
      <c r="W413" s="2" t="s">
        <v>48</v>
      </c>
      <c r="X413" s="6" t="s">
        <v>276</v>
      </c>
      <c r="Y413" s="6"/>
      <c r="Z413" s="7"/>
      <c r="AA413" s="7"/>
      <c r="AB413" s="7"/>
      <c r="AC413" s="7"/>
      <c r="AD413" s="7"/>
      <c r="AE413" s="7"/>
    </row>
    <row r="414" spans="1:31" x14ac:dyDescent="0.15">
      <c r="A414" s="4">
        <v>42379</v>
      </c>
      <c r="B414" s="5" t="s">
        <v>1307</v>
      </c>
      <c r="C414" s="2">
        <v>5</v>
      </c>
      <c r="D414" s="6" t="s">
        <v>66</v>
      </c>
      <c r="E414" s="6" t="s">
        <v>120</v>
      </c>
      <c r="F414" s="2" t="s">
        <v>1295</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1280</v>
      </c>
      <c r="T414" s="7"/>
      <c r="U414" s="7"/>
      <c r="V414" s="7"/>
      <c r="W414" s="2" t="s">
        <v>54</v>
      </c>
      <c r="X414" s="6" t="s">
        <v>86</v>
      </c>
      <c r="Y414" s="6"/>
      <c r="Z414" s="2">
        <v>1350</v>
      </c>
      <c r="AA414" s="2">
        <v>2389</v>
      </c>
      <c r="AB414" s="7"/>
      <c r="AC414" s="7"/>
      <c r="AD414" s="7"/>
      <c r="AE414" s="7"/>
    </row>
    <row r="415" spans="1:31" x14ac:dyDescent="0.15">
      <c r="A415" s="4">
        <v>42379</v>
      </c>
      <c r="B415" s="5" t="s">
        <v>1307</v>
      </c>
      <c r="C415" s="2">
        <v>5</v>
      </c>
      <c r="D415" s="6" t="s">
        <v>146</v>
      </c>
      <c r="E415" s="6" t="s">
        <v>120</v>
      </c>
      <c r="F415" s="2" t="s">
        <v>864</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1280</v>
      </c>
      <c r="T415" s="7"/>
      <c r="U415" s="7"/>
      <c r="V415" s="7"/>
      <c r="W415" s="2" t="s">
        <v>54</v>
      </c>
      <c r="X415" s="6" t="s">
        <v>86</v>
      </c>
      <c r="Y415" s="6"/>
      <c r="Z415" s="7"/>
      <c r="AA415" s="7"/>
      <c r="AB415" s="7"/>
      <c r="AC415" s="7"/>
      <c r="AD415" s="7"/>
      <c r="AE415" s="7"/>
    </row>
    <row r="416" spans="1:31" x14ac:dyDescent="0.15">
      <c r="A416" s="4">
        <v>42379</v>
      </c>
      <c r="B416" s="5" t="s">
        <v>1307</v>
      </c>
      <c r="C416" s="2">
        <v>5</v>
      </c>
      <c r="D416" s="6" t="s">
        <v>69</v>
      </c>
      <c r="E416" s="6" t="s">
        <v>199</v>
      </c>
      <c r="F416" s="2" t="s">
        <v>1218</v>
      </c>
      <c r="G416" s="2" t="s">
        <v>166</v>
      </c>
      <c r="H416" s="2" t="s">
        <v>44</v>
      </c>
      <c r="I416" s="2" t="s">
        <v>192</v>
      </c>
      <c r="J416" s="6" t="s">
        <v>45</v>
      </c>
      <c r="K416" s="2" t="s">
        <v>66</v>
      </c>
      <c r="L416" s="2">
        <v>1</v>
      </c>
      <c r="M416" s="2">
        <v>1580</v>
      </c>
      <c r="N416" s="2">
        <v>1580</v>
      </c>
      <c r="O416" s="12">
        <v>1</v>
      </c>
      <c r="P416" s="2">
        <v>1</v>
      </c>
      <c r="Q416" s="2">
        <v>1580</v>
      </c>
      <c r="R416" s="14" t="s">
        <v>113</v>
      </c>
      <c r="S416" s="2" t="s">
        <v>1280</v>
      </c>
      <c r="T416" s="7"/>
      <c r="U416" s="7"/>
      <c r="V416" s="7"/>
      <c r="W416" s="2" t="s">
        <v>54</v>
      </c>
      <c r="X416" s="6" t="s">
        <v>86</v>
      </c>
      <c r="Y416" s="6"/>
      <c r="Z416" s="7"/>
      <c r="AA416" s="7"/>
      <c r="AB416" s="7"/>
      <c r="AC416" s="7"/>
      <c r="AD416" s="7"/>
      <c r="AE416" s="7"/>
    </row>
    <row r="417" spans="1:27" x14ac:dyDescent="0.15">
      <c r="A417" s="4">
        <v>42379</v>
      </c>
      <c r="B417" s="5" t="s">
        <v>1308</v>
      </c>
      <c r="C417" s="2">
        <v>6</v>
      </c>
      <c r="D417" s="6" t="s">
        <v>64</v>
      </c>
      <c r="E417" s="6" t="s">
        <v>101</v>
      </c>
      <c r="F417" s="2" t="s">
        <v>1138</v>
      </c>
      <c r="G417" s="2" t="s">
        <v>223</v>
      </c>
      <c r="H417" s="2" t="s">
        <v>44</v>
      </c>
      <c r="I417" s="2" t="s">
        <v>136</v>
      </c>
      <c r="J417" s="6" t="s">
        <v>45</v>
      </c>
      <c r="K417" s="2" t="s">
        <v>64</v>
      </c>
      <c r="L417" s="2">
        <v>1</v>
      </c>
      <c r="M417" s="2">
        <v>4780</v>
      </c>
      <c r="N417" s="2">
        <v>3824</v>
      </c>
      <c r="O417" s="12">
        <v>0.8</v>
      </c>
      <c r="P417" s="2">
        <v>0.7</v>
      </c>
      <c r="Q417" s="2">
        <v>2676</v>
      </c>
      <c r="R417" s="14" t="s">
        <v>65</v>
      </c>
      <c r="S417" s="2" t="s">
        <v>1309</v>
      </c>
      <c r="T417" s="2">
        <v>18910953389</v>
      </c>
      <c r="U417" s="7"/>
      <c r="V417" s="2" t="s">
        <v>345</v>
      </c>
      <c r="W417" s="2" t="s">
        <v>54</v>
      </c>
      <c r="X417" s="6" t="s">
        <v>78</v>
      </c>
      <c r="Y417" s="6"/>
      <c r="Z417" s="7"/>
      <c r="AA417" s="7"/>
    </row>
    <row r="418" spans="1:27" x14ac:dyDescent="0.15">
      <c r="A418" s="4">
        <v>42379</v>
      </c>
      <c r="B418" s="5" t="s">
        <v>1308</v>
      </c>
      <c r="C418" s="2">
        <v>6</v>
      </c>
      <c r="D418" s="6" t="s">
        <v>102</v>
      </c>
      <c r="E418" s="6" t="s">
        <v>133</v>
      </c>
      <c r="F418" s="2" t="s">
        <v>1310</v>
      </c>
      <c r="G418" s="2" t="s">
        <v>1311</v>
      </c>
      <c r="H418" s="2" t="s">
        <v>44</v>
      </c>
      <c r="I418" s="2" t="s">
        <v>104</v>
      </c>
      <c r="J418" s="6" t="s">
        <v>45</v>
      </c>
      <c r="K418" s="2" t="s">
        <v>64</v>
      </c>
      <c r="L418" s="2">
        <v>1</v>
      </c>
      <c r="M418" s="2">
        <v>1790</v>
      </c>
      <c r="N418" s="2">
        <v>1432</v>
      </c>
      <c r="O418" s="12">
        <v>0.8</v>
      </c>
      <c r="P418" s="2">
        <v>0.7</v>
      </c>
      <c r="Q418" s="2">
        <v>1002</v>
      </c>
      <c r="R418" s="14" t="s">
        <v>65</v>
      </c>
      <c r="S418" s="2" t="s">
        <v>1309</v>
      </c>
      <c r="T418" s="7"/>
      <c r="U418" s="7"/>
      <c r="V418" s="2" t="s">
        <v>345</v>
      </c>
      <c r="W418" s="2" t="s">
        <v>54</v>
      </c>
      <c r="X418" s="6" t="s">
        <v>78</v>
      </c>
      <c r="Y418" s="6"/>
      <c r="Z418" s="7"/>
      <c r="AA418" s="7"/>
    </row>
    <row r="419" spans="1:27" x14ac:dyDescent="0.15">
      <c r="A419" s="4">
        <v>42379</v>
      </c>
      <c r="B419" s="5" t="s">
        <v>1308</v>
      </c>
      <c r="C419" s="2">
        <v>6</v>
      </c>
      <c r="D419" s="6" t="s">
        <v>83</v>
      </c>
      <c r="E419" s="6" t="s">
        <v>79</v>
      </c>
      <c r="F419" s="2" t="s">
        <v>245</v>
      </c>
      <c r="G419" s="2" t="s">
        <v>1312</v>
      </c>
      <c r="H419" s="2" t="s">
        <v>44</v>
      </c>
      <c r="I419" s="2">
        <v>43</v>
      </c>
      <c r="J419" s="6" t="s">
        <v>45</v>
      </c>
      <c r="K419" s="2" t="s">
        <v>64</v>
      </c>
      <c r="L419" s="2">
        <v>1</v>
      </c>
      <c r="M419" s="2">
        <v>1628</v>
      </c>
      <c r="N419" s="2">
        <v>1302</v>
      </c>
      <c r="O419" s="12">
        <v>0.79975429975430001</v>
      </c>
      <c r="P419" s="2">
        <v>0.7</v>
      </c>
      <c r="Q419" s="2">
        <v>911</v>
      </c>
      <c r="R419" s="14" t="s">
        <v>65</v>
      </c>
      <c r="S419" s="2" t="s">
        <v>1309</v>
      </c>
      <c r="T419" s="7"/>
      <c r="U419" s="7"/>
      <c r="V419" s="2" t="s">
        <v>345</v>
      </c>
      <c r="W419" s="2" t="s">
        <v>54</v>
      </c>
      <c r="X419" s="6" t="s">
        <v>78</v>
      </c>
      <c r="Y419" s="6"/>
      <c r="Z419" s="7"/>
      <c r="AA419" s="7"/>
    </row>
    <row r="420" spans="1:27" x14ac:dyDescent="0.15">
      <c r="A420" s="4">
        <v>42379</v>
      </c>
      <c r="B420" s="5" t="s">
        <v>1308</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1309</v>
      </c>
      <c r="T420" s="7"/>
      <c r="U420" s="7"/>
      <c r="V420" s="2" t="s">
        <v>345</v>
      </c>
      <c r="W420" s="2" t="s">
        <v>54</v>
      </c>
      <c r="X420" s="6" t="s">
        <v>78</v>
      </c>
      <c r="Y420" s="6"/>
      <c r="Z420" s="7"/>
      <c r="AA420" s="7"/>
    </row>
    <row r="421" spans="1:27" x14ac:dyDescent="0.15">
      <c r="A421" s="4">
        <v>42379</v>
      </c>
      <c r="B421" s="5" t="s">
        <v>1313</v>
      </c>
      <c r="C421" s="2">
        <v>7</v>
      </c>
      <c r="D421" s="6" t="s">
        <v>242</v>
      </c>
      <c r="E421" s="6"/>
      <c r="F421" s="2" t="s">
        <v>970</v>
      </c>
      <c r="G421" s="2" t="s">
        <v>223</v>
      </c>
      <c r="H421" s="2" t="s">
        <v>62</v>
      </c>
      <c r="I421" s="2" t="s">
        <v>181</v>
      </c>
      <c r="J421" s="6" t="s">
        <v>45</v>
      </c>
      <c r="K421" s="2" t="s">
        <v>66</v>
      </c>
      <c r="L421" s="2">
        <v>1</v>
      </c>
      <c r="M421" s="2">
        <v>500</v>
      </c>
      <c r="N421" s="2">
        <v>500</v>
      </c>
      <c r="O421" s="12">
        <v>1</v>
      </c>
      <c r="P421" s="2">
        <v>1</v>
      </c>
      <c r="Q421" s="2">
        <v>500</v>
      </c>
      <c r="R421" s="14" t="s">
        <v>145</v>
      </c>
      <c r="S421" s="2" t="s">
        <v>299</v>
      </c>
      <c r="T421" s="2">
        <v>18600010962</v>
      </c>
      <c r="U421" s="7"/>
      <c r="V421" s="2" t="s">
        <v>341</v>
      </c>
      <c r="W421" s="2" t="s">
        <v>54</v>
      </c>
      <c r="X421" s="6" t="s">
        <v>86</v>
      </c>
      <c r="Y421" s="6"/>
      <c r="Z421" s="7"/>
      <c r="AA421" s="7"/>
    </row>
    <row r="422" spans="1:27" x14ac:dyDescent="0.15">
      <c r="A422" s="4">
        <v>42379</v>
      </c>
      <c r="B422" s="5" t="s">
        <v>1313</v>
      </c>
      <c r="C422" s="2">
        <v>7</v>
      </c>
      <c r="D422" s="6" t="s">
        <v>146</v>
      </c>
      <c r="E422" s="6" t="s">
        <v>248</v>
      </c>
      <c r="F422" s="2" t="s">
        <v>187</v>
      </c>
      <c r="G422" s="2" t="s">
        <v>281</v>
      </c>
      <c r="H422" s="2" t="s">
        <v>44</v>
      </c>
      <c r="I422" s="2" t="s">
        <v>240</v>
      </c>
      <c r="J422" s="6" t="s">
        <v>45</v>
      </c>
      <c r="K422" s="2" t="s">
        <v>66</v>
      </c>
      <c r="L422" s="2">
        <v>1</v>
      </c>
      <c r="M422" s="2">
        <v>1520</v>
      </c>
      <c r="N422" s="2">
        <v>1292</v>
      </c>
      <c r="O422" s="12">
        <v>0.85</v>
      </c>
      <c r="P422" s="2">
        <v>0.77500000000000002</v>
      </c>
      <c r="Q422" s="2">
        <v>1001</v>
      </c>
      <c r="R422" s="14" t="s">
        <v>145</v>
      </c>
      <c r="S422" s="2" t="s">
        <v>299</v>
      </c>
      <c r="T422" s="7"/>
      <c r="U422" s="7"/>
      <c r="V422" s="2" t="s">
        <v>341</v>
      </c>
      <c r="W422" s="2" t="s">
        <v>54</v>
      </c>
      <c r="X422" s="6" t="s">
        <v>86</v>
      </c>
      <c r="Y422" s="6"/>
      <c r="Z422" s="7"/>
      <c r="AA422" s="7"/>
    </row>
    <row r="423" spans="1:27" x14ac:dyDescent="0.15">
      <c r="A423" s="4">
        <v>42379</v>
      </c>
      <c r="B423" s="5" t="s">
        <v>1314</v>
      </c>
      <c r="C423" s="2">
        <v>8</v>
      </c>
      <c r="D423" s="6" t="s">
        <v>50</v>
      </c>
      <c r="E423" s="6" t="s">
        <v>623</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345</v>
      </c>
      <c r="W423" s="2" t="s">
        <v>48</v>
      </c>
      <c r="X423" s="6" t="s">
        <v>49</v>
      </c>
      <c r="Y423" s="6"/>
      <c r="Z423" s="7"/>
      <c r="AA423" s="7"/>
    </row>
    <row r="424" spans="1:27" x14ac:dyDescent="0.15">
      <c r="A424" s="4">
        <v>42380</v>
      </c>
      <c r="B424" s="5" t="s">
        <v>1315</v>
      </c>
      <c r="C424" s="2">
        <v>1</v>
      </c>
      <c r="D424" s="6" t="s">
        <v>75</v>
      </c>
      <c r="E424" s="6" t="s">
        <v>225</v>
      </c>
      <c r="F424" s="2" t="s">
        <v>1285</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392</v>
      </c>
      <c r="X424" s="6" t="s">
        <v>86</v>
      </c>
      <c r="Y424" s="6"/>
      <c r="Z424" s="7"/>
      <c r="AA424" s="7"/>
    </row>
    <row r="425" spans="1:27" x14ac:dyDescent="0.15">
      <c r="A425" s="4">
        <v>42380</v>
      </c>
      <c r="B425" s="5" t="s">
        <v>1316</v>
      </c>
      <c r="C425" s="2">
        <v>2</v>
      </c>
      <c r="D425" s="6" t="s">
        <v>75</v>
      </c>
      <c r="E425" s="6" t="s">
        <v>199</v>
      </c>
      <c r="F425" s="2" t="s">
        <v>882</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392</v>
      </c>
      <c r="X425" s="6" t="s">
        <v>86</v>
      </c>
      <c r="Y425" s="6"/>
      <c r="Z425" s="7"/>
      <c r="AA425" s="7"/>
    </row>
    <row r="426" spans="1:27" x14ac:dyDescent="0.15">
      <c r="A426" s="4">
        <v>42380</v>
      </c>
      <c r="B426" s="5" t="s">
        <v>1317</v>
      </c>
      <c r="C426" s="2">
        <v>3</v>
      </c>
      <c r="D426" s="6" t="s">
        <v>69</v>
      </c>
      <c r="E426" s="6" t="s">
        <v>199</v>
      </c>
      <c r="F426" s="2" t="s">
        <v>849</v>
      </c>
      <c r="G426" s="2" t="s">
        <v>304</v>
      </c>
      <c r="H426" s="2" t="s">
        <v>44</v>
      </c>
      <c r="I426" s="2" t="s">
        <v>72</v>
      </c>
      <c r="J426" s="6" t="s">
        <v>45</v>
      </c>
      <c r="K426" s="2" t="s">
        <v>66</v>
      </c>
      <c r="L426" s="2">
        <v>1</v>
      </c>
      <c r="M426" s="2">
        <v>1180</v>
      </c>
      <c r="N426" s="2">
        <v>1180</v>
      </c>
      <c r="O426" s="12">
        <v>1</v>
      </c>
      <c r="P426" s="2">
        <v>1</v>
      </c>
      <c r="Q426" s="2">
        <v>1180</v>
      </c>
      <c r="R426" s="14" t="s">
        <v>65</v>
      </c>
      <c r="S426" s="2" t="s">
        <v>1318</v>
      </c>
      <c r="T426" s="2">
        <v>13305163793</v>
      </c>
      <c r="U426" s="7"/>
      <c r="V426" s="2" t="s">
        <v>345</v>
      </c>
      <c r="W426" s="2" t="s">
        <v>392</v>
      </c>
      <c r="X426" s="6" t="s">
        <v>86</v>
      </c>
      <c r="Y426" s="6"/>
      <c r="Z426" s="7"/>
      <c r="AA426" s="7"/>
    </row>
    <row r="427" spans="1:27" x14ac:dyDescent="0.15">
      <c r="A427" s="4">
        <v>42380</v>
      </c>
      <c r="B427" s="5" t="s">
        <v>1317</v>
      </c>
      <c r="C427" s="2">
        <v>3</v>
      </c>
      <c r="D427" s="6" t="s">
        <v>75</v>
      </c>
      <c r="E427" s="6" t="s">
        <v>225</v>
      </c>
      <c r="F427" s="2" t="s">
        <v>1319</v>
      </c>
      <c r="G427" s="2" t="s">
        <v>137</v>
      </c>
      <c r="H427" s="2" t="s">
        <v>62</v>
      </c>
      <c r="I427" s="2" t="s">
        <v>53</v>
      </c>
      <c r="J427" s="6" t="s">
        <v>45</v>
      </c>
      <c r="K427" s="2" t="s">
        <v>66</v>
      </c>
      <c r="L427" s="2">
        <v>1</v>
      </c>
      <c r="M427" s="2">
        <v>760</v>
      </c>
      <c r="N427" s="2">
        <v>532</v>
      </c>
      <c r="O427" s="12">
        <v>0.7</v>
      </c>
      <c r="P427" s="2">
        <v>0.55000000000000004</v>
      </c>
      <c r="Q427" s="2">
        <v>292</v>
      </c>
      <c r="R427" s="14" t="s">
        <v>65</v>
      </c>
      <c r="S427" s="2" t="s">
        <v>1318</v>
      </c>
      <c r="T427" s="7"/>
      <c r="U427" s="7"/>
      <c r="V427" s="2" t="s">
        <v>345</v>
      </c>
      <c r="W427" s="2" t="s">
        <v>392</v>
      </c>
      <c r="X427" s="6" t="s">
        <v>86</v>
      </c>
      <c r="Y427" s="6"/>
      <c r="Z427" s="7"/>
      <c r="AA427" s="7"/>
    </row>
    <row r="428" spans="1:27" x14ac:dyDescent="0.15">
      <c r="A428" s="4">
        <v>42380</v>
      </c>
      <c r="B428" s="5" t="s">
        <v>1320</v>
      </c>
      <c r="C428" s="2">
        <v>4</v>
      </c>
      <c r="D428" s="6" t="s">
        <v>90</v>
      </c>
      <c r="E428" s="6" t="s">
        <v>599</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1321</v>
      </c>
      <c r="C429" s="2">
        <v>5</v>
      </c>
      <c r="D429" s="6" t="s">
        <v>64</v>
      </c>
      <c r="E429" s="6" t="s">
        <v>101</v>
      </c>
      <c r="F429" s="2" t="s">
        <v>1322</v>
      </c>
      <c r="G429" s="7"/>
      <c r="H429" s="2" t="s">
        <v>44</v>
      </c>
      <c r="I429" s="2" t="s">
        <v>1323</v>
      </c>
      <c r="J429" s="6" t="s">
        <v>45</v>
      </c>
      <c r="K429" s="2" t="s">
        <v>64</v>
      </c>
      <c r="L429" s="2">
        <v>1</v>
      </c>
      <c r="M429" s="2">
        <v>3980</v>
      </c>
      <c r="N429" s="2">
        <v>2786</v>
      </c>
      <c r="O429" s="12">
        <v>0.7</v>
      </c>
      <c r="P429" s="2">
        <v>0.55000000000000004</v>
      </c>
      <c r="Q429" s="2">
        <v>1532</v>
      </c>
      <c r="R429" s="14" t="s">
        <v>113</v>
      </c>
      <c r="S429" s="2" t="s">
        <v>313</v>
      </c>
      <c r="T429" s="7"/>
      <c r="U429" s="7"/>
      <c r="V429" s="7"/>
      <c r="W429" s="2" t="s">
        <v>54</v>
      </c>
      <c r="X429" s="6" t="s">
        <v>276</v>
      </c>
      <c r="Y429" s="6"/>
      <c r="Z429" s="2">
        <v>2843</v>
      </c>
      <c r="AA429" s="2">
        <v>7078</v>
      </c>
    </row>
    <row r="430" spans="1:27" x14ac:dyDescent="0.15">
      <c r="A430" s="4">
        <v>42380</v>
      </c>
      <c r="B430" s="5" t="s">
        <v>1321</v>
      </c>
      <c r="C430" s="2">
        <v>5</v>
      </c>
      <c r="D430" s="6" t="s">
        <v>102</v>
      </c>
      <c r="E430" s="6" t="s">
        <v>133</v>
      </c>
      <c r="F430" s="2" t="s">
        <v>103</v>
      </c>
      <c r="G430" s="2" t="s">
        <v>1311</v>
      </c>
      <c r="H430" s="2" t="s">
        <v>44</v>
      </c>
      <c r="I430" s="2" t="s">
        <v>104</v>
      </c>
      <c r="J430" s="6" t="s">
        <v>45</v>
      </c>
      <c r="K430" s="2" t="s">
        <v>64</v>
      </c>
      <c r="L430" s="2">
        <v>1</v>
      </c>
      <c r="M430" s="2">
        <v>1980</v>
      </c>
      <c r="N430" s="2">
        <v>1386</v>
      </c>
      <c r="O430" s="12">
        <v>0.7</v>
      </c>
      <c r="P430" s="2">
        <v>0.55000000000000004</v>
      </c>
      <c r="Q430" s="2">
        <v>762</v>
      </c>
      <c r="R430" s="14" t="s">
        <v>113</v>
      </c>
      <c r="S430" s="2" t="s">
        <v>313</v>
      </c>
      <c r="T430" s="7"/>
      <c r="U430" s="7"/>
      <c r="V430" s="7"/>
      <c r="W430" s="2" t="s">
        <v>54</v>
      </c>
      <c r="X430" s="6" t="s">
        <v>276</v>
      </c>
      <c r="Y430" s="6"/>
      <c r="Z430" s="7"/>
      <c r="AA430" s="7"/>
    </row>
    <row r="431" spans="1:27" x14ac:dyDescent="0.15">
      <c r="A431" s="4">
        <v>42380</v>
      </c>
      <c r="B431" s="5" t="s">
        <v>1321</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313</v>
      </c>
      <c r="T431" s="7"/>
      <c r="U431" s="7"/>
      <c r="V431" s="7"/>
      <c r="W431" s="2" t="s">
        <v>54</v>
      </c>
      <c r="X431" s="6" t="s">
        <v>276</v>
      </c>
      <c r="Y431" s="6"/>
      <c r="Z431" s="7"/>
      <c r="AA431" s="7"/>
    </row>
    <row r="432" spans="1:27" x14ac:dyDescent="0.15">
      <c r="A432" s="4">
        <v>42380</v>
      </c>
      <c r="B432" s="5" t="s">
        <v>1321</v>
      </c>
      <c r="C432" s="2">
        <v>5</v>
      </c>
      <c r="D432" s="6" t="s">
        <v>69</v>
      </c>
      <c r="E432" s="6" t="s">
        <v>199</v>
      </c>
      <c r="F432" s="2" t="s">
        <v>1218</v>
      </c>
      <c r="G432" s="2" t="s">
        <v>302</v>
      </c>
      <c r="H432" s="2" t="s">
        <v>44</v>
      </c>
      <c r="I432" s="2" t="s">
        <v>192</v>
      </c>
      <c r="J432" s="6" t="s">
        <v>45</v>
      </c>
      <c r="K432" s="2" t="s">
        <v>64</v>
      </c>
      <c r="L432" s="2">
        <v>1</v>
      </c>
      <c r="M432" s="2">
        <v>1580</v>
      </c>
      <c r="N432" s="2">
        <v>1580</v>
      </c>
      <c r="O432" s="12">
        <v>1</v>
      </c>
      <c r="P432" s="2">
        <v>1</v>
      </c>
      <c r="Q432" s="2">
        <v>1580</v>
      </c>
      <c r="R432" s="14" t="s">
        <v>113</v>
      </c>
      <c r="S432" s="2" t="s">
        <v>313</v>
      </c>
      <c r="T432" s="7"/>
      <c r="U432" s="7"/>
      <c r="V432" s="7"/>
      <c r="W432" s="2" t="s">
        <v>54</v>
      </c>
      <c r="X432" s="6" t="s">
        <v>276</v>
      </c>
      <c r="Y432" s="6"/>
      <c r="Z432" s="7"/>
      <c r="AA432" s="7"/>
    </row>
    <row r="433" spans="1:31" x14ac:dyDescent="0.15">
      <c r="A433" s="4">
        <v>42380</v>
      </c>
      <c r="B433" s="5" t="s">
        <v>1324</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1325</v>
      </c>
      <c r="C434" s="2">
        <v>7</v>
      </c>
      <c r="D434" s="6" t="s">
        <v>90</v>
      </c>
      <c r="E434" s="6" t="s">
        <v>599</v>
      </c>
      <c r="F434" s="2" t="s">
        <v>52</v>
      </c>
      <c r="G434" s="2" t="s">
        <v>1326</v>
      </c>
      <c r="H434" s="2" t="s">
        <v>44</v>
      </c>
      <c r="I434" s="2" t="s">
        <v>192</v>
      </c>
      <c r="J434" s="6" t="s">
        <v>45</v>
      </c>
      <c r="K434" s="2" t="s">
        <v>66</v>
      </c>
      <c r="L434" s="2">
        <v>1</v>
      </c>
      <c r="M434" s="2">
        <v>1580</v>
      </c>
      <c r="N434" s="2">
        <v>500</v>
      </c>
      <c r="O434" s="12">
        <v>0.316455696202532</v>
      </c>
      <c r="P434" s="2">
        <v>0.1</v>
      </c>
      <c r="Q434" s="2">
        <v>50</v>
      </c>
      <c r="R434" s="14" t="s">
        <v>65</v>
      </c>
      <c r="S434" s="2" t="s">
        <v>1327</v>
      </c>
      <c r="T434" s="2">
        <v>13652107230</v>
      </c>
      <c r="U434" s="7"/>
      <c r="V434" s="2" t="s">
        <v>345</v>
      </c>
      <c r="W434" s="2" t="s">
        <v>48</v>
      </c>
      <c r="X434" s="6" t="s">
        <v>86</v>
      </c>
      <c r="Y434" s="6"/>
      <c r="Z434" s="7"/>
      <c r="AA434" s="7"/>
      <c r="AB434" s="7"/>
      <c r="AC434" s="7"/>
      <c r="AD434" s="7"/>
      <c r="AE434" s="7"/>
    </row>
    <row r="435" spans="1:31" x14ac:dyDescent="0.15">
      <c r="A435" s="4">
        <v>42380</v>
      </c>
      <c r="B435" s="5" t="s">
        <v>1325</v>
      </c>
      <c r="C435" s="2">
        <v>7</v>
      </c>
      <c r="D435" s="6" t="s">
        <v>66</v>
      </c>
      <c r="E435" s="6" t="s">
        <v>147</v>
      </c>
      <c r="F435" s="2" t="s">
        <v>1146</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1327</v>
      </c>
      <c r="T435" s="7"/>
      <c r="U435" s="7"/>
      <c r="V435" s="7"/>
      <c r="W435" s="2" t="s">
        <v>48</v>
      </c>
      <c r="X435" s="6" t="s">
        <v>86</v>
      </c>
      <c r="Y435" s="6"/>
      <c r="Z435" s="7"/>
      <c r="AA435" s="7"/>
      <c r="AB435" s="7"/>
      <c r="AC435" s="7"/>
      <c r="AD435" s="7"/>
      <c r="AE435" s="7"/>
    </row>
    <row r="436" spans="1:31" x14ac:dyDescent="0.15">
      <c r="A436" s="4">
        <v>42380</v>
      </c>
      <c r="B436" s="5" t="s">
        <v>1325</v>
      </c>
      <c r="C436" s="2">
        <v>7</v>
      </c>
      <c r="D436" s="6" t="s">
        <v>146</v>
      </c>
      <c r="E436" s="6" t="s">
        <v>120</v>
      </c>
      <c r="F436" s="2" t="s">
        <v>864</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1327</v>
      </c>
      <c r="T436" s="7"/>
      <c r="U436" s="7"/>
      <c r="V436" s="7"/>
      <c r="W436" s="2" t="s">
        <v>48</v>
      </c>
      <c r="X436" s="6" t="s">
        <v>86</v>
      </c>
      <c r="Y436" s="6"/>
      <c r="Z436" s="7"/>
      <c r="AA436" s="7"/>
      <c r="AB436" s="7"/>
      <c r="AC436" s="7"/>
      <c r="AD436" s="7"/>
      <c r="AE436" s="7"/>
    </row>
    <row r="437" spans="1:31" x14ac:dyDescent="0.15">
      <c r="A437" s="4">
        <v>42380</v>
      </c>
      <c r="B437" s="5" t="s">
        <v>1325</v>
      </c>
      <c r="C437" s="2">
        <v>7</v>
      </c>
      <c r="D437" s="6" t="s">
        <v>111</v>
      </c>
      <c r="E437" s="6" t="s">
        <v>112</v>
      </c>
      <c r="F437" s="7"/>
      <c r="G437" s="2" t="s">
        <v>1177</v>
      </c>
      <c r="H437" s="2" t="s">
        <v>44</v>
      </c>
      <c r="I437" s="2" t="s">
        <v>178</v>
      </c>
      <c r="J437" s="6" t="s">
        <v>45</v>
      </c>
      <c r="K437" s="2" t="s">
        <v>66</v>
      </c>
      <c r="L437" s="2">
        <v>1</v>
      </c>
      <c r="M437" s="2">
        <v>320</v>
      </c>
      <c r="N437" s="2">
        <v>320</v>
      </c>
      <c r="O437" s="12">
        <v>1</v>
      </c>
      <c r="P437" s="2">
        <v>1</v>
      </c>
      <c r="Q437" s="2">
        <v>320</v>
      </c>
      <c r="R437" s="14" t="s">
        <v>65</v>
      </c>
      <c r="S437" s="2" t="s">
        <v>1327</v>
      </c>
      <c r="T437" s="7"/>
      <c r="U437" s="7"/>
      <c r="V437" s="7"/>
      <c r="W437" s="2" t="s">
        <v>48</v>
      </c>
      <c r="X437" s="6" t="s">
        <v>86</v>
      </c>
      <c r="Y437" s="6"/>
      <c r="Z437" s="7"/>
      <c r="AA437" s="7"/>
      <c r="AB437" s="7"/>
      <c r="AC437" s="7"/>
      <c r="AD437" s="7"/>
      <c r="AE437" s="7"/>
    </row>
    <row r="438" spans="1:31" x14ac:dyDescent="0.15">
      <c r="A438" s="4">
        <v>42380</v>
      </c>
      <c r="B438" s="5" t="s">
        <v>1328</v>
      </c>
      <c r="C438" s="2">
        <v>8</v>
      </c>
      <c r="D438" s="6" t="s">
        <v>274</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1329</v>
      </c>
      <c r="T438" s="7"/>
      <c r="U438" s="7"/>
      <c r="V438" s="7"/>
      <c r="W438" s="2" t="s">
        <v>238</v>
      </c>
      <c r="X438" s="6" t="s">
        <v>49</v>
      </c>
      <c r="Y438" s="6"/>
      <c r="Z438" s="2">
        <v>1260</v>
      </c>
      <c r="AA438" s="2">
        <v>295</v>
      </c>
      <c r="AB438" s="7"/>
      <c r="AC438" s="7"/>
      <c r="AD438" s="7"/>
      <c r="AE438" s="7"/>
    </row>
    <row r="439" spans="1:31" x14ac:dyDescent="0.15">
      <c r="A439" s="4">
        <v>42380</v>
      </c>
      <c r="B439" s="5" t="s">
        <v>1330</v>
      </c>
      <c r="C439" s="2">
        <v>9</v>
      </c>
      <c r="D439" s="6" t="s">
        <v>274</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1318</v>
      </c>
      <c r="T439" s="2">
        <v>13305163793</v>
      </c>
      <c r="U439" s="7"/>
      <c r="V439" s="7"/>
      <c r="W439" s="2" t="s">
        <v>238</v>
      </c>
      <c r="X439" s="6" t="s">
        <v>86</v>
      </c>
      <c r="Y439" s="6"/>
      <c r="Z439" s="2">
        <v>1260</v>
      </c>
      <c r="AA439" s="2">
        <v>295</v>
      </c>
      <c r="AB439" s="7"/>
      <c r="AC439" s="7"/>
      <c r="AD439" s="7"/>
      <c r="AE439" s="7"/>
    </row>
    <row r="440" spans="1:31" x14ac:dyDescent="0.15">
      <c r="A440" s="4">
        <v>42381</v>
      </c>
      <c r="B440" s="5" t="s">
        <v>1331</v>
      </c>
      <c r="C440" s="2">
        <v>1</v>
      </c>
      <c r="D440" s="6" t="s">
        <v>149</v>
      </c>
      <c r="E440" s="6" t="s">
        <v>504</v>
      </c>
      <c r="F440" s="7"/>
      <c r="G440" s="2" t="s">
        <v>150</v>
      </c>
      <c r="H440" s="2" t="s">
        <v>44</v>
      </c>
      <c r="I440" s="2" t="s">
        <v>820</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1332</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1332</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1333</v>
      </c>
      <c r="C443" s="2">
        <v>3</v>
      </c>
      <c r="D443" s="6" t="s">
        <v>83</v>
      </c>
      <c r="E443" s="6" t="s">
        <v>79</v>
      </c>
      <c r="F443" s="2" t="s">
        <v>245</v>
      </c>
      <c r="G443" s="2" t="s">
        <v>246</v>
      </c>
      <c r="H443" s="2" t="s">
        <v>44</v>
      </c>
      <c r="I443" s="2">
        <v>41</v>
      </c>
      <c r="J443" s="6" t="s">
        <v>45</v>
      </c>
      <c r="K443" s="2" t="s">
        <v>64</v>
      </c>
      <c r="L443" s="2">
        <v>1</v>
      </c>
      <c r="M443" s="2">
        <v>1628</v>
      </c>
      <c r="N443" s="2">
        <v>1300</v>
      </c>
      <c r="O443" s="12">
        <v>0.79852579852579897</v>
      </c>
      <c r="P443" s="2">
        <v>0.7</v>
      </c>
      <c r="Q443" s="2">
        <v>910</v>
      </c>
      <c r="R443" s="14" t="s">
        <v>65</v>
      </c>
      <c r="S443" s="2" t="s">
        <v>1334</v>
      </c>
      <c r="T443" s="2">
        <v>18310333688</v>
      </c>
      <c r="U443" s="7"/>
      <c r="V443" s="7"/>
      <c r="W443" s="2" t="s">
        <v>54</v>
      </c>
      <c r="X443" s="6" t="s">
        <v>74</v>
      </c>
      <c r="Y443" s="6"/>
      <c r="Z443" s="7"/>
      <c r="AA443" s="7"/>
      <c r="AB443" s="7"/>
      <c r="AC443" s="7"/>
      <c r="AD443" s="7"/>
      <c r="AE443" s="7"/>
    </row>
    <row r="444" spans="1:31" x14ac:dyDescent="0.15">
      <c r="A444" s="4">
        <v>42381</v>
      </c>
      <c r="B444" s="5" t="s">
        <v>1335</v>
      </c>
      <c r="C444" s="2">
        <v>4</v>
      </c>
      <c r="D444" s="6" t="s">
        <v>66</v>
      </c>
      <c r="E444" s="6" t="s">
        <v>120</v>
      </c>
      <c r="F444" s="2" t="s">
        <v>1162</v>
      </c>
      <c r="G444" s="2" t="s">
        <v>203</v>
      </c>
      <c r="H444" s="2" t="s">
        <v>62</v>
      </c>
      <c r="I444" s="2" t="s">
        <v>820</v>
      </c>
      <c r="J444" s="6" t="s">
        <v>55</v>
      </c>
      <c r="K444" s="2" t="s">
        <v>66</v>
      </c>
      <c r="L444" s="2">
        <v>1</v>
      </c>
      <c r="M444" s="2">
        <v>3280</v>
      </c>
      <c r="N444" s="2">
        <v>2296</v>
      </c>
      <c r="O444" s="12">
        <v>0.7</v>
      </c>
      <c r="P444" s="2">
        <v>0.55000000000000004</v>
      </c>
      <c r="Q444" s="2">
        <v>1262</v>
      </c>
      <c r="R444" s="14" t="s">
        <v>1122</v>
      </c>
      <c r="S444" s="2" t="s">
        <v>1336</v>
      </c>
      <c r="T444" s="2">
        <v>13699212910</v>
      </c>
      <c r="U444" s="7"/>
      <c r="V444" s="7"/>
      <c r="W444" s="2" t="s">
        <v>54</v>
      </c>
      <c r="X444" s="6" t="s">
        <v>86</v>
      </c>
      <c r="Y444" s="6"/>
      <c r="Z444" s="7"/>
      <c r="AA444" s="7"/>
      <c r="AB444" s="7"/>
      <c r="AC444" s="7"/>
      <c r="AD444" s="7"/>
      <c r="AE444" s="7"/>
    </row>
    <row r="445" spans="1:31" x14ac:dyDescent="0.15">
      <c r="A445" s="4">
        <v>42381</v>
      </c>
      <c r="B445" s="5" t="s">
        <v>1335</v>
      </c>
      <c r="C445" s="2">
        <v>4</v>
      </c>
      <c r="D445" s="6" t="s">
        <v>146</v>
      </c>
      <c r="E445" s="6" t="s">
        <v>239</v>
      </c>
      <c r="F445" s="2" t="s">
        <v>187</v>
      </c>
      <c r="G445" s="2" t="s">
        <v>164</v>
      </c>
      <c r="H445" s="2" t="s">
        <v>44</v>
      </c>
      <c r="I445" s="2" t="s">
        <v>288</v>
      </c>
      <c r="J445" s="6" t="s">
        <v>55</v>
      </c>
      <c r="K445" s="2" t="s">
        <v>66</v>
      </c>
      <c r="L445" s="2">
        <v>1</v>
      </c>
      <c r="M445" s="2">
        <v>1480</v>
      </c>
      <c r="N445" s="2">
        <v>1258</v>
      </c>
      <c r="O445" s="12">
        <v>0.85</v>
      </c>
      <c r="P445" s="2">
        <v>0.77500000000000002</v>
      </c>
      <c r="Q445" s="2">
        <v>974</v>
      </c>
      <c r="R445" s="14" t="s">
        <v>1122</v>
      </c>
      <c r="S445" s="2" t="s">
        <v>1336</v>
      </c>
      <c r="T445" s="7"/>
      <c r="U445" s="7"/>
      <c r="V445" s="7"/>
      <c r="W445" s="2" t="s">
        <v>54</v>
      </c>
      <c r="X445" s="6" t="s">
        <v>86</v>
      </c>
      <c r="Y445" s="6"/>
      <c r="Z445" s="7"/>
      <c r="AA445" s="7"/>
      <c r="AB445" s="7"/>
      <c r="AC445" s="7"/>
      <c r="AD445" s="7"/>
      <c r="AE445" s="7"/>
    </row>
    <row r="446" spans="1:31" x14ac:dyDescent="0.15">
      <c r="A446" s="4">
        <v>42381</v>
      </c>
      <c r="B446" s="5" t="s">
        <v>1335</v>
      </c>
      <c r="C446" s="2">
        <v>4</v>
      </c>
      <c r="D446" s="6" t="s">
        <v>69</v>
      </c>
      <c r="E446" s="6" t="s">
        <v>199</v>
      </c>
      <c r="F446" s="2" t="s">
        <v>119</v>
      </c>
      <c r="G446" s="2" t="s">
        <v>259</v>
      </c>
      <c r="H446" s="2" t="s">
        <v>44</v>
      </c>
      <c r="I446" s="2" t="s">
        <v>89</v>
      </c>
      <c r="J446" s="6" t="s">
        <v>55</v>
      </c>
      <c r="K446" s="2" t="s">
        <v>66</v>
      </c>
      <c r="L446" s="2">
        <v>1</v>
      </c>
      <c r="M446" s="2">
        <v>580</v>
      </c>
      <c r="N446" s="2">
        <v>580</v>
      </c>
      <c r="O446" s="12">
        <v>1</v>
      </c>
      <c r="P446" s="2">
        <v>1</v>
      </c>
      <c r="Q446" s="2">
        <v>580</v>
      </c>
      <c r="R446" s="14" t="s">
        <v>1122</v>
      </c>
      <c r="S446" s="2" t="s">
        <v>1336</v>
      </c>
      <c r="T446" s="7"/>
      <c r="U446" s="7"/>
      <c r="V446" s="7"/>
      <c r="W446" s="2" t="s">
        <v>54</v>
      </c>
      <c r="X446" s="6" t="s">
        <v>86</v>
      </c>
      <c r="Y446" s="6"/>
      <c r="Z446" s="7"/>
      <c r="AA446" s="7"/>
      <c r="AB446" s="7"/>
      <c r="AC446" s="7"/>
      <c r="AD446" s="7"/>
      <c r="AE446" s="7"/>
    </row>
    <row r="447" spans="1:31" x14ac:dyDescent="0.15">
      <c r="A447" s="4">
        <v>42381</v>
      </c>
      <c r="B447" s="5" t="s">
        <v>1337</v>
      </c>
      <c r="C447" s="2">
        <v>5</v>
      </c>
      <c r="D447" s="6" t="s">
        <v>100</v>
      </c>
      <c r="E447" s="6" t="s">
        <v>128</v>
      </c>
      <c r="F447" s="2" t="s">
        <v>1338</v>
      </c>
      <c r="G447" s="2" t="s">
        <v>1339</v>
      </c>
      <c r="H447" s="2" t="s">
        <v>44</v>
      </c>
      <c r="I447" s="2" t="s">
        <v>156</v>
      </c>
      <c r="J447" s="6" t="s">
        <v>45</v>
      </c>
      <c r="K447" s="2" t="s">
        <v>64</v>
      </c>
      <c r="L447" s="2">
        <v>1</v>
      </c>
      <c r="M447" s="2">
        <v>285</v>
      </c>
      <c r="N447" s="2">
        <v>256</v>
      </c>
      <c r="O447" s="12">
        <v>0.89824561403508796</v>
      </c>
      <c r="P447" s="2">
        <v>0.85</v>
      </c>
      <c r="Q447" s="2">
        <v>217</v>
      </c>
      <c r="R447" s="14" t="s">
        <v>113</v>
      </c>
      <c r="S447" s="2" t="s">
        <v>1096</v>
      </c>
      <c r="T447" s="7"/>
      <c r="U447" s="7"/>
      <c r="V447" s="7"/>
      <c r="W447" s="2" t="s">
        <v>54</v>
      </c>
      <c r="X447" s="6" t="s">
        <v>78</v>
      </c>
      <c r="Y447" s="6"/>
      <c r="Z447" s="7"/>
      <c r="AA447" s="7"/>
      <c r="AB447" s="7"/>
      <c r="AC447" s="7"/>
      <c r="AD447" s="7"/>
      <c r="AE447" s="7"/>
    </row>
    <row r="448" spans="1:31" x14ac:dyDescent="0.15">
      <c r="A448" s="4">
        <v>42381</v>
      </c>
      <c r="B448" s="5" t="s">
        <v>1340</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1341</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1342</v>
      </c>
      <c r="C450" s="2">
        <v>8</v>
      </c>
      <c r="D450" s="6" t="s">
        <v>56</v>
      </c>
      <c r="E450" s="6" t="s">
        <v>52</v>
      </c>
      <c r="F450" s="7"/>
      <c r="G450" s="2" t="s">
        <v>1343</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1344</v>
      </c>
      <c r="C451" s="2">
        <v>9</v>
      </c>
      <c r="D451" s="6" t="s">
        <v>122</v>
      </c>
      <c r="E451" s="6" t="s">
        <v>123</v>
      </c>
      <c r="F451" s="2" t="s">
        <v>1211</v>
      </c>
      <c r="G451" s="2" t="s">
        <v>166</v>
      </c>
      <c r="H451" s="2" t="s">
        <v>44</v>
      </c>
      <c r="I451" s="2" t="s">
        <v>89</v>
      </c>
      <c r="J451" s="6" t="s">
        <v>45</v>
      </c>
      <c r="K451" s="2" t="s">
        <v>66</v>
      </c>
      <c r="L451" s="2">
        <v>1</v>
      </c>
      <c r="M451" s="2">
        <v>800</v>
      </c>
      <c r="N451" s="2">
        <v>680</v>
      </c>
      <c r="O451" s="12">
        <v>0.85</v>
      </c>
      <c r="P451" s="2">
        <v>0.77500000000000002</v>
      </c>
      <c r="Q451" s="2">
        <v>527</v>
      </c>
      <c r="R451" s="14" t="s">
        <v>113</v>
      </c>
      <c r="S451" s="2" t="s">
        <v>1345</v>
      </c>
      <c r="T451" s="7"/>
      <c r="U451" s="7"/>
      <c r="V451" s="7"/>
      <c r="W451" s="2" t="s">
        <v>238</v>
      </c>
      <c r="X451" s="6" t="s">
        <v>78</v>
      </c>
      <c r="Y451" s="6"/>
      <c r="Z451" s="7"/>
      <c r="AA451" s="7"/>
      <c r="AB451" s="15" t="s">
        <v>1346</v>
      </c>
      <c r="AC451" s="2">
        <v>1</v>
      </c>
      <c r="AD451" s="2">
        <v>100</v>
      </c>
      <c r="AE451" s="7"/>
    </row>
    <row r="452" spans="1:31" x14ac:dyDescent="0.15">
      <c r="A452" s="4">
        <v>42381</v>
      </c>
      <c r="B452" s="5" t="s">
        <v>1344</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1345</v>
      </c>
      <c r="T452" s="7"/>
      <c r="U452" s="7"/>
      <c r="V452" s="7"/>
      <c r="W452" s="2" t="s">
        <v>238</v>
      </c>
      <c r="X452" s="6" t="s">
        <v>78</v>
      </c>
      <c r="Y452" s="6"/>
      <c r="Z452" s="7"/>
      <c r="AA452" s="7"/>
      <c r="AB452" s="15" t="s">
        <v>1347</v>
      </c>
      <c r="AC452" s="2">
        <v>1</v>
      </c>
      <c r="AD452" s="2">
        <v>100</v>
      </c>
      <c r="AE452" s="7"/>
    </row>
    <row r="453" spans="1:31" x14ac:dyDescent="0.15">
      <c r="A453" s="4">
        <v>42381</v>
      </c>
      <c r="B453" s="5" t="s">
        <v>1344</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1345</v>
      </c>
      <c r="T453" s="7"/>
      <c r="U453" s="7"/>
      <c r="V453" s="7"/>
      <c r="W453" s="2" t="s">
        <v>238</v>
      </c>
      <c r="X453" s="6" t="s">
        <v>78</v>
      </c>
      <c r="Y453" s="6"/>
      <c r="Z453" s="7"/>
      <c r="AA453" s="7"/>
      <c r="AB453" s="7"/>
      <c r="AC453" s="7"/>
      <c r="AD453" s="7"/>
      <c r="AE453" s="7"/>
    </row>
    <row r="454" spans="1:31" x14ac:dyDescent="0.15">
      <c r="A454" s="4">
        <v>42381</v>
      </c>
      <c r="B454" s="5" t="s">
        <v>1344</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1345</v>
      </c>
      <c r="T454" s="7"/>
      <c r="U454" s="7"/>
      <c r="V454" s="7"/>
      <c r="W454" s="2" t="s">
        <v>238</v>
      </c>
      <c r="X454" s="6" t="s">
        <v>78</v>
      </c>
      <c r="Y454" s="6"/>
      <c r="Z454" s="7"/>
      <c r="AA454" s="7"/>
      <c r="AB454" s="7"/>
      <c r="AC454" s="7"/>
      <c r="AD454" s="7"/>
      <c r="AE454" s="7"/>
    </row>
    <row r="455" spans="1:31" x14ac:dyDescent="0.15">
      <c r="A455" s="4">
        <v>42381</v>
      </c>
      <c r="B455" s="5" t="s">
        <v>1348</v>
      </c>
      <c r="C455" s="2">
        <v>10</v>
      </c>
      <c r="D455" s="6" t="s">
        <v>69</v>
      </c>
      <c r="E455" s="6" t="s">
        <v>199</v>
      </c>
      <c r="F455" s="2" t="s">
        <v>249</v>
      </c>
      <c r="G455" s="2" t="s">
        <v>302</v>
      </c>
      <c r="H455" s="2" t="s">
        <v>44</v>
      </c>
      <c r="I455" s="2" t="s">
        <v>72</v>
      </c>
      <c r="J455" s="6" t="s">
        <v>63</v>
      </c>
      <c r="K455" s="2" t="s">
        <v>66</v>
      </c>
      <c r="L455" s="2">
        <v>1</v>
      </c>
      <c r="M455" s="2">
        <v>1580</v>
      </c>
      <c r="N455" s="2">
        <v>1580</v>
      </c>
      <c r="O455" s="12">
        <v>1</v>
      </c>
      <c r="P455" s="2">
        <v>1</v>
      </c>
      <c r="Q455" s="2">
        <v>1580</v>
      </c>
      <c r="R455" s="14" t="s">
        <v>65</v>
      </c>
      <c r="S455" s="2" t="s">
        <v>1349</v>
      </c>
      <c r="T455" s="2">
        <v>13552971318</v>
      </c>
      <c r="U455" s="7"/>
      <c r="V455" s="7"/>
      <c r="W455" s="2" t="s">
        <v>54</v>
      </c>
      <c r="X455" s="6" t="s">
        <v>86</v>
      </c>
      <c r="Y455" s="6"/>
      <c r="Z455" s="7"/>
      <c r="AA455" s="7"/>
      <c r="AB455" s="7"/>
      <c r="AC455" s="7"/>
      <c r="AD455" s="7"/>
      <c r="AE455" s="7"/>
    </row>
    <row r="456" spans="1:31" x14ac:dyDescent="0.15">
      <c r="A456" s="4">
        <v>42382</v>
      </c>
      <c r="B456" s="5" t="s">
        <v>1350</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1280</v>
      </c>
      <c r="T456" s="7"/>
      <c r="U456" s="7"/>
      <c r="V456" s="7"/>
      <c r="W456" s="2" t="s">
        <v>54</v>
      </c>
      <c r="X456" s="6" t="s">
        <v>86</v>
      </c>
      <c r="Y456" s="6"/>
      <c r="Z456" s="2">
        <v>410</v>
      </c>
      <c r="AA456" s="2">
        <v>97</v>
      </c>
      <c r="AB456" s="7"/>
      <c r="AC456" s="7"/>
      <c r="AD456" s="7"/>
      <c r="AE456" s="7"/>
    </row>
    <row r="457" spans="1:31" x14ac:dyDescent="0.15">
      <c r="A457" s="4">
        <v>42382</v>
      </c>
      <c r="B457" s="5" t="s">
        <v>1351</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1352</v>
      </c>
      <c r="C458" s="2">
        <v>3</v>
      </c>
      <c r="D458" s="6" t="s">
        <v>69</v>
      </c>
      <c r="E458" s="6" t="s">
        <v>199</v>
      </c>
      <c r="F458" s="2" t="s">
        <v>979</v>
      </c>
      <c r="G458" s="2" t="s">
        <v>280</v>
      </c>
      <c r="H458" s="2" t="s">
        <v>44</v>
      </c>
      <c r="I458" s="2" t="s">
        <v>43</v>
      </c>
      <c r="J458" s="6" t="s">
        <v>55</v>
      </c>
      <c r="K458" s="2" t="s">
        <v>66</v>
      </c>
      <c r="L458" s="2">
        <v>1</v>
      </c>
      <c r="M458" s="2">
        <v>1180</v>
      </c>
      <c r="N458" s="2">
        <v>1180</v>
      </c>
      <c r="O458" s="12">
        <v>1</v>
      </c>
      <c r="P458" s="2">
        <v>1</v>
      </c>
      <c r="Q458" s="2">
        <v>1180</v>
      </c>
      <c r="R458" s="14" t="s">
        <v>65</v>
      </c>
      <c r="S458" s="2" t="s">
        <v>1353</v>
      </c>
      <c r="T458" s="2">
        <v>13911810911</v>
      </c>
      <c r="U458" s="7"/>
      <c r="V458" s="7"/>
      <c r="W458" s="2" t="s">
        <v>392</v>
      </c>
      <c r="X458" s="6" t="s">
        <v>86</v>
      </c>
      <c r="Y458" s="6"/>
      <c r="Z458" s="7"/>
      <c r="AA458" s="7"/>
      <c r="AB458" s="7"/>
      <c r="AC458" s="7"/>
      <c r="AD458" s="7"/>
      <c r="AE458" s="7"/>
    </row>
    <row r="459" spans="1:31" x14ac:dyDescent="0.15">
      <c r="A459" s="4">
        <v>42382</v>
      </c>
      <c r="B459" s="5" t="s">
        <v>1352</v>
      </c>
      <c r="C459" s="2">
        <v>3</v>
      </c>
      <c r="D459" s="6" t="s">
        <v>90</v>
      </c>
      <c r="E459" s="6" t="s">
        <v>1027</v>
      </c>
      <c r="F459" s="2" t="s">
        <v>977</v>
      </c>
      <c r="G459" s="2" t="s">
        <v>326</v>
      </c>
      <c r="H459" s="2" t="s">
        <v>62</v>
      </c>
      <c r="I459" s="2" t="s">
        <v>192</v>
      </c>
      <c r="J459" s="6" t="s">
        <v>55</v>
      </c>
      <c r="K459" s="2" t="s">
        <v>66</v>
      </c>
      <c r="L459" s="2">
        <v>1</v>
      </c>
      <c r="M459" s="2">
        <v>1598</v>
      </c>
      <c r="N459" s="2">
        <v>1118</v>
      </c>
      <c r="O459" s="12">
        <v>0.69962453066332897</v>
      </c>
      <c r="P459" s="2">
        <v>0.55000000000000004</v>
      </c>
      <c r="Q459" s="2">
        <v>614</v>
      </c>
      <c r="R459" s="14" t="s">
        <v>65</v>
      </c>
      <c r="S459" s="2" t="s">
        <v>1353</v>
      </c>
      <c r="T459" s="7"/>
      <c r="U459" s="7"/>
      <c r="V459" s="7"/>
      <c r="W459" s="2" t="s">
        <v>392</v>
      </c>
      <c r="X459" s="6" t="s">
        <v>86</v>
      </c>
      <c r="Y459" s="6"/>
      <c r="Z459" s="7"/>
      <c r="AA459" s="7"/>
      <c r="AB459" s="7"/>
      <c r="AC459" s="7"/>
      <c r="AD459" s="7"/>
      <c r="AE459" s="7"/>
    </row>
    <row r="460" spans="1:31" x14ac:dyDescent="0.15">
      <c r="A460" s="4">
        <v>42382</v>
      </c>
      <c r="B460" s="5" t="s">
        <v>1352</v>
      </c>
      <c r="C460" s="2">
        <v>3</v>
      </c>
      <c r="D460" s="6" t="s">
        <v>75</v>
      </c>
      <c r="E460" s="6" t="s">
        <v>225</v>
      </c>
      <c r="F460" s="2" t="s">
        <v>1354</v>
      </c>
      <c r="G460" s="2" t="s">
        <v>813</v>
      </c>
      <c r="H460" s="2" t="s">
        <v>44</v>
      </c>
      <c r="I460" s="2" t="s">
        <v>53</v>
      </c>
      <c r="J460" s="6" t="s">
        <v>55</v>
      </c>
      <c r="K460" s="2" t="s">
        <v>66</v>
      </c>
      <c r="L460" s="2">
        <v>1</v>
      </c>
      <c r="M460" s="2">
        <v>1090</v>
      </c>
      <c r="N460" s="2">
        <v>763</v>
      </c>
      <c r="O460" s="12">
        <v>0.7</v>
      </c>
      <c r="P460" s="2">
        <v>0.55000000000000004</v>
      </c>
      <c r="Q460" s="2">
        <v>419</v>
      </c>
      <c r="R460" s="14" t="s">
        <v>65</v>
      </c>
      <c r="S460" s="2" t="s">
        <v>1353</v>
      </c>
      <c r="T460" s="7"/>
      <c r="U460" s="7"/>
      <c r="V460" s="7"/>
      <c r="W460" s="2" t="s">
        <v>392</v>
      </c>
      <c r="X460" s="6" t="s">
        <v>86</v>
      </c>
      <c r="Y460" s="6"/>
      <c r="Z460" s="7"/>
      <c r="AA460" s="7"/>
      <c r="AB460" s="7"/>
      <c r="AC460" s="7"/>
      <c r="AD460" s="7"/>
      <c r="AE460" s="7"/>
    </row>
    <row r="461" spans="1:31" x14ac:dyDescent="0.15">
      <c r="A461" s="4">
        <v>42382</v>
      </c>
      <c r="B461" s="5" t="s">
        <v>1352</v>
      </c>
      <c r="C461" s="2">
        <v>3</v>
      </c>
      <c r="D461" s="6" t="s">
        <v>50</v>
      </c>
      <c r="E461" s="6" t="s">
        <v>1256</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1353</v>
      </c>
      <c r="T461" s="7"/>
      <c r="U461" s="7"/>
      <c r="V461" s="7"/>
      <c r="W461" s="2" t="s">
        <v>392</v>
      </c>
      <c r="X461" s="6" t="s">
        <v>86</v>
      </c>
      <c r="Y461" s="6"/>
      <c r="Z461" s="7"/>
      <c r="AA461" s="7"/>
      <c r="AB461" s="7"/>
      <c r="AC461" s="7"/>
      <c r="AD461" s="7"/>
      <c r="AE461" s="7"/>
    </row>
    <row r="462" spans="1:31" x14ac:dyDescent="0.15">
      <c r="A462" s="4">
        <v>42382</v>
      </c>
      <c r="B462" s="5" t="s">
        <v>1355</v>
      </c>
      <c r="C462" s="2">
        <v>4</v>
      </c>
      <c r="D462" s="6" t="s">
        <v>111</v>
      </c>
      <c r="E462" s="6" t="s">
        <v>112</v>
      </c>
      <c r="F462" s="7"/>
      <c r="G462" s="2" t="s">
        <v>1177</v>
      </c>
      <c r="H462" s="2" t="s">
        <v>44</v>
      </c>
      <c r="I462" s="2" t="s">
        <v>178</v>
      </c>
      <c r="J462" s="6" t="s">
        <v>45</v>
      </c>
      <c r="K462" s="2" t="s">
        <v>66</v>
      </c>
      <c r="L462" s="2">
        <v>1</v>
      </c>
      <c r="M462" s="2">
        <v>320</v>
      </c>
      <c r="N462" s="2">
        <v>320</v>
      </c>
      <c r="O462" s="12">
        <v>1</v>
      </c>
      <c r="P462" s="2">
        <v>1</v>
      </c>
      <c r="Q462" s="2">
        <v>223</v>
      </c>
      <c r="R462" s="14" t="s">
        <v>113</v>
      </c>
      <c r="S462" s="2" t="s">
        <v>1280</v>
      </c>
      <c r="T462" s="7"/>
      <c r="U462" s="7"/>
      <c r="V462" s="7"/>
      <c r="W462" s="2" t="s">
        <v>54</v>
      </c>
      <c r="X462" s="6" t="s">
        <v>86</v>
      </c>
      <c r="Y462" s="6"/>
      <c r="Z462" s="2">
        <v>970</v>
      </c>
      <c r="AA462" s="2">
        <v>223</v>
      </c>
      <c r="AB462" s="7"/>
      <c r="AC462" s="7"/>
      <c r="AD462" s="7"/>
      <c r="AE462" s="7"/>
    </row>
    <row r="463" spans="1:31" x14ac:dyDescent="0.15">
      <c r="A463" s="4">
        <v>42382</v>
      </c>
      <c r="B463" s="5" t="s">
        <v>1356</v>
      </c>
      <c r="C463" s="2">
        <v>5</v>
      </c>
      <c r="D463" s="6" t="s">
        <v>50</v>
      </c>
      <c r="E463" s="6" t="s">
        <v>606</v>
      </c>
      <c r="F463" s="7"/>
      <c r="G463" s="2" t="s">
        <v>195</v>
      </c>
      <c r="H463" s="2" t="s">
        <v>44</v>
      </c>
      <c r="I463" s="2" t="s">
        <v>43</v>
      </c>
      <c r="J463" s="6" t="s">
        <v>45</v>
      </c>
      <c r="K463" s="2" t="s">
        <v>66</v>
      </c>
      <c r="L463" s="2">
        <v>1</v>
      </c>
      <c r="M463" s="2">
        <v>158</v>
      </c>
      <c r="N463" s="2">
        <v>158</v>
      </c>
      <c r="O463" s="12">
        <v>1</v>
      </c>
      <c r="P463" s="2">
        <v>1</v>
      </c>
      <c r="Q463" s="2">
        <v>110</v>
      </c>
      <c r="R463" s="14" t="s">
        <v>113</v>
      </c>
      <c r="S463" s="2" t="s">
        <v>1327</v>
      </c>
      <c r="T463" s="7"/>
      <c r="U463" s="7"/>
      <c r="V463" s="7"/>
      <c r="W463" s="2" t="s">
        <v>392</v>
      </c>
      <c r="X463" s="6" t="s">
        <v>86</v>
      </c>
      <c r="Y463" s="6"/>
      <c r="Z463" s="2">
        <v>480</v>
      </c>
      <c r="AA463" s="2">
        <v>110</v>
      </c>
      <c r="AB463" s="7"/>
      <c r="AC463" s="7"/>
      <c r="AD463" s="7"/>
      <c r="AE463" s="7"/>
    </row>
    <row r="464" spans="1:31" x14ac:dyDescent="0.15">
      <c r="A464" s="4">
        <v>42382</v>
      </c>
      <c r="B464" s="5" t="s">
        <v>1356</v>
      </c>
      <c r="C464" s="2">
        <v>5</v>
      </c>
      <c r="D464" s="6" t="s">
        <v>50</v>
      </c>
      <c r="E464" s="6" t="s">
        <v>606</v>
      </c>
      <c r="F464" s="7"/>
      <c r="G464" s="2" t="s">
        <v>138</v>
      </c>
      <c r="H464" s="2" t="s">
        <v>44</v>
      </c>
      <c r="I464" s="2" t="s">
        <v>72</v>
      </c>
      <c r="J464" s="6" t="s">
        <v>45</v>
      </c>
      <c r="K464" s="2" t="s">
        <v>66</v>
      </c>
      <c r="L464" s="2">
        <v>1</v>
      </c>
      <c r="M464" s="2">
        <v>158</v>
      </c>
      <c r="N464" s="2">
        <v>158</v>
      </c>
      <c r="O464" s="12">
        <v>1</v>
      </c>
      <c r="P464" s="2">
        <v>1</v>
      </c>
      <c r="Q464" s="2">
        <v>111</v>
      </c>
      <c r="R464" s="14" t="s">
        <v>113</v>
      </c>
      <c r="S464" s="2" t="s">
        <v>1327</v>
      </c>
      <c r="T464" s="7"/>
      <c r="U464" s="7"/>
      <c r="V464" s="7"/>
      <c r="W464" s="2" t="s">
        <v>392</v>
      </c>
      <c r="X464" s="6" t="s">
        <v>86</v>
      </c>
      <c r="Y464" s="6"/>
      <c r="Z464" s="2">
        <v>470</v>
      </c>
      <c r="AA464" s="2">
        <v>111</v>
      </c>
      <c r="AB464" s="7"/>
      <c r="AC464" s="7"/>
      <c r="AD464" s="7"/>
      <c r="AE464" s="7"/>
    </row>
    <row r="465" spans="1:31" x14ac:dyDescent="0.15">
      <c r="A465" s="4">
        <v>42382</v>
      </c>
      <c r="B465" s="5" t="s">
        <v>1356</v>
      </c>
      <c r="C465" s="2">
        <v>5</v>
      </c>
      <c r="D465" s="6" t="s">
        <v>75</v>
      </c>
      <c r="E465" s="6" t="s">
        <v>199</v>
      </c>
      <c r="F465" s="2" t="s">
        <v>954</v>
      </c>
      <c r="G465" s="2" t="s">
        <v>1326</v>
      </c>
      <c r="H465" s="2" t="s">
        <v>44</v>
      </c>
      <c r="I465" s="2" t="s">
        <v>53</v>
      </c>
      <c r="J465" s="6" t="s">
        <v>45</v>
      </c>
      <c r="K465" s="2" t="s">
        <v>66</v>
      </c>
      <c r="L465" s="2">
        <v>1</v>
      </c>
      <c r="M465" s="2">
        <v>680</v>
      </c>
      <c r="N465" s="2">
        <v>680</v>
      </c>
      <c r="O465" s="12">
        <v>1</v>
      </c>
      <c r="P465" s="2">
        <v>1</v>
      </c>
      <c r="Q465" s="2">
        <v>476</v>
      </c>
      <c r="R465" s="14" t="s">
        <v>113</v>
      </c>
      <c r="S465" s="2" t="s">
        <v>1327</v>
      </c>
      <c r="T465" s="7"/>
      <c r="U465" s="7"/>
      <c r="V465" s="7"/>
      <c r="W465" s="2" t="s">
        <v>392</v>
      </c>
      <c r="X465" s="6" t="s">
        <v>86</v>
      </c>
      <c r="Y465" s="6"/>
      <c r="Z465" s="2">
        <v>2040</v>
      </c>
      <c r="AA465" s="2">
        <v>476</v>
      </c>
      <c r="AB465" s="7"/>
      <c r="AC465" s="7"/>
      <c r="AD465" s="7"/>
      <c r="AE465" s="7"/>
    </row>
    <row r="466" spans="1:31" x14ac:dyDescent="0.15">
      <c r="A466" s="4">
        <v>42382</v>
      </c>
      <c r="B466" s="5" t="s">
        <v>1357</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392</v>
      </c>
      <c r="X466" s="6" t="s">
        <v>49</v>
      </c>
      <c r="Y466" s="6"/>
      <c r="Z466" s="7"/>
      <c r="AA466" s="7"/>
      <c r="AB466" s="7"/>
      <c r="AC466" s="7"/>
      <c r="AD466" s="7"/>
      <c r="AE466" s="7"/>
    </row>
    <row r="467" spans="1:31" x14ac:dyDescent="0.15">
      <c r="A467" s="4">
        <v>42382</v>
      </c>
      <c r="B467" s="5" t="s">
        <v>1358</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1359</v>
      </c>
      <c r="C468" s="2">
        <v>8</v>
      </c>
      <c r="D468" s="6" t="s">
        <v>66</v>
      </c>
      <c r="E468" s="6" t="s">
        <v>120</v>
      </c>
      <c r="F468" s="2" t="s">
        <v>1360</v>
      </c>
      <c r="G468" s="2" t="s">
        <v>292</v>
      </c>
      <c r="H468" s="2" t="s">
        <v>44</v>
      </c>
      <c r="I468" s="2" t="s">
        <v>1361</v>
      </c>
      <c r="J468" s="6" t="s">
        <v>45</v>
      </c>
      <c r="K468" s="2" t="s">
        <v>66</v>
      </c>
      <c r="L468" s="2">
        <v>1</v>
      </c>
      <c r="M468" s="2">
        <v>5790</v>
      </c>
      <c r="N468" s="2">
        <v>4630</v>
      </c>
      <c r="O468" s="12">
        <v>0.79965457685664898</v>
      </c>
      <c r="P468" s="2">
        <v>0.7</v>
      </c>
      <c r="Q468" s="2">
        <v>3241</v>
      </c>
      <c r="R468" s="14" t="s">
        <v>145</v>
      </c>
      <c r="S468" s="2" t="s">
        <v>1362</v>
      </c>
      <c r="T468" s="2">
        <v>18697195525</v>
      </c>
      <c r="U468" s="2" t="s">
        <v>1099</v>
      </c>
      <c r="V468" s="7"/>
      <c r="W468" s="2" t="s">
        <v>54</v>
      </c>
      <c r="X468" s="6" t="s">
        <v>86</v>
      </c>
      <c r="Y468" s="6"/>
      <c r="Z468" s="7"/>
      <c r="AA468" s="7"/>
      <c r="AB468" s="7"/>
      <c r="AC468" s="7"/>
      <c r="AD468" s="7"/>
      <c r="AE468" s="7"/>
    </row>
    <row r="469" spans="1:31" x14ac:dyDescent="0.15">
      <c r="A469" s="4">
        <v>42382</v>
      </c>
      <c r="B469" s="5" t="s">
        <v>1359</v>
      </c>
      <c r="C469" s="2">
        <v>8</v>
      </c>
      <c r="D469" s="6" t="s">
        <v>146</v>
      </c>
      <c r="E469" s="6" t="s">
        <v>120</v>
      </c>
      <c r="F469" s="2" t="s">
        <v>1363</v>
      </c>
      <c r="G469" s="2" t="s">
        <v>281</v>
      </c>
      <c r="H469" s="2" t="s">
        <v>44</v>
      </c>
      <c r="I469" s="2">
        <v>26.5</v>
      </c>
      <c r="J469" s="6" t="s">
        <v>45</v>
      </c>
      <c r="K469" s="2" t="s">
        <v>66</v>
      </c>
      <c r="L469" s="2">
        <v>1</v>
      </c>
      <c r="M469" s="2">
        <v>2840</v>
      </c>
      <c r="N469" s="2">
        <v>2270</v>
      </c>
      <c r="O469" s="12">
        <v>0.79929577464788704</v>
      </c>
      <c r="P469" s="2">
        <v>0.7</v>
      </c>
      <c r="Q469" s="2">
        <v>1589</v>
      </c>
      <c r="R469" s="14" t="s">
        <v>145</v>
      </c>
      <c r="S469" s="2" t="s">
        <v>1362</v>
      </c>
      <c r="T469" s="7"/>
      <c r="U469" s="2" t="s">
        <v>1099</v>
      </c>
      <c r="V469" s="7"/>
      <c r="W469" s="2" t="s">
        <v>54</v>
      </c>
      <c r="X469" s="6" t="s">
        <v>86</v>
      </c>
      <c r="Y469" s="6"/>
      <c r="Z469" s="7"/>
      <c r="AA469" s="7"/>
      <c r="AB469" s="7"/>
      <c r="AC469" s="7"/>
      <c r="AD469" s="7"/>
      <c r="AE469" s="7"/>
    </row>
    <row r="470" spans="1:31" x14ac:dyDescent="0.15">
      <c r="A470" s="4">
        <v>42382</v>
      </c>
      <c r="B470" s="5" t="s">
        <v>1359</v>
      </c>
      <c r="C470" s="2">
        <v>8</v>
      </c>
      <c r="D470" s="6" t="s">
        <v>149</v>
      </c>
      <c r="E470" s="6" t="s">
        <v>101</v>
      </c>
      <c r="F470" s="7"/>
      <c r="G470" s="2" t="s">
        <v>281</v>
      </c>
      <c r="H470" s="2" t="s">
        <v>44</v>
      </c>
      <c r="I470" s="2" t="s">
        <v>820</v>
      </c>
      <c r="J470" s="6" t="s">
        <v>45</v>
      </c>
      <c r="K470" s="2" t="s">
        <v>66</v>
      </c>
      <c r="L470" s="2">
        <v>1</v>
      </c>
      <c r="M470" s="2">
        <v>480</v>
      </c>
      <c r="N470" s="2">
        <v>380</v>
      </c>
      <c r="O470" s="12">
        <v>0.79166666666666696</v>
      </c>
      <c r="P470" s="2">
        <v>0.625</v>
      </c>
      <c r="Q470" s="2">
        <v>237</v>
      </c>
      <c r="R470" s="14" t="s">
        <v>145</v>
      </c>
      <c r="S470" s="2" t="s">
        <v>1362</v>
      </c>
      <c r="T470" s="7"/>
      <c r="U470" s="2" t="s">
        <v>1099</v>
      </c>
      <c r="V470" s="7"/>
      <c r="W470" s="2" t="s">
        <v>54</v>
      </c>
      <c r="X470" s="6" t="s">
        <v>86</v>
      </c>
      <c r="Y470" s="6"/>
      <c r="Z470" s="7"/>
      <c r="AA470" s="7"/>
      <c r="AB470" s="7"/>
      <c r="AC470" s="7"/>
      <c r="AD470" s="7"/>
      <c r="AE470" s="7"/>
    </row>
    <row r="471" spans="1:31" x14ac:dyDescent="0.15">
      <c r="A471" s="4">
        <v>42382</v>
      </c>
      <c r="B471" s="5" t="s">
        <v>1359</v>
      </c>
      <c r="C471" s="2">
        <v>8</v>
      </c>
      <c r="D471" s="6" t="s">
        <v>111</v>
      </c>
      <c r="E471" s="6" t="s">
        <v>112</v>
      </c>
      <c r="F471" s="7"/>
      <c r="G471" s="2" t="s">
        <v>1177</v>
      </c>
      <c r="H471" s="2" t="s">
        <v>44</v>
      </c>
      <c r="I471" s="2" t="s">
        <v>178</v>
      </c>
      <c r="J471" s="6" t="s">
        <v>45</v>
      </c>
      <c r="K471" s="2" t="s">
        <v>66</v>
      </c>
      <c r="L471" s="2">
        <v>1</v>
      </c>
      <c r="M471" s="2">
        <v>320</v>
      </c>
      <c r="N471" s="2">
        <v>320</v>
      </c>
      <c r="O471" s="12">
        <v>1</v>
      </c>
      <c r="P471" s="2">
        <v>1</v>
      </c>
      <c r="Q471" s="2">
        <v>320</v>
      </c>
      <c r="R471" s="14" t="s">
        <v>145</v>
      </c>
      <c r="S471" s="2" t="s">
        <v>1362</v>
      </c>
      <c r="T471" s="7"/>
      <c r="U471" s="2" t="s">
        <v>1099</v>
      </c>
      <c r="V471" s="7"/>
      <c r="W471" s="2" t="s">
        <v>54</v>
      </c>
      <c r="X471" s="6" t="s">
        <v>86</v>
      </c>
      <c r="Y471" s="6"/>
      <c r="Z471" s="7"/>
      <c r="AA471" s="7"/>
      <c r="AB471" s="7"/>
      <c r="AC471" s="7"/>
      <c r="AD471" s="7"/>
      <c r="AE471" s="7"/>
    </row>
    <row r="472" spans="1:31" x14ac:dyDescent="0.15">
      <c r="A472" s="4">
        <v>42382</v>
      </c>
      <c r="B472" s="5" t="s">
        <v>1364</v>
      </c>
      <c r="C472" s="2">
        <v>9</v>
      </c>
      <c r="D472" s="6" t="s">
        <v>66</v>
      </c>
      <c r="E472" s="6" t="s">
        <v>120</v>
      </c>
      <c r="F472" s="2" t="s">
        <v>1295</v>
      </c>
      <c r="G472" s="2" t="s">
        <v>203</v>
      </c>
      <c r="H472" s="2" t="s">
        <v>44</v>
      </c>
      <c r="I472" s="2" t="s">
        <v>178</v>
      </c>
      <c r="J472" s="6" t="s">
        <v>45</v>
      </c>
      <c r="K472" s="2" t="s">
        <v>66</v>
      </c>
      <c r="L472" s="2">
        <v>1</v>
      </c>
      <c r="M472" s="2">
        <v>3750</v>
      </c>
      <c r="N472" s="2">
        <v>3000</v>
      </c>
      <c r="O472" s="12">
        <v>0.8</v>
      </c>
      <c r="P472" s="2">
        <v>0.7</v>
      </c>
      <c r="Q472" s="2">
        <v>2100</v>
      </c>
      <c r="R472" s="14" t="s">
        <v>113</v>
      </c>
      <c r="S472" s="2" t="s">
        <v>1365</v>
      </c>
      <c r="T472" s="7"/>
      <c r="U472" s="7"/>
      <c r="V472" s="7"/>
      <c r="W472" s="2" t="s">
        <v>54</v>
      </c>
      <c r="X472" s="6" t="s">
        <v>86</v>
      </c>
      <c r="Y472" s="6"/>
      <c r="Z472" s="7"/>
      <c r="AA472" s="7"/>
      <c r="AB472" s="7"/>
      <c r="AC472" s="7"/>
      <c r="AD472" s="7"/>
      <c r="AE472" s="7"/>
    </row>
    <row r="473" spans="1:31" x14ac:dyDescent="0.15">
      <c r="A473" s="4">
        <v>42382</v>
      </c>
      <c r="B473" s="5" t="s">
        <v>1364</v>
      </c>
      <c r="C473" s="2">
        <v>9</v>
      </c>
      <c r="D473" s="6" t="s">
        <v>111</v>
      </c>
      <c r="E473" s="6" t="s">
        <v>112</v>
      </c>
      <c r="F473" s="7"/>
      <c r="G473" s="2" t="s">
        <v>1177</v>
      </c>
      <c r="H473" s="2" t="s">
        <v>44</v>
      </c>
      <c r="I473" s="2" t="s">
        <v>178</v>
      </c>
      <c r="J473" s="6" t="s">
        <v>45</v>
      </c>
      <c r="K473" s="2" t="s">
        <v>66</v>
      </c>
      <c r="L473" s="2">
        <v>1</v>
      </c>
      <c r="M473" s="2">
        <v>320</v>
      </c>
      <c r="N473" s="2">
        <v>220</v>
      </c>
      <c r="O473" s="12">
        <v>0.6875</v>
      </c>
      <c r="P473" s="2">
        <v>0.47499999999999998</v>
      </c>
      <c r="Q473" s="2">
        <v>104</v>
      </c>
      <c r="R473" s="14" t="s">
        <v>113</v>
      </c>
      <c r="S473" s="2" t="s">
        <v>1365</v>
      </c>
      <c r="T473" s="7"/>
      <c r="U473" s="7"/>
      <c r="V473" s="7"/>
      <c r="W473" s="2" t="s">
        <v>54</v>
      </c>
      <c r="X473" s="6" t="s">
        <v>86</v>
      </c>
      <c r="Y473" s="6"/>
      <c r="Z473" s="7"/>
      <c r="AA473" s="7"/>
      <c r="AB473" s="7"/>
      <c r="AC473" s="7"/>
      <c r="AD473" s="7"/>
      <c r="AE473" s="7"/>
    </row>
    <row r="474" spans="1:31" x14ac:dyDescent="0.15">
      <c r="A474" s="4">
        <v>42383</v>
      </c>
      <c r="B474" s="5" t="s">
        <v>1366</v>
      </c>
      <c r="C474" s="2">
        <v>1</v>
      </c>
      <c r="D474" s="6" t="s">
        <v>50</v>
      </c>
      <c r="E474" s="6" t="s">
        <v>1367</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392</v>
      </c>
      <c r="X474" s="6" t="s">
        <v>49</v>
      </c>
      <c r="Y474" s="6"/>
      <c r="Z474" s="2"/>
      <c r="AA474" s="2"/>
      <c r="AB474" s="15"/>
      <c r="AC474" s="2"/>
      <c r="AD474" s="2"/>
      <c r="AE474" s="2"/>
    </row>
    <row r="475" spans="1:31" x14ac:dyDescent="0.15">
      <c r="A475" s="4">
        <v>42383</v>
      </c>
      <c r="B475" s="5" t="s">
        <v>1368</v>
      </c>
      <c r="C475" s="2">
        <v>2</v>
      </c>
      <c r="D475" s="6" t="s">
        <v>100</v>
      </c>
      <c r="E475" s="6" t="s">
        <v>128</v>
      </c>
      <c r="F475" s="2" t="s">
        <v>1052</v>
      </c>
      <c r="G475" s="2" t="s">
        <v>1369</v>
      </c>
      <c r="H475" s="2" t="s">
        <v>44</v>
      </c>
      <c r="I475" s="2" t="s">
        <v>104</v>
      </c>
      <c r="J475" s="6" t="s">
        <v>45</v>
      </c>
      <c r="K475" s="2" t="s">
        <v>46</v>
      </c>
      <c r="L475" s="2">
        <v>1</v>
      </c>
      <c r="M475" s="2">
        <v>240</v>
      </c>
      <c r="N475" s="2">
        <v>216</v>
      </c>
      <c r="O475" s="12">
        <v>0.9</v>
      </c>
      <c r="P475" s="7"/>
      <c r="Q475" s="7"/>
      <c r="R475" s="14" t="s">
        <v>47</v>
      </c>
      <c r="S475" s="7"/>
      <c r="T475" s="7"/>
      <c r="U475" s="7"/>
      <c r="V475" s="7"/>
      <c r="W475" s="2" t="s">
        <v>392</v>
      </c>
      <c r="X475" s="6" t="s">
        <v>86</v>
      </c>
      <c r="Y475" s="6"/>
      <c r="Z475" s="7"/>
      <c r="AA475" s="7"/>
      <c r="AB475" s="7"/>
      <c r="AC475" s="7"/>
      <c r="AD475" s="7"/>
      <c r="AE475" s="7"/>
    </row>
    <row r="476" spans="1:31" x14ac:dyDescent="0.15">
      <c r="A476" s="4">
        <v>42383</v>
      </c>
      <c r="B476" s="5" t="s">
        <v>1370</v>
      </c>
      <c r="C476" s="2">
        <v>3</v>
      </c>
      <c r="D476" s="6" t="s">
        <v>50</v>
      </c>
      <c r="E476" s="6" t="s">
        <v>622</v>
      </c>
      <c r="F476" s="7"/>
      <c r="G476" s="2" t="s">
        <v>333</v>
      </c>
      <c r="H476" s="2" t="s">
        <v>44</v>
      </c>
      <c r="I476" s="2" t="s">
        <v>72</v>
      </c>
      <c r="J476" s="6" t="s">
        <v>45</v>
      </c>
      <c r="K476" s="2" t="s">
        <v>46</v>
      </c>
      <c r="L476" s="2">
        <v>1</v>
      </c>
      <c r="M476" s="2">
        <v>258</v>
      </c>
      <c r="N476" s="2">
        <v>258</v>
      </c>
      <c r="O476" s="12">
        <v>1</v>
      </c>
      <c r="P476" s="7"/>
      <c r="Q476" s="7"/>
      <c r="R476" s="14" t="s">
        <v>47</v>
      </c>
      <c r="S476" s="7"/>
      <c r="T476" s="7"/>
      <c r="U476" s="7"/>
      <c r="V476" s="7"/>
      <c r="W476" s="2" t="s">
        <v>392</v>
      </c>
      <c r="X476" s="6" t="s">
        <v>49</v>
      </c>
      <c r="Y476" s="6"/>
      <c r="Z476" s="7"/>
      <c r="AA476" s="7"/>
      <c r="AB476" s="7"/>
      <c r="AC476" s="7"/>
      <c r="AD476" s="7"/>
      <c r="AE476" s="7"/>
    </row>
    <row r="477" spans="1:31" x14ac:dyDescent="0.15">
      <c r="A477" s="4">
        <v>42383</v>
      </c>
      <c r="B477" s="5" t="s">
        <v>1371</v>
      </c>
      <c r="C477" s="2">
        <v>4</v>
      </c>
      <c r="D477" s="6" t="s">
        <v>242</v>
      </c>
      <c r="E477" s="6"/>
      <c r="F477" s="2" t="s">
        <v>995</v>
      </c>
      <c r="G477" s="2" t="s">
        <v>150</v>
      </c>
      <c r="H477" s="2" t="s">
        <v>62</v>
      </c>
      <c r="I477" s="2" t="s">
        <v>820</v>
      </c>
      <c r="J477" s="6" t="s">
        <v>63</v>
      </c>
      <c r="K477" s="2" t="s">
        <v>66</v>
      </c>
      <c r="L477" s="2">
        <v>1</v>
      </c>
      <c r="M477" s="2">
        <v>500</v>
      </c>
      <c r="N477" s="2">
        <v>500</v>
      </c>
      <c r="O477" s="12">
        <v>1</v>
      </c>
      <c r="P477" s="2">
        <v>1</v>
      </c>
      <c r="Q477" s="2">
        <v>500</v>
      </c>
      <c r="R477" s="14" t="s">
        <v>65</v>
      </c>
      <c r="S477" s="2" t="s">
        <v>1372</v>
      </c>
      <c r="T477" s="2">
        <v>13501289648</v>
      </c>
      <c r="U477" s="7"/>
      <c r="V477" s="7"/>
      <c r="W477" s="2" t="s">
        <v>54</v>
      </c>
      <c r="X477" s="6" t="s">
        <v>86</v>
      </c>
      <c r="Y477" s="6"/>
      <c r="Z477" s="7"/>
      <c r="AA477" s="7"/>
      <c r="AB477" s="7"/>
      <c r="AC477" s="7"/>
      <c r="AD477" s="7"/>
      <c r="AE477" s="7"/>
    </row>
    <row r="478" spans="1:31" x14ac:dyDescent="0.15">
      <c r="A478" s="4">
        <v>42383</v>
      </c>
      <c r="B478" s="5" t="s">
        <v>1371</v>
      </c>
      <c r="C478" s="2">
        <v>4</v>
      </c>
      <c r="D478" s="6" t="s">
        <v>146</v>
      </c>
      <c r="E478" s="6" t="s">
        <v>239</v>
      </c>
      <c r="F478" s="2" t="s">
        <v>187</v>
      </c>
      <c r="G478" s="2" t="s">
        <v>281</v>
      </c>
      <c r="H478" s="2" t="s">
        <v>44</v>
      </c>
      <c r="I478" s="2" t="s">
        <v>288</v>
      </c>
      <c r="J478" s="6" t="s">
        <v>63</v>
      </c>
      <c r="K478" s="2" t="s">
        <v>66</v>
      </c>
      <c r="L478" s="2">
        <v>1</v>
      </c>
      <c r="M478" s="2">
        <v>1480</v>
      </c>
      <c r="N478" s="2">
        <v>1258</v>
      </c>
      <c r="O478" s="12">
        <v>0.85</v>
      </c>
      <c r="P478" s="2">
        <v>0.77500000000000002</v>
      </c>
      <c r="Q478" s="2">
        <v>975</v>
      </c>
      <c r="R478" s="14" t="s">
        <v>65</v>
      </c>
      <c r="S478" s="2" t="s">
        <v>1372</v>
      </c>
      <c r="T478" s="7"/>
      <c r="U478" s="7"/>
      <c r="V478" s="7"/>
      <c r="W478" s="2" t="s">
        <v>54</v>
      </c>
      <c r="X478" s="6" t="s">
        <v>86</v>
      </c>
      <c r="Y478" s="6"/>
      <c r="Z478" s="7"/>
      <c r="AA478" s="7"/>
      <c r="AB478" s="7"/>
      <c r="AC478" s="7"/>
      <c r="AD478" s="7"/>
      <c r="AE478" s="7"/>
    </row>
    <row r="479" spans="1:31" x14ac:dyDescent="0.15">
      <c r="A479" s="4">
        <v>42383</v>
      </c>
      <c r="B479" s="5" t="s">
        <v>1373</v>
      </c>
      <c r="C479" s="2">
        <v>5</v>
      </c>
      <c r="D479" s="6" t="s">
        <v>66</v>
      </c>
      <c r="E479" s="6" t="s">
        <v>120</v>
      </c>
      <c r="F479" s="2" t="s">
        <v>198</v>
      </c>
      <c r="G479" s="2" t="s">
        <v>166</v>
      </c>
      <c r="H479" s="2" t="s">
        <v>44</v>
      </c>
      <c r="I479" s="2" t="s">
        <v>1374</v>
      </c>
      <c r="J479" s="6" t="s">
        <v>45</v>
      </c>
      <c r="K479" s="2" t="s">
        <v>66</v>
      </c>
      <c r="L479" s="2">
        <v>1</v>
      </c>
      <c r="M479" s="2">
        <v>7900</v>
      </c>
      <c r="N479" s="2">
        <v>4999</v>
      </c>
      <c r="O479" s="12">
        <v>0.63278481012658205</v>
      </c>
      <c r="P479" s="2">
        <v>0.4</v>
      </c>
      <c r="Q479" s="2">
        <v>1999</v>
      </c>
      <c r="R479" s="14" t="s">
        <v>65</v>
      </c>
      <c r="S479" s="2" t="s">
        <v>1375</v>
      </c>
      <c r="T479" s="2">
        <v>13693082621</v>
      </c>
      <c r="U479" s="7"/>
      <c r="V479" s="7"/>
      <c r="W479" s="2" t="s">
        <v>392</v>
      </c>
      <c r="X479" s="6" t="s">
        <v>86</v>
      </c>
      <c r="Y479" s="6"/>
      <c r="Z479" s="7"/>
      <c r="AA479" s="7"/>
      <c r="AB479" s="7"/>
      <c r="AC479" s="7"/>
      <c r="AD479" s="7"/>
      <c r="AE479" s="7"/>
    </row>
    <row r="480" spans="1:31" x14ac:dyDescent="0.15">
      <c r="A480" s="4">
        <v>42383</v>
      </c>
      <c r="B480" s="5" t="s">
        <v>1376</v>
      </c>
      <c r="C480" s="2">
        <v>6</v>
      </c>
      <c r="D480" s="6" t="s">
        <v>56</v>
      </c>
      <c r="E480" s="6" t="s">
        <v>52</v>
      </c>
      <c r="F480" s="7"/>
      <c r="G480" s="2" t="s">
        <v>1166</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1377</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1075</v>
      </c>
      <c r="T481" s="7"/>
      <c r="U481" s="7"/>
      <c r="V481" s="7"/>
      <c r="W481" s="2" t="s">
        <v>54</v>
      </c>
      <c r="X481" s="6" t="s">
        <v>49</v>
      </c>
      <c r="Y481" s="6"/>
      <c r="Z481" s="7"/>
      <c r="AA481" s="7"/>
      <c r="AB481" s="7"/>
      <c r="AC481" s="7"/>
      <c r="AD481" s="7"/>
      <c r="AE481" s="7"/>
    </row>
    <row r="482" spans="1:31" x14ac:dyDescent="0.15">
      <c r="A482" s="4">
        <v>42383</v>
      </c>
      <c r="B482" s="5" t="s">
        <v>1378</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1280</v>
      </c>
      <c r="T482" s="7"/>
      <c r="U482" s="7"/>
      <c r="V482" s="7"/>
      <c r="W482" s="2" t="s">
        <v>54</v>
      </c>
      <c r="X482" s="6" t="s">
        <v>276</v>
      </c>
      <c r="Y482" s="6"/>
      <c r="Z482" s="2">
        <v>2350</v>
      </c>
      <c r="AA482" s="2">
        <v>598</v>
      </c>
      <c r="AB482" s="7"/>
      <c r="AC482" s="7"/>
      <c r="AD482" s="7"/>
      <c r="AE482" s="7"/>
    </row>
    <row r="483" spans="1:31" x14ac:dyDescent="0.15">
      <c r="A483" s="4">
        <v>42383</v>
      </c>
      <c r="B483" s="5" t="s">
        <v>1378</v>
      </c>
      <c r="C483" s="2">
        <v>8</v>
      </c>
      <c r="D483" s="6" t="s">
        <v>50</v>
      </c>
      <c r="E483" s="6" t="s">
        <v>622</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1280</v>
      </c>
      <c r="T483" s="7"/>
      <c r="U483" s="7"/>
      <c r="V483" s="7"/>
      <c r="W483" s="2" t="s">
        <v>54</v>
      </c>
      <c r="X483" s="6" t="s">
        <v>276</v>
      </c>
      <c r="Y483" s="6"/>
      <c r="Z483" s="7"/>
      <c r="AA483" s="7"/>
      <c r="AB483" s="7"/>
      <c r="AC483" s="7"/>
      <c r="AD483" s="7"/>
      <c r="AE483" s="7"/>
    </row>
    <row r="484" spans="1:31" x14ac:dyDescent="0.15">
      <c r="A484" s="4">
        <v>42383</v>
      </c>
      <c r="B484" s="5" t="s">
        <v>1378</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1280</v>
      </c>
      <c r="T484" s="7"/>
      <c r="U484" s="7"/>
      <c r="V484" s="7"/>
      <c r="W484" s="2" t="s">
        <v>54</v>
      </c>
      <c r="X484" s="6" t="s">
        <v>276</v>
      </c>
      <c r="Y484" s="6"/>
      <c r="Z484" s="7"/>
      <c r="AA484" s="7"/>
      <c r="AB484" s="7"/>
      <c r="AC484" s="7"/>
      <c r="AD484" s="7"/>
      <c r="AE484" s="7"/>
    </row>
    <row r="485" spans="1:31" x14ac:dyDescent="0.15">
      <c r="A485" s="4">
        <v>42384</v>
      </c>
      <c r="B485" s="5" t="s">
        <v>1379</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392</v>
      </c>
      <c r="X485" s="6" t="s">
        <v>78</v>
      </c>
      <c r="Y485" s="6"/>
      <c r="Z485" s="7"/>
      <c r="AA485" s="7"/>
      <c r="AB485" s="7"/>
      <c r="AC485" s="7"/>
      <c r="AD485" s="7"/>
      <c r="AE485" s="7"/>
    </row>
    <row r="486" spans="1:31" x14ac:dyDescent="0.15">
      <c r="A486" s="4">
        <v>42384</v>
      </c>
      <c r="B486" s="5" t="s">
        <v>1379</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392</v>
      </c>
      <c r="X486" s="6" t="s">
        <v>78</v>
      </c>
      <c r="Y486" s="6"/>
      <c r="Z486" s="7"/>
      <c r="AA486" s="7"/>
      <c r="AB486" s="7"/>
      <c r="AC486" s="7"/>
      <c r="AD486" s="7"/>
      <c r="AE486" s="7"/>
    </row>
    <row r="487" spans="1:31" x14ac:dyDescent="0.15">
      <c r="A487" s="4">
        <v>42384</v>
      </c>
      <c r="B487" s="5" t="s">
        <v>1379</v>
      </c>
      <c r="C487" s="2">
        <v>1</v>
      </c>
      <c r="D487" s="6" t="s">
        <v>56</v>
      </c>
      <c r="E487" s="6" t="s">
        <v>52</v>
      </c>
      <c r="F487" s="7"/>
      <c r="G487" s="2" t="s">
        <v>1380</v>
      </c>
      <c r="H487" s="2" t="s">
        <v>44</v>
      </c>
      <c r="I487" s="2" t="s">
        <v>53</v>
      </c>
      <c r="J487" s="6" t="s">
        <v>45</v>
      </c>
      <c r="K487" s="2" t="s">
        <v>64</v>
      </c>
      <c r="L487" s="2">
        <v>2</v>
      </c>
      <c r="M487" s="2">
        <v>20</v>
      </c>
      <c r="N487" s="2">
        <v>40</v>
      </c>
      <c r="O487" s="12">
        <v>1</v>
      </c>
      <c r="P487" s="7"/>
      <c r="Q487" s="7"/>
      <c r="R487" s="14" t="s">
        <v>47</v>
      </c>
      <c r="S487" s="7"/>
      <c r="T487" s="7"/>
      <c r="U487" s="7"/>
      <c r="V487" s="7"/>
      <c r="W487" s="2" t="s">
        <v>392</v>
      </c>
      <c r="X487" s="6" t="s">
        <v>78</v>
      </c>
      <c r="Y487" s="6"/>
      <c r="Z487" s="7"/>
      <c r="AA487" s="7"/>
      <c r="AB487" s="7"/>
      <c r="AC487" s="7"/>
      <c r="AD487" s="7"/>
      <c r="AE487" s="7"/>
    </row>
    <row r="488" spans="1:31" x14ac:dyDescent="0.15">
      <c r="A488" s="4">
        <v>42384</v>
      </c>
      <c r="B488" s="5" t="s">
        <v>1379</v>
      </c>
      <c r="C488" s="2">
        <v>1</v>
      </c>
      <c r="D488" s="6" t="s">
        <v>56</v>
      </c>
      <c r="E488" s="6" t="s">
        <v>228</v>
      </c>
      <c r="F488" s="2" t="s">
        <v>105</v>
      </c>
      <c r="G488" s="2" t="s">
        <v>281</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392</v>
      </c>
      <c r="X488" s="6" t="s">
        <v>78</v>
      </c>
      <c r="Y488" s="6"/>
      <c r="Z488" s="7"/>
      <c r="AA488" s="7"/>
      <c r="AB488" s="7"/>
      <c r="AC488" s="7"/>
      <c r="AD488" s="7"/>
      <c r="AE488" s="7"/>
    </row>
    <row r="489" spans="1:31" x14ac:dyDescent="0.15">
      <c r="A489" s="4">
        <v>42384</v>
      </c>
      <c r="B489" s="5" t="s">
        <v>1381</v>
      </c>
      <c r="C489" s="2">
        <v>2</v>
      </c>
      <c r="D489" s="6" t="s">
        <v>69</v>
      </c>
      <c r="E489" s="6" t="s">
        <v>199</v>
      </c>
      <c r="F489" s="2" t="s">
        <v>849</v>
      </c>
      <c r="G489" s="2" t="s">
        <v>280</v>
      </c>
      <c r="H489" s="2" t="s">
        <v>44</v>
      </c>
      <c r="I489" s="2" t="s">
        <v>72</v>
      </c>
      <c r="J489" s="6" t="s">
        <v>55</v>
      </c>
      <c r="K489" s="2" t="s">
        <v>66</v>
      </c>
      <c r="L489" s="2">
        <v>1</v>
      </c>
      <c r="M489" s="2">
        <v>1180</v>
      </c>
      <c r="N489" s="2">
        <v>1180</v>
      </c>
      <c r="O489" s="12">
        <v>1</v>
      </c>
      <c r="P489" s="7"/>
      <c r="Q489" s="7"/>
      <c r="R489" s="14" t="s">
        <v>113</v>
      </c>
      <c r="S489" s="2" t="s">
        <v>1353</v>
      </c>
      <c r="T489" s="7"/>
      <c r="U489" s="7"/>
      <c r="V489" s="7"/>
      <c r="W489" s="2" t="s">
        <v>392</v>
      </c>
      <c r="X489" s="6" t="s">
        <v>86</v>
      </c>
      <c r="Y489" s="6"/>
      <c r="Z489" s="2" t="s">
        <v>1382</v>
      </c>
      <c r="AA489" s="2" t="s">
        <v>1383</v>
      </c>
      <c r="AB489" s="7"/>
      <c r="AC489" s="7"/>
      <c r="AD489" s="7"/>
      <c r="AE489" s="7"/>
    </row>
    <row r="490" spans="1:31" x14ac:dyDescent="0.15">
      <c r="A490" s="4">
        <v>42384</v>
      </c>
      <c r="B490" s="5" t="s">
        <v>1381</v>
      </c>
      <c r="C490" s="2">
        <v>2</v>
      </c>
      <c r="D490" s="6" t="s">
        <v>75</v>
      </c>
      <c r="E490" s="6" t="s">
        <v>225</v>
      </c>
      <c r="F490" s="2" t="s">
        <v>1384</v>
      </c>
      <c r="G490" s="2" t="s">
        <v>304</v>
      </c>
      <c r="H490" s="2" t="s">
        <v>44</v>
      </c>
      <c r="I490" s="2" t="s">
        <v>53</v>
      </c>
      <c r="J490" s="6" t="s">
        <v>55</v>
      </c>
      <c r="K490" s="2" t="s">
        <v>66</v>
      </c>
      <c r="L490" s="2">
        <v>1</v>
      </c>
      <c r="M490" s="2">
        <v>1090</v>
      </c>
      <c r="N490" s="2">
        <v>872</v>
      </c>
      <c r="O490" s="12">
        <v>0.8</v>
      </c>
      <c r="P490" s="7"/>
      <c r="Q490" s="7"/>
      <c r="R490" s="14" t="s">
        <v>113</v>
      </c>
      <c r="S490" s="2" t="s">
        <v>1353</v>
      </c>
      <c r="T490" s="7"/>
      <c r="U490" s="7"/>
      <c r="V490" s="7"/>
      <c r="W490" s="2" t="s">
        <v>392</v>
      </c>
      <c r="X490" s="6" t="s">
        <v>86</v>
      </c>
      <c r="Y490" s="6"/>
      <c r="Z490" s="2">
        <v>2310</v>
      </c>
      <c r="AA490" s="2">
        <v>641</v>
      </c>
      <c r="AB490" s="7"/>
      <c r="AC490" s="7"/>
      <c r="AD490" s="7"/>
      <c r="AE490" s="7"/>
    </row>
    <row r="491" spans="1:31" x14ac:dyDescent="0.15">
      <c r="A491" s="4">
        <v>42384</v>
      </c>
      <c r="B491" s="5" t="s">
        <v>1385</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1128</v>
      </c>
      <c r="T491" s="2"/>
      <c r="U491" s="2"/>
      <c r="V491" s="2"/>
      <c r="W491" s="2" t="s">
        <v>54</v>
      </c>
      <c r="X491" s="6" t="s">
        <v>49</v>
      </c>
      <c r="Y491" s="6"/>
      <c r="Z491" s="2"/>
      <c r="AA491" s="2"/>
      <c r="AB491" s="15"/>
      <c r="AC491" s="2"/>
      <c r="AD491" s="2"/>
      <c r="AE491" s="2"/>
    </row>
    <row r="492" spans="1:31" x14ac:dyDescent="0.15">
      <c r="A492" s="4">
        <v>42384</v>
      </c>
      <c r="B492" s="5" t="s">
        <v>1386</v>
      </c>
      <c r="C492" s="2">
        <v>4</v>
      </c>
      <c r="D492" s="6" t="s">
        <v>92</v>
      </c>
      <c r="E492" s="6" t="s">
        <v>91</v>
      </c>
      <c r="F492" s="2" t="s">
        <v>990</v>
      </c>
      <c r="G492" s="2" t="s">
        <v>236</v>
      </c>
      <c r="H492" s="2" t="s">
        <v>44</v>
      </c>
      <c r="I492" s="2" t="s">
        <v>192</v>
      </c>
      <c r="J492" s="6" t="s">
        <v>45</v>
      </c>
      <c r="K492" s="2" t="s">
        <v>64</v>
      </c>
      <c r="L492" s="2">
        <v>1</v>
      </c>
      <c r="M492" s="2">
        <v>1290</v>
      </c>
      <c r="N492" s="2">
        <v>1032</v>
      </c>
      <c r="O492" s="12">
        <v>0.8</v>
      </c>
      <c r="P492" s="7"/>
      <c r="Q492" s="7"/>
      <c r="R492" s="14" t="s">
        <v>113</v>
      </c>
      <c r="S492" s="2" t="s">
        <v>1387</v>
      </c>
      <c r="T492" s="7"/>
      <c r="U492" s="7"/>
      <c r="V492" s="7"/>
      <c r="W492" s="2" t="s">
        <v>54</v>
      </c>
      <c r="X492" s="6" t="s">
        <v>78</v>
      </c>
      <c r="Y492" s="6"/>
      <c r="Z492" s="2">
        <v>3100</v>
      </c>
      <c r="AA492" s="7"/>
      <c r="AB492" s="7"/>
      <c r="AC492" s="7"/>
      <c r="AD492" s="7"/>
      <c r="AE492" s="7"/>
    </row>
    <row r="493" spans="1:31" x14ac:dyDescent="0.15">
      <c r="A493" s="4">
        <v>42384</v>
      </c>
      <c r="B493" s="5" t="s">
        <v>1388</v>
      </c>
      <c r="C493" s="2">
        <v>5</v>
      </c>
      <c r="D493" s="6" t="s">
        <v>149</v>
      </c>
      <c r="E493" s="6" t="s">
        <v>504</v>
      </c>
      <c r="F493" s="7"/>
      <c r="G493" s="2" t="s">
        <v>150</v>
      </c>
      <c r="H493" s="2" t="s">
        <v>44</v>
      </c>
      <c r="I493" s="2" t="s">
        <v>820</v>
      </c>
      <c r="J493" s="6" t="s">
        <v>45</v>
      </c>
      <c r="K493" s="2" t="s">
        <v>66</v>
      </c>
      <c r="L493" s="2">
        <v>1</v>
      </c>
      <c r="M493" s="2">
        <v>258</v>
      </c>
      <c r="N493" s="2">
        <v>180</v>
      </c>
      <c r="O493" s="12">
        <v>0.69767441860465096</v>
      </c>
      <c r="P493" s="7"/>
      <c r="Q493" s="7"/>
      <c r="R493" s="14" t="s">
        <v>113</v>
      </c>
      <c r="S493" s="2" t="s">
        <v>1365</v>
      </c>
      <c r="T493" s="7"/>
      <c r="U493" s="7"/>
      <c r="V493" s="7"/>
      <c r="W493" s="2" t="s">
        <v>54</v>
      </c>
      <c r="X493" s="6" t="s">
        <v>86</v>
      </c>
      <c r="Y493" s="6"/>
      <c r="Z493" s="7"/>
      <c r="AA493" s="7"/>
      <c r="AB493" s="7"/>
      <c r="AC493" s="7"/>
      <c r="AD493" s="7"/>
      <c r="AE493" s="7"/>
    </row>
    <row r="494" spans="1:31" x14ac:dyDescent="0.15">
      <c r="A494" s="4">
        <v>42384</v>
      </c>
      <c r="B494" s="5" t="s">
        <v>1389</v>
      </c>
      <c r="C494" s="2">
        <v>6</v>
      </c>
      <c r="D494" s="6" t="s">
        <v>973</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1390</v>
      </c>
      <c r="T494" s="7"/>
      <c r="U494" s="7"/>
      <c r="V494" s="7"/>
      <c r="W494" s="2" t="s">
        <v>392</v>
      </c>
      <c r="X494" s="6" t="s">
        <v>49</v>
      </c>
      <c r="Y494" s="6"/>
      <c r="Z494" s="7"/>
      <c r="AA494" s="7"/>
      <c r="AB494" s="7"/>
      <c r="AC494" s="7"/>
      <c r="AD494" s="7"/>
      <c r="AE494" s="7"/>
    </row>
    <row r="495" spans="1:31" x14ac:dyDescent="0.15">
      <c r="A495" s="4">
        <v>42384</v>
      </c>
      <c r="B495" s="5" t="s">
        <v>1389</v>
      </c>
      <c r="C495" s="2">
        <v>6</v>
      </c>
      <c r="D495" s="6" t="s">
        <v>973</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1390</v>
      </c>
      <c r="T495" s="7"/>
      <c r="U495" s="7"/>
      <c r="V495" s="7"/>
      <c r="W495" s="2" t="s">
        <v>392</v>
      </c>
      <c r="X495" s="6" t="s">
        <v>49</v>
      </c>
      <c r="Y495" s="6"/>
      <c r="Z495" s="7"/>
      <c r="AA495" s="7"/>
      <c r="AB495" s="7"/>
      <c r="AC495" s="7"/>
      <c r="AD495" s="7"/>
      <c r="AE495" s="7"/>
    </row>
    <row r="496" spans="1:31" x14ac:dyDescent="0.15">
      <c r="A496" s="4">
        <v>42384</v>
      </c>
      <c r="B496" s="5" t="s">
        <v>1391</v>
      </c>
      <c r="C496" s="2">
        <v>7</v>
      </c>
      <c r="D496" s="6" t="s">
        <v>66</v>
      </c>
      <c r="E496" s="6" t="s">
        <v>120</v>
      </c>
      <c r="F496" s="2" t="s">
        <v>198</v>
      </c>
      <c r="G496" s="2" t="s">
        <v>166</v>
      </c>
      <c r="H496" s="2" t="s">
        <v>44</v>
      </c>
      <c r="I496" s="2" t="s">
        <v>1374</v>
      </c>
      <c r="J496" s="6" t="s">
        <v>45</v>
      </c>
      <c r="K496" s="2" t="s">
        <v>66</v>
      </c>
      <c r="L496" s="2">
        <v>1</v>
      </c>
      <c r="M496" s="2">
        <v>7900</v>
      </c>
      <c r="N496" s="2">
        <v>4999</v>
      </c>
      <c r="O496" s="12">
        <v>0.63278481012658205</v>
      </c>
      <c r="P496" s="7"/>
      <c r="Q496" s="7"/>
      <c r="R496" s="14" t="s">
        <v>65</v>
      </c>
      <c r="S496" s="2" t="s">
        <v>1392</v>
      </c>
      <c r="T496" s="2">
        <v>15010407559</v>
      </c>
      <c r="U496" s="7"/>
      <c r="V496" s="7"/>
      <c r="W496" s="2" t="s">
        <v>54</v>
      </c>
      <c r="X496" s="6" t="s">
        <v>86</v>
      </c>
      <c r="Y496" s="6"/>
      <c r="Z496" s="7"/>
      <c r="AA496" s="7"/>
      <c r="AB496" s="7"/>
      <c r="AC496" s="7"/>
      <c r="AD496" s="7"/>
      <c r="AE496" s="7"/>
    </row>
    <row r="497" spans="1:31" x14ac:dyDescent="0.15">
      <c r="A497" s="4">
        <v>42384</v>
      </c>
      <c r="B497" s="5" t="s">
        <v>1393</v>
      </c>
      <c r="C497" s="2">
        <v>8</v>
      </c>
      <c r="D497" s="6" t="s">
        <v>146</v>
      </c>
      <c r="E497" s="6" t="s">
        <v>120</v>
      </c>
      <c r="F497" s="2" t="s">
        <v>804</v>
      </c>
      <c r="G497" s="2" t="s">
        <v>203</v>
      </c>
      <c r="H497" s="2" t="s">
        <v>44</v>
      </c>
      <c r="I497" s="2">
        <v>23.5</v>
      </c>
      <c r="J497" s="6" t="s">
        <v>55</v>
      </c>
      <c r="K497" s="2" t="s">
        <v>66</v>
      </c>
      <c r="L497" s="2">
        <v>1</v>
      </c>
      <c r="M497" s="2">
        <v>3940</v>
      </c>
      <c r="N497" s="2">
        <v>2364</v>
      </c>
      <c r="O497" s="12">
        <v>0.6</v>
      </c>
      <c r="P497" s="7"/>
      <c r="Q497" s="7"/>
      <c r="R497" s="14" t="s">
        <v>275</v>
      </c>
      <c r="S497" s="2" t="s">
        <v>1394</v>
      </c>
      <c r="T497" s="7"/>
      <c r="U497" s="7"/>
      <c r="V497" s="7"/>
      <c r="W497" s="2" t="s">
        <v>238</v>
      </c>
      <c r="X497" s="6" t="s">
        <v>78</v>
      </c>
      <c r="Y497" s="6"/>
      <c r="Z497" s="7"/>
      <c r="AA497" s="7"/>
      <c r="AB497" s="7"/>
      <c r="AC497" s="7"/>
      <c r="AD497" s="7"/>
      <c r="AE497" s="7"/>
    </row>
    <row r="498" spans="1:31" x14ac:dyDescent="0.15">
      <c r="A498" s="4">
        <v>42384</v>
      </c>
      <c r="B498" s="5" t="s">
        <v>1395</v>
      </c>
      <c r="C498" s="2">
        <v>9</v>
      </c>
      <c r="D498" s="6" t="s">
        <v>146</v>
      </c>
      <c r="E498" s="6" t="s">
        <v>120</v>
      </c>
      <c r="F498" s="2" t="s">
        <v>864</v>
      </c>
      <c r="G498" s="2" t="s">
        <v>166</v>
      </c>
      <c r="H498" s="2" t="s">
        <v>44</v>
      </c>
      <c r="I498" s="2">
        <v>27.5</v>
      </c>
      <c r="J498" s="6" t="s">
        <v>45</v>
      </c>
      <c r="K498" s="2" t="s">
        <v>66</v>
      </c>
      <c r="L498" s="2">
        <v>1</v>
      </c>
      <c r="M498" s="2">
        <v>2190</v>
      </c>
      <c r="N498" s="2">
        <v>1475</v>
      </c>
      <c r="O498" s="12">
        <v>0.67351598173516003</v>
      </c>
      <c r="P498" s="7"/>
      <c r="Q498" s="7"/>
      <c r="R498" s="14" t="s">
        <v>65</v>
      </c>
      <c r="S498" s="2" t="s">
        <v>1396</v>
      </c>
      <c r="T498" s="2">
        <v>18610269725</v>
      </c>
      <c r="U498" s="7"/>
      <c r="V498" s="7"/>
      <c r="W498" s="2" t="s">
        <v>392</v>
      </c>
      <c r="X498" s="6" t="s">
        <v>86</v>
      </c>
      <c r="Y498" s="6"/>
      <c r="Z498" s="7"/>
      <c r="AA498" s="7"/>
      <c r="AB498" s="7"/>
      <c r="AC498" s="7"/>
      <c r="AD498" s="7"/>
      <c r="AE498" s="7"/>
    </row>
    <row r="499" spans="1:31" x14ac:dyDescent="0.15">
      <c r="A499" s="4">
        <v>42384</v>
      </c>
      <c r="B499" s="5" t="s">
        <v>1395</v>
      </c>
      <c r="C499" s="2">
        <v>9</v>
      </c>
      <c r="D499" s="6" t="s">
        <v>66</v>
      </c>
      <c r="E499" s="6" t="s">
        <v>147</v>
      </c>
      <c r="F499" s="2" t="s">
        <v>1146</v>
      </c>
      <c r="G499" s="2" t="s">
        <v>166</v>
      </c>
      <c r="H499" s="2" t="s">
        <v>44</v>
      </c>
      <c r="I499" s="2" t="s">
        <v>1397</v>
      </c>
      <c r="J499" s="6" t="s">
        <v>45</v>
      </c>
      <c r="K499" s="2" t="s">
        <v>66</v>
      </c>
      <c r="L499" s="2">
        <v>1</v>
      </c>
      <c r="M499" s="2">
        <v>4662</v>
      </c>
      <c r="N499" s="2">
        <v>3124</v>
      </c>
      <c r="O499" s="12">
        <v>0.67009867009866997</v>
      </c>
      <c r="P499" s="7"/>
      <c r="Q499" s="7"/>
      <c r="R499" s="14" t="s">
        <v>65</v>
      </c>
      <c r="S499" s="2" t="s">
        <v>1396</v>
      </c>
      <c r="T499" s="7"/>
      <c r="U499" s="7"/>
      <c r="V499" s="7"/>
      <c r="W499" s="2" t="s">
        <v>392</v>
      </c>
      <c r="X499" s="6" t="s">
        <v>86</v>
      </c>
      <c r="Y499" s="6"/>
      <c r="Z499" s="7"/>
      <c r="AA499" s="7"/>
      <c r="AB499" s="7"/>
      <c r="AC499" s="7"/>
      <c r="AD499" s="7"/>
      <c r="AE499" s="7"/>
    </row>
    <row r="500" spans="1:31" x14ac:dyDescent="0.15">
      <c r="A500" s="4">
        <v>42384</v>
      </c>
      <c r="B500" s="5" t="s">
        <v>1398</v>
      </c>
      <c r="C500" s="2">
        <v>10</v>
      </c>
      <c r="D500" s="6" t="s">
        <v>50</v>
      </c>
      <c r="E500" s="6" t="s">
        <v>112</v>
      </c>
      <c r="F500" s="7"/>
      <c r="G500" s="2" t="s">
        <v>1166</v>
      </c>
      <c r="H500" s="2" t="s">
        <v>62</v>
      </c>
      <c r="I500" s="2" t="s">
        <v>53</v>
      </c>
      <c r="J500" s="6" t="s">
        <v>45</v>
      </c>
      <c r="K500" s="2" t="s">
        <v>46</v>
      </c>
      <c r="L500" s="2">
        <v>2</v>
      </c>
      <c r="M500" s="2">
        <v>50</v>
      </c>
      <c r="N500" s="2">
        <v>100</v>
      </c>
      <c r="O500" s="12">
        <v>1</v>
      </c>
      <c r="P500" s="7"/>
      <c r="Q500" s="7"/>
      <c r="R500" s="14" t="s">
        <v>47</v>
      </c>
      <c r="S500" s="7"/>
      <c r="T500" s="7"/>
      <c r="U500" s="7"/>
      <c r="V500" s="7"/>
      <c r="W500" s="2" t="s">
        <v>392</v>
      </c>
      <c r="X500" s="6" t="s">
        <v>78</v>
      </c>
      <c r="Y500" s="6"/>
      <c r="Z500" s="7"/>
      <c r="AA500" s="7"/>
      <c r="AB500" s="7"/>
      <c r="AC500" s="7"/>
      <c r="AD500" s="7"/>
      <c r="AE500" s="7"/>
    </row>
    <row r="501" spans="1:31" x14ac:dyDescent="0.15">
      <c r="A501" s="4">
        <v>42385</v>
      </c>
      <c r="B501" s="5" t="s">
        <v>1399</v>
      </c>
      <c r="C501" s="2">
        <v>1</v>
      </c>
      <c r="D501" s="6" t="s">
        <v>64</v>
      </c>
      <c r="E501" s="6" t="s">
        <v>101</v>
      </c>
      <c r="F501" s="2" t="s">
        <v>1400</v>
      </c>
      <c r="G501" s="7"/>
      <c r="H501" s="2" t="s">
        <v>62</v>
      </c>
      <c r="I501" s="2" t="s">
        <v>289</v>
      </c>
      <c r="J501" s="6" t="s">
        <v>63</v>
      </c>
      <c r="K501" s="2" t="s">
        <v>64</v>
      </c>
      <c r="L501" s="2">
        <v>1</v>
      </c>
      <c r="M501" s="2">
        <v>2380</v>
      </c>
      <c r="N501" s="2">
        <v>1650</v>
      </c>
      <c r="O501" s="12">
        <v>0.69327731092436995</v>
      </c>
      <c r="P501" s="7"/>
      <c r="Q501" s="7"/>
      <c r="R501" s="14" t="s">
        <v>113</v>
      </c>
      <c r="S501" s="2" t="s">
        <v>1401</v>
      </c>
      <c r="T501" s="7"/>
      <c r="U501" s="7"/>
      <c r="V501" s="7"/>
      <c r="W501" s="2" t="s">
        <v>54</v>
      </c>
      <c r="X501" s="6" t="s">
        <v>418</v>
      </c>
      <c r="Y501" s="6"/>
      <c r="Z501" s="7"/>
      <c r="AA501" s="7"/>
      <c r="AB501" s="7"/>
      <c r="AC501" s="7"/>
      <c r="AD501" s="7"/>
      <c r="AE501" s="7"/>
    </row>
    <row r="502" spans="1:31" x14ac:dyDescent="0.15">
      <c r="A502" s="4">
        <v>42385</v>
      </c>
      <c r="B502" s="5" t="s">
        <v>1399</v>
      </c>
      <c r="C502" s="2">
        <v>1</v>
      </c>
      <c r="D502" s="6" t="s">
        <v>102</v>
      </c>
      <c r="E502" s="6" t="s">
        <v>101</v>
      </c>
      <c r="F502" s="2" t="s">
        <v>63</v>
      </c>
      <c r="G502" s="2" t="s">
        <v>1402</v>
      </c>
      <c r="H502" s="2" t="s">
        <v>62</v>
      </c>
      <c r="I502" s="2" t="s">
        <v>89</v>
      </c>
      <c r="J502" s="6" t="s">
        <v>63</v>
      </c>
      <c r="K502" s="2" t="s">
        <v>64</v>
      </c>
      <c r="L502" s="2">
        <v>1</v>
      </c>
      <c r="M502" s="2">
        <v>1280</v>
      </c>
      <c r="N502" s="2">
        <v>850</v>
      </c>
      <c r="O502" s="12">
        <v>0.6640625</v>
      </c>
      <c r="P502" s="7"/>
      <c r="Q502" s="7"/>
      <c r="R502" s="14" t="s">
        <v>113</v>
      </c>
      <c r="S502" s="2" t="s">
        <v>1401</v>
      </c>
      <c r="T502" s="7"/>
      <c r="U502" s="7"/>
      <c r="V502" s="7"/>
      <c r="W502" s="2" t="s">
        <v>54</v>
      </c>
      <c r="X502" s="6" t="s">
        <v>418</v>
      </c>
      <c r="Y502" s="6"/>
      <c r="Z502" s="7"/>
      <c r="AA502" s="7"/>
      <c r="AB502" s="7"/>
      <c r="AC502" s="7"/>
      <c r="AD502" s="7"/>
      <c r="AE502" s="7"/>
    </row>
    <row r="503" spans="1:31" x14ac:dyDescent="0.15">
      <c r="A503" s="4">
        <v>42385</v>
      </c>
      <c r="B503" s="5" t="s">
        <v>1403</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1401</v>
      </c>
      <c r="T503" s="7"/>
      <c r="U503" s="7"/>
      <c r="V503" s="7"/>
      <c r="W503" s="2" t="s">
        <v>54</v>
      </c>
      <c r="X503" s="6" t="s">
        <v>418</v>
      </c>
      <c r="Y503" s="6"/>
      <c r="Z503" s="2">
        <v>1400</v>
      </c>
      <c r="AA503" s="2">
        <v>560</v>
      </c>
      <c r="AB503" s="7"/>
      <c r="AC503" s="7"/>
      <c r="AD503" s="7"/>
      <c r="AE503" s="7"/>
    </row>
    <row r="504" spans="1:31" x14ac:dyDescent="0.15">
      <c r="A504" s="4">
        <v>42385</v>
      </c>
      <c r="B504" s="5" t="s">
        <v>1404</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392</v>
      </c>
      <c r="X504" s="6" t="s">
        <v>49</v>
      </c>
      <c r="Y504" s="6"/>
      <c r="Z504" s="7"/>
      <c r="AA504" s="7"/>
      <c r="AB504" s="7"/>
      <c r="AC504" s="7"/>
      <c r="AD504" s="7"/>
      <c r="AE504" s="7"/>
    </row>
    <row r="505" spans="1:31" x14ac:dyDescent="0.15">
      <c r="A505" s="4">
        <v>42385</v>
      </c>
      <c r="B505" s="5" t="s">
        <v>1405</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392</v>
      </c>
      <c r="X505" s="6" t="s">
        <v>49</v>
      </c>
      <c r="Y505" s="6"/>
      <c r="Z505" s="7"/>
      <c r="AA505" s="7"/>
      <c r="AB505" s="7"/>
      <c r="AC505" s="7"/>
      <c r="AD505" s="7"/>
      <c r="AE505" s="7"/>
    </row>
    <row r="506" spans="1:31" x14ac:dyDescent="0.15">
      <c r="A506" s="4">
        <v>42385</v>
      </c>
      <c r="B506" s="5" t="s">
        <v>1406</v>
      </c>
      <c r="C506" s="2">
        <v>5</v>
      </c>
      <c r="D506" s="6" t="s">
        <v>50</v>
      </c>
      <c r="E506" s="6" t="s">
        <v>622</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1407</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392</v>
      </c>
      <c r="X507" s="6" t="s">
        <v>49</v>
      </c>
      <c r="Y507" s="6"/>
      <c r="Z507" s="7"/>
      <c r="AA507" s="7"/>
      <c r="AB507" s="7"/>
      <c r="AC507" s="7"/>
      <c r="AD507" s="7"/>
      <c r="AE507" s="7"/>
    </row>
    <row r="508" spans="1:31" x14ac:dyDescent="0.15">
      <c r="A508" s="4">
        <v>42385</v>
      </c>
      <c r="B508" s="5" t="s">
        <v>1408</v>
      </c>
      <c r="C508" s="2">
        <v>7</v>
      </c>
      <c r="D508" s="6" t="s">
        <v>92</v>
      </c>
      <c r="E508" s="6" t="s">
        <v>250</v>
      </c>
      <c r="F508" s="2" t="s">
        <v>284</v>
      </c>
      <c r="G508" s="2" t="s">
        <v>94</v>
      </c>
      <c r="H508" s="2" t="s">
        <v>62</v>
      </c>
      <c r="I508" s="2" t="s">
        <v>797</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1409</v>
      </c>
      <c r="C509" s="2">
        <v>8</v>
      </c>
      <c r="D509" s="6" t="s">
        <v>69</v>
      </c>
      <c r="E509" s="6" t="s">
        <v>199</v>
      </c>
      <c r="F509" s="2" t="s">
        <v>935</v>
      </c>
      <c r="G509" s="2" t="s">
        <v>280</v>
      </c>
      <c r="H509" s="2" t="s">
        <v>44</v>
      </c>
      <c r="I509" s="2" t="s">
        <v>43</v>
      </c>
      <c r="J509" s="6" t="s">
        <v>55</v>
      </c>
      <c r="K509" s="2" t="s">
        <v>66</v>
      </c>
      <c r="L509" s="2">
        <v>1</v>
      </c>
      <c r="M509" s="2">
        <v>980</v>
      </c>
      <c r="N509" s="2">
        <v>980</v>
      </c>
      <c r="O509" s="12">
        <v>1</v>
      </c>
      <c r="P509" s="7"/>
      <c r="Q509" s="7"/>
      <c r="R509" s="14" t="s">
        <v>65</v>
      </c>
      <c r="S509" s="2" t="s">
        <v>1410</v>
      </c>
      <c r="T509" s="2">
        <v>15010603660</v>
      </c>
      <c r="U509" s="7"/>
      <c r="V509" s="7"/>
      <c r="W509" s="2" t="s">
        <v>54</v>
      </c>
      <c r="X509" s="6" t="s">
        <v>86</v>
      </c>
      <c r="Y509" s="6"/>
      <c r="Z509" s="7"/>
      <c r="AA509" s="7"/>
      <c r="AB509" s="7"/>
      <c r="AC509" s="7"/>
      <c r="AD509" s="7"/>
      <c r="AE509" s="7"/>
    </row>
    <row r="510" spans="1:31" x14ac:dyDescent="0.15">
      <c r="A510" s="4">
        <v>42385</v>
      </c>
      <c r="B510" s="5" t="s">
        <v>1409</v>
      </c>
      <c r="C510" s="2">
        <v>8</v>
      </c>
      <c r="D510" s="6" t="s">
        <v>75</v>
      </c>
      <c r="E510" s="6" t="s">
        <v>199</v>
      </c>
      <c r="F510" s="2" t="s">
        <v>206</v>
      </c>
      <c r="G510" s="2" t="s">
        <v>304</v>
      </c>
      <c r="H510" s="2" t="s">
        <v>44</v>
      </c>
      <c r="I510" s="2" t="s">
        <v>53</v>
      </c>
      <c r="J510" s="6" t="s">
        <v>55</v>
      </c>
      <c r="K510" s="2" t="s">
        <v>66</v>
      </c>
      <c r="L510" s="2">
        <v>1</v>
      </c>
      <c r="M510" s="2">
        <v>528</v>
      </c>
      <c r="N510" s="2">
        <v>528</v>
      </c>
      <c r="O510" s="12">
        <v>1</v>
      </c>
      <c r="P510" s="2"/>
      <c r="Q510" s="2"/>
      <c r="R510" s="14" t="s">
        <v>65</v>
      </c>
      <c r="S510" s="2" t="s">
        <v>1410</v>
      </c>
      <c r="T510" s="2"/>
      <c r="U510" s="2"/>
      <c r="V510" s="2"/>
      <c r="W510" s="2" t="s">
        <v>54</v>
      </c>
      <c r="X510" s="6" t="s">
        <v>86</v>
      </c>
      <c r="Y510" s="6"/>
      <c r="Z510" s="2"/>
      <c r="AA510" s="2"/>
      <c r="AB510" s="15"/>
      <c r="AC510" s="2"/>
      <c r="AD510" s="2"/>
      <c r="AE510" s="2"/>
    </row>
    <row r="511" spans="1:31" x14ac:dyDescent="0.15">
      <c r="A511" s="4">
        <v>42385</v>
      </c>
      <c r="B511" s="5" t="s">
        <v>1409</v>
      </c>
      <c r="C511" s="2">
        <v>8</v>
      </c>
      <c r="D511" s="6" t="s">
        <v>100</v>
      </c>
      <c r="E511" s="6" t="s">
        <v>128</v>
      </c>
      <c r="F511" s="2" t="s">
        <v>1411</v>
      </c>
      <c r="G511" s="2" t="s">
        <v>1048</v>
      </c>
      <c r="H511" s="2" t="s">
        <v>44</v>
      </c>
      <c r="I511" s="2" t="s">
        <v>156</v>
      </c>
      <c r="J511" s="6" t="s">
        <v>55</v>
      </c>
      <c r="K511" s="2" t="s">
        <v>66</v>
      </c>
      <c r="L511" s="2">
        <v>1</v>
      </c>
      <c r="M511" s="2">
        <v>340</v>
      </c>
      <c r="N511" s="2">
        <v>292</v>
      </c>
      <c r="O511" s="12">
        <v>0.85882352941176499</v>
      </c>
      <c r="P511" s="7"/>
      <c r="Q511" s="7"/>
      <c r="R511" s="14" t="s">
        <v>65</v>
      </c>
      <c r="S511" s="2" t="s">
        <v>1410</v>
      </c>
      <c r="T511" s="7"/>
      <c r="U511" s="7"/>
      <c r="V511" s="7"/>
      <c r="W511" s="2" t="s">
        <v>54</v>
      </c>
      <c r="X511" s="6" t="s">
        <v>86</v>
      </c>
      <c r="Y511" s="6"/>
      <c r="Z511" s="7"/>
      <c r="AA511" s="7"/>
      <c r="AB511" s="7"/>
      <c r="AC511" s="7"/>
      <c r="AD511" s="7"/>
      <c r="AE511" s="7"/>
    </row>
    <row r="512" spans="1:31" x14ac:dyDescent="0.15">
      <c r="A512" s="4">
        <v>42385</v>
      </c>
      <c r="B512" s="5" t="s">
        <v>1412</v>
      </c>
      <c r="C512" s="2">
        <v>9</v>
      </c>
      <c r="D512" s="6" t="s">
        <v>75</v>
      </c>
      <c r="E512" s="6" t="s">
        <v>444</v>
      </c>
      <c r="F512" s="2" t="s">
        <v>1413</v>
      </c>
      <c r="G512" s="2" t="s">
        <v>998</v>
      </c>
      <c r="H512" s="2" t="s">
        <v>44</v>
      </c>
      <c r="I512" s="2" t="s">
        <v>53</v>
      </c>
      <c r="J512" s="6" t="s">
        <v>63</v>
      </c>
      <c r="K512" s="2" t="s">
        <v>46</v>
      </c>
      <c r="L512" s="2">
        <v>1</v>
      </c>
      <c r="M512" s="2">
        <v>450</v>
      </c>
      <c r="N512" s="2">
        <v>360</v>
      </c>
      <c r="O512" s="12">
        <v>0.8</v>
      </c>
      <c r="P512" s="7"/>
      <c r="Q512" s="7"/>
      <c r="R512" s="14" t="s">
        <v>47</v>
      </c>
      <c r="S512" s="7"/>
      <c r="T512" s="7"/>
      <c r="U512" s="7"/>
      <c r="V512" s="7"/>
      <c r="W512" s="2" t="s">
        <v>392</v>
      </c>
      <c r="X512" s="6" t="s">
        <v>49</v>
      </c>
      <c r="Y512" s="6"/>
      <c r="Z512" s="7"/>
      <c r="AA512" s="7"/>
      <c r="AB512" s="7"/>
      <c r="AC512" s="7"/>
      <c r="AD512" s="7"/>
      <c r="AE512" s="7"/>
    </row>
    <row r="513" spans="1:31" x14ac:dyDescent="0.15">
      <c r="A513" s="4">
        <v>42385</v>
      </c>
      <c r="B513" s="5" t="s">
        <v>1414</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1415</v>
      </c>
      <c r="C514" s="2">
        <v>11</v>
      </c>
      <c r="D514" s="6" t="s">
        <v>50</v>
      </c>
      <c r="E514" s="6" t="s">
        <v>174</v>
      </c>
      <c r="F514" s="2" t="s">
        <v>1416</v>
      </c>
      <c r="G514" s="2" t="s">
        <v>134</v>
      </c>
      <c r="H514" s="2" t="s">
        <v>62</v>
      </c>
      <c r="I514" s="2" t="s">
        <v>43</v>
      </c>
      <c r="J514" s="6" t="s">
        <v>63</v>
      </c>
      <c r="K514" s="2" t="s">
        <v>66</v>
      </c>
      <c r="L514" s="2">
        <v>1</v>
      </c>
      <c r="M514" s="2">
        <v>870</v>
      </c>
      <c r="N514" s="2">
        <v>650</v>
      </c>
      <c r="O514" s="12">
        <v>0.74712643678160895</v>
      </c>
      <c r="P514" s="7"/>
      <c r="Q514" s="7"/>
      <c r="R514" s="14" t="s">
        <v>113</v>
      </c>
      <c r="S514" s="2" t="s">
        <v>1417</v>
      </c>
      <c r="T514" s="7"/>
      <c r="U514" s="7"/>
      <c r="V514" s="7"/>
      <c r="W514" s="2" t="s">
        <v>54</v>
      </c>
      <c r="X514" s="6" t="s">
        <v>78</v>
      </c>
      <c r="Y514" s="6"/>
      <c r="Z514" s="7"/>
      <c r="AA514" s="7"/>
      <c r="AB514" s="7"/>
      <c r="AC514" s="7"/>
      <c r="AD514" s="7"/>
      <c r="AE514" s="7"/>
    </row>
    <row r="515" spans="1:31" x14ac:dyDescent="0.15">
      <c r="A515" s="4">
        <v>42385</v>
      </c>
      <c r="B515" s="5" t="s">
        <v>1418</v>
      </c>
      <c r="C515" s="2">
        <v>12</v>
      </c>
      <c r="D515" s="6" t="s">
        <v>50</v>
      </c>
      <c r="E515" s="6" t="s">
        <v>1367</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1419</v>
      </c>
      <c r="C516" s="2">
        <v>13</v>
      </c>
      <c r="D516" s="6" t="s">
        <v>90</v>
      </c>
      <c r="E516" s="6" t="s">
        <v>596</v>
      </c>
      <c r="F516" s="2" t="s">
        <v>1420</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392</v>
      </c>
      <c r="X516" s="6" t="s">
        <v>86</v>
      </c>
      <c r="Y516" s="6"/>
      <c r="Z516" s="7"/>
      <c r="AA516" s="7"/>
      <c r="AB516" s="7"/>
      <c r="AC516" s="7"/>
      <c r="AD516" s="7"/>
      <c r="AE516" s="7"/>
    </row>
    <row r="517" spans="1:31" x14ac:dyDescent="0.15">
      <c r="A517" s="4">
        <v>42385</v>
      </c>
      <c r="B517" s="5" t="s">
        <v>1421</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392</v>
      </c>
      <c r="X517" s="6" t="s">
        <v>49</v>
      </c>
      <c r="Y517" s="6"/>
      <c r="Z517" s="7"/>
      <c r="AA517" s="7"/>
      <c r="AB517" s="7"/>
      <c r="AC517" s="7"/>
      <c r="AD517" s="7"/>
      <c r="AE517" s="7"/>
    </row>
    <row r="518" spans="1:31" x14ac:dyDescent="0.15">
      <c r="A518" s="4">
        <v>42385</v>
      </c>
      <c r="B518" s="5" t="s">
        <v>1422</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1422</v>
      </c>
      <c r="C519" s="2">
        <v>15</v>
      </c>
      <c r="D519" s="6" t="s">
        <v>50</v>
      </c>
      <c r="E519" s="6" t="s">
        <v>623</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1423</v>
      </c>
      <c r="C520" s="2">
        <v>16</v>
      </c>
      <c r="D520" s="6" t="s">
        <v>692</v>
      </c>
      <c r="E520" s="6" t="s">
        <v>112</v>
      </c>
      <c r="F520" s="7"/>
      <c r="G520" s="2" t="s">
        <v>1177</v>
      </c>
      <c r="H520" s="2" t="s">
        <v>44</v>
      </c>
      <c r="I520" s="2" t="s">
        <v>53</v>
      </c>
      <c r="J520" s="6" t="s">
        <v>45</v>
      </c>
      <c r="K520" s="2" t="s">
        <v>66</v>
      </c>
      <c r="L520" s="2">
        <v>1</v>
      </c>
      <c r="M520" s="2">
        <v>480</v>
      </c>
      <c r="N520" s="2">
        <v>480</v>
      </c>
      <c r="O520" s="12">
        <v>1</v>
      </c>
      <c r="P520" s="7"/>
      <c r="Q520" s="7"/>
      <c r="R520" s="14" t="s">
        <v>113</v>
      </c>
      <c r="S520" s="2" t="s">
        <v>1280</v>
      </c>
      <c r="T520" s="7"/>
      <c r="U520" s="7"/>
      <c r="V520" s="7"/>
      <c r="W520" s="2" t="s">
        <v>54</v>
      </c>
      <c r="X520" s="6" t="s">
        <v>86</v>
      </c>
      <c r="Y520" s="6"/>
      <c r="Z520" s="7"/>
      <c r="AA520" s="7"/>
      <c r="AB520" s="7"/>
      <c r="AC520" s="7"/>
      <c r="AD520" s="7"/>
      <c r="AE520" s="7"/>
    </row>
    <row r="521" spans="1:31" x14ac:dyDescent="0.15">
      <c r="A521" s="4">
        <v>42385</v>
      </c>
      <c r="B521" s="5" t="s">
        <v>1424</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269</v>
      </c>
      <c r="T521" s="7"/>
      <c r="U521" s="7"/>
      <c r="V521" s="7"/>
      <c r="W521" s="2" t="s">
        <v>54</v>
      </c>
      <c r="X521" s="6" t="s">
        <v>86</v>
      </c>
      <c r="Y521" s="6"/>
      <c r="Z521" s="7"/>
      <c r="AA521" s="7"/>
      <c r="AB521" s="7"/>
      <c r="AC521" s="7"/>
      <c r="AD521" s="7"/>
      <c r="AE521" s="7"/>
    </row>
    <row r="522" spans="1:31" x14ac:dyDescent="0.15">
      <c r="A522" s="4">
        <v>42385</v>
      </c>
      <c r="B522" s="5" t="s">
        <v>1425</v>
      </c>
      <c r="C522" s="2">
        <v>18</v>
      </c>
      <c r="D522" s="6" t="s">
        <v>66</v>
      </c>
      <c r="E522" s="6" t="s">
        <v>120</v>
      </c>
      <c r="F522" s="2" t="s">
        <v>825</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392</v>
      </c>
      <c r="X522" s="6" t="s">
        <v>86</v>
      </c>
      <c r="Y522" s="6"/>
      <c r="Z522" s="2"/>
      <c r="AA522" s="2"/>
      <c r="AB522" s="15"/>
      <c r="AC522" s="2"/>
      <c r="AD522" s="2"/>
      <c r="AE522" s="2"/>
    </row>
    <row r="523" spans="1:31" x14ac:dyDescent="0.15">
      <c r="A523" s="4">
        <v>42385</v>
      </c>
      <c r="B523" s="5" t="s">
        <v>1425</v>
      </c>
      <c r="C523" s="2">
        <v>18</v>
      </c>
      <c r="D523" s="6" t="s">
        <v>146</v>
      </c>
      <c r="E523" s="6" t="s">
        <v>120</v>
      </c>
      <c r="F523" s="2" t="s">
        <v>1426</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392</v>
      </c>
      <c r="X523" s="6" t="s">
        <v>86</v>
      </c>
      <c r="Y523" s="6"/>
      <c r="Z523" s="7"/>
      <c r="AA523" s="7"/>
      <c r="AB523" s="7"/>
      <c r="AC523" s="7"/>
      <c r="AD523" s="7"/>
      <c r="AE523" s="7"/>
    </row>
    <row r="524" spans="1:31" x14ac:dyDescent="0.15">
      <c r="A524" s="4">
        <v>42385</v>
      </c>
      <c r="B524" s="5" t="s">
        <v>1425</v>
      </c>
      <c r="C524" s="2">
        <v>18</v>
      </c>
      <c r="D524" s="6" t="s">
        <v>66</v>
      </c>
      <c r="E524" s="6" t="s">
        <v>120</v>
      </c>
      <c r="F524" s="2" t="s">
        <v>1295</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1425</v>
      </c>
      <c r="C525" s="2">
        <v>18</v>
      </c>
      <c r="D525" s="6" t="s">
        <v>146</v>
      </c>
      <c r="E525" s="6" t="s">
        <v>120</v>
      </c>
      <c r="F525" s="2" t="s">
        <v>792</v>
      </c>
      <c r="G525" s="2" t="s">
        <v>281</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1427</v>
      </c>
      <c r="C526" s="2">
        <v>1</v>
      </c>
      <c r="D526" s="6" t="s">
        <v>56</v>
      </c>
      <c r="E526" s="6" t="s">
        <v>52</v>
      </c>
      <c r="F526" s="7"/>
      <c r="G526" s="2" t="s">
        <v>1428</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1429</v>
      </c>
      <c r="C527" s="2">
        <v>2</v>
      </c>
      <c r="D527" s="6" t="s">
        <v>75</v>
      </c>
      <c r="E527" s="6" t="s">
        <v>225</v>
      </c>
      <c r="F527" s="2" t="s">
        <v>860</v>
      </c>
      <c r="G527" s="2" t="s">
        <v>861</v>
      </c>
      <c r="H527" s="2" t="s">
        <v>44</v>
      </c>
      <c r="I527" s="2" t="s">
        <v>53</v>
      </c>
      <c r="J527" s="6" t="s">
        <v>55</v>
      </c>
      <c r="K527" s="2" t="s">
        <v>66</v>
      </c>
      <c r="L527" s="2">
        <v>1</v>
      </c>
      <c r="M527" s="2">
        <v>1280</v>
      </c>
      <c r="N527" s="2">
        <v>1024</v>
      </c>
      <c r="O527" s="12">
        <v>0.8</v>
      </c>
      <c r="P527" s="7"/>
      <c r="Q527" s="7"/>
      <c r="R527" s="14" t="s">
        <v>65</v>
      </c>
      <c r="S527" s="2" t="s">
        <v>1430</v>
      </c>
      <c r="T527" s="2">
        <v>15910670008</v>
      </c>
      <c r="U527" s="7"/>
      <c r="V527" s="7"/>
      <c r="W527" s="2" t="s">
        <v>54</v>
      </c>
      <c r="X527" s="6" t="s">
        <v>86</v>
      </c>
      <c r="Y527" s="6"/>
      <c r="Z527" s="7"/>
      <c r="AA527" s="7"/>
      <c r="AB527" s="7"/>
      <c r="AC527" s="7"/>
      <c r="AD527" s="7"/>
      <c r="AE527" s="7"/>
    </row>
    <row r="528" spans="1:31" x14ac:dyDescent="0.15">
      <c r="A528" s="4">
        <v>42386</v>
      </c>
      <c r="B528" s="5" t="s">
        <v>1431</v>
      </c>
      <c r="C528" s="2">
        <v>3</v>
      </c>
      <c r="D528" s="6" t="s">
        <v>75</v>
      </c>
      <c r="E528" s="6" t="s">
        <v>199</v>
      </c>
      <c r="F528" s="2" t="s">
        <v>942</v>
      </c>
      <c r="G528" s="2" t="s">
        <v>210</v>
      </c>
      <c r="H528" s="2" t="s">
        <v>44</v>
      </c>
      <c r="I528" s="2" t="s">
        <v>53</v>
      </c>
      <c r="J528" s="6" t="s">
        <v>45</v>
      </c>
      <c r="K528" s="2" t="s">
        <v>66</v>
      </c>
      <c r="L528" s="2">
        <v>1</v>
      </c>
      <c r="M528" s="2">
        <v>298</v>
      </c>
      <c r="N528" s="2">
        <v>298</v>
      </c>
      <c r="O528" s="12">
        <v>1</v>
      </c>
      <c r="P528" s="7"/>
      <c r="Q528" s="7"/>
      <c r="R528" s="14" t="s">
        <v>113</v>
      </c>
      <c r="S528" s="2" t="s">
        <v>1432</v>
      </c>
      <c r="T528" s="7"/>
      <c r="U528" s="7"/>
      <c r="V528" s="7"/>
      <c r="W528" s="2" t="s">
        <v>54</v>
      </c>
      <c r="X528" s="6" t="s">
        <v>49</v>
      </c>
      <c r="Y528" s="6"/>
      <c r="Z528" s="7"/>
      <c r="AA528" s="7"/>
      <c r="AB528" s="7"/>
      <c r="AC528" s="7"/>
      <c r="AD528" s="7"/>
      <c r="AE528" s="7"/>
    </row>
    <row r="529" spans="1:31" x14ac:dyDescent="0.15">
      <c r="A529" s="4">
        <v>42386</v>
      </c>
      <c r="B529" s="5" t="s">
        <v>1431</v>
      </c>
      <c r="C529" s="2">
        <v>3</v>
      </c>
      <c r="D529" s="6" t="s">
        <v>75</v>
      </c>
      <c r="E529" s="6" t="s">
        <v>199</v>
      </c>
      <c r="F529" s="2" t="s">
        <v>1433</v>
      </c>
      <c r="G529" s="2" t="s">
        <v>304</v>
      </c>
      <c r="H529" s="2" t="s">
        <v>44</v>
      </c>
      <c r="I529" s="2" t="s">
        <v>53</v>
      </c>
      <c r="J529" s="6" t="s">
        <v>45</v>
      </c>
      <c r="K529" s="2" t="s">
        <v>66</v>
      </c>
      <c r="L529" s="2">
        <v>1</v>
      </c>
      <c r="M529" s="2">
        <v>1180</v>
      </c>
      <c r="N529" s="2">
        <v>1180</v>
      </c>
      <c r="O529" s="12">
        <v>1</v>
      </c>
      <c r="P529" s="7"/>
      <c r="Q529" s="7"/>
      <c r="R529" s="14" t="s">
        <v>113</v>
      </c>
      <c r="S529" s="2" t="s">
        <v>1432</v>
      </c>
      <c r="T529" s="7"/>
      <c r="U529" s="7"/>
      <c r="V529" s="7"/>
      <c r="W529" s="2" t="s">
        <v>54</v>
      </c>
      <c r="X529" s="6" t="s">
        <v>49</v>
      </c>
      <c r="Y529" s="6"/>
      <c r="Z529" s="7"/>
      <c r="AA529" s="7"/>
      <c r="AB529" s="7"/>
      <c r="AC529" s="7"/>
      <c r="AD529" s="7"/>
      <c r="AE529" s="7"/>
    </row>
    <row r="530" spans="1:31" x14ac:dyDescent="0.15">
      <c r="A530" s="4">
        <v>42386</v>
      </c>
      <c r="B530" s="5" t="s">
        <v>1431</v>
      </c>
      <c r="C530" s="2">
        <v>3</v>
      </c>
      <c r="D530" s="6" t="s">
        <v>100</v>
      </c>
      <c r="E530" s="6" t="s">
        <v>227</v>
      </c>
      <c r="F530" s="7"/>
      <c r="G530" s="2" t="s">
        <v>1434</v>
      </c>
      <c r="H530" s="2" t="s">
        <v>62</v>
      </c>
      <c r="I530" s="2" t="s">
        <v>53</v>
      </c>
      <c r="J530" s="6" t="s">
        <v>45</v>
      </c>
      <c r="K530" s="2" t="s">
        <v>66</v>
      </c>
      <c r="L530" s="2">
        <v>3</v>
      </c>
      <c r="M530" s="2">
        <v>20</v>
      </c>
      <c r="N530" s="2">
        <v>0</v>
      </c>
      <c r="O530" s="12">
        <v>0</v>
      </c>
      <c r="P530" s="7"/>
      <c r="Q530" s="7"/>
      <c r="R530" s="14" t="s">
        <v>113</v>
      </c>
      <c r="S530" s="2" t="s">
        <v>1432</v>
      </c>
      <c r="T530" s="7"/>
      <c r="U530" s="7"/>
      <c r="V530" s="7"/>
      <c r="W530" s="2" t="s">
        <v>54</v>
      </c>
      <c r="X530" s="6" t="s">
        <v>186</v>
      </c>
      <c r="Y530" s="6"/>
      <c r="Z530" s="7"/>
      <c r="AA530" s="7"/>
      <c r="AB530" s="7"/>
      <c r="AC530" s="7"/>
      <c r="AD530" s="7"/>
      <c r="AE530" s="7"/>
    </row>
    <row r="531" spans="1:31" x14ac:dyDescent="0.15">
      <c r="A531" s="4">
        <v>42386</v>
      </c>
      <c r="B531" s="5" t="s">
        <v>1435</v>
      </c>
      <c r="C531" s="2">
        <v>4</v>
      </c>
      <c r="D531" s="6" t="s">
        <v>56</v>
      </c>
      <c r="E531" s="6" t="s">
        <v>52</v>
      </c>
      <c r="F531" s="7"/>
      <c r="G531" s="2" t="s">
        <v>1436</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1437</v>
      </c>
      <c r="C532" s="2">
        <v>5</v>
      </c>
      <c r="D532" s="6" t="s">
        <v>56</v>
      </c>
      <c r="E532" s="6" t="s">
        <v>52</v>
      </c>
      <c r="F532" s="7"/>
      <c r="G532" s="2" t="s">
        <v>1438</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1439</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392</v>
      </c>
      <c r="X533" s="6" t="s">
        <v>49</v>
      </c>
      <c r="Y533" s="6"/>
      <c r="Z533" s="7"/>
      <c r="AA533" s="7"/>
      <c r="AB533" s="7"/>
      <c r="AC533" s="7"/>
      <c r="AD533" s="7"/>
      <c r="AE533" s="7"/>
    </row>
    <row r="534" spans="1:31" x14ac:dyDescent="0.15">
      <c r="A534" s="4">
        <v>42386</v>
      </c>
      <c r="B534" s="5" t="s">
        <v>1440</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392</v>
      </c>
      <c r="X534" s="6" t="s">
        <v>49</v>
      </c>
      <c r="Y534" s="6"/>
      <c r="Z534" s="7"/>
      <c r="AA534" s="7"/>
      <c r="AB534" s="7"/>
      <c r="AC534" s="7"/>
      <c r="AD534" s="7"/>
      <c r="AE534" s="7"/>
    </row>
    <row r="535" spans="1:31" x14ac:dyDescent="0.15">
      <c r="A535" s="4">
        <v>42386</v>
      </c>
      <c r="B535" s="5" t="s">
        <v>1441</v>
      </c>
      <c r="C535" s="2">
        <v>8</v>
      </c>
      <c r="D535" s="6" t="s">
        <v>69</v>
      </c>
      <c r="E535" s="6" t="s">
        <v>199</v>
      </c>
      <c r="F535" s="2" t="s">
        <v>935</v>
      </c>
      <c r="G535" s="2" t="s">
        <v>331</v>
      </c>
      <c r="H535" s="2" t="s">
        <v>44</v>
      </c>
      <c r="I535" s="2" t="s">
        <v>43</v>
      </c>
      <c r="J535" s="6" t="s">
        <v>45</v>
      </c>
      <c r="K535" s="2" t="s">
        <v>66</v>
      </c>
      <c r="L535" s="2">
        <v>1</v>
      </c>
      <c r="M535" s="2">
        <v>980</v>
      </c>
      <c r="N535" s="2">
        <v>980</v>
      </c>
      <c r="O535" s="12">
        <v>1</v>
      </c>
      <c r="P535" s="7"/>
      <c r="Q535" s="7"/>
      <c r="R535" s="14" t="s">
        <v>113</v>
      </c>
      <c r="S535" s="2" t="s">
        <v>1432</v>
      </c>
      <c r="T535" s="7"/>
      <c r="U535" s="7"/>
      <c r="V535" s="7"/>
      <c r="W535" s="2" t="s">
        <v>54</v>
      </c>
      <c r="X535" s="6" t="s">
        <v>78</v>
      </c>
      <c r="Y535" s="6"/>
      <c r="Z535" s="7"/>
      <c r="AA535" s="7"/>
      <c r="AB535" s="7"/>
      <c r="AC535" s="7"/>
      <c r="AD535" s="7"/>
      <c r="AE535" s="7"/>
    </row>
    <row r="536" spans="1:31" x14ac:dyDescent="0.15">
      <c r="A536" s="4">
        <v>42386</v>
      </c>
      <c r="B536" s="5" t="s">
        <v>1441</v>
      </c>
      <c r="C536" s="2">
        <v>8</v>
      </c>
      <c r="D536" s="6" t="s">
        <v>157</v>
      </c>
      <c r="E536" s="6" t="s">
        <v>41</v>
      </c>
      <c r="F536" s="2" t="s">
        <v>176</v>
      </c>
      <c r="G536" s="2" t="s">
        <v>302</v>
      </c>
      <c r="H536" s="2" t="s">
        <v>44</v>
      </c>
      <c r="I536" s="2" t="s">
        <v>72</v>
      </c>
      <c r="J536" s="6" t="s">
        <v>45</v>
      </c>
      <c r="K536" s="2" t="s">
        <v>66</v>
      </c>
      <c r="L536" s="2">
        <v>1</v>
      </c>
      <c r="M536" s="2">
        <v>1055</v>
      </c>
      <c r="N536" s="2">
        <v>949</v>
      </c>
      <c r="O536" s="12">
        <v>0.89952606635071097</v>
      </c>
      <c r="P536" s="7"/>
      <c r="Q536" s="7"/>
      <c r="R536" s="14" t="s">
        <v>113</v>
      </c>
      <c r="S536" s="2" t="s">
        <v>1432</v>
      </c>
      <c r="T536" s="7"/>
      <c r="U536" s="7"/>
      <c r="V536" s="7"/>
      <c r="W536" s="2" t="s">
        <v>54</v>
      </c>
      <c r="X536" s="6" t="s">
        <v>78</v>
      </c>
      <c r="Y536" s="6"/>
      <c r="Z536" s="7"/>
      <c r="AA536" s="7"/>
      <c r="AB536" s="7"/>
      <c r="AC536" s="7"/>
      <c r="AD536" s="7"/>
      <c r="AE536" s="7"/>
    </row>
    <row r="537" spans="1:31" x14ac:dyDescent="0.15">
      <c r="A537" s="4">
        <v>42386</v>
      </c>
      <c r="B537" s="5" t="s">
        <v>1441</v>
      </c>
      <c r="C537" s="2">
        <v>8</v>
      </c>
      <c r="D537" s="6" t="s">
        <v>146</v>
      </c>
      <c r="E537" s="6" t="s">
        <v>239</v>
      </c>
      <c r="F537" s="2" t="s">
        <v>187</v>
      </c>
      <c r="G537" s="2" t="s">
        <v>281</v>
      </c>
      <c r="H537" s="2" t="s">
        <v>44</v>
      </c>
      <c r="I537" s="2" t="s">
        <v>288</v>
      </c>
      <c r="J537" s="6" t="s">
        <v>45</v>
      </c>
      <c r="K537" s="2" t="s">
        <v>66</v>
      </c>
      <c r="L537" s="2">
        <v>1</v>
      </c>
      <c r="M537" s="2">
        <v>1480</v>
      </c>
      <c r="N537" s="2">
        <v>1258</v>
      </c>
      <c r="O537" s="12">
        <v>0.85</v>
      </c>
      <c r="P537" s="7"/>
      <c r="Q537" s="7"/>
      <c r="R537" s="14" t="s">
        <v>113</v>
      </c>
      <c r="S537" s="2" t="s">
        <v>1432</v>
      </c>
      <c r="T537" s="7"/>
      <c r="U537" s="7"/>
      <c r="V537" s="7"/>
      <c r="W537" s="2" t="s">
        <v>54</v>
      </c>
      <c r="X537" s="6" t="s">
        <v>78</v>
      </c>
      <c r="Y537" s="6"/>
      <c r="Z537" s="7"/>
      <c r="AA537" s="7"/>
      <c r="AB537" s="7"/>
      <c r="AC537" s="7"/>
      <c r="AD537" s="7"/>
      <c r="AE537" s="7"/>
    </row>
    <row r="538" spans="1:31" x14ac:dyDescent="0.15">
      <c r="A538" s="4">
        <v>42386</v>
      </c>
      <c r="B538" s="5" t="s">
        <v>1441</v>
      </c>
      <c r="C538" s="2">
        <v>8</v>
      </c>
      <c r="D538" s="6" t="s">
        <v>242</v>
      </c>
      <c r="E538" s="6"/>
      <c r="F538" s="2" t="s">
        <v>1279</v>
      </c>
      <c r="G538" s="2" t="s">
        <v>166</v>
      </c>
      <c r="H538" s="2" t="s">
        <v>44</v>
      </c>
      <c r="I538" s="2" t="s">
        <v>820</v>
      </c>
      <c r="J538" s="6" t="s">
        <v>45</v>
      </c>
      <c r="K538" s="2" t="s">
        <v>66</v>
      </c>
      <c r="L538" s="2">
        <v>1</v>
      </c>
      <c r="M538" s="2">
        <v>500</v>
      </c>
      <c r="N538" s="2">
        <v>500</v>
      </c>
      <c r="O538" s="12">
        <v>1</v>
      </c>
      <c r="P538" s="7"/>
      <c r="Q538" s="7"/>
      <c r="R538" s="14" t="s">
        <v>113</v>
      </c>
      <c r="S538" s="2" t="s">
        <v>1432</v>
      </c>
      <c r="T538" s="7"/>
      <c r="U538" s="7"/>
      <c r="V538" s="7"/>
      <c r="W538" s="2" t="s">
        <v>54</v>
      </c>
      <c r="X538" s="6" t="s">
        <v>78</v>
      </c>
      <c r="Y538" s="6"/>
      <c r="Z538" s="7"/>
      <c r="AA538" s="7"/>
      <c r="AB538" s="7"/>
      <c r="AC538" s="7"/>
      <c r="AD538" s="7"/>
      <c r="AE538" s="7"/>
    </row>
    <row r="539" spans="1:31" x14ac:dyDescent="0.15">
      <c r="A539" s="4">
        <v>42386</v>
      </c>
      <c r="B539" s="5" t="s">
        <v>1442</v>
      </c>
      <c r="C539" s="2">
        <v>9</v>
      </c>
      <c r="D539" s="6" t="s">
        <v>75</v>
      </c>
      <c r="E539" s="6" t="s">
        <v>199</v>
      </c>
      <c r="F539" s="2" t="s">
        <v>1433</v>
      </c>
      <c r="G539" s="2" t="s">
        <v>1311</v>
      </c>
      <c r="H539" s="2" t="s">
        <v>62</v>
      </c>
      <c r="I539" s="2" t="s">
        <v>53</v>
      </c>
      <c r="J539" s="6" t="s">
        <v>45</v>
      </c>
      <c r="K539" s="2" t="s">
        <v>66</v>
      </c>
      <c r="L539" s="2">
        <v>1</v>
      </c>
      <c r="M539" s="2">
        <v>1180</v>
      </c>
      <c r="N539" s="2">
        <v>1180</v>
      </c>
      <c r="O539" s="12">
        <v>1</v>
      </c>
      <c r="P539" s="2"/>
      <c r="Q539" s="2"/>
      <c r="R539" s="14" t="s">
        <v>113</v>
      </c>
      <c r="S539" s="2" t="s">
        <v>1443</v>
      </c>
      <c r="T539" s="2"/>
      <c r="U539" s="2"/>
      <c r="V539" s="2"/>
      <c r="W539" s="2" t="s">
        <v>54</v>
      </c>
      <c r="X539" s="6" t="s">
        <v>78</v>
      </c>
      <c r="Y539" s="6"/>
      <c r="Z539" s="2"/>
      <c r="AA539" s="2"/>
      <c r="AB539" s="15"/>
      <c r="AC539" s="2"/>
      <c r="AD539" s="2"/>
      <c r="AE539" s="2"/>
    </row>
    <row r="540" spans="1:31" x14ac:dyDescent="0.15">
      <c r="A540" s="4">
        <v>42386</v>
      </c>
      <c r="B540" s="5" t="s">
        <v>1442</v>
      </c>
      <c r="C540" s="2">
        <v>9</v>
      </c>
      <c r="D540" s="6" t="s">
        <v>146</v>
      </c>
      <c r="E540" s="6" t="s">
        <v>239</v>
      </c>
      <c r="F540" s="2" t="s">
        <v>187</v>
      </c>
      <c r="G540" s="2" t="s">
        <v>281</v>
      </c>
      <c r="H540" s="2" t="s">
        <v>44</v>
      </c>
      <c r="I540" s="2" t="s">
        <v>288</v>
      </c>
      <c r="J540" s="6" t="s">
        <v>45</v>
      </c>
      <c r="K540" s="2" t="s">
        <v>66</v>
      </c>
      <c r="L540" s="2">
        <v>1</v>
      </c>
      <c r="M540" s="2">
        <v>1480</v>
      </c>
      <c r="N540" s="2">
        <v>578</v>
      </c>
      <c r="O540" s="12">
        <v>0.39054054054054099</v>
      </c>
      <c r="P540" s="7"/>
      <c r="Q540" s="7"/>
      <c r="R540" s="14" t="s">
        <v>113</v>
      </c>
      <c r="S540" s="2" t="s">
        <v>1443</v>
      </c>
      <c r="T540" s="7"/>
      <c r="U540" s="7"/>
      <c r="V540" s="7"/>
      <c r="W540" s="2" t="s">
        <v>54</v>
      </c>
      <c r="X540" s="6" t="s">
        <v>78</v>
      </c>
      <c r="Y540" s="6"/>
      <c r="Z540" s="2" t="s">
        <v>1444</v>
      </c>
      <c r="AA540" s="7"/>
      <c r="AB540" s="7"/>
      <c r="AC540" s="7"/>
      <c r="AD540" s="7"/>
      <c r="AE540" s="7"/>
    </row>
    <row r="541" spans="1:31" x14ac:dyDescent="0.15">
      <c r="A541" s="4">
        <v>42386</v>
      </c>
      <c r="B541" s="5" t="s">
        <v>1445</v>
      </c>
      <c r="C541" s="2">
        <v>10</v>
      </c>
      <c r="D541" s="6" t="s">
        <v>692</v>
      </c>
      <c r="E541" s="6" t="s">
        <v>112</v>
      </c>
      <c r="F541" s="7"/>
      <c r="G541" s="2" t="s">
        <v>1177</v>
      </c>
      <c r="H541" s="2" t="s">
        <v>44</v>
      </c>
      <c r="I541" s="2" t="s">
        <v>53</v>
      </c>
      <c r="J541" s="6" t="s">
        <v>45</v>
      </c>
      <c r="K541" s="2" t="s">
        <v>66</v>
      </c>
      <c r="L541" s="2">
        <v>1</v>
      </c>
      <c r="M541" s="2">
        <v>480</v>
      </c>
      <c r="N541" s="2">
        <v>480</v>
      </c>
      <c r="O541" s="12">
        <v>1</v>
      </c>
      <c r="P541" s="7"/>
      <c r="Q541" s="7"/>
      <c r="R541" s="14" t="s">
        <v>113</v>
      </c>
      <c r="S541" s="2" t="s">
        <v>1446</v>
      </c>
      <c r="T541" s="7"/>
      <c r="U541" s="7"/>
      <c r="V541" s="7"/>
      <c r="W541" s="2" t="s">
        <v>54</v>
      </c>
      <c r="X541" s="6" t="s">
        <v>86</v>
      </c>
      <c r="Y541" s="6"/>
      <c r="Z541" s="7"/>
      <c r="AA541" s="7"/>
      <c r="AB541" s="7"/>
      <c r="AC541" s="7"/>
      <c r="AD541" s="7"/>
      <c r="AE541" s="7"/>
    </row>
    <row r="542" spans="1:31" x14ac:dyDescent="0.15">
      <c r="A542" s="4">
        <v>42386</v>
      </c>
      <c r="B542" s="5" t="s">
        <v>1447</v>
      </c>
      <c r="C542" s="2">
        <v>11</v>
      </c>
      <c r="D542" s="6" t="s">
        <v>50</v>
      </c>
      <c r="E542" s="6" t="s">
        <v>623</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392</v>
      </c>
      <c r="X542" s="6" t="s">
        <v>49</v>
      </c>
      <c r="Y542" s="6"/>
      <c r="Z542" s="7"/>
      <c r="AA542" s="7"/>
      <c r="AB542" s="7"/>
      <c r="AC542" s="7"/>
      <c r="AD542" s="7"/>
      <c r="AE542" s="7"/>
    </row>
    <row r="543" spans="1:31" x14ac:dyDescent="0.15">
      <c r="A543" s="4">
        <v>42386</v>
      </c>
      <c r="B543" s="5" t="s">
        <v>1447</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392</v>
      </c>
      <c r="X543" s="6" t="s">
        <v>49</v>
      </c>
      <c r="Y543" s="6"/>
      <c r="Z543" s="7"/>
      <c r="AA543" s="7"/>
      <c r="AB543" s="7"/>
      <c r="AC543" s="7"/>
      <c r="AD543" s="7"/>
      <c r="AE543" s="7"/>
    </row>
    <row r="544" spans="1:31" x14ac:dyDescent="0.15">
      <c r="A544" s="4">
        <v>42386</v>
      </c>
      <c r="B544" s="5" t="s">
        <v>1447</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392</v>
      </c>
      <c r="X544" s="6" t="s">
        <v>49</v>
      </c>
      <c r="Y544" s="6"/>
      <c r="Z544" s="7"/>
      <c r="AA544" s="7"/>
      <c r="AB544" s="7"/>
      <c r="AC544" s="7"/>
      <c r="AD544" s="7"/>
      <c r="AE544" s="7"/>
    </row>
    <row r="545" spans="1:25" x14ac:dyDescent="0.15">
      <c r="A545" s="4">
        <v>42386</v>
      </c>
      <c r="B545" s="5" t="s">
        <v>1448</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392</v>
      </c>
      <c r="X545" s="6" t="s">
        <v>49</v>
      </c>
      <c r="Y545" s="6"/>
    </row>
    <row r="546" spans="1:25" x14ac:dyDescent="0.15">
      <c r="A546" s="4">
        <v>42386</v>
      </c>
      <c r="B546" s="5" t="s">
        <v>1448</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392</v>
      </c>
      <c r="X546" s="6" t="s">
        <v>49</v>
      </c>
      <c r="Y546" s="6"/>
    </row>
    <row r="547" spans="1:25" x14ac:dyDescent="0.15">
      <c r="A547" s="4">
        <v>42386</v>
      </c>
      <c r="B547" s="5" t="s">
        <v>1449</v>
      </c>
      <c r="C547" s="2">
        <v>13</v>
      </c>
      <c r="D547" s="6" t="s">
        <v>692</v>
      </c>
      <c r="E547" s="6" t="s">
        <v>112</v>
      </c>
      <c r="F547" s="7"/>
      <c r="G547" s="2" t="s">
        <v>1177</v>
      </c>
      <c r="H547" s="2" t="s">
        <v>44</v>
      </c>
      <c r="I547" s="2" t="s">
        <v>53</v>
      </c>
      <c r="J547" s="6" t="s">
        <v>55</v>
      </c>
      <c r="K547" s="2" t="s">
        <v>66</v>
      </c>
      <c r="L547" s="2">
        <v>1</v>
      </c>
      <c r="M547" s="2">
        <v>480</v>
      </c>
      <c r="N547" s="2">
        <v>480</v>
      </c>
      <c r="O547" s="12">
        <v>1</v>
      </c>
      <c r="P547" s="7"/>
      <c r="Q547" s="7"/>
      <c r="R547" s="14" t="s">
        <v>113</v>
      </c>
      <c r="S547" s="2" t="s">
        <v>1123</v>
      </c>
      <c r="T547" s="7"/>
      <c r="U547" s="7"/>
      <c r="V547" s="7"/>
      <c r="W547" s="2" t="s">
        <v>54</v>
      </c>
      <c r="X547" s="6" t="s">
        <v>86</v>
      </c>
      <c r="Y547" s="6"/>
    </row>
    <row r="548" spans="1:25" x14ac:dyDescent="0.15">
      <c r="A548" s="4">
        <v>42386</v>
      </c>
      <c r="B548" s="5" t="s">
        <v>1450</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1451</v>
      </c>
      <c r="T548" s="7"/>
      <c r="U548" s="7"/>
      <c r="V548" s="7"/>
      <c r="W548" s="2" t="s">
        <v>54</v>
      </c>
      <c r="X548" s="6" t="s">
        <v>49</v>
      </c>
      <c r="Y548" s="6"/>
    </row>
    <row r="549" spans="1:25" x14ac:dyDescent="0.15">
      <c r="A549" s="4">
        <v>42386</v>
      </c>
      <c r="B549" s="5" t="s">
        <v>1452</v>
      </c>
      <c r="C549" s="2">
        <v>15</v>
      </c>
      <c r="D549" s="6" t="s">
        <v>66</v>
      </c>
      <c r="E549" s="6" t="s">
        <v>120</v>
      </c>
      <c r="F549" s="2" t="s">
        <v>825</v>
      </c>
      <c r="G549" s="2" t="s">
        <v>203</v>
      </c>
      <c r="H549" s="2" t="s">
        <v>44</v>
      </c>
      <c r="I549" s="2" t="s">
        <v>208</v>
      </c>
      <c r="J549" s="6" t="s">
        <v>45</v>
      </c>
      <c r="K549" s="2" t="s">
        <v>66</v>
      </c>
      <c r="L549" s="2">
        <v>1</v>
      </c>
      <c r="M549" s="2">
        <v>3750</v>
      </c>
      <c r="N549" s="2">
        <v>2524</v>
      </c>
      <c r="O549" s="12">
        <v>0.67306666666666704</v>
      </c>
      <c r="P549" s="7"/>
      <c r="Q549" s="7"/>
      <c r="R549" s="14" t="s">
        <v>113</v>
      </c>
      <c r="S549" s="2" t="s">
        <v>1075</v>
      </c>
      <c r="T549" s="7"/>
      <c r="U549" s="7"/>
      <c r="V549" s="7"/>
      <c r="W549" s="2" t="s">
        <v>54</v>
      </c>
      <c r="X549" s="6" t="s">
        <v>276</v>
      </c>
      <c r="Y549" s="6"/>
    </row>
    <row r="550" spans="1:25" x14ac:dyDescent="0.15">
      <c r="A550" s="4">
        <v>42386</v>
      </c>
      <c r="B550" s="5" t="s">
        <v>1452</v>
      </c>
      <c r="C550" s="2">
        <v>15</v>
      </c>
      <c r="D550" s="6" t="s">
        <v>146</v>
      </c>
      <c r="E550" s="6" t="s">
        <v>120</v>
      </c>
      <c r="F550" s="2" t="s">
        <v>1426</v>
      </c>
      <c r="G550" s="2" t="s">
        <v>203</v>
      </c>
      <c r="H550" s="2" t="s">
        <v>44</v>
      </c>
      <c r="I550" s="2">
        <v>24.5</v>
      </c>
      <c r="J550" s="6" t="s">
        <v>45</v>
      </c>
      <c r="K550" s="2" t="s">
        <v>66</v>
      </c>
      <c r="L550" s="2">
        <v>1</v>
      </c>
      <c r="M550" s="2">
        <v>2190</v>
      </c>
      <c r="N550" s="2">
        <v>1475</v>
      </c>
      <c r="O550" s="12">
        <v>0.67351598173516003</v>
      </c>
      <c r="P550" s="7"/>
      <c r="Q550" s="7"/>
      <c r="R550" s="14" t="s">
        <v>113</v>
      </c>
      <c r="S550" s="2" t="s">
        <v>1075</v>
      </c>
      <c r="T550" s="7"/>
      <c r="U550" s="7"/>
      <c r="V550" s="7"/>
      <c r="W550" s="2" t="s">
        <v>54</v>
      </c>
      <c r="X550" s="6" t="s">
        <v>276</v>
      </c>
      <c r="Y550" s="6"/>
    </row>
    <row r="551" spans="1:25" x14ac:dyDescent="0.15">
      <c r="A551" s="4">
        <v>42386</v>
      </c>
      <c r="B551" s="5" t="s">
        <v>1452</v>
      </c>
      <c r="C551" s="2">
        <v>15</v>
      </c>
      <c r="D551" s="6" t="s">
        <v>692</v>
      </c>
      <c r="E551" s="6" t="s">
        <v>112</v>
      </c>
      <c r="F551" s="7"/>
      <c r="G551" s="2" t="s">
        <v>1177</v>
      </c>
      <c r="H551" s="2" t="s">
        <v>44</v>
      </c>
      <c r="I551" s="2" t="s">
        <v>53</v>
      </c>
      <c r="J551" s="6" t="s">
        <v>45</v>
      </c>
      <c r="K551" s="2" t="s">
        <v>66</v>
      </c>
      <c r="L551" s="2">
        <v>1</v>
      </c>
      <c r="M551" s="2">
        <v>480</v>
      </c>
      <c r="N551" s="2">
        <v>480</v>
      </c>
      <c r="O551" s="12">
        <v>1</v>
      </c>
      <c r="P551" s="7"/>
      <c r="Q551" s="7"/>
      <c r="R551" s="14" t="s">
        <v>113</v>
      </c>
      <c r="S551" s="2" t="s">
        <v>1075</v>
      </c>
      <c r="T551" s="7"/>
      <c r="U551" s="7"/>
      <c r="V551" s="7"/>
      <c r="W551" s="2" t="s">
        <v>54</v>
      </c>
      <c r="X551" s="6" t="s">
        <v>276</v>
      </c>
      <c r="Y551" s="6"/>
    </row>
    <row r="552" spans="1:25" x14ac:dyDescent="0.15">
      <c r="A552" s="4">
        <v>42386</v>
      </c>
      <c r="B552" s="5" t="s">
        <v>1452</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1075</v>
      </c>
      <c r="T552" s="7"/>
      <c r="U552" s="7"/>
      <c r="V552" s="7"/>
      <c r="W552" s="2" t="s">
        <v>54</v>
      </c>
      <c r="X552" s="6" t="s">
        <v>186</v>
      </c>
      <c r="Y552" s="6"/>
    </row>
    <row r="553" spans="1:25" x14ac:dyDescent="0.15">
      <c r="A553" s="4">
        <v>42386</v>
      </c>
      <c r="B553" s="5" t="s">
        <v>1452</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1075</v>
      </c>
      <c r="T553" s="7"/>
      <c r="U553" s="7"/>
      <c r="V553" s="7"/>
      <c r="W553" s="2" t="s">
        <v>54</v>
      </c>
      <c r="X553" s="6" t="s">
        <v>276</v>
      </c>
      <c r="Y553" s="6"/>
    </row>
    <row r="554" spans="1:25" x14ac:dyDescent="0.15">
      <c r="A554" s="4">
        <v>42386</v>
      </c>
      <c r="B554" s="5" t="s">
        <v>1453</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1454</v>
      </c>
      <c r="T554" s="7"/>
      <c r="U554" s="7"/>
      <c r="V554" s="7"/>
      <c r="W554" s="2" t="s">
        <v>238</v>
      </c>
      <c r="X554" s="6" t="s">
        <v>86</v>
      </c>
      <c r="Y554" s="6"/>
    </row>
    <row r="555" spans="1:25" x14ac:dyDescent="0.15">
      <c r="A555" s="4">
        <v>42387</v>
      </c>
      <c r="B555" s="5" t="s">
        <v>1455</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392</v>
      </c>
      <c r="X555" s="6" t="s">
        <v>49</v>
      </c>
      <c r="Y555" s="6"/>
    </row>
    <row r="556" spans="1:25" x14ac:dyDescent="0.15">
      <c r="A556" s="4">
        <v>42387</v>
      </c>
      <c r="B556" s="5" t="s">
        <v>1456</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1457</v>
      </c>
      <c r="C557" s="2">
        <v>3</v>
      </c>
      <c r="D557" s="6" t="s">
        <v>69</v>
      </c>
      <c r="E557" s="6" t="s">
        <v>199</v>
      </c>
      <c r="F557" s="2" t="s">
        <v>1458</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1457</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1459</v>
      </c>
      <c r="C559" s="2">
        <v>4</v>
      </c>
      <c r="D559" s="6" t="s">
        <v>69</v>
      </c>
      <c r="E559" s="6" t="s">
        <v>199</v>
      </c>
      <c r="F559" s="2" t="s">
        <v>979</v>
      </c>
      <c r="G559" s="2" t="s">
        <v>210</v>
      </c>
      <c r="H559" s="2" t="s">
        <v>44</v>
      </c>
      <c r="I559" s="2" t="s">
        <v>43</v>
      </c>
      <c r="J559" s="6" t="s">
        <v>55</v>
      </c>
      <c r="K559" s="2" t="s">
        <v>46</v>
      </c>
      <c r="L559" s="2">
        <v>1</v>
      </c>
      <c r="M559" s="2">
        <v>1180</v>
      </c>
      <c r="N559" s="2">
        <v>1180</v>
      </c>
      <c r="O559" s="12">
        <v>1</v>
      </c>
      <c r="P559" s="7"/>
      <c r="Q559" s="7"/>
      <c r="R559" s="14" t="s">
        <v>65</v>
      </c>
      <c r="S559" s="2" t="s">
        <v>1460</v>
      </c>
      <c r="T559" s="2">
        <v>13910026387</v>
      </c>
      <c r="U559" s="7"/>
      <c r="V559" s="7"/>
      <c r="W559" s="2" t="s">
        <v>392</v>
      </c>
      <c r="X559" s="6" t="s">
        <v>86</v>
      </c>
      <c r="Y559" s="6"/>
    </row>
    <row r="560" spans="1:25" x14ac:dyDescent="0.15">
      <c r="A560" s="4">
        <v>42387</v>
      </c>
      <c r="B560" s="5" t="s">
        <v>1461</v>
      </c>
      <c r="C560" s="2">
        <v>5</v>
      </c>
      <c r="D560" s="6" t="s">
        <v>69</v>
      </c>
      <c r="E560" s="6" t="s">
        <v>199</v>
      </c>
      <c r="F560" s="2" t="s">
        <v>979</v>
      </c>
      <c r="G560" s="2" t="s">
        <v>259</v>
      </c>
      <c r="H560" s="2" t="s">
        <v>44</v>
      </c>
      <c r="I560" s="2" t="s">
        <v>43</v>
      </c>
      <c r="J560" s="6" t="s">
        <v>45</v>
      </c>
      <c r="K560" s="2" t="s">
        <v>66</v>
      </c>
      <c r="L560" s="2">
        <v>1</v>
      </c>
      <c r="M560" s="2">
        <v>1180</v>
      </c>
      <c r="N560" s="2">
        <v>1180</v>
      </c>
      <c r="O560" s="12">
        <v>1</v>
      </c>
      <c r="P560" s="7"/>
      <c r="Q560" s="7"/>
      <c r="R560" s="14" t="s">
        <v>113</v>
      </c>
      <c r="S560" s="2" t="s">
        <v>1462</v>
      </c>
      <c r="T560" s="7"/>
      <c r="U560" s="7"/>
      <c r="V560" s="7"/>
      <c r="W560" s="2" t="s">
        <v>392</v>
      </c>
      <c r="X560" s="6" t="s">
        <v>86</v>
      </c>
      <c r="Y560" s="6"/>
    </row>
    <row r="561" spans="1:31" x14ac:dyDescent="0.15">
      <c r="A561" s="4">
        <v>42387</v>
      </c>
      <c r="B561" s="5" t="s">
        <v>1463</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392</v>
      </c>
      <c r="X561" s="6" t="s">
        <v>49</v>
      </c>
      <c r="Y561" s="6"/>
      <c r="Z561" s="7"/>
      <c r="AA561" s="7"/>
      <c r="AB561" s="7"/>
      <c r="AC561" s="7"/>
      <c r="AD561" s="7"/>
      <c r="AE561" s="7"/>
    </row>
    <row r="562" spans="1:31" x14ac:dyDescent="0.15">
      <c r="A562" s="4">
        <v>42387</v>
      </c>
      <c r="B562" s="5" t="s">
        <v>1464</v>
      </c>
      <c r="C562" s="2">
        <v>7</v>
      </c>
      <c r="D562" s="6" t="s">
        <v>692</v>
      </c>
      <c r="E562" s="6" t="s">
        <v>112</v>
      </c>
      <c r="F562" s="7"/>
      <c r="G562" s="2" t="s">
        <v>1177</v>
      </c>
      <c r="H562" s="2" t="s">
        <v>44</v>
      </c>
      <c r="I562" s="2" t="s">
        <v>53</v>
      </c>
      <c r="J562" s="6" t="s">
        <v>45</v>
      </c>
      <c r="K562" s="2" t="s">
        <v>66</v>
      </c>
      <c r="L562" s="2">
        <v>1</v>
      </c>
      <c r="M562" s="2">
        <v>480</v>
      </c>
      <c r="N562" s="2">
        <v>480</v>
      </c>
      <c r="O562" s="12">
        <v>1</v>
      </c>
      <c r="P562" s="7"/>
      <c r="Q562" s="7"/>
      <c r="R562" s="14" t="s">
        <v>113</v>
      </c>
      <c r="S562" s="2" t="s">
        <v>299</v>
      </c>
      <c r="T562" s="7"/>
      <c r="U562" s="7"/>
      <c r="V562" s="7"/>
      <c r="W562" s="2" t="s">
        <v>54</v>
      </c>
      <c r="X562" s="6" t="s">
        <v>86</v>
      </c>
      <c r="Y562" s="6"/>
      <c r="Z562" s="7"/>
      <c r="AA562" s="7"/>
      <c r="AB562" s="7"/>
      <c r="AC562" s="7"/>
      <c r="AD562" s="7"/>
      <c r="AE562" s="7"/>
    </row>
    <row r="563" spans="1:31" x14ac:dyDescent="0.15">
      <c r="A563" s="4">
        <v>42388</v>
      </c>
      <c r="B563" s="5" t="s">
        <v>1465</v>
      </c>
      <c r="C563" s="2">
        <v>1</v>
      </c>
      <c r="D563" s="6" t="s">
        <v>146</v>
      </c>
      <c r="E563" s="6" t="s">
        <v>239</v>
      </c>
      <c r="F563" s="2" t="s">
        <v>187</v>
      </c>
      <c r="G563" s="2" t="s">
        <v>164</v>
      </c>
      <c r="H563" s="2" t="s">
        <v>44</v>
      </c>
      <c r="I563" s="2" t="s">
        <v>240</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1465</v>
      </c>
      <c r="C564" s="2">
        <v>1</v>
      </c>
      <c r="D564" s="6" t="s">
        <v>692</v>
      </c>
      <c r="E564" s="6" t="s">
        <v>112</v>
      </c>
      <c r="F564" s="7"/>
      <c r="G564" s="2" t="s">
        <v>1177</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1466</v>
      </c>
      <c r="C565" s="2">
        <v>2</v>
      </c>
      <c r="D565" s="6" t="s">
        <v>242</v>
      </c>
      <c r="E565" s="6"/>
      <c r="F565" s="2" t="s">
        <v>1162</v>
      </c>
      <c r="G565" s="2" t="s">
        <v>195</v>
      </c>
      <c r="H565" s="2" t="s">
        <v>62</v>
      </c>
      <c r="I565" s="2" t="s">
        <v>820</v>
      </c>
      <c r="J565" s="6" t="s">
        <v>63</v>
      </c>
      <c r="K565" s="2" t="s">
        <v>66</v>
      </c>
      <c r="L565" s="2">
        <v>1</v>
      </c>
      <c r="M565" s="2">
        <v>500</v>
      </c>
      <c r="N565" s="2">
        <v>500</v>
      </c>
      <c r="O565" s="12">
        <v>1</v>
      </c>
      <c r="P565" s="2"/>
      <c r="Q565" s="2"/>
      <c r="R565" s="14" t="s">
        <v>65</v>
      </c>
      <c r="S565" s="2" t="s">
        <v>1467</v>
      </c>
      <c r="T565" s="2">
        <v>13801023026</v>
      </c>
      <c r="U565" s="2"/>
      <c r="V565" s="2"/>
      <c r="W565" s="2" t="s">
        <v>392</v>
      </c>
      <c r="X565" s="6" t="s">
        <v>86</v>
      </c>
      <c r="Y565" s="6"/>
      <c r="Z565" s="2"/>
      <c r="AA565" s="2"/>
      <c r="AB565" s="15"/>
      <c r="AC565" s="2"/>
      <c r="AD565" s="2"/>
      <c r="AE565" s="2"/>
    </row>
    <row r="566" spans="1:31" x14ac:dyDescent="0.15">
      <c r="A566" s="4">
        <v>42388</v>
      </c>
      <c r="B566" s="5" t="s">
        <v>1468</v>
      </c>
      <c r="C566" s="2">
        <v>3</v>
      </c>
      <c r="D566" s="6" t="s">
        <v>146</v>
      </c>
      <c r="E566" s="6" t="s">
        <v>239</v>
      </c>
      <c r="F566" s="2" t="s">
        <v>187</v>
      </c>
      <c r="G566" s="2" t="s">
        <v>281</v>
      </c>
      <c r="H566" s="2" t="s">
        <v>44</v>
      </c>
      <c r="I566" s="2" t="s">
        <v>288</v>
      </c>
      <c r="J566" s="6" t="s">
        <v>63</v>
      </c>
      <c r="K566" s="2" t="s">
        <v>66</v>
      </c>
      <c r="L566" s="2">
        <v>1</v>
      </c>
      <c r="M566" s="2">
        <v>1480</v>
      </c>
      <c r="N566" s="2">
        <v>1258</v>
      </c>
      <c r="O566" s="12">
        <v>0.85</v>
      </c>
      <c r="P566" s="7"/>
      <c r="Q566" s="7"/>
      <c r="R566" s="14" t="s">
        <v>113</v>
      </c>
      <c r="S566" s="2" t="s">
        <v>1075</v>
      </c>
      <c r="T566" s="7"/>
      <c r="U566" s="7"/>
      <c r="V566" s="7"/>
      <c r="W566" s="2" t="s">
        <v>392</v>
      </c>
      <c r="X566" s="6" t="s">
        <v>78</v>
      </c>
      <c r="Y566" s="6"/>
      <c r="Z566" s="2">
        <v>1790</v>
      </c>
      <c r="AA566" s="2">
        <v>1079</v>
      </c>
      <c r="AB566" s="7"/>
      <c r="AC566" s="7"/>
      <c r="AD566" s="7"/>
      <c r="AE566" s="7"/>
    </row>
    <row r="567" spans="1:31" x14ac:dyDescent="0.15">
      <c r="A567" s="4">
        <v>42388</v>
      </c>
      <c r="B567" s="5" t="s">
        <v>1469</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1470</v>
      </c>
      <c r="T567" s="7"/>
      <c r="U567" s="7"/>
      <c r="V567" s="7"/>
      <c r="W567" s="2" t="s">
        <v>392</v>
      </c>
      <c r="X567" s="6" t="s">
        <v>86</v>
      </c>
      <c r="Y567" s="6"/>
      <c r="Z567" s="7"/>
      <c r="AA567" s="7"/>
      <c r="AB567" s="7"/>
      <c r="AC567" s="7"/>
      <c r="AD567" s="7"/>
      <c r="AE567" s="7"/>
    </row>
    <row r="568" spans="1:31" x14ac:dyDescent="0.15">
      <c r="A568" s="4">
        <v>42388</v>
      </c>
      <c r="B568" s="5" t="s">
        <v>1471</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392</v>
      </c>
      <c r="X568" s="6" t="s">
        <v>49</v>
      </c>
      <c r="Y568" s="6"/>
      <c r="Z568" s="7"/>
      <c r="AA568" s="7"/>
      <c r="AB568" s="7"/>
      <c r="AC568" s="7"/>
      <c r="AD568" s="7"/>
      <c r="AE568" s="7"/>
    </row>
    <row r="569" spans="1:31" x14ac:dyDescent="0.15">
      <c r="A569" s="4">
        <v>42388</v>
      </c>
      <c r="B569" s="5" t="s">
        <v>1471</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392</v>
      </c>
      <c r="X569" s="6" t="s">
        <v>49</v>
      </c>
      <c r="Y569" s="6"/>
      <c r="Z569" s="7"/>
      <c r="AA569" s="7"/>
      <c r="AB569" s="7"/>
      <c r="AC569" s="7"/>
      <c r="AD569" s="7"/>
      <c r="AE569" s="7"/>
    </row>
    <row r="570" spans="1:31" x14ac:dyDescent="0.15">
      <c r="A570" s="4">
        <v>42388</v>
      </c>
      <c r="B570" s="5" t="s">
        <v>1472</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321</v>
      </c>
      <c r="T570" s="7"/>
      <c r="U570" s="7"/>
      <c r="V570" s="7"/>
      <c r="W570" s="2" t="s">
        <v>392</v>
      </c>
      <c r="X570" s="6" t="s">
        <v>49</v>
      </c>
      <c r="Y570" s="6"/>
      <c r="Z570" s="7"/>
      <c r="AA570" s="7"/>
      <c r="AB570" s="7"/>
      <c r="AC570" s="7"/>
      <c r="AD570" s="7"/>
      <c r="AE570" s="7"/>
    </row>
    <row r="571" spans="1:31" x14ac:dyDescent="0.15">
      <c r="A571" s="4">
        <v>42388</v>
      </c>
      <c r="B571" s="5" t="s">
        <v>1473</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392</v>
      </c>
      <c r="X571" s="6" t="s">
        <v>49</v>
      </c>
      <c r="Y571" s="6"/>
      <c r="Z571" s="7"/>
      <c r="AA571" s="7"/>
      <c r="AB571" s="7"/>
      <c r="AC571" s="7"/>
      <c r="AD571" s="7"/>
      <c r="AE571" s="7"/>
    </row>
    <row r="572" spans="1:31" x14ac:dyDescent="0.15">
      <c r="A572" s="4">
        <v>42388</v>
      </c>
      <c r="B572" s="5" t="s">
        <v>1474</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392</v>
      </c>
      <c r="X572" s="6" t="s">
        <v>49</v>
      </c>
      <c r="Y572" s="6"/>
      <c r="Z572" s="7"/>
      <c r="AA572" s="7"/>
      <c r="AB572" s="7"/>
      <c r="AC572" s="7"/>
      <c r="AD572" s="7"/>
      <c r="AE572" s="7"/>
    </row>
    <row r="573" spans="1:31" x14ac:dyDescent="0.15">
      <c r="A573" s="4">
        <v>42388</v>
      </c>
      <c r="B573" s="5" t="s">
        <v>1475</v>
      </c>
      <c r="C573" s="2">
        <v>9</v>
      </c>
      <c r="D573" s="6" t="s">
        <v>75</v>
      </c>
      <c r="E573" s="6" t="s">
        <v>444</v>
      </c>
      <c r="F573" s="2" t="s">
        <v>1413</v>
      </c>
      <c r="G573" s="2" t="s">
        <v>1476</v>
      </c>
      <c r="H573" s="2" t="s">
        <v>44</v>
      </c>
      <c r="I573" s="2" t="s">
        <v>53</v>
      </c>
      <c r="J573" s="6" t="s">
        <v>63</v>
      </c>
      <c r="K573" s="2" t="s">
        <v>46</v>
      </c>
      <c r="L573" s="2">
        <v>1</v>
      </c>
      <c r="M573" s="2">
        <v>450</v>
      </c>
      <c r="N573" s="2">
        <v>360</v>
      </c>
      <c r="O573" s="12">
        <v>0.8</v>
      </c>
      <c r="P573" s="7"/>
      <c r="Q573" s="7"/>
      <c r="R573" s="14" t="s">
        <v>47</v>
      </c>
      <c r="S573" s="7"/>
      <c r="T573" s="7"/>
      <c r="U573" s="7"/>
      <c r="V573" s="7"/>
      <c r="W573" s="2" t="s">
        <v>392</v>
      </c>
      <c r="X573" s="6" t="s">
        <v>86</v>
      </c>
      <c r="Y573" s="6"/>
      <c r="Z573" s="7"/>
      <c r="AA573" s="7"/>
      <c r="AB573" s="7"/>
      <c r="AC573" s="7"/>
      <c r="AD573" s="7"/>
      <c r="AE573" s="7"/>
    </row>
    <row r="574" spans="1:31" x14ac:dyDescent="0.15">
      <c r="A574" s="4">
        <v>42388</v>
      </c>
      <c r="B574" s="5" t="s">
        <v>1477</v>
      </c>
      <c r="C574" s="2">
        <v>10</v>
      </c>
      <c r="D574" s="6" t="s">
        <v>56</v>
      </c>
      <c r="E574" s="6" t="s">
        <v>106</v>
      </c>
      <c r="F574" s="2" t="s">
        <v>105</v>
      </c>
      <c r="G574" s="2" t="s">
        <v>805</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392</v>
      </c>
      <c r="X574" s="6" t="s">
        <v>49</v>
      </c>
      <c r="Y574" s="6"/>
      <c r="Z574" s="7"/>
      <c r="AA574" s="7"/>
      <c r="AB574" s="7"/>
      <c r="AC574" s="7"/>
      <c r="AD574" s="7"/>
      <c r="AE574" s="7"/>
    </row>
    <row r="575" spans="1:31" x14ac:dyDescent="0.15">
      <c r="A575" s="4">
        <v>42389</v>
      </c>
      <c r="B575" s="5" t="s">
        <v>1478</v>
      </c>
      <c r="C575" s="2">
        <v>1</v>
      </c>
      <c r="D575" s="6" t="s">
        <v>100</v>
      </c>
      <c r="E575" s="6" t="s">
        <v>128</v>
      </c>
      <c r="F575" s="2" t="s">
        <v>1479</v>
      </c>
      <c r="G575" s="2" t="s">
        <v>1480</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1481</v>
      </c>
      <c r="C576" s="2">
        <v>2</v>
      </c>
      <c r="D576" s="6" t="s">
        <v>50</v>
      </c>
      <c r="E576" s="6" t="s">
        <v>623</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1482</v>
      </c>
      <c r="C577" s="2">
        <v>3</v>
      </c>
      <c r="D577" s="6" t="s">
        <v>64</v>
      </c>
      <c r="E577" s="6" t="s">
        <v>101</v>
      </c>
      <c r="F577" s="2" t="s">
        <v>1483</v>
      </c>
      <c r="G577" s="2" t="s">
        <v>203</v>
      </c>
      <c r="H577" s="2" t="s">
        <v>62</v>
      </c>
      <c r="I577" s="2" t="s">
        <v>162</v>
      </c>
      <c r="J577" s="6" t="s">
        <v>63</v>
      </c>
      <c r="K577" s="2" t="s">
        <v>64</v>
      </c>
      <c r="L577" s="2">
        <v>1</v>
      </c>
      <c r="M577" s="2">
        <v>2680</v>
      </c>
      <c r="N577" s="2">
        <v>2100</v>
      </c>
      <c r="O577" s="12">
        <v>0.78358208955223896</v>
      </c>
      <c r="P577" s="7"/>
      <c r="Q577" s="7"/>
      <c r="R577" s="14" t="s">
        <v>65</v>
      </c>
      <c r="S577" s="2" t="s">
        <v>1484</v>
      </c>
      <c r="T577" s="2">
        <v>15901220908</v>
      </c>
      <c r="U577" s="7"/>
      <c r="V577" s="7"/>
      <c r="W577" s="2" t="s">
        <v>54</v>
      </c>
      <c r="X577" s="6" t="s">
        <v>1485</v>
      </c>
      <c r="Y577" s="6"/>
    </row>
    <row r="578" spans="1:25" x14ac:dyDescent="0.15">
      <c r="A578" s="4">
        <v>42389</v>
      </c>
      <c r="B578" s="5" t="s">
        <v>1482</v>
      </c>
      <c r="C578" s="2">
        <v>3</v>
      </c>
      <c r="D578" s="6" t="s">
        <v>102</v>
      </c>
      <c r="E578" s="6" t="s">
        <v>133</v>
      </c>
      <c r="F578" s="2" t="s">
        <v>1486</v>
      </c>
      <c r="G578" s="2" t="s">
        <v>304</v>
      </c>
      <c r="H578" s="2" t="s">
        <v>44</v>
      </c>
      <c r="I578" s="2" t="s">
        <v>89</v>
      </c>
      <c r="J578" s="6" t="s">
        <v>63</v>
      </c>
      <c r="K578" s="2" t="s">
        <v>64</v>
      </c>
      <c r="L578" s="2">
        <v>1</v>
      </c>
      <c r="M578" s="2">
        <v>1690</v>
      </c>
      <c r="N578" s="2">
        <v>1300</v>
      </c>
      <c r="O578" s="12">
        <v>0.76923076923076905</v>
      </c>
      <c r="P578" s="7"/>
      <c r="Q578" s="7"/>
      <c r="R578" s="14" t="s">
        <v>65</v>
      </c>
      <c r="S578" s="2" t="s">
        <v>1484</v>
      </c>
      <c r="T578" s="7"/>
      <c r="U578" s="7"/>
      <c r="V578" s="7"/>
      <c r="W578" s="2" t="s">
        <v>54</v>
      </c>
      <c r="X578" s="6" t="s">
        <v>1485</v>
      </c>
      <c r="Y578" s="6"/>
    </row>
    <row r="579" spans="1:25" x14ac:dyDescent="0.15">
      <c r="A579" s="4">
        <v>42389</v>
      </c>
      <c r="B579" s="5" t="s">
        <v>1482</v>
      </c>
      <c r="C579" s="2">
        <v>3</v>
      </c>
      <c r="D579" s="6" t="s">
        <v>83</v>
      </c>
      <c r="E579" s="6" t="s">
        <v>79</v>
      </c>
      <c r="F579" s="2" t="s">
        <v>1487</v>
      </c>
      <c r="G579" s="2" t="s">
        <v>203</v>
      </c>
      <c r="H579" s="2" t="s">
        <v>62</v>
      </c>
      <c r="I579" s="2">
        <v>37</v>
      </c>
      <c r="J579" s="6" t="s">
        <v>63</v>
      </c>
      <c r="K579" s="2" t="s">
        <v>64</v>
      </c>
      <c r="L579" s="2">
        <v>1</v>
      </c>
      <c r="M579" s="2">
        <v>2000</v>
      </c>
      <c r="N579" s="2">
        <v>1600</v>
      </c>
      <c r="O579" s="12">
        <v>0.8</v>
      </c>
      <c r="P579" s="7"/>
      <c r="Q579" s="7"/>
      <c r="R579" s="14" t="s">
        <v>65</v>
      </c>
      <c r="S579" s="2" t="s">
        <v>1484</v>
      </c>
      <c r="T579" s="7"/>
      <c r="U579" s="7"/>
      <c r="V579" s="7"/>
      <c r="W579" s="2" t="s">
        <v>54</v>
      </c>
      <c r="X579" s="6" t="s">
        <v>1485</v>
      </c>
      <c r="Y579" s="6"/>
    </row>
    <row r="580" spans="1:25" x14ac:dyDescent="0.15">
      <c r="A580" s="4">
        <v>42389</v>
      </c>
      <c r="B580" s="5" t="s">
        <v>1482</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1484</v>
      </c>
      <c r="T580" s="7"/>
      <c r="U580" s="7"/>
      <c r="V580" s="7"/>
      <c r="W580" s="2" t="s">
        <v>54</v>
      </c>
      <c r="X580" s="6" t="s">
        <v>1485</v>
      </c>
      <c r="Y580" s="6"/>
    </row>
    <row r="581" spans="1:25" x14ac:dyDescent="0.15">
      <c r="A581" s="4">
        <v>42389</v>
      </c>
      <c r="B581" s="5" t="s">
        <v>1482</v>
      </c>
      <c r="C581" s="2">
        <v>3</v>
      </c>
      <c r="D581" s="6" t="s">
        <v>87</v>
      </c>
      <c r="E581" s="6" t="s">
        <v>41</v>
      </c>
      <c r="F581" s="2" t="s">
        <v>1488</v>
      </c>
      <c r="G581" s="2" t="s">
        <v>166</v>
      </c>
      <c r="H581" s="2" t="s">
        <v>44</v>
      </c>
      <c r="I581" s="2" t="s">
        <v>72</v>
      </c>
      <c r="J581" s="6" t="s">
        <v>63</v>
      </c>
      <c r="K581" s="2" t="s">
        <v>64</v>
      </c>
      <c r="L581" s="2">
        <v>1</v>
      </c>
      <c r="M581" s="2">
        <v>400</v>
      </c>
      <c r="N581" s="2">
        <v>360</v>
      </c>
      <c r="O581" s="12">
        <v>0.9</v>
      </c>
      <c r="P581" s="7"/>
      <c r="Q581" s="7"/>
      <c r="R581" s="14" t="s">
        <v>65</v>
      </c>
      <c r="S581" s="2" t="s">
        <v>1484</v>
      </c>
      <c r="T581" s="7"/>
      <c r="U581" s="7"/>
      <c r="V581" s="7"/>
      <c r="W581" s="2" t="s">
        <v>54</v>
      </c>
      <c r="X581" s="6" t="s">
        <v>1485</v>
      </c>
      <c r="Y581" s="6"/>
    </row>
    <row r="582" spans="1:25" x14ac:dyDescent="0.15">
      <c r="A582" s="4">
        <v>42389</v>
      </c>
      <c r="B582" s="5" t="s">
        <v>1482</v>
      </c>
      <c r="C582" s="2">
        <v>3</v>
      </c>
      <c r="D582" s="6" t="s">
        <v>100</v>
      </c>
      <c r="E582" s="6" t="s">
        <v>128</v>
      </c>
      <c r="F582" s="2" t="s">
        <v>1052</v>
      </c>
      <c r="G582" s="2" t="s">
        <v>983</v>
      </c>
      <c r="H582" s="2" t="s">
        <v>44</v>
      </c>
      <c r="I582" s="2" t="s">
        <v>104</v>
      </c>
      <c r="J582" s="6" t="s">
        <v>63</v>
      </c>
      <c r="K582" s="2" t="s">
        <v>64</v>
      </c>
      <c r="L582" s="2">
        <v>1</v>
      </c>
      <c r="M582" s="2">
        <v>240</v>
      </c>
      <c r="N582" s="2">
        <v>200</v>
      </c>
      <c r="O582" s="12">
        <v>0.83333333333333304</v>
      </c>
      <c r="P582" s="7"/>
      <c r="Q582" s="7"/>
      <c r="R582" s="14" t="s">
        <v>65</v>
      </c>
      <c r="S582" s="2" t="s">
        <v>1484</v>
      </c>
      <c r="T582" s="7"/>
      <c r="U582" s="7"/>
      <c r="V582" s="7"/>
      <c r="W582" s="2" t="s">
        <v>54</v>
      </c>
      <c r="X582" s="6" t="s">
        <v>1485</v>
      </c>
      <c r="Y582" s="6"/>
    </row>
    <row r="583" spans="1:25" x14ac:dyDescent="0.15">
      <c r="A583" s="4">
        <v>42389</v>
      </c>
      <c r="B583" s="5" t="s">
        <v>1489</v>
      </c>
      <c r="C583" s="2">
        <v>4</v>
      </c>
      <c r="D583" s="6" t="s">
        <v>66</v>
      </c>
      <c r="E583" s="6" t="s">
        <v>120</v>
      </c>
      <c r="F583" s="2" t="s">
        <v>1295</v>
      </c>
      <c r="G583" s="2" t="s">
        <v>203</v>
      </c>
      <c r="H583" s="2" t="s">
        <v>44</v>
      </c>
      <c r="I583" s="2" t="s">
        <v>178</v>
      </c>
      <c r="J583" s="6" t="s">
        <v>45</v>
      </c>
      <c r="K583" s="2" t="s">
        <v>66</v>
      </c>
      <c r="L583" s="2">
        <v>1</v>
      </c>
      <c r="M583" s="2">
        <v>3750</v>
      </c>
      <c r="N583" s="2">
        <v>2520</v>
      </c>
      <c r="O583" s="12">
        <v>0.67200000000000004</v>
      </c>
      <c r="P583" s="7"/>
      <c r="Q583" s="7"/>
      <c r="R583" s="14" t="s">
        <v>113</v>
      </c>
      <c r="S583" s="2" t="s">
        <v>1490</v>
      </c>
      <c r="T583" s="7"/>
      <c r="U583" s="7"/>
      <c r="V583" s="7"/>
      <c r="W583" s="2" t="s">
        <v>54</v>
      </c>
      <c r="X583" s="6" t="s">
        <v>86</v>
      </c>
      <c r="Y583" s="6"/>
    </row>
    <row r="584" spans="1:25" x14ac:dyDescent="0.15">
      <c r="A584" s="4">
        <v>42389</v>
      </c>
      <c r="B584" s="5" t="s">
        <v>1489</v>
      </c>
      <c r="C584" s="2">
        <v>4</v>
      </c>
      <c r="D584" s="6" t="s">
        <v>146</v>
      </c>
      <c r="E584" s="6" t="s">
        <v>120</v>
      </c>
      <c r="F584" s="2" t="s">
        <v>864</v>
      </c>
      <c r="G584" s="2" t="s">
        <v>166</v>
      </c>
      <c r="H584" s="2" t="s">
        <v>44</v>
      </c>
      <c r="I584" s="2">
        <v>28.5</v>
      </c>
      <c r="J584" s="6" t="s">
        <v>45</v>
      </c>
      <c r="K584" s="2" t="s">
        <v>66</v>
      </c>
      <c r="L584" s="2">
        <v>1</v>
      </c>
      <c r="M584" s="2">
        <v>2190</v>
      </c>
      <c r="N584" s="2">
        <v>1420</v>
      </c>
      <c r="O584" s="12">
        <v>0.64840182648401801</v>
      </c>
      <c r="P584" s="7"/>
      <c r="Q584" s="7"/>
      <c r="R584" s="14" t="s">
        <v>113</v>
      </c>
      <c r="S584" s="2" t="s">
        <v>1490</v>
      </c>
      <c r="T584" s="7"/>
      <c r="U584" s="7"/>
      <c r="V584" s="7"/>
      <c r="W584" s="2" t="s">
        <v>54</v>
      </c>
      <c r="X584" s="6" t="s">
        <v>86</v>
      </c>
      <c r="Y584" s="6"/>
    </row>
    <row r="585" spans="1:25" x14ac:dyDescent="0.15">
      <c r="A585" s="4">
        <v>42389</v>
      </c>
      <c r="B585" s="5" t="s">
        <v>1489</v>
      </c>
      <c r="C585" s="2">
        <v>4</v>
      </c>
      <c r="D585" s="6" t="s">
        <v>149</v>
      </c>
      <c r="E585" s="6" t="s">
        <v>504</v>
      </c>
      <c r="F585" s="7"/>
      <c r="G585" s="2" t="s">
        <v>150</v>
      </c>
      <c r="H585" s="2" t="s">
        <v>44</v>
      </c>
      <c r="I585" s="2" t="s">
        <v>820</v>
      </c>
      <c r="J585" s="6" t="s">
        <v>45</v>
      </c>
      <c r="K585" s="2" t="s">
        <v>66</v>
      </c>
      <c r="L585" s="2">
        <v>1</v>
      </c>
      <c r="M585" s="2">
        <v>258</v>
      </c>
      <c r="N585" s="2">
        <v>0</v>
      </c>
      <c r="O585" s="12">
        <v>0</v>
      </c>
      <c r="P585" s="7"/>
      <c r="Q585" s="7"/>
      <c r="R585" s="14" t="s">
        <v>113</v>
      </c>
      <c r="S585" s="2" t="s">
        <v>1490</v>
      </c>
      <c r="T585" s="7"/>
      <c r="U585" s="7"/>
      <c r="V585" s="7"/>
      <c r="W585" s="2" t="s">
        <v>54</v>
      </c>
      <c r="X585" s="6" t="s">
        <v>86</v>
      </c>
      <c r="Y585" s="6"/>
    </row>
    <row r="586" spans="1:25" x14ac:dyDescent="0.15">
      <c r="A586" s="4">
        <v>42389</v>
      </c>
      <c r="B586" s="5" t="s">
        <v>1489</v>
      </c>
      <c r="C586" s="2">
        <v>4</v>
      </c>
      <c r="D586" s="6" t="s">
        <v>69</v>
      </c>
      <c r="E586" s="6" t="s">
        <v>199</v>
      </c>
      <c r="F586" s="2" t="s">
        <v>849</v>
      </c>
      <c r="G586" s="2" t="s">
        <v>280</v>
      </c>
      <c r="H586" s="2" t="s">
        <v>44</v>
      </c>
      <c r="I586" s="2" t="s">
        <v>72</v>
      </c>
      <c r="J586" s="6" t="s">
        <v>45</v>
      </c>
      <c r="K586" s="2" t="s">
        <v>66</v>
      </c>
      <c r="L586" s="2">
        <v>1</v>
      </c>
      <c r="M586" s="2">
        <v>1180</v>
      </c>
      <c r="N586" s="2">
        <v>1180</v>
      </c>
      <c r="O586" s="12">
        <v>1</v>
      </c>
      <c r="P586" s="7"/>
      <c r="Q586" s="7"/>
      <c r="R586" s="14" t="s">
        <v>113</v>
      </c>
      <c r="S586" s="2" t="s">
        <v>1490</v>
      </c>
      <c r="T586" s="7"/>
      <c r="U586" s="7"/>
      <c r="V586" s="7"/>
      <c r="W586" s="2" t="s">
        <v>54</v>
      </c>
      <c r="X586" s="6" t="s">
        <v>86</v>
      </c>
      <c r="Y586" s="6"/>
    </row>
    <row r="587" spans="1:25" x14ac:dyDescent="0.15">
      <c r="A587" s="4">
        <v>42389</v>
      </c>
      <c r="B587" s="5" t="s">
        <v>1489</v>
      </c>
      <c r="C587" s="2">
        <v>4</v>
      </c>
      <c r="D587" s="6" t="s">
        <v>75</v>
      </c>
      <c r="E587" s="6" t="s">
        <v>199</v>
      </c>
      <c r="F587" s="2" t="s">
        <v>882</v>
      </c>
      <c r="G587" s="2" t="s">
        <v>304</v>
      </c>
      <c r="H587" s="2" t="s">
        <v>44</v>
      </c>
      <c r="I587" s="2" t="s">
        <v>53</v>
      </c>
      <c r="J587" s="6" t="s">
        <v>45</v>
      </c>
      <c r="K587" s="2" t="s">
        <v>66</v>
      </c>
      <c r="L587" s="2">
        <v>1</v>
      </c>
      <c r="M587" s="2">
        <v>880</v>
      </c>
      <c r="N587" s="2">
        <v>880</v>
      </c>
      <c r="O587" s="12">
        <v>1</v>
      </c>
      <c r="P587" s="7"/>
      <c r="Q587" s="7"/>
      <c r="R587" s="14" t="s">
        <v>113</v>
      </c>
      <c r="S587" s="2" t="s">
        <v>1490</v>
      </c>
      <c r="T587" s="7"/>
      <c r="U587" s="7"/>
      <c r="V587" s="7"/>
      <c r="W587" s="2" t="s">
        <v>54</v>
      </c>
      <c r="X587" s="6" t="s">
        <v>86</v>
      </c>
      <c r="Y587" s="6"/>
    </row>
    <row r="588" spans="1:25" x14ac:dyDescent="0.15">
      <c r="A588" s="4">
        <v>42389</v>
      </c>
      <c r="B588" s="5" t="s">
        <v>1491</v>
      </c>
      <c r="C588" s="2">
        <v>5</v>
      </c>
      <c r="D588" s="6" t="s">
        <v>75</v>
      </c>
      <c r="E588" s="6" t="s">
        <v>225</v>
      </c>
      <c r="F588" s="2" t="s">
        <v>1492</v>
      </c>
      <c r="G588" s="2" t="s">
        <v>1493</v>
      </c>
      <c r="H588" s="2" t="s">
        <v>44</v>
      </c>
      <c r="I588" s="2" t="s">
        <v>53</v>
      </c>
      <c r="J588" s="6" t="s">
        <v>63</v>
      </c>
      <c r="K588" s="2" t="s">
        <v>64</v>
      </c>
      <c r="L588" s="2">
        <v>1</v>
      </c>
      <c r="M588" s="2">
        <v>1280</v>
      </c>
      <c r="N588" s="2">
        <v>1020</v>
      </c>
      <c r="O588" s="12">
        <v>0.796875</v>
      </c>
      <c r="P588" s="7"/>
      <c r="Q588" s="7"/>
      <c r="R588" s="14" t="s">
        <v>113</v>
      </c>
      <c r="S588" s="2" t="s">
        <v>1484</v>
      </c>
      <c r="T588" s="7"/>
      <c r="U588" s="7"/>
      <c r="V588" s="7"/>
      <c r="W588" s="2" t="s">
        <v>54</v>
      </c>
      <c r="X588" s="6" t="s">
        <v>86</v>
      </c>
      <c r="Y588" s="6"/>
    </row>
    <row r="589" spans="1:25" x14ac:dyDescent="0.15">
      <c r="A589" s="4">
        <v>42389</v>
      </c>
      <c r="B589" s="5" t="s">
        <v>1491</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1484</v>
      </c>
      <c r="T589" s="7"/>
      <c r="U589" s="7"/>
      <c r="V589" s="7"/>
      <c r="W589" s="2" t="s">
        <v>54</v>
      </c>
      <c r="X589" s="6" t="s">
        <v>86</v>
      </c>
      <c r="Y589" s="6"/>
    </row>
    <row r="590" spans="1:25" x14ac:dyDescent="0.15">
      <c r="A590" s="4">
        <v>42389</v>
      </c>
      <c r="B590" s="5" t="s">
        <v>1494</v>
      </c>
      <c r="C590" s="2">
        <v>6</v>
      </c>
      <c r="D590" s="6" t="s">
        <v>69</v>
      </c>
      <c r="E590" s="6" t="s">
        <v>199</v>
      </c>
      <c r="F590" s="2" t="s">
        <v>849</v>
      </c>
      <c r="G590" s="2" t="s">
        <v>302</v>
      </c>
      <c r="H590" s="2" t="s">
        <v>44</v>
      </c>
      <c r="I590" s="2" t="s">
        <v>72</v>
      </c>
      <c r="J590" s="6" t="s">
        <v>45</v>
      </c>
      <c r="K590" s="2" t="s">
        <v>64</v>
      </c>
      <c r="L590" s="2">
        <v>1</v>
      </c>
      <c r="M590" s="2">
        <v>1180</v>
      </c>
      <c r="N590" s="2">
        <v>1180</v>
      </c>
      <c r="O590" s="12">
        <v>1</v>
      </c>
      <c r="P590" s="7"/>
      <c r="Q590" s="7"/>
      <c r="R590" s="14" t="s">
        <v>145</v>
      </c>
      <c r="S590" s="2" t="s">
        <v>1495</v>
      </c>
      <c r="T590" s="7"/>
      <c r="U590" s="7"/>
      <c r="V590" s="7"/>
      <c r="W590" s="2" t="s">
        <v>54</v>
      </c>
      <c r="X590" s="6" t="s">
        <v>49</v>
      </c>
      <c r="Y590" s="6"/>
    </row>
    <row r="591" spans="1:25" x14ac:dyDescent="0.15">
      <c r="A591" s="4">
        <v>42389</v>
      </c>
      <c r="B591" s="5" t="s">
        <v>1496</v>
      </c>
      <c r="C591" s="2">
        <v>7</v>
      </c>
      <c r="D591" s="6" t="s">
        <v>692</v>
      </c>
      <c r="E591" s="6" t="s">
        <v>112</v>
      </c>
      <c r="F591" s="7"/>
      <c r="G591" s="2" t="s">
        <v>1177</v>
      </c>
      <c r="H591" s="2" t="s">
        <v>44</v>
      </c>
      <c r="I591" s="2" t="s">
        <v>53</v>
      </c>
      <c r="J591" s="6" t="s">
        <v>45</v>
      </c>
      <c r="K591" s="2" t="s">
        <v>66</v>
      </c>
      <c r="L591" s="2">
        <v>1</v>
      </c>
      <c r="M591" s="2">
        <v>480</v>
      </c>
      <c r="N591" s="2">
        <v>400</v>
      </c>
      <c r="O591" s="12">
        <v>0.83333333333333304</v>
      </c>
      <c r="P591" s="7"/>
      <c r="Q591" s="7"/>
      <c r="R591" s="14" t="s">
        <v>113</v>
      </c>
      <c r="S591" s="2" t="s">
        <v>1490</v>
      </c>
      <c r="T591" s="7"/>
      <c r="U591" s="7"/>
      <c r="V591" s="7"/>
      <c r="W591" s="2" t="s">
        <v>54</v>
      </c>
      <c r="X591" s="6" t="s">
        <v>49</v>
      </c>
      <c r="Y591" s="6"/>
    </row>
    <row r="592" spans="1:25" x14ac:dyDescent="0.15">
      <c r="A592" s="4">
        <v>42389</v>
      </c>
      <c r="B592" s="5" t="s">
        <v>1497</v>
      </c>
      <c r="C592" s="2">
        <v>8</v>
      </c>
      <c r="D592" s="6" t="s">
        <v>90</v>
      </c>
      <c r="E592" s="6"/>
      <c r="F592" s="2" t="s">
        <v>52</v>
      </c>
      <c r="G592" s="2" t="s">
        <v>1326</v>
      </c>
      <c r="H592" s="2" t="s">
        <v>44</v>
      </c>
      <c r="I592" s="2" t="s">
        <v>43</v>
      </c>
      <c r="J592" s="6" t="s">
        <v>45</v>
      </c>
      <c r="K592" s="2" t="s">
        <v>64</v>
      </c>
      <c r="L592" s="2">
        <v>1</v>
      </c>
      <c r="M592" s="2">
        <v>1580</v>
      </c>
      <c r="N592" s="2">
        <v>500</v>
      </c>
      <c r="O592" s="12">
        <v>0.316455696202532</v>
      </c>
      <c r="P592" s="7"/>
      <c r="Q592" s="7"/>
      <c r="R592" s="14" t="s">
        <v>145</v>
      </c>
      <c r="S592" s="2" t="s">
        <v>1498</v>
      </c>
      <c r="T592" s="7"/>
      <c r="U592" s="7"/>
      <c r="V592" s="2" t="s">
        <v>1094</v>
      </c>
      <c r="W592" s="2" t="s">
        <v>54</v>
      </c>
      <c r="X592" s="6" t="s">
        <v>49</v>
      </c>
      <c r="Y592" s="6"/>
    </row>
    <row r="593" spans="1:31" x14ac:dyDescent="0.15">
      <c r="A593" s="4">
        <v>42389</v>
      </c>
      <c r="B593" s="5" t="s">
        <v>1497</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1498</v>
      </c>
      <c r="T593" s="7"/>
      <c r="U593" s="7"/>
      <c r="V593" s="2" t="s">
        <v>1094</v>
      </c>
      <c r="W593" s="2" t="s">
        <v>54</v>
      </c>
      <c r="X593" s="6" t="s">
        <v>49</v>
      </c>
      <c r="Y593" s="6"/>
      <c r="Z593" s="7"/>
      <c r="AA593" s="7"/>
      <c r="AB593" s="7"/>
      <c r="AC593" s="7"/>
      <c r="AD593" s="7"/>
      <c r="AE593" s="7"/>
    </row>
    <row r="594" spans="1:31" x14ac:dyDescent="0.15">
      <c r="A594" s="4">
        <v>42389</v>
      </c>
      <c r="B594" s="5" t="s">
        <v>1499</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1500</v>
      </c>
      <c r="T594" s="7"/>
      <c r="U594" s="7"/>
      <c r="V594" s="7"/>
      <c r="W594" s="2" t="s">
        <v>54</v>
      </c>
      <c r="X594" s="6" t="s">
        <v>49</v>
      </c>
      <c r="Y594" s="6"/>
      <c r="Z594" s="7"/>
      <c r="AA594" s="7"/>
      <c r="AB594" s="7"/>
      <c r="AC594" s="7"/>
      <c r="AD594" s="7"/>
      <c r="AE594" s="7"/>
    </row>
    <row r="595" spans="1:31" x14ac:dyDescent="0.15">
      <c r="A595" s="4">
        <v>42389</v>
      </c>
      <c r="B595" s="5" t="s">
        <v>1501</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1502</v>
      </c>
      <c r="C596" s="2">
        <v>11</v>
      </c>
      <c r="D596" s="6" t="s">
        <v>75</v>
      </c>
      <c r="E596" s="6" t="s">
        <v>199</v>
      </c>
      <c r="F596" s="2" t="s">
        <v>1503</v>
      </c>
      <c r="G596" s="2" t="s">
        <v>259</v>
      </c>
      <c r="H596" s="2" t="s">
        <v>44</v>
      </c>
      <c r="I596" s="2" t="s">
        <v>53</v>
      </c>
      <c r="J596" s="6" t="s">
        <v>45</v>
      </c>
      <c r="K596" s="2" t="s">
        <v>66</v>
      </c>
      <c r="L596" s="2">
        <v>1</v>
      </c>
      <c r="M596" s="2">
        <v>680</v>
      </c>
      <c r="N596" s="2">
        <v>680</v>
      </c>
      <c r="O596" s="12">
        <v>1</v>
      </c>
      <c r="P596" s="7"/>
      <c r="Q596" s="7"/>
      <c r="R596" s="14" t="s">
        <v>65</v>
      </c>
      <c r="S596" s="2" t="s">
        <v>1504</v>
      </c>
      <c r="T596" s="2">
        <v>13601328734</v>
      </c>
      <c r="U596" s="7"/>
      <c r="V596" s="7"/>
      <c r="W596" s="2" t="s">
        <v>54</v>
      </c>
      <c r="X596" s="6" t="s">
        <v>49</v>
      </c>
      <c r="Y596" s="6"/>
      <c r="Z596" s="7"/>
      <c r="AA596" s="7"/>
      <c r="AB596" s="7"/>
      <c r="AC596" s="7"/>
      <c r="AD596" s="7"/>
      <c r="AE596" s="7"/>
    </row>
    <row r="597" spans="1:31" x14ac:dyDescent="0.15">
      <c r="A597" s="4">
        <v>42389</v>
      </c>
      <c r="B597" s="5" t="s">
        <v>1505</v>
      </c>
      <c r="C597" s="2">
        <v>12</v>
      </c>
      <c r="D597" s="6" t="s">
        <v>141</v>
      </c>
      <c r="E597" s="6" t="s">
        <v>1020</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1112</v>
      </c>
      <c r="T597" s="7"/>
      <c r="U597" s="7"/>
      <c r="V597" s="7"/>
      <c r="W597" s="2" t="s">
        <v>54</v>
      </c>
      <c r="X597" s="6" t="s">
        <v>86</v>
      </c>
      <c r="Y597" s="6"/>
      <c r="Z597" s="2">
        <v>2080</v>
      </c>
      <c r="AA597" s="7"/>
      <c r="AB597" s="7"/>
      <c r="AC597" s="7"/>
      <c r="AD597" s="7"/>
      <c r="AE597" s="7"/>
    </row>
    <row r="598" spans="1:31" x14ac:dyDescent="0.15">
      <c r="A598" s="4">
        <v>42390</v>
      </c>
      <c r="B598" s="5" t="s">
        <v>1506</v>
      </c>
      <c r="C598" s="2">
        <v>1</v>
      </c>
      <c r="D598" s="6" t="s">
        <v>50</v>
      </c>
      <c r="E598" s="6" t="s">
        <v>1185</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1507</v>
      </c>
      <c r="C599" s="2">
        <v>2</v>
      </c>
      <c r="D599" s="6" t="s">
        <v>50</v>
      </c>
      <c r="E599" s="6" t="s">
        <v>623</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1507</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1508</v>
      </c>
      <c r="C601" s="2">
        <v>3</v>
      </c>
      <c r="D601" s="6" t="s">
        <v>64</v>
      </c>
      <c r="E601" s="6" t="s">
        <v>101</v>
      </c>
      <c r="F601" s="2" t="s">
        <v>1141</v>
      </c>
      <c r="G601" s="2" t="s">
        <v>138</v>
      </c>
      <c r="H601" s="2" t="s">
        <v>44</v>
      </c>
      <c r="I601" s="2" t="s">
        <v>167</v>
      </c>
      <c r="J601" s="6" t="s">
        <v>55</v>
      </c>
      <c r="K601" s="2" t="s">
        <v>64</v>
      </c>
      <c r="L601" s="2">
        <v>1</v>
      </c>
      <c r="M601" s="2">
        <v>3280</v>
      </c>
      <c r="N601" s="2">
        <v>2300</v>
      </c>
      <c r="O601" s="12">
        <v>0.70121951219512202</v>
      </c>
      <c r="P601" s="7"/>
      <c r="Q601" s="7"/>
      <c r="R601" s="14" t="s">
        <v>113</v>
      </c>
      <c r="S601" s="2" t="s">
        <v>1509</v>
      </c>
      <c r="T601" s="7"/>
      <c r="U601" s="7"/>
      <c r="V601" s="7"/>
      <c r="W601" s="2" t="s">
        <v>54</v>
      </c>
      <c r="X601" s="6" t="s">
        <v>86</v>
      </c>
      <c r="Y601" s="6"/>
      <c r="Z601" s="7"/>
      <c r="AA601" s="7"/>
      <c r="AB601" s="7"/>
      <c r="AC601" s="7"/>
      <c r="AD601" s="7"/>
      <c r="AE601" s="7"/>
    </row>
    <row r="602" spans="1:31" x14ac:dyDescent="0.15">
      <c r="A602" s="4">
        <v>42390</v>
      </c>
      <c r="B602" s="5" t="s">
        <v>1508</v>
      </c>
      <c r="C602" s="2">
        <v>3</v>
      </c>
      <c r="D602" s="6" t="s">
        <v>102</v>
      </c>
      <c r="E602" s="6" t="s">
        <v>133</v>
      </c>
      <c r="F602" s="2" t="s">
        <v>1486</v>
      </c>
      <c r="G602" s="2" t="s">
        <v>304</v>
      </c>
      <c r="H602" s="2" t="s">
        <v>44</v>
      </c>
      <c r="I602" s="2" t="s">
        <v>43</v>
      </c>
      <c r="J602" s="6" t="s">
        <v>55</v>
      </c>
      <c r="K602" s="2" t="s">
        <v>64</v>
      </c>
      <c r="L602" s="2">
        <v>1</v>
      </c>
      <c r="M602" s="2">
        <v>1690</v>
      </c>
      <c r="N602" s="2">
        <v>1180</v>
      </c>
      <c r="O602" s="12">
        <v>0.69822485207100604</v>
      </c>
      <c r="P602" s="7"/>
      <c r="Q602" s="7"/>
      <c r="R602" s="14" t="s">
        <v>113</v>
      </c>
      <c r="S602" s="2" t="s">
        <v>1509</v>
      </c>
      <c r="T602" s="7"/>
      <c r="U602" s="7"/>
      <c r="V602" s="7"/>
      <c r="W602" s="2" t="s">
        <v>54</v>
      </c>
      <c r="X602" s="6" t="s">
        <v>86</v>
      </c>
      <c r="Y602" s="6"/>
      <c r="Z602" s="7"/>
      <c r="AA602" s="7"/>
      <c r="AB602" s="7"/>
      <c r="AC602" s="7"/>
      <c r="AD602" s="7"/>
      <c r="AE602" s="7"/>
    </row>
    <row r="603" spans="1:31" x14ac:dyDescent="0.15">
      <c r="A603" s="4">
        <v>42390</v>
      </c>
      <c r="B603" s="5" t="s">
        <v>1508</v>
      </c>
      <c r="C603" s="2">
        <v>3</v>
      </c>
      <c r="D603" s="6" t="s">
        <v>83</v>
      </c>
      <c r="E603" s="6" t="s">
        <v>79</v>
      </c>
      <c r="F603" s="2" t="s">
        <v>811</v>
      </c>
      <c r="G603" s="2" t="s">
        <v>139</v>
      </c>
      <c r="H603" s="2" t="s">
        <v>44</v>
      </c>
      <c r="I603" s="2">
        <v>37</v>
      </c>
      <c r="J603" s="6" t="s">
        <v>55</v>
      </c>
      <c r="K603" s="2" t="s">
        <v>64</v>
      </c>
      <c r="L603" s="2">
        <v>1</v>
      </c>
      <c r="M603" s="2">
        <v>1628</v>
      </c>
      <c r="N603" s="2">
        <v>1120</v>
      </c>
      <c r="O603" s="12">
        <v>0.68796068796068799</v>
      </c>
      <c r="P603" s="7"/>
      <c r="Q603" s="7"/>
      <c r="R603" s="14" t="s">
        <v>113</v>
      </c>
      <c r="S603" s="2" t="s">
        <v>1509</v>
      </c>
      <c r="T603" s="7"/>
      <c r="U603" s="7"/>
      <c r="V603" s="7"/>
      <c r="W603" s="2" t="s">
        <v>54</v>
      </c>
      <c r="X603" s="6" t="s">
        <v>86</v>
      </c>
      <c r="Y603" s="6"/>
      <c r="Z603" s="7"/>
      <c r="AA603" s="7"/>
      <c r="AB603" s="7"/>
      <c r="AC603" s="7"/>
      <c r="AD603" s="7"/>
      <c r="AE603" s="7"/>
    </row>
    <row r="604" spans="1:31" x14ac:dyDescent="0.15">
      <c r="A604" s="4">
        <v>42390</v>
      </c>
      <c r="B604" s="5" t="s">
        <v>1510</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1509</v>
      </c>
      <c r="T604" s="2"/>
      <c r="U604" s="2"/>
      <c r="V604" s="2"/>
      <c r="W604" s="2" t="s">
        <v>54</v>
      </c>
      <c r="X604" s="6" t="s">
        <v>49</v>
      </c>
      <c r="Y604" s="6"/>
      <c r="Z604" s="2">
        <v>1760</v>
      </c>
      <c r="AA604" s="2">
        <v>100</v>
      </c>
      <c r="AB604" s="15"/>
      <c r="AC604" s="2"/>
      <c r="AD604" s="2"/>
      <c r="AE604" s="2"/>
    </row>
    <row r="605" spans="1:31" x14ac:dyDescent="0.15">
      <c r="A605" s="4">
        <v>42390</v>
      </c>
      <c r="B605" s="5" t="s">
        <v>1511</v>
      </c>
      <c r="C605" s="2">
        <v>5</v>
      </c>
      <c r="D605" s="6" t="s">
        <v>66</v>
      </c>
      <c r="E605" s="6" t="s">
        <v>120</v>
      </c>
      <c r="F605" s="2" t="s">
        <v>825</v>
      </c>
      <c r="G605" s="2" t="s">
        <v>203</v>
      </c>
      <c r="H605" s="2" t="s">
        <v>44</v>
      </c>
      <c r="I605" s="2" t="s">
        <v>208</v>
      </c>
      <c r="J605" s="6" t="s">
        <v>55</v>
      </c>
      <c r="K605" s="2" t="s">
        <v>66</v>
      </c>
      <c r="L605" s="2">
        <v>1</v>
      </c>
      <c r="M605" s="2">
        <v>3750</v>
      </c>
      <c r="N605" s="2">
        <v>2524</v>
      </c>
      <c r="O605" s="12">
        <v>0.67306666666666704</v>
      </c>
      <c r="P605" s="7"/>
      <c r="Q605" s="7"/>
      <c r="R605" s="14" t="s">
        <v>65</v>
      </c>
      <c r="S605" s="2" t="s">
        <v>1512</v>
      </c>
      <c r="T605" s="2">
        <v>18610584460</v>
      </c>
      <c r="U605" s="7"/>
      <c r="V605" s="7"/>
      <c r="W605" s="2" t="s">
        <v>54</v>
      </c>
      <c r="X605" s="6" t="s">
        <v>86</v>
      </c>
      <c r="Y605" s="6"/>
      <c r="Z605" s="7"/>
      <c r="AA605" s="7"/>
      <c r="AB605" s="7"/>
      <c r="AC605" s="7"/>
      <c r="AD605" s="7"/>
      <c r="AE605" s="7"/>
    </row>
    <row r="606" spans="1:31" x14ac:dyDescent="0.15">
      <c r="A606" s="4">
        <v>42390</v>
      </c>
      <c r="B606" s="5" t="s">
        <v>1511</v>
      </c>
      <c r="C606" s="2">
        <v>5</v>
      </c>
      <c r="D606" s="6" t="s">
        <v>146</v>
      </c>
      <c r="E606" s="6" t="s">
        <v>120</v>
      </c>
      <c r="F606" s="2" t="s">
        <v>1426</v>
      </c>
      <c r="G606" s="2" t="s">
        <v>203</v>
      </c>
      <c r="H606" s="2" t="s">
        <v>44</v>
      </c>
      <c r="I606" s="2">
        <v>23.5</v>
      </c>
      <c r="J606" s="6" t="s">
        <v>55</v>
      </c>
      <c r="K606" s="2" t="s">
        <v>66</v>
      </c>
      <c r="L606" s="2">
        <v>1</v>
      </c>
      <c r="M606" s="2">
        <v>2190</v>
      </c>
      <c r="N606" s="2">
        <v>1475</v>
      </c>
      <c r="O606" s="12">
        <v>0.67351598173516003</v>
      </c>
      <c r="P606" s="7"/>
      <c r="Q606" s="7"/>
      <c r="R606" s="14" t="s">
        <v>65</v>
      </c>
      <c r="S606" s="2" t="s">
        <v>1512</v>
      </c>
      <c r="T606" s="7"/>
      <c r="U606" s="7"/>
      <c r="V606" s="7"/>
      <c r="W606" s="2" t="s">
        <v>54</v>
      </c>
      <c r="X606" s="6" t="s">
        <v>86</v>
      </c>
      <c r="Y606" s="6"/>
      <c r="Z606" s="7"/>
      <c r="AA606" s="7"/>
      <c r="AB606" s="7"/>
      <c r="AC606" s="7"/>
      <c r="AD606" s="7"/>
      <c r="AE606" s="7"/>
    </row>
    <row r="607" spans="1:31" x14ac:dyDescent="0.15">
      <c r="A607" s="4">
        <v>42390</v>
      </c>
      <c r="B607" s="5" t="s">
        <v>1511</v>
      </c>
      <c r="C607" s="2">
        <v>5</v>
      </c>
      <c r="D607" s="6" t="s">
        <v>149</v>
      </c>
      <c r="E607" s="6" t="s">
        <v>504</v>
      </c>
      <c r="F607" s="7"/>
      <c r="G607" s="2" t="s">
        <v>150</v>
      </c>
      <c r="H607" s="2" t="s">
        <v>44</v>
      </c>
      <c r="I607" s="2" t="s">
        <v>797</v>
      </c>
      <c r="J607" s="6" t="s">
        <v>55</v>
      </c>
      <c r="K607" s="2" t="s">
        <v>66</v>
      </c>
      <c r="L607" s="2">
        <v>1</v>
      </c>
      <c r="M607" s="2">
        <v>258</v>
      </c>
      <c r="N607" s="2">
        <v>0</v>
      </c>
      <c r="O607" s="12">
        <v>0</v>
      </c>
      <c r="P607" s="7"/>
      <c r="Q607" s="7"/>
      <c r="R607" s="14" t="s">
        <v>65</v>
      </c>
      <c r="S607" s="2" t="s">
        <v>1512</v>
      </c>
      <c r="T607" s="7"/>
      <c r="U607" s="7"/>
      <c r="V607" s="7"/>
      <c r="W607" s="2" t="s">
        <v>54</v>
      </c>
      <c r="X607" s="6" t="s">
        <v>86</v>
      </c>
      <c r="Y607" s="6"/>
      <c r="Z607" s="7"/>
      <c r="AA607" s="7"/>
      <c r="AB607" s="7"/>
      <c r="AC607" s="7"/>
      <c r="AD607" s="7"/>
      <c r="AE607" s="7"/>
    </row>
    <row r="608" spans="1:31" x14ac:dyDescent="0.15">
      <c r="A608" s="4">
        <v>42390</v>
      </c>
      <c r="B608" s="5" t="s">
        <v>1513</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1514</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238</v>
      </c>
      <c r="X609" s="6" t="s">
        <v>49</v>
      </c>
      <c r="Y609" s="6"/>
      <c r="Z609" s="7"/>
      <c r="AA609" s="7"/>
      <c r="AB609" s="7"/>
      <c r="AC609" s="7"/>
      <c r="AD609" s="7"/>
      <c r="AE609" s="7"/>
    </row>
    <row r="610" spans="1:31" x14ac:dyDescent="0.15">
      <c r="A610" s="4">
        <v>42390</v>
      </c>
      <c r="B610" s="5" t="s">
        <v>1515</v>
      </c>
      <c r="C610" s="2">
        <v>8</v>
      </c>
      <c r="D610" s="6" t="s">
        <v>69</v>
      </c>
      <c r="E610" s="6" t="s">
        <v>199</v>
      </c>
      <c r="F610" s="2" t="s">
        <v>833</v>
      </c>
      <c r="G610" s="2" t="s">
        <v>280</v>
      </c>
      <c r="H610" s="2" t="s">
        <v>44</v>
      </c>
      <c r="I610" s="2" t="s">
        <v>43</v>
      </c>
      <c r="J610" s="6" t="s">
        <v>55</v>
      </c>
      <c r="K610" s="2" t="s">
        <v>66</v>
      </c>
      <c r="L610" s="2">
        <v>1</v>
      </c>
      <c r="M610" s="2">
        <v>1180</v>
      </c>
      <c r="N610" s="2">
        <v>1180</v>
      </c>
      <c r="O610" s="12">
        <v>1</v>
      </c>
      <c r="P610" s="7"/>
      <c r="Q610" s="7"/>
      <c r="R610" s="14" t="s">
        <v>113</v>
      </c>
      <c r="S610" s="2" t="s">
        <v>1516</v>
      </c>
      <c r="T610" s="7"/>
      <c r="U610" s="7"/>
      <c r="V610" s="7"/>
      <c r="W610" s="2" t="s">
        <v>54</v>
      </c>
      <c r="X610" s="6" t="s">
        <v>86</v>
      </c>
      <c r="Y610" s="6"/>
      <c r="Z610" s="2">
        <v>1330</v>
      </c>
      <c r="AA610" s="2">
        <v>1047</v>
      </c>
      <c r="AB610" s="7"/>
      <c r="AC610" s="7"/>
      <c r="AD610" s="7"/>
      <c r="AE610" s="7"/>
    </row>
    <row r="611" spans="1:31" x14ac:dyDescent="0.15">
      <c r="A611" s="4">
        <v>42390</v>
      </c>
      <c r="B611" s="5" t="s">
        <v>1515</v>
      </c>
      <c r="C611" s="2">
        <v>8</v>
      </c>
      <c r="D611" s="6" t="s">
        <v>75</v>
      </c>
      <c r="E611" s="6" t="s">
        <v>199</v>
      </c>
      <c r="F611" s="2" t="s">
        <v>1517</v>
      </c>
      <c r="G611" s="2" t="s">
        <v>1518</v>
      </c>
      <c r="H611" s="2" t="s">
        <v>44</v>
      </c>
      <c r="I611" s="2" t="s">
        <v>53</v>
      </c>
      <c r="J611" s="6" t="s">
        <v>55</v>
      </c>
      <c r="K611" s="2" t="s">
        <v>66</v>
      </c>
      <c r="L611" s="2">
        <v>1</v>
      </c>
      <c r="M611" s="2">
        <v>680</v>
      </c>
      <c r="N611" s="2">
        <v>680</v>
      </c>
      <c r="O611" s="12">
        <v>1</v>
      </c>
      <c r="P611" s="7"/>
      <c r="Q611" s="7"/>
      <c r="R611" s="14" t="s">
        <v>113</v>
      </c>
      <c r="S611" s="2" t="s">
        <v>1516</v>
      </c>
      <c r="T611" s="7"/>
      <c r="U611" s="7"/>
      <c r="V611" s="7"/>
      <c r="W611" s="2" t="s">
        <v>54</v>
      </c>
      <c r="X611" s="6" t="s">
        <v>86</v>
      </c>
      <c r="Y611" s="6"/>
      <c r="Z611" s="7"/>
      <c r="AA611" s="7"/>
      <c r="AB611" s="7"/>
      <c r="AC611" s="7"/>
      <c r="AD611" s="7"/>
      <c r="AE611" s="7"/>
    </row>
    <row r="612" spans="1:31" x14ac:dyDescent="0.15">
      <c r="A612" s="4">
        <v>42390</v>
      </c>
      <c r="B612" s="5" t="s">
        <v>1519</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1520</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321</v>
      </c>
      <c r="T613" s="7"/>
      <c r="U613" s="7"/>
      <c r="V613" s="7"/>
      <c r="W613" s="2" t="s">
        <v>54</v>
      </c>
      <c r="X613" s="6" t="s">
        <v>86</v>
      </c>
      <c r="Y613" s="6"/>
      <c r="Z613" s="7"/>
      <c r="AA613" s="7"/>
      <c r="AB613" s="7"/>
      <c r="AC613" s="7"/>
      <c r="AD613" s="7"/>
      <c r="AE613" s="7"/>
    </row>
    <row r="614" spans="1:31" x14ac:dyDescent="0.15">
      <c r="A614" s="4">
        <v>42390</v>
      </c>
      <c r="B614" s="5" t="s">
        <v>1521</v>
      </c>
      <c r="C614" s="2">
        <v>11</v>
      </c>
      <c r="D614" s="6" t="s">
        <v>242</v>
      </c>
      <c r="E614" s="6"/>
      <c r="F614" s="2" t="s">
        <v>1162</v>
      </c>
      <c r="G614" s="2" t="s">
        <v>281</v>
      </c>
      <c r="H614" s="2" t="s">
        <v>62</v>
      </c>
      <c r="I614" s="2" t="s">
        <v>820</v>
      </c>
      <c r="J614" s="6" t="s">
        <v>63</v>
      </c>
      <c r="K614" s="2" t="s">
        <v>66</v>
      </c>
      <c r="L614" s="2">
        <v>1</v>
      </c>
      <c r="M614" s="2">
        <v>500</v>
      </c>
      <c r="N614" s="2">
        <v>500</v>
      </c>
      <c r="O614" s="12">
        <v>1</v>
      </c>
      <c r="P614" s="7"/>
      <c r="Q614" s="7"/>
      <c r="R614" s="14" t="s">
        <v>65</v>
      </c>
      <c r="S614" s="2" t="s">
        <v>1522</v>
      </c>
      <c r="T614" s="2">
        <v>18600001022</v>
      </c>
      <c r="U614" s="7"/>
      <c r="V614" s="7"/>
      <c r="W614" s="2" t="s">
        <v>54</v>
      </c>
      <c r="X614" s="6" t="s">
        <v>86</v>
      </c>
      <c r="Y614" s="6"/>
      <c r="Z614" s="7"/>
      <c r="AA614" s="7"/>
      <c r="AB614" s="7"/>
      <c r="AC614" s="7"/>
      <c r="AD614" s="7"/>
      <c r="AE614" s="7"/>
    </row>
    <row r="615" spans="1:31" x14ac:dyDescent="0.15">
      <c r="A615" s="4">
        <v>42390</v>
      </c>
      <c r="B615" s="5" t="s">
        <v>1521</v>
      </c>
      <c r="C615" s="2">
        <v>11</v>
      </c>
      <c r="D615" s="6" t="s">
        <v>146</v>
      </c>
      <c r="E615" s="6" t="s">
        <v>239</v>
      </c>
      <c r="F615" s="2" t="s">
        <v>187</v>
      </c>
      <c r="G615" s="2" t="s">
        <v>164</v>
      </c>
      <c r="H615" s="2" t="s">
        <v>44</v>
      </c>
      <c r="I615" s="2" t="s">
        <v>240</v>
      </c>
      <c r="J615" s="6" t="s">
        <v>63</v>
      </c>
      <c r="K615" s="2" t="s">
        <v>66</v>
      </c>
      <c r="L615" s="2">
        <v>1</v>
      </c>
      <c r="M615" s="2">
        <v>1520</v>
      </c>
      <c r="N615" s="2">
        <v>1292</v>
      </c>
      <c r="O615" s="12">
        <v>0.85</v>
      </c>
      <c r="P615" s="7"/>
      <c r="Q615" s="7"/>
      <c r="R615" s="14" t="s">
        <v>65</v>
      </c>
      <c r="S615" s="2" t="s">
        <v>1522</v>
      </c>
      <c r="T615" s="7"/>
      <c r="U615" s="7"/>
      <c r="V615" s="7"/>
      <c r="W615" s="2" t="s">
        <v>54</v>
      </c>
      <c r="X615" s="6" t="s">
        <v>86</v>
      </c>
      <c r="Y615" s="6"/>
      <c r="Z615" s="7"/>
      <c r="AA615" s="7"/>
      <c r="AB615" s="7"/>
      <c r="AC615" s="7"/>
      <c r="AD615" s="7"/>
      <c r="AE615" s="7"/>
    </row>
    <row r="616" spans="1:31" x14ac:dyDescent="0.15">
      <c r="A616" s="4">
        <v>42390</v>
      </c>
      <c r="B616" s="5" t="s">
        <v>1521</v>
      </c>
      <c r="C616" s="2">
        <v>11</v>
      </c>
      <c r="D616" s="6" t="s">
        <v>50</v>
      </c>
      <c r="E616" s="6" t="s">
        <v>174</v>
      </c>
      <c r="F616" s="2" t="s">
        <v>1523</v>
      </c>
      <c r="G616" s="2" t="s">
        <v>203</v>
      </c>
      <c r="H616" s="2" t="s">
        <v>62</v>
      </c>
      <c r="I616" s="2" t="s">
        <v>72</v>
      </c>
      <c r="J616" s="6" t="s">
        <v>63</v>
      </c>
      <c r="K616" s="2" t="s">
        <v>66</v>
      </c>
      <c r="L616" s="2">
        <v>1</v>
      </c>
      <c r="M616" s="2">
        <v>311</v>
      </c>
      <c r="N616" s="2">
        <v>248</v>
      </c>
      <c r="O616" s="12">
        <v>0.797427652733119</v>
      </c>
      <c r="P616" s="7"/>
      <c r="Q616" s="7"/>
      <c r="R616" s="14" t="s">
        <v>65</v>
      </c>
      <c r="S616" s="2" t="s">
        <v>1522</v>
      </c>
      <c r="T616" s="7"/>
      <c r="U616" s="7"/>
      <c r="V616" s="7"/>
      <c r="W616" s="2" t="s">
        <v>54</v>
      </c>
      <c r="X616" s="6" t="s">
        <v>86</v>
      </c>
      <c r="Y616" s="6"/>
      <c r="Z616" s="7"/>
      <c r="AA616" s="7"/>
      <c r="AB616" s="7"/>
      <c r="AC616" s="7"/>
      <c r="AD616" s="7"/>
      <c r="AE616" s="7"/>
    </row>
    <row r="617" spans="1:31" x14ac:dyDescent="0.15">
      <c r="A617" s="4">
        <v>42390</v>
      </c>
      <c r="B617" s="5" t="s">
        <v>1524</v>
      </c>
      <c r="C617" s="2">
        <v>12</v>
      </c>
      <c r="D617" s="6" t="s">
        <v>64</v>
      </c>
      <c r="E617" s="6" t="s">
        <v>101</v>
      </c>
      <c r="F617" s="2" t="s">
        <v>1141</v>
      </c>
      <c r="G617" s="2" t="s">
        <v>138</v>
      </c>
      <c r="H617" s="2" t="s">
        <v>44</v>
      </c>
      <c r="I617" s="2" t="s">
        <v>1142</v>
      </c>
      <c r="J617" s="6" t="s">
        <v>55</v>
      </c>
      <c r="K617" s="2" t="s">
        <v>64</v>
      </c>
      <c r="L617" s="2">
        <v>1</v>
      </c>
      <c r="M617" s="2">
        <v>3280</v>
      </c>
      <c r="N617" s="2">
        <v>1968</v>
      </c>
      <c r="O617" s="12">
        <v>0.6</v>
      </c>
      <c r="P617" s="2"/>
      <c r="Q617" s="2"/>
      <c r="R617" s="14" t="s">
        <v>275</v>
      </c>
      <c r="S617" s="2" t="s">
        <v>1525</v>
      </c>
      <c r="T617" s="2"/>
      <c r="U617" s="2"/>
      <c r="V617" s="2"/>
      <c r="W617" s="2" t="s">
        <v>54</v>
      </c>
      <c r="X617" s="6" t="s">
        <v>86</v>
      </c>
      <c r="Y617" s="6"/>
      <c r="Z617" s="2"/>
      <c r="AA617" s="2"/>
      <c r="AB617" s="15"/>
      <c r="AC617" s="2"/>
      <c r="AD617" s="2"/>
      <c r="AE617" s="2"/>
    </row>
    <row r="618" spans="1:31" x14ac:dyDescent="0.15">
      <c r="A618" s="4">
        <v>42390</v>
      </c>
      <c r="B618" s="5" t="s">
        <v>1524</v>
      </c>
      <c r="C618" s="2">
        <v>12</v>
      </c>
      <c r="D618" s="6" t="s">
        <v>83</v>
      </c>
      <c r="E618" s="6" t="s">
        <v>79</v>
      </c>
      <c r="F618" s="2" t="s">
        <v>1526</v>
      </c>
      <c r="G618" s="2" t="s">
        <v>94</v>
      </c>
      <c r="H618" s="2" t="s">
        <v>44</v>
      </c>
      <c r="I618" s="2">
        <v>37</v>
      </c>
      <c r="J618" s="6" t="s">
        <v>55</v>
      </c>
      <c r="K618" s="2" t="s">
        <v>64</v>
      </c>
      <c r="L618" s="2">
        <v>1</v>
      </c>
      <c r="M618" s="2">
        <v>2400</v>
      </c>
      <c r="N618" s="2">
        <v>1440</v>
      </c>
      <c r="O618" s="12">
        <v>0.6</v>
      </c>
      <c r="P618" s="7"/>
      <c r="Q618" s="7"/>
      <c r="R618" s="14" t="s">
        <v>275</v>
      </c>
      <c r="S618" s="2" t="s">
        <v>1525</v>
      </c>
      <c r="T618" s="7"/>
      <c r="U618" s="7"/>
      <c r="V618" s="7"/>
      <c r="W618" s="2" t="s">
        <v>54</v>
      </c>
      <c r="X618" s="6" t="s">
        <v>86</v>
      </c>
      <c r="Y618" s="6"/>
      <c r="Z618" s="7"/>
      <c r="AA618" s="7"/>
      <c r="AB618" s="7"/>
      <c r="AC618" s="7"/>
      <c r="AD618" s="7"/>
      <c r="AE618" s="7"/>
    </row>
    <row r="619" spans="1:31" x14ac:dyDescent="0.15">
      <c r="A619" s="4">
        <v>42390</v>
      </c>
      <c r="B619" s="5" t="s">
        <v>1524</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275</v>
      </c>
      <c r="S619" s="2" t="s">
        <v>1525</v>
      </c>
      <c r="T619" s="7"/>
      <c r="U619" s="7"/>
      <c r="V619" s="7"/>
      <c r="W619" s="2" t="s">
        <v>54</v>
      </c>
      <c r="X619" s="6" t="s">
        <v>86</v>
      </c>
      <c r="Y619" s="6"/>
      <c r="Z619" s="7"/>
      <c r="AA619" s="7"/>
      <c r="AB619" s="7"/>
      <c r="AC619" s="7"/>
      <c r="AD619" s="7"/>
      <c r="AE619" s="7"/>
    </row>
    <row r="620" spans="1:31" x14ac:dyDescent="0.15">
      <c r="A620" s="4">
        <v>42391</v>
      </c>
      <c r="B620" s="5" t="s">
        <v>1527</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238</v>
      </c>
      <c r="X620" s="6" t="s">
        <v>49</v>
      </c>
      <c r="Y620" s="6"/>
      <c r="Z620" s="7"/>
      <c r="AA620" s="7"/>
      <c r="AB620" s="7"/>
      <c r="AC620" s="7"/>
      <c r="AD620" s="7"/>
      <c r="AE620" s="7"/>
    </row>
    <row r="621" spans="1:31" x14ac:dyDescent="0.15">
      <c r="A621" s="4">
        <v>42391</v>
      </c>
      <c r="B621" s="5" t="s">
        <v>1528</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238</v>
      </c>
      <c r="X621" s="6" t="s">
        <v>49</v>
      </c>
      <c r="Y621" s="6"/>
      <c r="Z621" s="7"/>
      <c r="AA621" s="7"/>
      <c r="AB621" s="7"/>
      <c r="AC621" s="7"/>
      <c r="AD621" s="7"/>
      <c r="AE621" s="7"/>
    </row>
    <row r="622" spans="1:31" x14ac:dyDescent="0.15">
      <c r="A622" s="4">
        <v>42391</v>
      </c>
      <c r="B622" s="5" t="s">
        <v>1529</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1530</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1531</v>
      </c>
      <c r="T623" s="2">
        <v>18611031062</v>
      </c>
      <c r="U623" s="7"/>
      <c r="V623" s="7"/>
      <c r="W623" s="2" t="s">
        <v>54</v>
      </c>
      <c r="X623" s="6" t="s">
        <v>86</v>
      </c>
      <c r="Y623" s="6"/>
      <c r="Z623" s="7"/>
      <c r="AA623" s="7"/>
      <c r="AB623" s="7"/>
      <c r="AC623" s="7"/>
      <c r="AD623" s="7"/>
      <c r="AE623" s="7"/>
    </row>
    <row r="624" spans="1:31" x14ac:dyDescent="0.15">
      <c r="A624" s="4">
        <v>42391</v>
      </c>
      <c r="B624" s="5" t="s">
        <v>1532</v>
      </c>
      <c r="C624" s="2">
        <v>5</v>
      </c>
      <c r="D624" s="6" t="s">
        <v>50</v>
      </c>
      <c r="E624" s="6" t="s">
        <v>1367</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1533</v>
      </c>
      <c r="C625" s="2">
        <v>6</v>
      </c>
      <c r="D625" s="6" t="s">
        <v>66</v>
      </c>
      <c r="E625" s="6" t="s">
        <v>120</v>
      </c>
      <c r="F625" s="2" t="s">
        <v>198</v>
      </c>
      <c r="G625" s="2" t="s">
        <v>166</v>
      </c>
      <c r="H625" s="2" t="s">
        <v>44</v>
      </c>
      <c r="I625" s="2" t="s">
        <v>1374</v>
      </c>
      <c r="J625" s="6" t="s">
        <v>45</v>
      </c>
      <c r="K625" s="2" t="s">
        <v>66</v>
      </c>
      <c r="L625" s="2">
        <v>1</v>
      </c>
      <c r="M625" s="2">
        <v>7900</v>
      </c>
      <c r="N625" s="2">
        <v>4999</v>
      </c>
      <c r="O625" s="12">
        <v>0.63278481012658205</v>
      </c>
      <c r="P625" s="7"/>
      <c r="Q625" s="7"/>
      <c r="R625" s="14" t="s">
        <v>65</v>
      </c>
      <c r="S625" s="2" t="s">
        <v>1534</v>
      </c>
      <c r="T625" s="2">
        <v>13693067787</v>
      </c>
      <c r="U625" s="7"/>
      <c r="V625" s="7"/>
      <c r="W625" s="2" t="s">
        <v>54</v>
      </c>
      <c r="X625" s="6" t="s">
        <v>86</v>
      </c>
      <c r="Y625" s="6"/>
      <c r="Z625" s="7"/>
    </row>
    <row r="626" spans="1:26" x14ac:dyDescent="0.15">
      <c r="A626" s="4">
        <v>42391</v>
      </c>
      <c r="B626" s="5" t="s">
        <v>1533</v>
      </c>
      <c r="C626" s="2">
        <v>6</v>
      </c>
      <c r="D626" s="6" t="s">
        <v>146</v>
      </c>
      <c r="E626" s="6" t="s">
        <v>120</v>
      </c>
      <c r="F626" s="2" t="s">
        <v>1535</v>
      </c>
      <c r="G626" s="2" t="s">
        <v>166</v>
      </c>
      <c r="H626" s="2" t="s">
        <v>44</v>
      </c>
      <c r="I626" s="2">
        <v>26.5</v>
      </c>
      <c r="J626" s="6" t="s">
        <v>45</v>
      </c>
      <c r="K626" s="2" t="s">
        <v>66</v>
      </c>
      <c r="L626" s="2">
        <v>1</v>
      </c>
      <c r="M626" s="2">
        <v>3940</v>
      </c>
      <c r="N626" s="2">
        <v>3104</v>
      </c>
      <c r="O626" s="12">
        <v>0.78781725888324905</v>
      </c>
      <c r="P626" s="7"/>
      <c r="Q626" s="7"/>
      <c r="R626" s="14" t="s">
        <v>65</v>
      </c>
      <c r="S626" s="2" t="s">
        <v>1534</v>
      </c>
      <c r="T626" s="7"/>
      <c r="U626" s="7"/>
      <c r="V626" s="7"/>
      <c r="W626" s="2" t="s">
        <v>54</v>
      </c>
      <c r="X626" s="6" t="s">
        <v>86</v>
      </c>
      <c r="Y626" s="6"/>
      <c r="Z626" s="7"/>
    </row>
    <row r="627" spans="1:26" x14ac:dyDescent="0.15">
      <c r="A627" s="4">
        <v>42391</v>
      </c>
      <c r="B627" s="5" t="s">
        <v>1533</v>
      </c>
      <c r="C627" s="2">
        <v>6</v>
      </c>
      <c r="D627" s="6" t="s">
        <v>149</v>
      </c>
      <c r="E627" s="6" t="s">
        <v>120</v>
      </c>
      <c r="F627" s="2" t="s">
        <v>1536</v>
      </c>
      <c r="G627" s="2" t="s">
        <v>166</v>
      </c>
      <c r="H627" s="2" t="s">
        <v>44</v>
      </c>
      <c r="I627" s="2" t="s">
        <v>817</v>
      </c>
      <c r="J627" s="6" t="s">
        <v>45</v>
      </c>
      <c r="K627" s="2" t="s">
        <v>66</v>
      </c>
      <c r="L627" s="2">
        <v>1</v>
      </c>
      <c r="M627" s="2">
        <v>1130</v>
      </c>
      <c r="N627" s="2">
        <v>1017</v>
      </c>
      <c r="O627" s="12">
        <v>0.9</v>
      </c>
      <c r="P627" s="7"/>
      <c r="Q627" s="7"/>
      <c r="R627" s="14" t="s">
        <v>65</v>
      </c>
      <c r="S627" s="2" t="s">
        <v>1534</v>
      </c>
      <c r="T627" s="7"/>
      <c r="U627" s="7"/>
      <c r="V627" s="7"/>
      <c r="W627" s="2" t="s">
        <v>54</v>
      </c>
      <c r="X627" s="6" t="s">
        <v>86</v>
      </c>
      <c r="Y627" s="6"/>
      <c r="Z627" s="7"/>
    </row>
    <row r="628" spans="1:26" x14ac:dyDescent="0.15">
      <c r="A628" s="4">
        <v>42391</v>
      </c>
      <c r="B628" s="5" t="s">
        <v>1533</v>
      </c>
      <c r="C628" s="2">
        <v>6</v>
      </c>
      <c r="D628" s="6" t="s">
        <v>111</v>
      </c>
      <c r="E628" s="6" t="s">
        <v>112</v>
      </c>
      <c r="F628" s="7"/>
      <c r="G628" s="2" t="s">
        <v>184</v>
      </c>
      <c r="H628" s="2" t="s">
        <v>62</v>
      </c>
      <c r="I628" s="2" t="s">
        <v>914</v>
      </c>
      <c r="J628" s="6" t="s">
        <v>45</v>
      </c>
      <c r="K628" s="2" t="s">
        <v>66</v>
      </c>
      <c r="L628" s="2">
        <v>1</v>
      </c>
      <c r="M628" s="2">
        <v>280</v>
      </c>
      <c r="N628" s="2">
        <v>280</v>
      </c>
      <c r="O628" s="12">
        <v>1</v>
      </c>
      <c r="P628" s="7"/>
      <c r="Q628" s="7"/>
      <c r="R628" s="14" t="s">
        <v>65</v>
      </c>
      <c r="S628" s="2" t="s">
        <v>1534</v>
      </c>
      <c r="T628" s="7"/>
      <c r="U628" s="7"/>
      <c r="V628" s="7"/>
      <c r="W628" s="2" t="s">
        <v>54</v>
      </c>
      <c r="X628" s="6" t="s">
        <v>86</v>
      </c>
      <c r="Y628" s="6"/>
      <c r="Z628" s="7"/>
    </row>
    <row r="629" spans="1:26" x14ac:dyDescent="0.15">
      <c r="A629" s="4">
        <v>42392</v>
      </c>
      <c r="B629" s="5" t="s">
        <v>1537</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1538</v>
      </c>
      <c r="C630" s="2">
        <v>2</v>
      </c>
      <c r="D630" s="6" t="s">
        <v>100</v>
      </c>
      <c r="E630" s="6" t="s">
        <v>128</v>
      </c>
      <c r="F630" s="2" t="s">
        <v>839</v>
      </c>
      <c r="G630" s="2" t="s">
        <v>1539</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1540</v>
      </c>
      <c r="C631" s="2">
        <v>3</v>
      </c>
      <c r="D631" s="6" t="s">
        <v>90</v>
      </c>
      <c r="E631" s="6" t="s">
        <v>91</v>
      </c>
      <c r="F631" s="2" t="s">
        <v>1541</v>
      </c>
      <c r="G631" s="2" t="s">
        <v>1326</v>
      </c>
      <c r="H631" s="2" t="s">
        <v>44</v>
      </c>
      <c r="I631" s="2" t="s">
        <v>72</v>
      </c>
      <c r="J631" s="6" t="s">
        <v>45</v>
      </c>
      <c r="K631" s="2" t="s">
        <v>66</v>
      </c>
      <c r="L631" s="2">
        <v>1</v>
      </c>
      <c r="M631" s="2">
        <v>1990</v>
      </c>
      <c r="N631" s="2">
        <v>1194</v>
      </c>
      <c r="O631" s="12">
        <v>0.6</v>
      </c>
      <c r="P631" s="7"/>
      <c r="Q631" s="7"/>
      <c r="R631" s="14" t="s">
        <v>275</v>
      </c>
      <c r="S631" s="2" t="s">
        <v>54</v>
      </c>
      <c r="T631" s="7"/>
      <c r="U631" s="7"/>
      <c r="V631" s="7"/>
      <c r="W631" s="2" t="s">
        <v>54</v>
      </c>
      <c r="X631" s="6" t="s">
        <v>276</v>
      </c>
      <c r="Y631" s="6"/>
      <c r="Z631" s="7"/>
    </row>
    <row r="632" spans="1:26" x14ac:dyDescent="0.15">
      <c r="A632" s="4">
        <v>42392</v>
      </c>
      <c r="B632" s="5" t="s">
        <v>1542</v>
      </c>
      <c r="C632" s="2">
        <v>4</v>
      </c>
      <c r="D632" s="6" t="s">
        <v>102</v>
      </c>
      <c r="E632" s="6" t="s">
        <v>133</v>
      </c>
      <c r="F632" s="7"/>
      <c r="G632" s="2" t="s">
        <v>1326</v>
      </c>
      <c r="H632" s="2" t="s">
        <v>62</v>
      </c>
      <c r="I632" s="2" t="s">
        <v>192</v>
      </c>
      <c r="J632" s="6" t="s">
        <v>45</v>
      </c>
      <c r="K632" s="2" t="s">
        <v>64</v>
      </c>
      <c r="L632" s="2">
        <v>1</v>
      </c>
      <c r="M632" s="2">
        <v>700</v>
      </c>
      <c r="N632" s="2">
        <v>700</v>
      </c>
      <c r="O632" s="12">
        <v>1</v>
      </c>
      <c r="P632" s="7"/>
      <c r="Q632" s="7"/>
      <c r="R632" s="14" t="s">
        <v>113</v>
      </c>
      <c r="S632" s="2" t="s">
        <v>313</v>
      </c>
      <c r="T632" s="7"/>
      <c r="U632" s="7"/>
      <c r="V632" s="7"/>
      <c r="W632" s="2" t="s">
        <v>54</v>
      </c>
      <c r="X632" s="6" t="s">
        <v>78</v>
      </c>
      <c r="Y632" s="6"/>
      <c r="Z632" s="2" t="s">
        <v>301</v>
      </c>
    </row>
    <row r="633" spans="1:26" x14ac:dyDescent="0.15">
      <c r="A633" s="4">
        <v>42392</v>
      </c>
      <c r="B633" s="5" t="s">
        <v>1543</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1544</v>
      </c>
      <c r="T633" s="7"/>
      <c r="U633" s="7"/>
      <c r="V633" s="7"/>
      <c r="W633" s="2" t="s">
        <v>215</v>
      </c>
      <c r="X633" s="6" t="s">
        <v>78</v>
      </c>
      <c r="Y633" s="6"/>
      <c r="Z633" s="7"/>
    </row>
    <row r="634" spans="1:26" x14ac:dyDescent="0.15">
      <c r="A634" s="4">
        <v>42393</v>
      </c>
      <c r="B634" s="5" t="s">
        <v>1545</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1546</v>
      </c>
      <c r="C635" s="2">
        <v>2</v>
      </c>
      <c r="D635" s="6" t="s">
        <v>149</v>
      </c>
      <c r="E635" s="6" t="s">
        <v>504</v>
      </c>
      <c r="F635" s="7"/>
      <c r="G635" s="2" t="s">
        <v>150</v>
      </c>
      <c r="H635" s="2" t="s">
        <v>44</v>
      </c>
      <c r="I635" s="2" t="s">
        <v>797</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1547</v>
      </c>
      <c r="C636" s="2">
        <v>3</v>
      </c>
      <c r="D636" s="6" t="s">
        <v>135</v>
      </c>
      <c r="E636" s="6" t="s">
        <v>112</v>
      </c>
      <c r="F636" s="7"/>
      <c r="G636" s="2" t="s">
        <v>1548</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1549</v>
      </c>
      <c r="C637" s="2">
        <v>4</v>
      </c>
      <c r="D637" s="6" t="s">
        <v>50</v>
      </c>
      <c r="E637" s="6" t="s">
        <v>623</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1550</v>
      </c>
      <c r="C638" s="2">
        <v>5</v>
      </c>
      <c r="D638" s="6" t="s">
        <v>75</v>
      </c>
      <c r="E638" s="6" t="s">
        <v>199</v>
      </c>
      <c r="F638" s="2" t="s">
        <v>1042</v>
      </c>
      <c r="G638" s="2" t="s">
        <v>331</v>
      </c>
      <c r="H638" s="2" t="s">
        <v>44</v>
      </c>
      <c r="I638" s="2" t="s">
        <v>53</v>
      </c>
      <c r="J638" s="6" t="s">
        <v>45</v>
      </c>
      <c r="K638" s="2" t="s">
        <v>64</v>
      </c>
      <c r="L638" s="2">
        <v>1</v>
      </c>
      <c r="M638" s="2">
        <v>228</v>
      </c>
      <c r="N638" s="2">
        <v>228</v>
      </c>
      <c r="O638" s="12">
        <v>1</v>
      </c>
      <c r="P638" s="7"/>
      <c r="Q638" s="7"/>
      <c r="R638" s="14" t="s">
        <v>113</v>
      </c>
      <c r="S638" s="2" t="s">
        <v>1069</v>
      </c>
      <c r="T638" s="7"/>
      <c r="U638" s="7"/>
      <c r="V638" s="7"/>
      <c r="W638" s="2" t="s">
        <v>54</v>
      </c>
      <c r="X638" s="6" t="s">
        <v>49</v>
      </c>
      <c r="Y638" s="6"/>
      <c r="Z638" s="7"/>
    </row>
    <row r="639" spans="1:26" x14ac:dyDescent="0.15">
      <c r="A639" s="4">
        <v>42393</v>
      </c>
      <c r="B639" s="5" t="s">
        <v>1551</v>
      </c>
      <c r="C639" s="2">
        <v>6</v>
      </c>
      <c r="D639" s="6" t="s">
        <v>242</v>
      </c>
      <c r="E639" s="6"/>
      <c r="F639" s="2" t="s">
        <v>995</v>
      </c>
      <c r="G639" s="2" t="s">
        <v>150</v>
      </c>
      <c r="H639" s="2" t="s">
        <v>62</v>
      </c>
      <c r="I639" s="2" t="s">
        <v>820</v>
      </c>
      <c r="J639" s="6" t="s">
        <v>63</v>
      </c>
      <c r="K639" s="2" t="s">
        <v>66</v>
      </c>
      <c r="L639" s="2">
        <v>1</v>
      </c>
      <c r="M639" s="2">
        <v>500</v>
      </c>
      <c r="N639" s="2">
        <v>500</v>
      </c>
      <c r="O639" s="12">
        <v>1</v>
      </c>
      <c r="P639" s="7"/>
      <c r="Q639" s="7"/>
      <c r="R639" s="14" t="s">
        <v>145</v>
      </c>
      <c r="S639" s="2" t="s">
        <v>317</v>
      </c>
      <c r="T639" s="2">
        <v>13910601828</v>
      </c>
      <c r="U639" s="2" t="s">
        <v>1552</v>
      </c>
      <c r="V639" s="7"/>
      <c r="W639" s="2" t="s">
        <v>54</v>
      </c>
      <c r="X639" s="6" t="s">
        <v>86</v>
      </c>
      <c r="Y639" s="6"/>
      <c r="Z639" s="7"/>
    </row>
    <row r="640" spans="1:26" x14ac:dyDescent="0.15">
      <c r="A640" s="4">
        <v>42393</v>
      </c>
      <c r="B640" s="5" t="s">
        <v>1551</v>
      </c>
      <c r="C640" s="2">
        <v>6</v>
      </c>
      <c r="D640" s="6" t="s">
        <v>242</v>
      </c>
      <c r="E640" s="6"/>
      <c r="F640" s="2" t="s">
        <v>1553</v>
      </c>
      <c r="G640" s="2" t="s">
        <v>247</v>
      </c>
      <c r="H640" s="2" t="s">
        <v>62</v>
      </c>
      <c r="I640" s="2" t="s">
        <v>797</v>
      </c>
      <c r="J640" s="6" t="s">
        <v>63</v>
      </c>
      <c r="K640" s="2" t="s">
        <v>66</v>
      </c>
      <c r="L640" s="2">
        <v>1</v>
      </c>
      <c r="M640" s="2">
        <v>500</v>
      </c>
      <c r="N640" s="2">
        <v>500</v>
      </c>
      <c r="O640" s="12">
        <v>1</v>
      </c>
      <c r="P640" s="7"/>
      <c r="Q640" s="7"/>
      <c r="R640" s="14" t="s">
        <v>145</v>
      </c>
      <c r="S640" s="2" t="s">
        <v>317</v>
      </c>
      <c r="T640" s="7"/>
      <c r="U640" s="2" t="s">
        <v>1552</v>
      </c>
      <c r="V640" s="7"/>
      <c r="W640" s="2" t="s">
        <v>54</v>
      </c>
      <c r="X640" s="6" t="s">
        <v>86</v>
      </c>
      <c r="Y640" s="6"/>
      <c r="Z640" s="7"/>
    </row>
    <row r="641" spans="1:31" x14ac:dyDescent="0.15">
      <c r="A641" s="4">
        <v>42393</v>
      </c>
      <c r="B641" s="5" t="s">
        <v>1554</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321</v>
      </c>
      <c r="T641" s="2"/>
      <c r="U641" s="2"/>
      <c r="V641" s="2"/>
      <c r="W641" s="2" t="s">
        <v>54</v>
      </c>
      <c r="X641" s="6" t="s">
        <v>49</v>
      </c>
      <c r="Y641" s="6"/>
      <c r="Z641" s="2"/>
      <c r="AA641" s="2"/>
      <c r="AB641" s="15"/>
      <c r="AC641" s="2"/>
      <c r="AD641" s="2"/>
      <c r="AE641" s="2"/>
    </row>
    <row r="642" spans="1:31" x14ac:dyDescent="0.15">
      <c r="A642" s="4">
        <v>42393</v>
      </c>
      <c r="B642" s="5" t="s">
        <v>1555</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1556</v>
      </c>
      <c r="T642" s="2">
        <v>13512230201</v>
      </c>
      <c r="U642" s="7"/>
      <c r="V642" s="7"/>
      <c r="W642" s="2" t="s">
        <v>54</v>
      </c>
      <c r="X642" s="6" t="s">
        <v>86</v>
      </c>
      <c r="Y642" s="6"/>
      <c r="Z642" s="7"/>
      <c r="AA642" s="7"/>
      <c r="AB642" s="7"/>
      <c r="AC642" s="7"/>
      <c r="AD642" s="7"/>
      <c r="AE642" s="7"/>
    </row>
    <row r="643" spans="1:31" x14ac:dyDescent="0.15">
      <c r="A643" s="4">
        <v>42393</v>
      </c>
      <c r="B643" s="5" t="s">
        <v>1557</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1556</v>
      </c>
      <c r="T643" s="7"/>
      <c r="U643" s="7"/>
      <c r="V643" s="7"/>
      <c r="W643" s="2" t="s">
        <v>54</v>
      </c>
      <c r="X643" s="6" t="s">
        <v>86</v>
      </c>
      <c r="Y643" s="6"/>
      <c r="Z643" s="7"/>
      <c r="AA643" s="7"/>
      <c r="AB643" s="7"/>
      <c r="AC643" s="7"/>
      <c r="AD643" s="7"/>
      <c r="AE643" s="7"/>
    </row>
    <row r="644" spans="1:31" x14ac:dyDescent="0.15">
      <c r="A644" s="4">
        <v>42393</v>
      </c>
      <c r="B644" s="5" t="s">
        <v>1557</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1556</v>
      </c>
      <c r="T644" s="7"/>
      <c r="U644" s="7"/>
      <c r="V644" s="7"/>
      <c r="W644" s="2" t="s">
        <v>54</v>
      </c>
      <c r="X644" s="6" t="s">
        <v>86</v>
      </c>
      <c r="Y644" s="6"/>
      <c r="Z644" s="7"/>
      <c r="AA644" s="7"/>
      <c r="AB644" s="7"/>
      <c r="AC644" s="7"/>
      <c r="AD644" s="7"/>
      <c r="AE644" s="7"/>
    </row>
    <row r="645" spans="1:31" x14ac:dyDescent="0.15">
      <c r="A645" s="4">
        <v>42393</v>
      </c>
      <c r="B645" s="5" t="s">
        <v>1557</v>
      </c>
      <c r="C645" s="2">
        <v>9</v>
      </c>
      <c r="D645" s="6" t="s">
        <v>50</v>
      </c>
      <c r="E645" s="6" t="s">
        <v>623</v>
      </c>
      <c r="F645" s="7"/>
      <c r="G645" s="2" t="s">
        <v>138</v>
      </c>
      <c r="H645" s="2" t="s">
        <v>44</v>
      </c>
      <c r="I645" s="2" t="s">
        <v>53</v>
      </c>
      <c r="J645" s="6" t="s">
        <v>55</v>
      </c>
      <c r="K645" s="2" t="s">
        <v>64</v>
      </c>
      <c r="L645" s="2">
        <v>1</v>
      </c>
      <c r="M645" s="2">
        <v>50</v>
      </c>
      <c r="N645" s="2">
        <v>50</v>
      </c>
      <c r="O645" s="12">
        <v>1</v>
      </c>
      <c r="P645" s="7"/>
      <c r="Q645" s="7"/>
      <c r="R645" s="14" t="s">
        <v>65</v>
      </c>
      <c r="S645" s="2" t="s">
        <v>1556</v>
      </c>
      <c r="T645" s="7"/>
      <c r="U645" s="7"/>
      <c r="V645" s="7"/>
      <c r="W645" s="2" t="s">
        <v>54</v>
      </c>
      <c r="X645" s="6" t="s">
        <v>86</v>
      </c>
      <c r="Y645" s="6"/>
      <c r="Z645" s="7"/>
      <c r="AA645" s="7"/>
      <c r="AB645" s="7"/>
      <c r="AC645" s="7"/>
      <c r="AD645" s="7"/>
      <c r="AE645" s="7"/>
    </row>
    <row r="646" spans="1:31" x14ac:dyDescent="0.15">
      <c r="A646" s="4">
        <v>42393</v>
      </c>
      <c r="B646" s="5" t="s">
        <v>1558</v>
      </c>
      <c r="C646" s="2">
        <v>10</v>
      </c>
      <c r="D646" s="6" t="s">
        <v>66</v>
      </c>
      <c r="E646" s="6" t="s">
        <v>120</v>
      </c>
      <c r="F646" s="2" t="s">
        <v>925</v>
      </c>
      <c r="G646" s="2" t="s">
        <v>166</v>
      </c>
      <c r="H646" s="2" t="s">
        <v>44</v>
      </c>
      <c r="I646" s="2" t="s">
        <v>212</v>
      </c>
      <c r="J646" s="6" t="s">
        <v>45</v>
      </c>
      <c r="K646" s="2" t="s">
        <v>66</v>
      </c>
      <c r="L646" s="2">
        <v>1</v>
      </c>
      <c r="M646" s="2">
        <v>2580</v>
      </c>
      <c r="N646" s="2">
        <v>1677</v>
      </c>
      <c r="O646" s="12">
        <v>0.65</v>
      </c>
      <c r="P646" s="7"/>
      <c r="Q646" s="7"/>
      <c r="R646" s="14" t="s">
        <v>113</v>
      </c>
      <c r="S646" s="2" t="s">
        <v>1559</v>
      </c>
      <c r="T646" s="7"/>
      <c r="U646" s="7"/>
      <c r="V646" s="7"/>
      <c r="W646" s="2" t="s">
        <v>238</v>
      </c>
      <c r="X646" s="6" t="s">
        <v>276</v>
      </c>
      <c r="Y646" s="6"/>
      <c r="Z646" s="7"/>
      <c r="AA646" s="7"/>
      <c r="AB646" s="7"/>
      <c r="AC646" s="7"/>
      <c r="AD646" s="7"/>
      <c r="AE646" s="7"/>
    </row>
    <row r="647" spans="1:31" x14ac:dyDescent="0.15">
      <c r="A647" s="4">
        <v>42393</v>
      </c>
      <c r="B647" s="5" t="s">
        <v>1558</v>
      </c>
      <c r="C647" s="2">
        <v>10</v>
      </c>
      <c r="D647" s="6" t="s">
        <v>146</v>
      </c>
      <c r="E647" s="6" t="s">
        <v>120</v>
      </c>
      <c r="F647" s="2" t="s">
        <v>864</v>
      </c>
      <c r="G647" s="2" t="s">
        <v>166</v>
      </c>
      <c r="H647" s="2" t="s">
        <v>44</v>
      </c>
      <c r="I647" s="2">
        <v>27.5</v>
      </c>
      <c r="J647" s="6" t="s">
        <v>45</v>
      </c>
      <c r="K647" s="2" t="s">
        <v>66</v>
      </c>
      <c r="L647" s="2">
        <v>1</v>
      </c>
      <c r="M647" s="2">
        <v>2190</v>
      </c>
      <c r="N647" s="2">
        <v>1314</v>
      </c>
      <c r="O647" s="12">
        <v>0.6</v>
      </c>
      <c r="P647" s="7"/>
      <c r="Q647" s="7"/>
      <c r="R647" s="14" t="s">
        <v>113</v>
      </c>
      <c r="S647" s="2" t="s">
        <v>1559</v>
      </c>
      <c r="T647" s="7"/>
      <c r="U647" s="7"/>
      <c r="V647" s="7"/>
      <c r="W647" s="2" t="s">
        <v>238</v>
      </c>
      <c r="X647" s="6" t="s">
        <v>276</v>
      </c>
      <c r="Y647" s="6"/>
      <c r="Z647" s="7"/>
      <c r="AA647" s="7"/>
      <c r="AB647" s="7"/>
      <c r="AC647" s="7"/>
      <c r="AD647" s="7"/>
      <c r="AE647" s="7"/>
    </row>
    <row r="648" spans="1:31" x14ac:dyDescent="0.15">
      <c r="A648" s="4">
        <v>42393</v>
      </c>
      <c r="B648" s="5" t="s">
        <v>1558</v>
      </c>
      <c r="C648" s="2">
        <v>10</v>
      </c>
      <c r="D648" s="6" t="s">
        <v>69</v>
      </c>
      <c r="E648" s="6" t="s">
        <v>199</v>
      </c>
      <c r="F648" s="2" t="s">
        <v>119</v>
      </c>
      <c r="G648" s="2" t="s">
        <v>280</v>
      </c>
      <c r="H648" s="2" t="s">
        <v>44</v>
      </c>
      <c r="I648" s="2" t="s">
        <v>43</v>
      </c>
      <c r="J648" s="6" t="s">
        <v>45</v>
      </c>
      <c r="K648" s="2" t="s">
        <v>66</v>
      </c>
      <c r="L648" s="2">
        <v>1</v>
      </c>
      <c r="M648" s="2">
        <v>580</v>
      </c>
      <c r="N648" s="2">
        <v>348</v>
      </c>
      <c r="O648" s="12">
        <v>0.6</v>
      </c>
      <c r="P648" s="7"/>
      <c r="Q648" s="7"/>
      <c r="R648" s="14" t="s">
        <v>113</v>
      </c>
      <c r="S648" s="2" t="s">
        <v>1559</v>
      </c>
      <c r="T648" s="7"/>
      <c r="U648" s="7"/>
      <c r="V648" s="7"/>
      <c r="W648" s="2" t="s">
        <v>238</v>
      </c>
      <c r="X648" s="6" t="s">
        <v>276</v>
      </c>
      <c r="Y648" s="6"/>
      <c r="Z648" s="7"/>
      <c r="AA648" s="7"/>
      <c r="AB648" s="7"/>
      <c r="AC648" s="7"/>
      <c r="AD648" s="7"/>
      <c r="AE648" s="7"/>
    </row>
    <row r="649" spans="1:31" x14ac:dyDescent="0.15">
      <c r="A649" s="4">
        <v>42393</v>
      </c>
      <c r="B649" s="5" t="s">
        <v>1558</v>
      </c>
      <c r="C649" s="2">
        <v>10</v>
      </c>
      <c r="D649" s="6" t="s">
        <v>149</v>
      </c>
      <c r="E649" s="6" t="s">
        <v>504</v>
      </c>
      <c r="F649" s="7"/>
      <c r="G649" s="2" t="s">
        <v>150</v>
      </c>
      <c r="H649" s="2" t="s">
        <v>44</v>
      </c>
      <c r="I649" s="2" t="s">
        <v>797</v>
      </c>
      <c r="J649" s="6" t="s">
        <v>45</v>
      </c>
      <c r="K649" s="2" t="s">
        <v>66</v>
      </c>
      <c r="L649" s="2">
        <v>1</v>
      </c>
      <c r="M649" s="2">
        <v>258</v>
      </c>
      <c r="N649" s="2">
        <v>154</v>
      </c>
      <c r="O649" s="12">
        <v>0.59689922480620194</v>
      </c>
      <c r="P649" s="7"/>
      <c r="Q649" s="7"/>
      <c r="R649" s="14" t="s">
        <v>113</v>
      </c>
      <c r="S649" s="2" t="s">
        <v>1559</v>
      </c>
      <c r="T649" s="7"/>
      <c r="U649" s="7"/>
      <c r="V649" s="7"/>
      <c r="W649" s="2" t="s">
        <v>238</v>
      </c>
      <c r="X649" s="6" t="s">
        <v>276</v>
      </c>
      <c r="Y649" s="6"/>
      <c r="Z649" s="7"/>
      <c r="AA649" s="7"/>
      <c r="AB649" s="7"/>
      <c r="AC649" s="7"/>
      <c r="AD649" s="7"/>
      <c r="AE649" s="7"/>
    </row>
    <row r="650" spans="1:31" x14ac:dyDescent="0.15">
      <c r="A650" s="4">
        <v>42393</v>
      </c>
      <c r="B650" s="5" t="s">
        <v>1558</v>
      </c>
      <c r="C650" s="2">
        <v>10</v>
      </c>
      <c r="D650" s="6" t="s">
        <v>692</v>
      </c>
      <c r="E650" s="6" t="s">
        <v>112</v>
      </c>
      <c r="F650" s="7"/>
      <c r="G650" s="2" t="s">
        <v>1177</v>
      </c>
      <c r="H650" s="2" t="s">
        <v>44</v>
      </c>
      <c r="I650" s="2" t="s">
        <v>53</v>
      </c>
      <c r="J650" s="6" t="s">
        <v>45</v>
      </c>
      <c r="K650" s="2" t="s">
        <v>66</v>
      </c>
      <c r="L650" s="2">
        <v>1</v>
      </c>
      <c r="M650" s="2">
        <v>480</v>
      </c>
      <c r="N650" s="2">
        <v>288</v>
      </c>
      <c r="O650" s="12">
        <v>0.6</v>
      </c>
      <c r="P650" s="7"/>
      <c r="Q650" s="7"/>
      <c r="R650" s="14" t="s">
        <v>113</v>
      </c>
      <c r="S650" s="2" t="s">
        <v>1559</v>
      </c>
      <c r="T650" s="7"/>
      <c r="U650" s="7"/>
      <c r="V650" s="7"/>
      <c r="W650" s="2" t="s">
        <v>238</v>
      </c>
      <c r="X650" s="6" t="s">
        <v>276</v>
      </c>
      <c r="Y650" s="6"/>
      <c r="Z650" s="7"/>
      <c r="AA650" s="7"/>
      <c r="AB650" s="7"/>
      <c r="AC650" s="7"/>
      <c r="AD650" s="7"/>
      <c r="AE650" s="7"/>
    </row>
    <row r="651" spans="1:31" x14ac:dyDescent="0.15">
      <c r="A651" s="4">
        <v>42393</v>
      </c>
      <c r="B651" s="5" t="s">
        <v>1558</v>
      </c>
      <c r="C651" s="2">
        <v>10</v>
      </c>
      <c r="D651" s="6" t="s">
        <v>111</v>
      </c>
      <c r="E651" s="6" t="s">
        <v>112</v>
      </c>
      <c r="F651" s="7"/>
      <c r="G651" s="2" t="s">
        <v>1177</v>
      </c>
      <c r="H651" s="2" t="s">
        <v>44</v>
      </c>
      <c r="I651" s="2" t="s">
        <v>178</v>
      </c>
      <c r="J651" s="6" t="s">
        <v>45</v>
      </c>
      <c r="K651" s="2" t="s">
        <v>66</v>
      </c>
      <c r="L651" s="2">
        <v>1</v>
      </c>
      <c r="M651" s="2">
        <v>320</v>
      </c>
      <c r="N651" s="2">
        <v>192</v>
      </c>
      <c r="O651" s="12">
        <v>0.6</v>
      </c>
      <c r="P651" s="7"/>
      <c r="Q651" s="7"/>
      <c r="R651" s="14" t="s">
        <v>113</v>
      </c>
      <c r="S651" s="2" t="s">
        <v>1559</v>
      </c>
      <c r="T651" s="7"/>
      <c r="U651" s="7"/>
      <c r="V651" s="7"/>
      <c r="W651" s="2" t="s">
        <v>238</v>
      </c>
      <c r="X651" s="6" t="s">
        <v>276</v>
      </c>
      <c r="Y651" s="6"/>
      <c r="Z651" s="7"/>
      <c r="AA651" s="7"/>
      <c r="AB651" s="7"/>
      <c r="AC651" s="7"/>
      <c r="AD651" s="7"/>
      <c r="AE651" s="7"/>
    </row>
    <row r="652" spans="1:31" x14ac:dyDescent="0.15">
      <c r="A652" s="4">
        <v>42393</v>
      </c>
      <c r="B652" s="5" t="s">
        <v>1558</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1559</v>
      </c>
      <c r="T652" s="7"/>
      <c r="U652" s="7"/>
      <c r="V652" s="7"/>
      <c r="W652" s="2" t="s">
        <v>238</v>
      </c>
      <c r="X652" s="6" t="s">
        <v>186</v>
      </c>
      <c r="Y652" s="6"/>
      <c r="Z652" s="7"/>
      <c r="AA652" s="7"/>
      <c r="AB652" s="7"/>
      <c r="AC652" s="7"/>
      <c r="AD652" s="7"/>
      <c r="AE652" s="7"/>
    </row>
    <row r="653" spans="1:31" x14ac:dyDescent="0.15">
      <c r="A653" s="4">
        <v>42393</v>
      </c>
      <c r="B653" s="5" t="s">
        <v>1560</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1495</v>
      </c>
      <c r="T653" s="2">
        <v>13311370119</v>
      </c>
      <c r="U653" s="7"/>
      <c r="V653" s="7"/>
      <c r="W653" s="2" t="s">
        <v>54</v>
      </c>
      <c r="X653" s="6" t="s">
        <v>86</v>
      </c>
      <c r="Y653" s="6"/>
      <c r="Z653" s="7"/>
      <c r="AA653" s="7"/>
      <c r="AB653" s="7"/>
      <c r="AC653" s="7"/>
      <c r="AD653" s="7"/>
      <c r="AE653" s="7"/>
    </row>
    <row r="654" spans="1:31" x14ac:dyDescent="0.15">
      <c r="A654" s="4">
        <v>42394</v>
      </c>
      <c r="B654" s="5" t="s">
        <v>1561</v>
      </c>
      <c r="C654" s="2">
        <v>1</v>
      </c>
      <c r="D654" s="6" t="s">
        <v>50</v>
      </c>
      <c r="E654" s="6" t="s">
        <v>623</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392</v>
      </c>
      <c r="X654" s="6" t="s">
        <v>86</v>
      </c>
      <c r="Y654" s="6"/>
      <c r="Z654" s="7"/>
      <c r="AA654" s="7"/>
      <c r="AB654" s="7"/>
      <c r="AC654" s="7"/>
      <c r="AD654" s="7"/>
      <c r="AE654" s="7"/>
    </row>
    <row r="655" spans="1:31" x14ac:dyDescent="0.15">
      <c r="A655" s="4">
        <v>42394</v>
      </c>
      <c r="B655" s="5" t="s">
        <v>1561</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392</v>
      </c>
      <c r="X655" s="6" t="s">
        <v>86</v>
      </c>
      <c r="Y655" s="6"/>
      <c r="Z655" s="7"/>
      <c r="AA655" s="7"/>
      <c r="AB655" s="7"/>
      <c r="AC655" s="7"/>
      <c r="AD655" s="7"/>
      <c r="AE655" s="7"/>
    </row>
    <row r="656" spans="1:31" x14ac:dyDescent="0.15">
      <c r="A656" s="4">
        <v>42394</v>
      </c>
      <c r="B656" s="5" t="s">
        <v>1562</v>
      </c>
      <c r="C656" s="2">
        <v>2</v>
      </c>
      <c r="D656" s="6" t="s">
        <v>92</v>
      </c>
      <c r="E656" s="6" t="s">
        <v>250</v>
      </c>
      <c r="F656" s="2" t="s">
        <v>284</v>
      </c>
      <c r="G656" s="2" t="s">
        <v>94</v>
      </c>
      <c r="H656" s="2" t="s">
        <v>62</v>
      </c>
      <c r="I656" s="2" t="s">
        <v>971</v>
      </c>
      <c r="J656" s="6" t="s">
        <v>63</v>
      </c>
      <c r="K656" s="2" t="s">
        <v>66</v>
      </c>
      <c r="L656" s="2">
        <v>1</v>
      </c>
      <c r="M656" s="2">
        <v>580</v>
      </c>
      <c r="N656" s="2">
        <v>200</v>
      </c>
      <c r="O656" s="12">
        <v>0.34482758620689702</v>
      </c>
      <c r="P656" s="7"/>
      <c r="Q656" s="7"/>
      <c r="R656" s="14" t="s">
        <v>65</v>
      </c>
      <c r="S656" s="2" t="s">
        <v>1563</v>
      </c>
      <c r="T656" s="2">
        <v>13901358081</v>
      </c>
      <c r="U656" s="7"/>
      <c r="V656" s="7"/>
      <c r="W656" s="2" t="s">
        <v>392</v>
      </c>
      <c r="X656" s="6" t="s">
        <v>86</v>
      </c>
      <c r="Y656" s="6"/>
      <c r="Z656" s="7"/>
      <c r="AA656" s="7"/>
      <c r="AB656" s="7"/>
      <c r="AC656" s="7"/>
      <c r="AD656" s="7"/>
      <c r="AE656" s="7"/>
    </row>
    <row r="657" spans="1:31" x14ac:dyDescent="0.15">
      <c r="A657" s="4">
        <v>42394</v>
      </c>
      <c r="B657" s="5" t="s">
        <v>1562</v>
      </c>
      <c r="C657" s="2">
        <v>2</v>
      </c>
      <c r="D657" s="6" t="s">
        <v>90</v>
      </c>
      <c r="E657" s="6" t="s">
        <v>1027</v>
      </c>
      <c r="F657" s="2" t="s">
        <v>108</v>
      </c>
      <c r="G657" s="2" t="s">
        <v>109</v>
      </c>
      <c r="H657" s="2" t="s">
        <v>44</v>
      </c>
      <c r="I657" s="2" t="s">
        <v>261</v>
      </c>
      <c r="J657" s="6" t="s">
        <v>63</v>
      </c>
      <c r="K657" s="2" t="s">
        <v>66</v>
      </c>
      <c r="L657" s="2">
        <v>1</v>
      </c>
      <c r="M657" s="2">
        <v>598</v>
      </c>
      <c r="N657" s="2">
        <v>508</v>
      </c>
      <c r="O657" s="12">
        <v>0.84949832775919698</v>
      </c>
      <c r="P657" s="7"/>
      <c r="Q657" s="7"/>
      <c r="R657" s="14" t="s">
        <v>65</v>
      </c>
      <c r="S657" s="2" t="s">
        <v>1563</v>
      </c>
      <c r="T657" s="7"/>
      <c r="U657" s="7"/>
      <c r="V657" s="7"/>
      <c r="W657" s="2" t="s">
        <v>392</v>
      </c>
      <c r="X657" s="6" t="s">
        <v>86</v>
      </c>
      <c r="Y657" s="6"/>
      <c r="Z657" s="7"/>
      <c r="AA657" s="7"/>
      <c r="AB657" s="7"/>
      <c r="AC657" s="7"/>
      <c r="AD657" s="7"/>
      <c r="AE657" s="7"/>
    </row>
    <row r="658" spans="1:31" x14ac:dyDescent="0.15">
      <c r="A658" s="4">
        <v>42394</v>
      </c>
      <c r="B658" s="5" t="s">
        <v>1562</v>
      </c>
      <c r="C658" s="2">
        <v>2</v>
      </c>
      <c r="D658" s="6" t="s">
        <v>146</v>
      </c>
      <c r="E658" s="6" t="s">
        <v>239</v>
      </c>
      <c r="F658" s="2" t="s">
        <v>187</v>
      </c>
      <c r="G658" s="2" t="s">
        <v>164</v>
      </c>
      <c r="H658" s="2" t="s">
        <v>44</v>
      </c>
      <c r="I658" s="2" t="s">
        <v>240</v>
      </c>
      <c r="J658" s="6" t="s">
        <v>63</v>
      </c>
      <c r="K658" s="2" t="s">
        <v>66</v>
      </c>
      <c r="L658" s="2">
        <v>1</v>
      </c>
      <c r="M658" s="2">
        <v>1520</v>
      </c>
      <c r="N658" s="2">
        <v>1292</v>
      </c>
      <c r="O658" s="12">
        <v>0.85</v>
      </c>
      <c r="P658" s="7"/>
      <c r="Q658" s="7"/>
      <c r="R658" s="14" t="s">
        <v>65</v>
      </c>
      <c r="S658" s="2" t="s">
        <v>1563</v>
      </c>
      <c r="T658" s="7"/>
      <c r="U658" s="7"/>
      <c r="V658" s="7"/>
      <c r="W658" s="2" t="s">
        <v>392</v>
      </c>
      <c r="X658" s="6" t="s">
        <v>86</v>
      </c>
      <c r="Y658" s="6"/>
      <c r="Z658" s="7"/>
      <c r="AA658" s="7"/>
      <c r="AB658" s="7"/>
      <c r="AC658" s="7"/>
      <c r="AD658" s="7"/>
      <c r="AE658" s="7"/>
    </row>
    <row r="659" spans="1:31" x14ac:dyDescent="0.15">
      <c r="A659" s="4">
        <v>42394</v>
      </c>
      <c r="B659" s="5" t="s">
        <v>1564</v>
      </c>
      <c r="C659" s="2">
        <v>3</v>
      </c>
      <c r="D659" s="6" t="s">
        <v>75</v>
      </c>
      <c r="E659" s="6" t="s">
        <v>76</v>
      </c>
      <c r="F659" s="2" t="s">
        <v>1565</v>
      </c>
      <c r="G659" s="2" t="s">
        <v>280</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392</v>
      </c>
      <c r="X659" s="6" t="s">
        <v>86</v>
      </c>
      <c r="Y659" s="6"/>
      <c r="Z659" s="7"/>
      <c r="AA659" s="7"/>
      <c r="AB659" s="7"/>
      <c r="AC659" s="7"/>
      <c r="AD659" s="7"/>
      <c r="AE659" s="7"/>
    </row>
    <row r="660" spans="1:31" x14ac:dyDescent="0.15">
      <c r="A660" s="4">
        <v>42394</v>
      </c>
      <c r="B660" s="5" t="s">
        <v>1566</v>
      </c>
      <c r="C660" s="2">
        <v>4</v>
      </c>
      <c r="D660" s="6" t="s">
        <v>69</v>
      </c>
      <c r="E660" s="6" t="s">
        <v>199</v>
      </c>
      <c r="F660" s="2" t="s">
        <v>833</v>
      </c>
      <c r="G660" s="2" t="s">
        <v>834</v>
      </c>
      <c r="H660" s="2" t="s">
        <v>44</v>
      </c>
      <c r="I660" s="2" t="s">
        <v>43</v>
      </c>
      <c r="J660" s="6" t="s">
        <v>55</v>
      </c>
      <c r="K660" s="2" t="s">
        <v>66</v>
      </c>
      <c r="L660" s="2">
        <v>1</v>
      </c>
      <c r="M660" s="2">
        <v>1180</v>
      </c>
      <c r="N660" s="2">
        <v>1180</v>
      </c>
      <c r="O660" s="12">
        <v>1</v>
      </c>
      <c r="P660" s="7"/>
      <c r="Q660" s="7"/>
      <c r="R660" s="14" t="s">
        <v>113</v>
      </c>
      <c r="S660" s="2" t="s">
        <v>1490</v>
      </c>
      <c r="T660" s="7"/>
      <c r="U660" s="7"/>
      <c r="V660" s="7"/>
      <c r="W660" s="2" t="s">
        <v>392</v>
      </c>
      <c r="X660" s="6" t="s">
        <v>86</v>
      </c>
      <c r="Y660" s="6"/>
      <c r="Z660" s="7"/>
      <c r="AA660" s="7"/>
      <c r="AB660" s="7"/>
      <c r="AC660" s="7"/>
      <c r="AD660" s="7"/>
      <c r="AE660" s="7"/>
    </row>
    <row r="661" spans="1:31" x14ac:dyDescent="0.15">
      <c r="A661" s="4">
        <v>42394</v>
      </c>
      <c r="B661" s="5" t="s">
        <v>1566</v>
      </c>
      <c r="C661" s="2">
        <v>4</v>
      </c>
      <c r="D661" s="6" t="s">
        <v>75</v>
      </c>
      <c r="E661" s="6" t="s">
        <v>444</v>
      </c>
      <c r="F661" s="2" t="s">
        <v>1413</v>
      </c>
      <c r="G661" s="2" t="s">
        <v>998</v>
      </c>
      <c r="H661" s="2" t="s">
        <v>44</v>
      </c>
      <c r="I661" s="2" t="s">
        <v>53</v>
      </c>
      <c r="J661" s="6" t="s">
        <v>55</v>
      </c>
      <c r="K661" s="2" t="s">
        <v>66</v>
      </c>
      <c r="L661" s="2">
        <v>1</v>
      </c>
      <c r="M661" s="2">
        <v>450</v>
      </c>
      <c r="N661" s="2">
        <v>382</v>
      </c>
      <c r="O661" s="12">
        <v>0.84888888888888903</v>
      </c>
      <c r="P661" s="7"/>
      <c r="Q661" s="7"/>
      <c r="R661" s="14" t="s">
        <v>113</v>
      </c>
      <c r="S661" s="2" t="s">
        <v>1490</v>
      </c>
      <c r="T661" s="7"/>
      <c r="U661" s="7"/>
      <c r="V661" s="7"/>
      <c r="W661" s="2" t="s">
        <v>392</v>
      </c>
      <c r="X661" s="6" t="s">
        <v>86</v>
      </c>
      <c r="Y661" s="6"/>
      <c r="Z661" s="7"/>
      <c r="AA661" s="7"/>
      <c r="AB661" s="7"/>
      <c r="AC661" s="7"/>
      <c r="AD661" s="7"/>
      <c r="AE661" s="7"/>
    </row>
    <row r="662" spans="1:31" x14ac:dyDescent="0.15">
      <c r="A662" s="4">
        <v>42394</v>
      </c>
      <c r="B662" s="5" t="s">
        <v>1566</v>
      </c>
      <c r="C662" s="2">
        <v>4</v>
      </c>
      <c r="D662" s="6" t="s">
        <v>59</v>
      </c>
      <c r="E662" s="6" t="s">
        <v>264</v>
      </c>
      <c r="F662" s="7"/>
      <c r="G662" s="2" t="s">
        <v>203</v>
      </c>
      <c r="H662" s="2" t="s">
        <v>62</v>
      </c>
      <c r="I662" s="2" t="s">
        <v>89</v>
      </c>
      <c r="J662" s="6" t="s">
        <v>55</v>
      </c>
      <c r="K662" s="2" t="s">
        <v>66</v>
      </c>
      <c r="L662" s="2">
        <v>2</v>
      </c>
      <c r="M662" s="2">
        <v>138</v>
      </c>
      <c r="N662" s="2">
        <v>276</v>
      </c>
      <c r="O662" s="12">
        <v>1</v>
      </c>
      <c r="P662" s="7"/>
      <c r="Q662" s="7"/>
      <c r="R662" s="14" t="s">
        <v>113</v>
      </c>
      <c r="S662" s="2" t="s">
        <v>1490</v>
      </c>
      <c r="T662" s="7"/>
      <c r="U662" s="7"/>
      <c r="V662" s="7"/>
      <c r="W662" s="2" t="s">
        <v>392</v>
      </c>
      <c r="X662" s="6" t="s">
        <v>86</v>
      </c>
      <c r="Y662" s="6"/>
      <c r="Z662" s="7"/>
      <c r="AA662" s="7"/>
      <c r="AB662" s="7"/>
      <c r="AC662" s="7"/>
      <c r="AD662" s="7"/>
      <c r="AE662" s="7"/>
    </row>
    <row r="663" spans="1:31" x14ac:dyDescent="0.15">
      <c r="A663" s="4">
        <v>42394</v>
      </c>
      <c r="B663" s="5" t="s">
        <v>1566</v>
      </c>
      <c r="C663" s="2">
        <v>4</v>
      </c>
      <c r="D663" s="6" t="s">
        <v>50</v>
      </c>
      <c r="E663" s="6"/>
      <c r="F663" s="2" t="s">
        <v>1567</v>
      </c>
      <c r="G663" s="2" t="s">
        <v>164</v>
      </c>
      <c r="H663" s="2" t="s">
        <v>44</v>
      </c>
      <c r="I663" s="2" t="s">
        <v>53</v>
      </c>
      <c r="J663" s="6" t="s">
        <v>55</v>
      </c>
      <c r="K663" s="2" t="s">
        <v>66</v>
      </c>
      <c r="L663" s="2">
        <v>1</v>
      </c>
      <c r="M663" s="2">
        <v>50</v>
      </c>
      <c r="N663" s="2">
        <v>0</v>
      </c>
      <c r="O663" s="12">
        <v>0</v>
      </c>
      <c r="P663" s="7"/>
      <c r="Q663" s="7"/>
      <c r="R663" s="14" t="s">
        <v>113</v>
      </c>
      <c r="S663" s="2" t="s">
        <v>1490</v>
      </c>
      <c r="T663" s="7"/>
      <c r="U663" s="7"/>
      <c r="V663" s="7"/>
      <c r="W663" s="2" t="s">
        <v>392</v>
      </c>
      <c r="X663" s="6" t="s">
        <v>186</v>
      </c>
      <c r="Y663" s="6"/>
      <c r="Z663" s="7"/>
      <c r="AA663" s="7"/>
      <c r="AB663" s="7"/>
      <c r="AC663" s="7"/>
      <c r="AD663" s="7"/>
      <c r="AE663" s="7"/>
    </row>
    <row r="664" spans="1:31" x14ac:dyDescent="0.15">
      <c r="A664" s="4">
        <v>42394</v>
      </c>
      <c r="B664" s="5" t="s">
        <v>1568</v>
      </c>
      <c r="C664" s="2">
        <v>5</v>
      </c>
      <c r="D664" s="6" t="s">
        <v>59</v>
      </c>
      <c r="E664" s="6" t="s">
        <v>264</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392</v>
      </c>
      <c r="X664" s="6" t="s">
        <v>49</v>
      </c>
      <c r="Y664" s="6"/>
      <c r="Z664" s="2"/>
      <c r="AA664" s="2"/>
      <c r="AB664" s="15"/>
      <c r="AC664" s="2"/>
      <c r="AD664" s="2"/>
      <c r="AE664" s="2"/>
    </row>
    <row r="665" spans="1:31" x14ac:dyDescent="0.15">
      <c r="A665" s="4">
        <v>42394</v>
      </c>
      <c r="B665" s="5" t="s">
        <v>1569</v>
      </c>
      <c r="C665" s="2">
        <v>6</v>
      </c>
      <c r="D665" s="6" t="s">
        <v>56</v>
      </c>
      <c r="E665" s="6" t="s">
        <v>52</v>
      </c>
      <c r="F665" s="7"/>
      <c r="G665" s="2" t="s">
        <v>246</v>
      </c>
      <c r="H665" s="2" t="s">
        <v>44</v>
      </c>
      <c r="I665" s="2" t="s">
        <v>53</v>
      </c>
      <c r="J665" s="6" t="s">
        <v>45</v>
      </c>
      <c r="K665" s="2" t="s">
        <v>46</v>
      </c>
      <c r="L665" s="2">
        <v>1</v>
      </c>
      <c r="M665" s="2">
        <v>20</v>
      </c>
      <c r="N665" s="2">
        <v>20</v>
      </c>
      <c r="O665" s="12">
        <v>1</v>
      </c>
      <c r="P665" s="7"/>
      <c r="Q665" s="7"/>
      <c r="R665" s="14" t="s">
        <v>47</v>
      </c>
      <c r="S665" s="7"/>
      <c r="T665" s="7"/>
      <c r="U665" s="7"/>
      <c r="V665" s="7"/>
      <c r="W665" s="2" t="s">
        <v>392</v>
      </c>
      <c r="X665" s="6" t="s">
        <v>49</v>
      </c>
      <c r="Y665" s="6"/>
      <c r="Z665" s="7"/>
      <c r="AA665" s="7"/>
      <c r="AB665" s="7"/>
      <c r="AC665" s="7"/>
      <c r="AD665" s="7"/>
      <c r="AE665" s="7"/>
    </row>
    <row r="666" spans="1:31" x14ac:dyDescent="0.15">
      <c r="A666" s="4">
        <v>42394</v>
      </c>
      <c r="B666" s="5" t="s">
        <v>1570</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392</v>
      </c>
      <c r="X666" s="6" t="s">
        <v>49</v>
      </c>
      <c r="Y666" s="6"/>
      <c r="Z666" s="7"/>
      <c r="AA666" s="7"/>
      <c r="AB666" s="7"/>
      <c r="AC666" s="7"/>
      <c r="AD666" s="7"/>
      <c r="AE666" s="7"/>
    </row>
    <row r="667" spans="1:31" x14ac:dyDescent="0.15">
      <c r="A667" s="4">
        <v>42394</v>
      </c>
      <c r="B667" s="5" t="s">
        <v>1571</v>
      </c>
      <c r="C667" s="2">
        <v>8</v>
      </c>
      <c r="D667" s="6" t="s">
        <v>90</v>
      </c>
      <c r="E667" s="6" t="s">
        <v>599</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392</v>
      </c>
      <c r="X667" s="6" t="s">
        <v>86</v>
      </c>
      <c r="Y667" s="6"/>
      <c r="Z667" s="7"/>
      <c r="AA667" s="7"/>
      <c r="AB667" s="7"/>
      <c r="AC667" s="7"/>
      <c r="AD667" s="7"/>
      <c r="AE667" s="7"/>
    </row>
    <row r="668" spans="1:31" x14ac:dyDescent="0.15">
      <c r="A668" s="4">
        <v>42394</v>
      </c>
      <c r="B668" s="5" t="s">
        <v>1572</v>
      </c>
      <c r="C668" s="2">
        <v>9</v>
      </c>
      <c r="D668" s="6" t="s">
        <v>242</v>
      </c>
      <c r="E668" s="6"/>
      <c r="F668" s="2" t="s">
        <v>1573</v>
      </c>
      <c r="G668" s="2" t="s">
        <v>137</v>
      </c>
      <c r="H668" s="2" t="s">
        <v>44</v>
      </c>
      <c r="I668" s="2" t="s">
        <v>797</v>
      </c>
      <c r="J668" s="6" t="s">
        <v>45</v>
      </c>
      <c r="K668" s="2" t="s">
        <v>66</v>
      </c>
      <c r="L668" s="2">
        <v>1</v>
      </c>
      <c r="M668" s="2">
        <v>500</v>
      </c>
      <c r="N668" s="2">
        <v>500</v>
      </c>
      <c r="O668" s="12">
        <v>1</v>
      </c>
      <c r="P668" s="7"/>
      <c r="Q668" s="7"/>
      <c r="R668" s="14" t="s">
        <v>65</v>
      </c>
      <c r="S668" s="2" t="s">
        <v>1574</v>
      </c>
      <c r="T668" s="2">
        <v>18610500386</v>
      </c>
      <c r="U668" s="7"/>
      <c r="V668" s="7"/>
      <c r="W668" s="2" t="s">
        <v>54</v>
      </c>
      <c r="X668" s="6" t="s">
        <v>86</v>
      </c>
      <c r="Y668" s="6"/>
      <c r="Z668" s="7"/>
      <c r="AA668" s="7"/>
      <c r="AB668" s="7"/>
      <c r="AC668" s="7"/>
      <c r="AD668" s="7"/>
      <c r="AE668" s="7"/>
    </row>
    <row r="669" spans="1:31" x14ac:dyDescent="0.15">
      <c r="A669" s="4">
        <v>42394</v>
      </c>
      <c r="B669" s="5" t="s">
        <v>1572</v>
      </c>
      <c r="C669" s="2">
        <v>9</v>
      </c>
      <c r="D669" s="6" t="s">
        <v>146</v>
      </c>
      <c r="E669" s="6" t="s">
        <v>239</v>
      </c>
      <c r="F669" s="2" t="s">
        <v>187</v>
      </c>
      <c r="G669" s="2" t="s">
        <v>281</v>
      </c>
      <c r="H669" s="2" t="s">
        <v>44</v>
      </c>
      <c r="I669" s="2" t="s">
        <v>288</v>
      </c>
      <c r="J669" s="6" t="s">
        <v>45</v>
      </c>
      <c r="K669" s="2" t="s">
        <v>66</v>
      </c>
      <c r="L669" s="2">
        <v>1</v>
      </c>
      <c r="M669" s="2">
        <v>1480</v>
      </c>
      <c r="N669" s="2">
        <v>1258</v>
      </c>
      <c r="O669" s="12">
        <v>0.85</v>
      </c>
      <c r="P669" s="7"/>
      <c r="Q669" s="7"/>
      <c r="R669" s="14" t="s">
        <v>65</v>
      </c>
      <c r="S669" s="2" t="s">
        <v>1574</v>
      </c>
      <c r="T669" s="7"/>
      <c r="U669" s="7"/>
      <c r="V669" s="7"/>
      <c r="W669" s="2" t="s">
        <v>54</v>
      </c>
      <c r="X669" s="6" t="s">
        <v>86</v>
      </c>
      <c r="Y669" s="6"/>
      <c r="Z669" s="7"/>
      <c r="AA669" s="7"/>
      <c r="AB669" s="7"/>
      <c r="AC669" s="7"/>
      <c r="AD669" s="7"/>
      <c r="AE669" s="7"/>
    </row>
    <row r="670" spans="1:31" x14ac:dyDescent="0.15">
      <c r="A670" s="4">
        <v>42394</v>
      </c>
      <c r="B670" s="5" t="s">
        <v>1575</v>
      </c>
      <c r="C670" s="2">
        <v>10</v>
      </c>
      <c r="D670" s="6" t="s">
        <v>69</v>
      </c>
      <c r="E670" s="6" t="s">
        <v>199</v>
      </c>
      <c r="F670" s="2" t="s">
        <v>833</v>
      </c>
      <c r="G670" s="2" t="s">
        <v>280</v>
      </c>
      <c r="H670" s="2" t="s">
        <v>44</v>
      </c>
      <c r="I670" s="2" t="s">
        <v>43</v>
      </c>
      <c r="J670" s="6" t="s">
        <v>55</v>
      </c>
      <c r="K670" s="2" t="s">
        <v>64</v>
      </c>
      <c r="L670" s="2">
        <v>1</v>
      </c>
      <c r="M670" s="2">
        <v>1180</v>
      </c>
      <c r="N670" s="2">
        <v>1180</v>
      </c>
      <c r="O670" s="12">
        <v>1</v>
      </c>
      <c r="P670" s="7"/>
      <c r="Q670" s="7"/>
      <c r="R670" s="14" t="s">
        <v>113</v>
      </c>
      <c r="S670" s="2" t="s">
        <v>1470</v>
      </c>
      <c r="T670" s="7"/>
      <c r="U670" s="7"/>
      <c r="V670" s="7"/>
      <c r="W670" s="2" t="s">
        <v>54</v>
      </c>
      <c r="X670" s="6" t="s">
        <v>78</v>
      </c>
      <c r="Y670" s="6"/>
      <c r="Z670" s="2">
        <v>500</v>
      </c>
      <c r="AA670" s="2">
        <v>1130</v>
      </c>
      <c r="AB670" s="7"/>
      <c r="AC670" s="7"/>
      <c r="AD670" s="7"/>
      <c r="AE670" s="7"/>
    </row>
    <row r="671" spans="1:31" x14ac:dyDescent="0.15">
      <c r="A671" s="4">
        <v>42394</v>
      </c>
      <c r="B671" s="5" t="s">
        <v>1576</v>
      </c>
      <c r="C671" s="2">
        <v>11</v>
      </c>
      <c r="D671" s="6" t="s">
        <v>146</v>
      </c>
      <c r="E671" s="6" t="s">
        <v>147</v>
      </c>
      <c r="F671" s="2" t="s">
        <v>1577</v>
      </c>
      <c r="G671" s="2" t="s">
        <v>166</v>
      </c>
      <c r="H671" s="2" t="s">
        <v>44</v>
      </c>
      <c r="I671" s="2">
        <v>25.5</v>
      </c>
      <c r="J671" s="6" t="s">
        <v>55</v>
      </c>
      <c r="K671" s="2" t="s">
        <v>66</v>
      </c>
      <c r="L671" s="2">
        <v>1</v>
      </c>
      <c r="M671" s="2">
        <v>1800</v>
      </c>
      <c r="N671" s="2">
        <v>1200</v>
      </c>
      <c r="O671" s="12">
        <v>0.66666666666666696</v>
      </c>
      <c r="P671" s="7"/>
      <c r="Q671" s="7"/>
      <c r="R671" s="14" t="s">
        <v>113</v>
      </c>
      <c r="S671" s="2" t="s">
        <v>1490</v>
      </c>
      <c r="T671" s="7"/>
      <c r="U671" s="7"/>
      <c r="V671" s="7"/>
      <c r="W671" s="2" t="s">
        <v>54</v>
      </c>
      <c r="X671" s="6" t="s">
        <v>86</v>
      </c>
      <c r="Y671" s="6"/>
      <c r="Z671" s="7"/>
      <c r="AA671" s="7"/>
      <c r="AB671" s="7"/>
      <c r="AC671" s="7"/>
      <c r="AD671" s="7"/>
      <c r="AE671" s="7"/>
    </row>
    <row r="672" spans="1:31" x14ac:dyDescent="0.15">
      <c r="A672" s="4">
        <v>42394</v>
      </c>
      <c r="B672" s="5" t="s">
        <v>1576</v>
      </c>
      <c r="C672" s="2">
        <v>11</v>
      </c>
      <c r="D672" s="6" t="s">
        <v>66</v>
      </c>
      <c r="E672" s="6" t="s">
        <v>470</v>
      </c>
      <c r="F672" s="2">
        <v>112332</v>
      </c>
      <c r="G672" s="2" t="s">
        <v>328</v>
      </c>
      <c r="H672" s="2" t="s">
        <v>62</v>
      </c>
      <c r="I672" s="2" t="s">
        <v>1578</v>
      </c>
      <c r="J672" s="6" t="s">
        <v>55</v>
      </c>
      <c r="K672" s="2" t="s">
        <v>66</v>
      </c>
      <c r="L672" s="2">
        <v>1</v>
      </c>
      <c r="M672" s="2">
        <v>3800</v>
      </c>
      <c r="N672" s="2">
        <v>1700</v>
      </c>
      <c r="O672" s="12">
        <v>0.44736842105263203</v>
      </c>
      <c r="P672" s="7"/>
      <c r="Q672" s="7"/>
      <c r="R672" s="14" t="s">
        <v>113</v>
      </c>
      <c r="S672" s="2" t="s">
        <v>1490</v>
      </c>
      <c r="T672" s="7"/>
      <c r="U672" s="7"/>
      <c r="V672" s="7"/>
      <c r="W672" s="2" t="s">
        <v>54</v>
      </c>
      <c r="X672" s="6" t="s">
        <v>86</v>
      </c>
      <c r="Y672" s="6"/>
      <c r="Z672" s="7"/>
      <c r="AA672" s="7"/>
      <c r="AB672" s="7"/>
      <c r="AC672" s="7"/>
      <c r="AD672" s="7"/>
      <c r="AE672" s="7"/>
    </row>
    <row r="673" spans="1:31" x14ac:dyDescent="0.15">
      <c r="A673" s="4">
        <v>42394</v>
      </c>
      <c r="B673" s="5" t="s">
        <v>1576</v>
      </c>
      <c r="C673" s="2">
        <v>11</v>
      </c>
      <c r="D673" s="6" t="s">
        <v>111</v>
      </c>
      <c r="E673" s="6" t="s">
        <v>112</v>
      </c>
      <c r="F673" s="7"/>
      <c r="G673" s="2" t="s">
        <v>1177</v>
      </c>
      <c r="H673" s="2" t="s">
        <v>44</v>
      </c>
      <c r="I673" s="2" t="s">
        <v>178</v>
      </c>
      <c r="J673" s="6" t="s">
        <v>55</v>
      </c>
      <c r="K673" s="2" t="s">
        <v>66</v>
      </c>
      <c r="L673" s="2">
        <v>1</v>
      </c>
      <c r="M673" s="2">
        <v>320</v>
      </c>
      <c r="N673" s="2">
        <v>320</v>
      </c>
      <c r="O673" s="12">
        <v>1</v>
      </c>
      <c r="P673" s="7"/>
      <c r="Q673" s="7"/>
      <c r="R673" s="14" t="s">
        <v>113</v>
      </c>
      <c r="S673" s="2" t="s">
        <v>1490</v>
      </c>
      <c r="T673" s="7"/>
      <c r="U673" s="7"/>
      <c r="V673" s="7"/>
      <c r="W673" s="2" t="s">
        <v>54</v>
      </c>
      <c r="X673" s="6" t="s">
        <v>86</v>
      </c>
      <c r="Y673" s="6"/>
      <c r="Z673" s="7"/>
      <c r="AA673" s="7"/>
      <c r="AB673" s="7"/>
      <c r="AC673" s="7"/>
      <c r="AD673" s="7"/>
      <c r="AE673" s="7"/>
    </row>
    <row r="674" spans="1:31" x14ac:dyDescent="0.15">
      <c r="A674" s="4">
        <v>42394</v>
      </c>
      <c r="B674" s="5" t="s">
        <v>1576</v>
      </c>
      <c r="C674" s="2">
        <v>11</v>
      </c>
      <c r="D674" s="6" t="s">
        <v>692</v>
      </c>
      <c r="E674" s="6" t="s">
        <v>112</v>
      </c>
      <c r="F674" s="2"/>
      <c r="G674" s="2" t="s">
        <v>1177</v>
      </c>
      <c r="H674" s="2" t="s">
        <v>44</v>
      </c>
      <c r="I674" s="2" t="s">
        <v>53</v>
      </c>
      <c r="J674" s="6" t="s">
        <v>55</v>
      </c>
      <c r="K674" s="2" t="s">
        <v>66</v>
      </c>
      <c r="L674" s="2">
        <v>1</v>
      </c>
      <c r="M674" s="2">
        <v>480</v>
      </c>
      <c r="N674" s="2">
        <v>480</v>
      </c>
      <c r="O674" s="12">
        <v>1</v>
      </c>
      <c r="P674" s="2"/>
      <c r="Q674" s="2"/>
      <c r="R674" s="14" t="s">
        <v>113</v>
      </c>
      <c r="S674" s="2" t="s">
        <v>1490</v>
      </c>
      <c r="T674" s="2"/>
      <c r="U674" s="2"/>
      <c r="V674" s="2"/>
      <c r="W674" s="2" t="s">
        <v>54</v>
      </c>
      <c r="X674" s="6" t="s">
        <v>86</v>
      </c>
      <c r="Y674" s="6"/>
      <c r="Z674" s="2"/>
      <c r="AA674" s="2"/>
      <c r="AB674" s="15"/>
      <c r="AC674" s="2"/>
      <c r="AD674" s="2"/>
      <c r="AE674" s="2"/>
    </row>
    <row r="675" spans="1:31" x14ac:dyDescent="0.15">
      <c r="A675" s="4">
        <v>42394</v>
      </c>
      <c r="B675" s="5" t="s">
        <v>1579</v>
      </c>
      <c r="C675" s="2">
        <v>12</v>
      </c>
      <c r="D675" s="6" t="s">
        <v>102</v>
      </c>
      <c r="E675" s="6" t="s">
        <v>314</v>
      </c>
      <c r="F675" s="7"/>
      <c r="G675" s="2" t="s">
        <v>1580</v>
      </c>
      <c r="H675" s="2" t="s">
        <v>62</v>
      </c>
      <c r="I675" s="2" t="s">
        <v>72</v>
      </c>
      <c r="J675" s="6" t="s">
        <v>45</v>
      </c>
      <c r="K675" s="2" t="s">
        <v>64</v>
      </c>
      <c r="L675" s="2">
        <v>1</v>
      </c>
      <c r="M675" s="2">
        <v>3290</v>
      </c>
      <c r="N675" s="2">
        <v>1974</v>
      </c>
      <c r="O675" s="12">
        <v>0.6</v>
      </c>
      <c r="P675" s="7"/>
      <c r="Q675" s="7"/>
      <c r="R675" s="14" t="s">
        <v>113</v>
      </c>
      <c r="S675" s="2" t="s">
        <v>1581</v>
      </c>
      <c r="T675" s="7"/>
      <c r="U675" s="7"/>
      <c r="V675" s="7"/>
      <c r="W675" s="2" t="s">
        <v>54</v>
      </c>
      <c r="X675" s="6" t="s">
        <v>78</v>
      </c>
      <c r="Y675" s="6"/>
      <c r="Z675" s="7"/>
      <c r="AA675" s="7"/>
      <c r="AB675" s="7"/>
      <c r="AC675" s="7"/>
      <c r="AD675" s="7"/>
      <c r="AE675" s="7"/>
    </row>
    <row r="676" spans="1:31" x14ac:dyDescent="0.15">
      <c r="A676" s="4">
        <v>42394</v>
      </c>
      <c r="B676" s="5" t="s">
        <v>1582</v>
      </c>
      <c r="C676" s="2">
        <v>13</v>
      </c>
      <c r="D676" s="6" t="s">
        <v>66</v>
      </c>
      <c r="E676" s="6" t="s">
        <v>120</v>
      </c>
      <c r="F676" s="2" t="s">
        <v>1583</v>
      </c>
      <c r="G676" s="2" t="s">
        <v>166</v>
      </c>
      <c r="H676" s="2" t="s">
        <v>44</v>
      </c>
      <c r="I676" s="2" t="s">
        <v>300</v>
      </c>
      <c r="J676" s="6" t="s">
        <v>55</v>
      </c>
      <c r="K676" s="2" t="s">
        <v>66</v>
      </c>
      <c r="L676" s="2">
        <v>1</v>
      </c>
      <c r="M676" s="2">
        <v>6800</v>
      </c>
      <c r="N676" s="2">
        <v>5440</v>
      </c>
      <c r="O676" s="12">
        <v>0.8</v>
      </c>
      <c r="P676" s="7"/>
      <c r="Q676" s="7"/>
      <c r="R676" s="14" t="s">
        <v>113</v>
      </c>
      <c r="S676" s="2" t="s">
        <v>1584</v>
      </c>
      <c r="T676" s="7"/>
      <c r="U676" s="7"/>
      <c r="V676" s="7"/>
      <c r="W676" s="2" t="s">
        <v>54</v>
      </c>
      <c r="X676" s="6" t="s">
        <v>78</v>
      </c>
      <c r="Y676" s="6"/>
      <c r="Z676" s="7"/>
      <c r="AA676" s="7"/>
      <c r="AB676" s="7"/>
      <c r="AC676" s="7"/>
      <c r="AD676" s="7"/>
      <c r="AE676" s="7"/>
    </row>
    <row r="677" spans="1:31" x14ac:dyDescent="0.15">
      <c r="A677" s="4">
        <v>42395</v>
      </c>
      <c r="B677" s="5" t="s">
        <v>1585</v>
      </c>
      <c r="C677" s="2">
        <v>1</v>
      </c>
      <c r="D677" s="6" t="s">
        <v>69</v>
      </c>
      <c r="E677" s="6" t="s">
        <v>199</v>
      </c>
      <c r="F677" s="2" t="s">
        <v>935</v>
      </c>
      <c r="G677" s="2" t="s">
        <v>259</v>
      </c>
      <c r="H677" s="2" t="s">
        <v>44</v>
      </c>
      <c r="I677" s="2" t="s">
        <v>43</v>
      </c>
      <c r="J677" s="6" t="s">
        <v>63</v>
      </c>
      <c r="K677" s="2" t="s">
        <v>66</v>
      </c>
      <c r="L677" s="2">
        <v>1</v>
      </c>
      <c r="M677" s="2">
        <v>980</v>
      </c>
      <c r="N677" s="2">
        <v>980</v>
      </c>
      <c r="O677" s="12">
        <v>1</v>
      </c>
      <c r="P677" s="7"/>
      <c r="Q677" s="7"/>
      <c r="R677" s="14" t="s">
        <v>47</v>
      </c>
      <c r="S677" s="7"/>
      <c r="T677" s="7"/>
      <c r="U677" s="7"/>
      <c r="V677" s="7"/>
      <c r="W677" s="2" t="s">
        <v>392</v>
      </c>
      <c r="X677" s="6" t="s">
        <v>86</v>
      </c>
      <c r="Y677" s="6"/>
      <c r="Z677" s="7"/>
      <c r="AA677" s="7"/>
      <c r="AB677" s="7"/>
      <c r="AC677" s="7"/>
      <c r="AD677" s="7"/>
      <c r="AE677" s="7"/>
    </row>
    <row r="678" spans="1:31" x14ac:dyDescent="0.15">
      <c r="A678" s="4">
        <v>42395</v>
      </c>
      <c r="B678" s="5" t="s">
        <v>1585</v>
      </c>
      <c r="C678" s="2">
        <v>1</v>
      </c>
      <c r="D678" s="6" t="s">
        <v>75</v>
      </c>
      <c r="E678" s="6" t="s">
        <v>444</v>
      </c>
      <c r="F678" s="2" t="s">
        <v>1413</v>
      </c>
      <c r="G678" s="2" t="s">
        <v>1586</v>
      </c>
      <c r="H678" s="2" t="s">
        <v>44</v>
      </c>
      <c r="I678" s="2" t="s">
        <v>53</v>
      </c>
      <c r="J678" s="6" t="s">
        <v>63</v>
      </c>
      <c r="K678" s="2" t="s">
        <v>66</v>
      </c>
      <c r="L678" s="2">
        <v>1</v>
      </c>
      <c r="M678" s="2">
        <v>450</v>
      </c>
      <c r="N678" s="2">
        <v>315</v>
      </c>
      <c r="O678" s="12">
        <v>0.7</v>
      </c>
      <c r="P678" s="7"/>
      <c r="Q678" s="7"/>
      <c r="R678" s="14" t="s">
        <v>47</v>
      </c>
      <c r="S678" s="7"/>
      <c r="T678" s="7"/>
      <c r="U678" s="7"/>
      <c r="V678" s="7"/>
      <c r="W678" s="2" t="s">
        <v>392</v>
      </c>
      <c r="X678" s="6" t="s">
        <v>86</v>
      </c>
      <c r="Y678" s="6"/>
      <c r="Z678" s="7"/>
      <c r="AA678" s="7"/>
      <c r="AB678" s="7"/>
      <c r="AC678" s="7"/>
      <c r="AD678" s="7"/>
      <c r="AE678" s="7"/>
    </row>
    <row r="679" spans="1:31" x14ac:dyDescent="0.15">
      <c r="A679" s="4">
        <v>42395</v>
      </c>
      <c r="B679" s="5" t="s">
        <v>1587</v>
      </c>
      <c r="C679" s="2">
        <v>2</v>
      </c>
      <c r="D679" s="6" t="s">
        <v>75</v>
      </c>
      <c r="E679" s="6" t="s">
        <v>444</v>
      </c>
      <c r="F679" s="2" t="s">
        <v>997</v>
      </c>
      <c r="G679" s="2" t="s">
        <v>998</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392</v>
      </c>
      <c r="X679" s="6" t="s">
        <v>49</v>
      </c>
      <c r="Y679" s="6"/>
      <c r="Z679" s="7"/>
      <c r="AA679" s="7"/>
      <c r="AB679" s="7"/>
      <c r="AC679" s="7"/>
      <c r="AD679" s="7"/>
      <c r="AE679" s="7"/>
    </row>
    <row r="680" spans="1:31" x14ac:dyDescent="0.15">
      <c r="A680" s="4">
        <v>42395</v>
      </c>
      <c r="B680" s="5" t="s">
        <v>1588</v>
      </c>
      <c r="C680" s="2">
        <v>3</v>
      </c>
      <c r="D680" s="6" t="s">
        <v>100</v>
      </c>
      <c r="E680" s="6" t="s">
        <v>128</v>
      </c>
      <c r="F680" s="2" t="s">
        <v>1589</v>
      </c>
      <c r="G680" s="2" t="s">
        <v>1590</v>
      </c>
      <c r="H680" s="2" t="s">
        <v>44</v>
      </c>
      <c r="I680" s="2" t="s">
        <v>104</v>
      </c>
      <c r="J680" s="6" t="s">
        <v>45</v>
      </c>
      <c r="K680" s="2" t="s">
        <v>46</v>
      </c>
      <c r="L680" s="2">
        <v>1</v>
      </c>
      <c r="M680" s="2">
        <v>410</v>
      </c>
      <c r="N680" s="2">
        <v>328</v>
      </c>
      <c r="O680" s="12">
        <v>0.8</v>
      </c>
      <c r="P680" s="2"/>
      <c r="Q680" s="2"/>
      <c r="R680" s="14" t="s">
        <v>47</v>
      </c>
      <c r="S680" s="2"/>
      <c r="T680" s="2"/>
      <c r="U680" s="2"/>
      <c r="V680" s="2"/>
      <c r="W680" s="2" t="s">
        <v>392</v>
      </c>
      <c r="X680" s="6" t="s">
        <v>86</v>
      </c>
      <c r="Y680" s="6"/>
      <c r="Z680" s="2"/>
      <c r="AA680" s="2"/>
      <c r="AB680" s="15"/>
      <c r="AC680" s="2"/>
      <c r="AD680" s="2"/>
      <c r="AE680" s="2"/>
    </row>
    <row r="681" spans="1:31" x14ac:dyDescent="0.15">
      <c r="A681" s="4">
        <v>42395</v>
      </c>
      <c r="B681" s="5" t="s">
        <v>1591</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392</v>
      </c>
      <c r="X681" s="6" t="s">
        <v>49</v>
      </c>
      <c r="Y681" s="6"/>
      <c r="Z681" s="7"/>
      <c r="AA681" s="7"/>
      <c r="AB681" s="7"/>
      <c r="AC681" s="7"/>
      <c r="AD681" s="7"/>
      <c r="AE681" s="7"/>
    </row>
    <row r="682" spans="1:31" x14ac:dyDescent="0.15">
      <c r="A682" s="4">
        <v>42395</v>
      </c>
      <c r="B682" s="5" t="s">
        <v>1592</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1593</v>
      </c>
      <c r="C683" s="2">
        <v>1</v>
      </c>
      <c r="D683" s="6" t="s">
        <v>75</v>
      </c>
      <c r="E683" s="6" t="s">
        <v>199</v>
      </c>
      <c r="F683" s="2" t="s">
        <v>954</v>
      </c>
      <c r="G683" s="2" t="s">
        <v>1594</v>
      </c>
      <c r="H683" s="2" t="s">
        <v>44</v>
      </c>
      <c r="I683" s="2" t="s">
        <v>53</v>
      </c>
      <c r="J683" s="6" t="s">
        <v>63</v>
      </c>
      <c r="K683" s="2" t="s">
        <v>66</v>
      </c>
      <c r="L683" s="2">
        <v>1</v>
      </c>
      <c r="M683" s="2">
        <v>680</v>
      </c>
      <c r="N683" s="2">
        <v>680</v>
      </c>
      <c r="O683" s="12">
        <v>1</v>
      </c>
      <c r="P683" s="7"/>
      <c r="Q683" s="7"/>
      <c r="R683" s="14" t="s">
        <v>113</v>
      </c>
      <c r="S683" s="2" t="s">
        <v>1106</v>
      </c>
      <c r="T683" s="7"/>
      <c r="U683" s="7"/>
      <c r="V683" s="7"/>
      <c r="W683" s="2" t="s">
        <v>54</v>
      </c>
      <c r="X683" s="6" t="s">
        <v>86</v>
      </c>
      <c r="Y683" s="6"/>
      <c r="Z683" s="2">
        <v>980</v>
      </c>
      <c r="AA683" s="7"/>
      <c r="AB683" s="7"/>
      <c r="AC683" s="7"/>
      <c r="AD683" s="7"/>
      <c r="AE683" s="7"/>
    </row>
    <row r="684" spans="1:31" x14ac:dyDescent="0.15">
      <c r="A684" s="4">
        <v>42396</v>
      </c>
      <c r="B684" s="5" t="s">
        <v>1593</v>
      </c>
      <c r="C684" s="2">
        <v>1</v>
      </c>
      <c r="D684" s="6" t="s">
        <v>50</v>
      </c>
      <c r="E684" s="6" t="s">
        <v>623</v>
      </c>
      <c r="F684" s="7"/>
      <c r="G684" s="2" t="s">
        <v>138</v>
      </c>
      <c r="H684" s="2" t="s">
        <v>44</v>
      </c>
      <c r="I684" s="2" t="s">
        <v>53</v>
      </c>
      <c r="J684" s="6" t="s">
        <v>63</v>
      </c>
      <c r="K684" s="2" t="s">
        <v>66</v>
      </c>
      <c r="L684" s="2">
        <v>1</v>
      </c>
      <c r="M684" s="2">
        <v>50</v>
      </c>
      <c r="N684" s="2">
        <v>50</v>
      </c>
      <c r="O684" s="12">
        <v>1</v>
      </c>
      <c r="P684" s="7"/>
      <c r="Q684" s="7"/>
      <c r="R684" s="14" t="s">
        <v>113</v>
      </c>
      <c r="S684" s="2" t="s">
        <v>1106</v>
      </c>
      <c r="T684" s="7"/>
      <c r="U684" s="7"/>
      <c r="V684" s="7"/>
      <c r="W684" s="2" t="s">
        <v>54</v>
      </c>
      <c r="X684" s="6" t="s">
        <v>86</v>
      </c>
      <c r="Y684" s="6"/>
      <c r="Z684" s="7"/>
      <c r="AA684" s="7"/>
      <c r="AB684" s="7"/>
      <c r="AC684" s="7"/>
      <c r="AD684" s="7"/>
      <c r="AE684" s="7"/>
    </row>
    <row r="685" spans="1:31" x14ac:dyDescent="0.15">
      <c r="A685" s="4">
        <v>42396</v>
      </c>
      <c r="B685" s="5" t="s">
        <v>1595</v>
      </c>
      <c r="C685" s="2">
        <v>2</v>
      </c>
      <c r="D685" s="6" t="s">
        <v>69</v>
      </c>
      <c r="E685" s="6" t="s">
        <v>199</v>
      </c>
      <c r="F685" s="2" t="s">
        <v>833</v>
      </c>
      <c r="G685" s="2" t="s">
        <v>259</v>
      </c>
      <c r="H685" s="2" t="s">
        <v>44</v>
      </c>
      <c r="I685" s="2" t="s">
        <v>43</v>
      </c>
      <c r="J685" s="6" t="s">
        <v>63</v>
      </c>
      <c r="K685" s="2" t="s">
        <v>66</v>
      </c>
      <c r="L685" s="2">
        <v>1</v>
      </c>
      <c r="M685" s="2">
        <v>1180</v>
      </c>
      <c r="N685" s="2">
        <v>1180</v>
      </c>
      <c r="O685" s="12">
        <v>1</v>
      </c>
      <c r="P685" s="7"/>
      <c r="Q685" s="7"/>
      <c r="R685" s="14" t="s">
        <v>65</v>
      </c>
      <c r="S685" s="2" t="s">
        <v>1596</v>
      </c>
      <c r="T685" s="2">
        <v>13801013012</v>
      </c>
      <c r="U685" s="7"/>
      <c r="V685" s="7"/>
      <c r="W685" s="2" t="s">
        <v>54</v>
      </c>
      <c r="X685" s="6" t="s">
        <v>49</v>
      </c>
      <c r="Y685" s="6"/>
      <c r="Z685" s="7"/>
      <c r="AA685" s="7"/>
      <c r="AB685" s="7"/>
      <c r="AC685" s="7"/>
      <c r="AD685" s="7"/>
      <c r="AE685" s="7"/>
    </row>
    <row r="686" spans="1:31" x14ac:dyDescent="0.15">
      <c r="A686" s="4">
        <v>42396</v>
      </c>
      <c r="B686" s="5" t="s">
        <v>1597</v>
      </c>
      <c r="C686" s="2">
        <v>3</v>
      </c>
      <c r="D686" s="6" t="s">
        <v>75</v>
      </c>
      <c r="E686" s="6" t="s">
        <v>199</v>
      </c>
      <c r="F686" s="2" t="s">
        <v>882</v>
      </c>
      <c r="G686" s="2" t="s">
        <v>280</v>
      </c>
      <c r="H686" s="2" t="s">
        <v>44</v>
      </c>
      <c r="I686" s="2" t="s">
        <v>53</v>
      </c>
      <c r="J686" s="6" t="s">
        <v>45</v>
      </c>
      <c r="K686" s="2" t="s">
        <v>66</v>
      </c>
      <c r="L686" s="2">
        <v>1</v>
      </c>
      <c r="M686" s="2">
        <v>880</v>
      </c>
      <c r="N686" s="2">
        <v>880</v>
      </c>
      <c r="O686" s="12">
        <v>1</v>
      </c>
      <c r="P686" s="7"/>
      <c r="Q686" s="7"/>
      <c r="R686" s="14" t="s">
        <v>113</v>
      </c>
      <c r="S686" s="2" t="s">
        <v>1091</v>
      </c>
      <c r="T686" s="7"/>
      <c r="U686" s="7"/>
      <c r="V686" s="7"/>
      <c r="W686" s="2" t="s">
        <v>54</v>
      </c>
      <c r="X686" s="6" t="s">
        <v>49</v>
      </c>
      <c r="Y686" s="6"/>
      <c r="Z686" s="7"/>
      <c r="AA686" s="7"/>
      <c r="AB686" s="7"/>
      <c r="AC686" s="7"/>
      <c r="AD686" s="7"/>
      <c r="AE686" s="7"/>
    </row>
    <row r="687" spans="1:31" x14ac:dyDescent="0.15">
      <c r="A687" s="4">
        <v>42396</v>
      </c>
      <c r="B687" s="5" t="s">
        <v>1598</v>
      </c>
      <c r="C687" s="2">
        <v>4</v>
      </c>
      <c r="D687" s="6" t="s">
        <v>75</v>
      </c>
      <c r="E687" s="6" t="s">
        <v>221</v>
      </c>
      <c r="F687" s="2" t="s">
        <v>980</v>
      </c>
      <c r="G687" s="2" t="s">
        <v>184</v>
      </c>
      <c r="H687" s="2" t="s">
        <v>62</v>
      </c>
      <c r="I687" s="2" t="s">
        <v>53</v>
      </c>
      <c r="J687" s="6" t="s">
        <v>45</v>
      </c>
      <c r="K687" s="2" t="s">
        <v>66</v>
      </c>
      <c r="L687" s="2">
        <v>1</v>
      </c>
      <c r="M687" s="2">
        <v>1130</v>
      </c>
      <c r="N687" s="2">
        <v>678</v>
      </c>
      <c r="O687" s="12">
        <v>0.6</v>
      </c>
      <c r="P687" s="7"/>
      <c r="Q687" s="7"/>
      <c r="R687" s="14" t="s">
        <v>65</v>
      </c>
      <c r="S687" s="2" t="s">
        <v>1599</v>
      </c>
      <c r="T687" s="2">
        <v>13901321604</v>
      </c>
      <c r="U687" s="7"/>
      <c r="V687" s="7"/>
      <c r="W687" s="2" t="s">
        <v>54</v>
      </c>
      <c r="X687" s="6" t="s">
        <v>86</v>
      </c>
      <c r="Y687" s="6"/>
      <c r="Z687" s="7"/>
      <c r="AA687" s="7"/>
      <c r="AB687" s="7"/>
      <c r="AC687" s="7"/>
      <c r="AD687" s="7"/>
      <c r="AE687" s="7"/>
    </row>
    <row r="688" spans="1:31" x14ac:dyDescent="0.15">
      <c r="A688" s="4">
        <v>42396</v>
      </c>
      <c r="B688" s="5" t="s">
        <v>1598</v>
      </c>
      <c r="C688" s="2">
        <v>4</v>
      </c>
      <c r="D688" s="6" t="s">
        <v>69</v>
      </c>
      <c r="E688" s="6" t="s">
        <v>199</v>
      </c>
      <c r="F688" s="2" t="s">
        <v>119</v>
      </c>
      <c r="G688" s="2" t="s">
        <v>1034</v>
      </c>
      <c r="H688" s="2" t="s">
        <v>44</v>
      </c>
      <c r="I688" s="2" t="s">
        <v>43</v>
      </c>
      <c r="J688" s="6" t="s">
        <v>45</v>
      </c>
      <c r="K688" s="2" t="s">
        <v>66</v>
      </c>
      <c r="L688" s="2">
        <v>1</v>
      </c>
      <c r="M688" s="2">
        <v>580</v>
      </c>
      <c r="N688" s="2">
        <v>580</v>
      </c>
      <c r="O688" s="12">
        <v>1</v>
      </c>
      <c r="P688" s="7"/>
      <c r="Q688" s="7"/>
      <c r="R688" s="14" t="s">
        <v>65</v>
      </c>
      <c r="S688" s="2" t="s">
        <v>1599</v>
      </c>
      <c r="T688" s="7"/>
      <c r="U688" s="7"/>
      <c r="V688" s="7"/>
      <c r="W688" s="2" t="s">
        <v>54</v>
      </c>
      <c r="X688" s="6" t="s">
        <v>86</v>
      </c>
      <c r="Y688" s="6"/>
      <c r="Z688" s="7"/>
      <c r="AA688" s="7"/>
      <c r="AB688" s="7"/>
      <c r="AC688" s="7"/>
      <c r="AD688" s="7"/>
      <c r="AE688" s="7"/>
    </row>
    <row r="689" spans="1:31" x14ac:dyDescent="0.15">
      <c r="A689" s="4">
        <v>42396</v>
      </c>
      <c r="B689" s="5" t="s">
        <v>1600</v>
      </c>
      <c r="C689" s="2">
        <v>5</v>
      </c>
      <c r="D689" s="6" t="s">
        <v>75</v>
      </c>
      <c r="E689" s="6" t="s">
        <v>199</v>
      </c>
      <c r="F689" s="2" t="s">
        <v>954</v>
      </c>
      <c r="G689" s="2" t="s">
        <v>184</v>
      </c>
      <c r="H689" s="2" t="s">
        <v>44</v>
      </c>
      <c r="I689" s="2" t="s">
        <v>53</v>
      </c>
      <c r="J689" s="6" t="s">
        <v>45</v>
      </c>
      <c r="K689" s="2" t="s">
        <v>64</v>
      </c>
      <c r="L689" s="2">
        <v>1</v>
      </c>
      <c r="M689" s="2">
        <v>680</v>
      </c>
      <c r="N689" s="2">
        <v>680</v>
      </c>
      <c r="O689" s="12">
        <v>1</v>
      </c>
      <c r="P689" s="7"/>
      <c r="Q689" s="7"/>
      <c r="R689" s="14" t="s">
        <v>113</v>
      </c>
      <c r="S689" s="2" t="s">
        <v>1601</v>
      </c>
      <c r="T689" s="7"/>
      <c r="U689" s="7"/>
      <c r="V689" s="7"/>
      <c r="W689" s="2" t="s">
        <v>54</v>
      </c>
      <c r="X689" s="6" t="s">
        <v>78</v>
      </c>
      <c r="Y689" s="6"/>
      <c r="Z689" s="7"/>
      <c r="AA689" s="7"/>
      <c r="AB689" s="7"/>
      <c r="AC689" s="7"/>
      <c r="AD689" s="7"/>
      <c r="AE689" s="7"/>
    </row>
    <row r="690" spans="1:31" x14ac:dyDescent="0.15">
      <c r="A690" s="4">
        <v>42396</v>
      </c>
      <c r="B690" s="5" t="s">
        <v>1602</v>
      </c>
      <c r="C690" s="2">
        <v>6</v>
      </c>
      <c r="D690" s="6" t="s">
        <v>50</v>
      </c>
      <c r="E690" s="6" t="s">
        <v>1603</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1604</v>
      </c>
      <c r="C691" s="2">
        <v>7</v>
      </c>
      <c r="D691" s="6" t="s">
        <v>50</v>
      </c>
      <c r="E691" s="6" t="s">
        <v>1603</v>
      </c>
      <c r="F691" s="2" t="s">
        <v>224</v>
      </c>
      <c r="G691" s="2" t="s">
        <v>164</v>
      </c>
      <c r="H691" s="2" t="s">
        <v>44</v>
      </c>
      <c r="I691" s="2" t="s">
        <v>53</v>
      </c>
      <c r="J691" s="6" t="s">
        <v>63</v>
      </c>
      <c r="K691" s="2" t="s">
        <v>66</v>
      </c>
      <c r="L691" s="2">
        <v>1</v>
      </c>
      <c r="M691" s="2">
        <v>50</v>
      </c>
      <c r="N691" s="2">
        <v>50</v>
      </c>
      <c r="O691" s="12">
        <v>1</v>
      </c>
      <c r="P691" s="7"/>
      <c r="Q691" s="7"/>
      <c r="R691" s="14" t="s">
        <v>65</v>
      </c>
      <c r="S691" s="2" t="s">
        <v>1599</v>
      </c>
      <c r="T691" s="7"/>
      <c r="U691" s="7"/>
      <c r="V691" s="7"/>
      <c r="W691" s="2" t="s">
        <v>54</v>
      </c>
      <c r="X691" s="6" t="s">
        <v>49</v>
      </c>
      <c r="Y691" s="6"/>
      <c r="Z691" s="7"/>
      <c r="AA691" s="7"/>
      <c r="AB691" s="7"/>
      <c r="AC691" s="7"/>
      <c r="AD691" s="7"/>
      <c r="AE691" s="7"/>
    </row>
    <row r="692" spans="1:31" x14ac:dyDescent="0.15">
      <c r="A692" s="4">
        <v>42396</v>
      </c>
      <c r="B692" s="5" t="s">
        <v>1605</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1606</v>
      </c>
      <c r="T692" s="2">
        <v>13501220037</v>
      </c>
      <c r="U692" s="7"/>
      <c r="V692" s="7"/>
      <c r="W692" s="2" t="s">
        <v>54</v>
      </c>
      <c r="X692" s="6" t="s">
        <v>86</v>
      </c>
      <c r="Y692" s="6"/>
      <c r="Z692" s="7"/>
      <c r="AA692" s="7"/>
      <c r="AB692" s="7"/>
      <c r="AC692" s="7"/>
      <c r="AD692" s="7"/>
      <c r="AE692" s="7"/>
    </row>
    <row r="693" spans="1:31" x14ac:dyDescent="0.15">
      <c r="A693" s="4">
        <v>42396</v>
      </c>
      <c r="B693" s="5" t="s">
        <v>1605</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1606</v>
      </c>
      <c r="T693" s="7"/>
      <c r="U693" s="7"/>
      <c r="V693" s="7"/>
      <c r="W693" s="2" t="s">
        <v>54</v>
      </c>
      <c r="X693" s="6" t="s">
        <v>86</v>
      </c>
      <c r="Y693" s="6"/>
      <c r="Z693" s="7"/>
      <c r="AA693" s="7"/>
      <c r="AB693" s="7"/>
      <c r="AC693" s="7"/>
      <c r="AD693" s="7"/>
      <c r="AE693" s="7"/>
    </row>
    <row r="694" spans="1:31" x14ac:dyDescent="0.15">
      <c r="A694" s="4">
        <v>42396</v>
      </c>
      <c r="B694" s="5" t="s">
        <v>1607</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1112</v>
      </c>
      <c r="T694" s="7"/>
      <c r="U694" s="7"/>
      <c r="V694" s="7"/>
      <c r="W694" s="2" t="s">
        <v>54</v>
      </c>
      <c r="X694" s="6" t="s">
        <v>86</v>
      </c>
      <c r="Y694" s="6"/>
      <c r="Z694" s="2">
        <v>2100</v>
      </c>
      <c r="AA694" s="7"/>
      <c r="AB694" s="7"/>
      <c r="AC694" s="7"/>
      <c r="AD694" s="7"/>
      <c r="AE694" s="7"/>
    </row>
    <row r="695" spans="1:31" x14ac:dyDescent="0.15">
      <c r="A695" s="4">
        <v>42396</v>
      </c>
      <c r="B695" s="5" t="s">
        <v>1608</v>
      </c>
      <c r="C695" s="2">
        <v>10</v>
      </c>
      <c r="D695" s="6" t="s">
        <v>69</v>
      </c>
      <c r="E695" s="6" t="s">
        <v>1609</v>
      </c>
      <c r="F695" s="2" t="s">
        <v>1610</v>
      </c>
      <c r="G695" s="2" t="s">
        <v>137</v>
      </c>
      <c r="H695" s="2" t="s">
        <v>62</v>
      </c>
      <c r="I695" s="2" t="s">
        <v>104</v>
      </c>
      <c r="J695" s="6" t="s">
        <v>55</v>
      </c>
      <c r="K695" s="2" t="s">
        <v>64</v>
      </c>
      <c r="L695" s="2">
        <v>1</v>
      </c>
      <c r="M695" s="2">
        <v>880</v>
      </c>
      <c r="N695" s="2">
        <v>600</v>
      </c>
      <c r="O695" s="12">
        <v>0.68181818181818199</v>
      </c>
      <c r="P695" s="7"/>
      <c r="Q695" s="7"/>
      <c r="R695" s="14" t="s">
        <v>65</v>
      </c>
      <c r="S695" s="2" t="s">
        <v>1599</v>
      </c>
      <c r="T695" s="7"/>
      <c r="U695" s="7"/>
      <c r="V695" s="7"/>
      <c r="W695" s="2" t="s">
        <v>54</v>
      </c>
      <c r="X695" s="6" t="s">
        <v>86</v>
      </c>
      <c r="Y695" s="6"/>
      <c r="Z695" s="7"/>
      <c r="AA695" s="7"/>
      <c r="AB695" s="7"/>
      <c r="AC695" s="7"/>
      <c r="AD695" s="7"/>
      <c r="AE695" s="7"/>
    </row>
    <row r="696" spans="1:31" x14ac:dyDescent="0.15">
      <c r="A696" s="4">
        <v>42396</v>
      </c>
      <c r="B696" s="5" t="s">
        <v>1611</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1599</v>
      </c>
      <c r="T696" s="7"/>
      <c r="U696" s="7"/>
      <c r="V696" s="7"/>
      <c r="W696" s="2" t="s">
        <v>54</v>
      </c>
      <c r="X696" s="6" t="s">
        <v>49</v>
      </c>
      <c r="Y696" s="6"/>
      <c r="Z696" s="7"/>
      <c r="AA696" s="7"/>
      <c r="AB696" s="7"/>
      <c r="AC696" s="7"/>
      <c r="AD696" s="7"/>
      <c r="AE696" s="7"/>
    </row>
    <row r="697" spans="1:31" x14ac:dyDescent="0.15">
      <c r="A697" s="4">
        <v>42396</v>
      </c>
      <c r="B697" s="5" t="s">
        <v>1612</v>
      </c>
      <c r="C697" s="2">
        <v>12</v>
      </c>
      <c r="D697" s="6" t="s">
        <v>146</v>
      </c>
      <c r="E697" s="6" t="s">
        <v>120</v>
      </c>
      <c r="F697" s="2" t="s">
        <v>1613</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1614</v>
      </c>
      <c r="C698" s="2">
        <v>1</v>
      </c>
      <c r="D698" s="6" t="s">
        <v>69</v>
      </c>
      <c r="E698" s="6" t="s">
        <v>199</v>
      </c>
      <c r="F698" s="2" t="s">
        <v>833</v>
      </c>
      <c r="G698" s="2" t="s">
        <v>259</v>
      </c>
      <c r="H698" s="2" t="s">
        <v>44</v>
      </c>
      <c r="I698" s="2" t="s">
        <v>43</v>
      </c>
      <c r="J698" s="6" t="s">
        <v>55</v>
      </c>
      <c r="K698" s="2" t="s">
        <v>66</v>
      </c>
      <c r="L698" s="2">
        <v>1</v>
      </c>
      <c r="M698" s="2">
        <v>1180</v>
      </c>
      <c r="N698" s="2">
        <v>708</v>
      </c>
      <c r="O698" s="12">
        <v>0.6</v>
      </c>
      <c r="P698" s="7"/>
      <c r="Q698" s="7"/>
      <c r="R698" s="14" t="s">
        <v>113</v>
      </c>
      <c r="S698" s="2" t="s">
        <v>1615</v>
      </c>
      <c r="T698" s="7"/>
      <c r="U698" s="7"/>
      <c r="V698" s="7"/>
      <c r="W698" s="2" t="s">
        <v>54</v>
      </c>
      <c r="X698" s="6" t="s">
        <v>276</v>
      </c>
      <c r="Y698" s="6"/>
      <c r="Z698" s="7"/>
      <c r="AA698" s="7"/>
      <c r="AB698" s="7"/>
      <c r="AC698" s="7"/>
      <c r="AD698" s="7"/>
      <c r="AE698" s="7"/>
    </row>
    <row r="699" spans="1:31" x14ac:dyDescent="0.15">
      <c r="A699" s="4">
        <v>42397</v>
      </c>
      <c r="B699" s="5" t="s">
        <v>1616</v>
      </c>
      <c r="C699" s="2">
        <v>2</v>
      </c>
      <c r="D699" s="6" t="s">
        <v>66</v>
      </c>
      <c r="E699" s="6" t="s">
        <v>147</v>
      </c>
      <c r="F699" s="2" t="s">
        <v>1146</v>
      </c>
      <c r="G699" s="7"/>
      <c r="H699" s="2" t="s">
        <v>44</v>
      </c>
      <c r="I699" s="2" t="s">
        <v>144</v>
      </c>
      <c r="J699" s="6" t="s">
        <v>45</v>
      </c>
      <c r="K699" s="2" t="s">
        <v>66</v>
      </c>
      <c r="L699" s="2">
        <v>1</v>
      </c>
      <c r="M699" s="2">
        <v>4660</v>
      </c>
      <c r="N699" s="2">
        <v>3122</v>
      </c>
      <c r="O699" s="12">
        <v>0.66995708154506395</v>
      </c>
      <c r="P699" s="7"/>
      <c r="Q699" s="7"/>
      <c r="R699" s="14" t="s">
        <v>65</v>
      </c>
      <c r="S699" s="2" t="s">
        <v>1617</v>
      </c>
      <c r="T699" s="2">
        <v>15101526032</v>
      </c>
      <c r="U699" s="7"/>
      <c r="V699" s="7"/>
      <c r="W699" s="2" t="s">
        <v>54</v>
      </c>
      <c r="X699" s="6" t="s">
        <v>78</v>
      </c>
      <c r="Y699" s="6"/>
      <c r="Z699" s="7"/>
      <c r="AA699" s="7"/>
      <c r="AB699" s="7"/>
      <c r="AC699" s="7"/>
      <c r="AD699" s="7"/>
      <c r="AE699" s="7"/>
    </row>
    <row r="700" spans="1:31" x14ac:dyDescent="0.15">
      <c r="A700" s="4">
        <v>42397</v>
      </c>
      <c r="B700" s="5" t="s">
        <v>1616</v>
      </c>
      <c r="C700" s="2">
        <v>2</v>
      </c>
      <c r="D700" s="6" t="s">
        <v>146</v>
      </c>
      <c r="E700" s="6" t="s">
        <v>120</v>
      </c>
      <c r="F700" s="2" t="s">
        <v>864</v>
      </c>
      <c r="G700" s="2" t="s">
        <v>166</v>
      </c>
      <c r="H700" s="2" t="s">
        <v>44</v>
      </c>
      <c r="I700" s="2">
        <v>25.5</v>
      </c>
      <c r="J700" s="6" t="s">
        <v>45</v>
      </c>
      <c r="K700" s="2" t="s">
        <v>66</v>
      </c>
      <c r="L700" s="2">
        <v>1</v>
      </c>
      <c r="M700" s="2">
        <v>2190</v>
      </c>
      <c r="N700" s="2">
        <v>1477</v>
      </c>
      <c r="O700" s="12">
        <v>0.67442922374429204</v>
      </c>
      <c r="P700" s="7"/>
      <c r="Q700" s="7"/>
      <c r="R700" s="14" t="s">
        <v>65</v>
      </c>
      <c r="S700" s="2" t="s">
        <v>1617</v>
      </c>
      <c r="T700" s="7"/>
      <c r="U700" s="7"/>
      <c r="V700" s="7"/>
      <c r="W700" s="2" t="s">
        <v>54</v>
      </c>
      <c r="X700" s="6" t="s">
        <v>78</v>
      </c>
      <c r="Y700" s="6"/>
      <c r="Z700" s="7"/>
      <c r="AA700" s="7"/>
      <c r="AB700" s="7"/>
      <c r="AC700" s="7"/>
      <c r="AD700" s="7"/>
      <c r="AE700" s="7"/>
    </row>
    <row r="701" spans="1:31" x14ac:dyDescent="0.15">
      <c r="A701" s="4">
        <v>42397</v>
      </c>
      <c r="B701" s="5" t="s">
        <v>1618</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392</v>
      </c>
      <c r="X701" s="6" t="s">
        <v>78</v>
      </c>
      <c r="Y701" s="6"/>
      <c r="Z701" s="2"/>
      <c r="AA701" s="2"/>
      <c r="AB701" s="15"/>
      <c r="AC701" s="2"/>
      <c r="AD701" s="2"/>
      <c r="AE701" s="2"/>
    </row>
    <row r="702" spans="1:31" x14ac:dyDescent="0.15">
      <c r="A702" s="4">
        <v>42397</v>
      </c>
      <c r="B702" s="5" t="s">
        <v>1618</v>
      </c>
      <c r="C702" s="2">
        <v>3</v>
      </c>
      <c r="D702" s="6" t="s">
        <v>56</v>
      </c>
      <c r="E702" s="6" t="s">
        <v>79</v>
      </c>
      <c r="F702" s="2" t="s">
        <v>105</v>
      </c>
      <c r="G702" s="2" t="s">
        <v>281</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392</v>
      </c>
      <c r="X702" s="6" t="s">
        <v>78</v>
      </c>
      <c r="Y702" s="6"/>
      <c r="Z702" s="7"/>
      <c r="AA702" s="7"/>
      <c r="AB702" s="7"/>
      <c r="AC702" s="7"/>
      <c r="AD702" s="7"/>
      <c r="AE702" s="7"/>
    </row>
    <row r="703" spans="1:31" x14ac:dyDescent="0.15">
      <c r="A703" s="4">
        <v>42397</v>
      </c>
      <c r="B703" s="5" t="s">
        <v>1619</v>
      </c>
      <c r="C703" s="2">
        <v>4</v>
      </c>
      <c r="D703" s="6" t="s">
        <v>56</v>
      </c>
      <c r="E703" s="6" t="s">
        <v>79</v>
      </c>
      <c r="F703" s="2" t="s">
        <v>105</v>
      </c>
      <c r="G703" s="2" t="s">
        <v>281</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392</v>
      </c>
      <c r="X703" s="6" t="s">
        <v>49</v>
      </c>
      <c r="Y703" s="6"/>
      <c r="Z703" s="7"/>
      <c r="AA703" s="7"/>
      <c r="AB703" s="7"/>
      <c r="AC703" s="7"/>
      <c r="AD703" s="7"/>
      <c r="AE703" s="7"/>
    </row>
    <row r="704" spans="1:31" x14ac:dyDescent="0.15">
      <c r="A704" s="4">
        <v>42397</v>
      </c>
      <c r="B704" s="5" t="s">
        <v>1620</v>
      </c>
      <c r="C704" s="2">
        <v>5</v>
      </c>
      <c r="D704" s="6" t="s">
        <v>146</v>
      </c>
      <c r="E704" s="6" t="s">
        <v>120</v>
      </c>
      <c r="F704" s="2" t="s">
        <v>1621</v>
      </c>
      <c r="G704" s="2" t="s">
        <v>203</v>
      </c>
      <c r="H704" s="2" t="s">
        <v>62</v>
      </c>
      <c r="I704" s="2">
        <v>30.5</v>
      </c>
      <c r="J704" s="6" t="s">
        <v>45</v>
      </c>
      <c r="K704" s="2" t="s">
        <v>66</v>
      </c>
      <c r="L704" s="2">
        <v>1</v>
      </c>
      <c r="M704" s="2">
        <v>3700</v>
      </c>
      <c r="N704" s="2">
        <v>2220</v>
      </c>
      <c r="O704" s="12">
        <v>0.6</v>
      </c>
      <c r="P704" s="7"/>
      <c r="Q704" s="7"/>
      <c r="R704" s="14" t="s">
        <v>113</v>
      </c>
      <c r="S704" s="2" t="s">
        <v>1622</v>
      </c>
      <c r="T704" s="7"/>
      <c r="U704" s="7"/>
      <c r="V704" s="7"/>
      <c r="W704" s="2" t="s">
        <v>54</v>
      </c>
      <c r="X704" s="6" t="s">
        <v>86</v>
      </c>
      <c r="Y704" s="6"/>
      <c r="Z704" s="7"/>
      <c r="AA704" s="7"/>
      <c r="AB704" s="7"/>
      <c r="AC704" s="7"/>
      <c r="AD704" s="7"/>
      <c r="AE704" s="7"/>
    </row>
    <row r="705" spans="1:25" x14ac:dyDescent="0.15">
      <c r="A705" s="4">
        <v>42397</v>
      </c>
      <c r="B705" s="5" t="s">
        <v>1620</v>
      </c>
      <c r="C705" s="2">
        <v>5</v>
      </c>
      <c r="D705" s="6" t="s">
        <v>146</v>
      </c>
      <c r="E705" s="6" t="s">
        <v>239</v>
      </c>
      <c r="F705" s="2" t="s">
        <v>187</v>
      </c>
      <c r="G705" s="2" t="s">
        <v>164</v>
      </c>
      <c r="H705" s="2" t="s">
        <v>44</v>
      </c>
      <c r="I705" s="2" t="s">
        <v>240</v>
      </c>
      <c r="J705" s="6" t="s">
        <v>45</v>
      </c>
      <c r="K705" s="2" t="s">
        <v>66</v>
      </c>
      <c r="L705" s="2">
        <v>1</v>
      </c>
      <c r="M705" s="2">
        <v>1520</v>
      </c>
      <c r="N705" s="2">
        <v>1280</v>
      </c>
      <c r="O705" s="12">
        <v>0.84210526315789502</v>
      </c>
      <c r="P705" s="7"/>
      <c r="Q705" s="7"/>
      <c r="R705" s="14" t="s">
        <v>113</v>
      </c>
      <c r="S705" s="2" t="s">
        <v>1622</v>
      </c>
      <c r="T705" s="7"/>
      <c r="U705" s="7"/>
      <c r="V705" s="7"/>
      <c r="W705" s="2" t="s">
        <v>54</v>
      </c>
      <c r="X705" s="6" t="s">
        <v>86</v>
      </c>
      <c r="Y705" s="6"/>
    </row>
    <row r="706" spans="1:25" x14ac:dyDescent="0.15">
      <c r="A706" s="4">
        <v>42397</v>
      </c>
      <c r="B706" s="5" t="s">
        <v>1620</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1622</v>
      </c>
      <c r="T706" s="7"/>
      <c r="U706" s="7"/>
      <c r="V706" s="7"/>
      <c r="W706" s="2" t="s">
        <v>54</v>
      </c>
      <c r="X706" s="6" t="s">
        <v>186</v>
      </c>
      <c r="Y706" s="6"/>
    </row>
    <row r="707" spans="1:25" x14ac:dyDescent="0.15">
      <c r="A707" s="4">
        <v>42397</v>
      </c>
      <c r="B707" s="5" t="s">
        <v>1620</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1622</v>
      </c>
      <c r="T707" s="7"/>
      <c r="U707" s="7"/>
      <c r="V707" s="7"/>
      <c r="W707" s="2" t="s">
        <v>54</v>
      </c>
      <c r="X707" s="6" t="s">
        <v>186</v>
      </c>
      <c r="Y707" s="6"/>
    </row>
    <row r="708" spans="1:25" x14ac:dyDescent="0.15">
      <c r="A708" s="4">
        <v>42397</v>
      </c>
      <c r="B708" s="5" t="s">
        <v>1623</v>
      </c>
      <c r="C708" s="2">
        <v>6</v>
      </c>
      <c r="D708" s="6" t="s">
        <v>692</v>
      </c>
      <c r="E708" s="6" t="s">
        <v>112</v>
      </c>
      <c r="F708" s="7"/>
      <c r="G708" s="2" t="s">
        <v>1177</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1624</v>
      </c>
      <c r="C709" s="2">
        <v>1</v>
      </c>
      <c r="D709" s="6" t="s">
        <v>426</v>
      </c>
      <c r="E709" s="6"/>
      <c r="F709" s="2" t="s">
        <v>1625</v>
      </c>
      <c r="G709" s="2" t="s">
        <v>287</v>
      </c>
      <c r="H709" s="2" t="s">
        <v>62</v>
      </c>
      <c r="I709" s="2">
        <v>27.5</v>
      </c>
      <c r="J709" s="6" t="s">
        <v>45</v>
      </c>
      <c r="K709" s="2" t="s">
        <v>66</v>
      </c>
      <c r="L709" s="2">
        <v>1</v>
      </c>
      <c r="M709" s="2">
        <v>500</v>
      </c>
      <c r="N709" s="2">
        <v>500</v>
      </c>
      <c r="O709" s="12">
        <v>1</v>
      </c>
      <c r="P709" s="7"/>
      <c r="Q709" s="7"/>
      <c r="R709" s="14" t="s">
        <v>113</v>
      </c>
      <c r="S709" s="2" t="s">
        <v>1626</v>
      </c>
      <c r="T709" s="7"/>
      <c r="U709" s="7"/>
      <c r="V709" s="7"/>
      <c r="W709" s="2" t="s">
        <v>54</v>
      </c>
      <c r="X709" s="6" t="s">
        <v>86</v>
      </c>
      <c r="Y709" s="6"/>
    </row>
    <row r="710" spans="1:25" x14ac:dyDescent="0.15">
      <c r="A710" s="4">
        <v>42398</v>
      </c>
      <c r="B710" s="5" t="s">
        <v>1627</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1627</v>
      </c>
      <c r="C711" s="2">
        <v>2</v>
      </c>
      <c r="D711" s="6" t="s">
        <v>50</v>
      </c>
      <c r="E711" s="6" t="s">
        <v>1603</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1628</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1629</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1629</v>
      </c>
      <c r="C714" s="2">
        <v>4</v>
      </c>
      <c r="D714" s="6" t="s">
        <v>50</v>
      </c>
      <c r="E714" s="6" t="s">
        <v>623</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1629</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1629</v>
      </c>
      <c r="C716" s="2">
        <v>4</v>
      </c>
      <c r="D716" s="6" t="s">
        <v>56</v>
      </c>
      <c r="E716" s="6" t="s">
        <v>52</v>
      </c>
      <c r="F716" s="7"/>
      <c r="G716" s="2" t="s">
        <v>1039</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1630</v>
      </c>
      <c r="C717" s="2">
        <v>5</v>
      </c>
      <c r="D717" s="6" t="s">
        <v>90</v>
      </c>
      <c r="E717" s="6" t="s">
        <v>1027</v>
      </c>
      <c r="F717" s="2" t="s">
        <v>108</v>
      </c>
      <c r="G717" s="2" t="s">
        <v>255</v>
      </c>
      <c r="H717" s="2" t="s">
        <v>44</v>
      </c>
      <c r="I717" s="2" t="s">
        <v>110</v>
      </c>
      <c r="J717" s="6" t="s">
        <v>63</v>
      </c>
      <c r="K717" s="2" t="s">
        <v>66</v>
      </c>
      <c r="L717" s="2">
        <v>1</v>
      </c>
      <c r="M717" s="2">
        <v>598</v>
      </c>
      <c r="N717" s="2">
        <v>478</v>
      </c>
      <c r="O717" s="12">
        <v>0.79933110367893001</v>
      </c>
      <c r="P717" s="7"/>
      <c r="Q717" s="7"/>
      <c r="R717" s="14" t="s">
        <v>65</v>
      </c>
      <c r="S717" s="2" t="s">
        <v>1631</v>
      </c>
      <c r="T717" s="2">
        <v>15910626272</v>
      </c>
      <c r="U717" s="7"/>
      <c r="V717" s="7"/>
      <c r="W717" s="2" t="s">
        <v>54</v>
      </c>
      <c r="X717" s="6" t="s">
        <v>86</v>
      </c>
      <c r="Y717" s="6"/>
    </row>
    <row r="718" spans="1:25" x14ac:dyDescent="0.15">
      <c r="A718" s="4">
        <v>42398</v>
      </c>
      <c r="B718" s="5" t="s">
        <v>1632</v>
      </c>
      <c r="C718" s="2">
        <v>6</v>
      </c>
      <c r="D718" s="6" t="s">
        <v>92</v>
      </c>
      <c r="E718" s="6" t="s">
        <v>91</v>
      </c>
      <c r="F718" s="2" t="s">
        <v>893</v>
      </c>
      <c r="G718" s="2" t="s">
        <v>1633</v>
      </c>
      <c r="H718" s="2" t="s">
        <v>44</v>
      </c>
      <c r="I718" s="2" t="s">
        <v>72</v>
      </c>
      <c r="J718" s="6" t="s">
        <v>45</v>
      </c>
      <c r="K718" s="2" t="s">
        <v>64</v>
      </c>
      <c r="L718" s="2">
        <v>1</v>
      </c>
      <c r="M718" s="2">
        <v>1390</v>
      </c>
      <c r="N718" s="2">
        <v>973</v>
      </c>
      <c r="O718" s="12">
        <v>0.7</v>
      </c>
      <c r="P718" s="7"/>
      <c r="Q718" s="7"/>
      <c r="R718" s="14" t="s">
        <v>113</v>
      </c>
      <c r="S718" s="2" t="s">
        <v>1634</v>
      </c>
      <c r="T718" s="7"/>
      <c r="U718" s="7"/>
      <c r="V718" s="7"/>
      <c r="W718" s="2" t="s">
        <v>54</v>
      </c>
      <c r="X718" s="6" t="s">
        <v>78</v>
      </c>
      <c r="Y718" s="6"/>
    </row>
    <row r="719" spans="1:25" x14ac:dyDescent="0.15">
      <c r="A719" s="4">
        <v>42398</v>
      </c>
      <c r="B719" s="5" t="s">
        <v>1632</v>
      </c>
      <c r="C719" s="2">
        <v>6</v>
      </c>
      <c r="D719" s="6" t="s">
        <v>90</v>
      </c>
      <c r="E719" s="6" t="s">
        <v>91</v>
      </c>
      <c r="F719" s="2" t="s">
        <v>1234</v>
      </c>
      <c r="G719" s="2" t="s">
        <v>1635</v>
      </c>
      <c r="H719" s="2" t="s">
        <v>44</v>
      </c>
      <c r="I719" s="2" t="s">
        <v>72</v>
      </c>
      <c r="J719" s="6" t="s">
        <v>45</v>
      </c>
      <c r="K719" s="2" t="s">
        <v>64</v>
      </c>
      <c r="L719" s="2">
        <v>1</v>
      </c>
      <c r="M719" s="2">
        <v>1880</v>
      </c>
      <c r="N719" s="2">
        <v>1316</v>
      </c>
      <c r="O719" s="12">
        <v>0.7</v>
      </c>
      <c r="P719" s="7"/>
      <c r="Q719" s="7"/>
      <c r="R719" s="14" t="s">
        <v>113</v>
      </c>
      <c r="S719" s="2" t="s">
        <v>1634</v>
      </c>
      <c r="T719" s="7"/>
      <c r="U719" s="7"/>
      <c r="V719" s="7"/>
      <c r="W719" s="2" t="s">
        <v>54</v>
      </c>
      <c r="X719" s="6" t="s">
        <v>78</v>
      </c>
      <c r="Y719" s="6"/>
    </row>
    <row r="720" spans="1:25" x14ac:dyDescent="0.15">
      <c r="A720" s="4">
        <v>42398</v>
      </c>
      <c r="B720" s="5" t="s">
        <v>1636</v>
      </c>
      <c r="C720" s="2">
        <v>7</v>
      </c>
      <c r="D720" s="6" t="s">
        <v>90</v>
      </c>
      <c r="E720" s="6" t="s">
        <v>91</v>
      </c>
      <c r="F720" s="2" t="s">
        <v>1637</v>
      </c>
      <c r="G720" s="2" t="s">
        <v>253</v>
      </c>
      <c r="H720" s="2" t="s">
        <v>44</v>
      </c>
      <c r="I720" s="2" t="s">
        <v>1638</v>
      </c>
      <c r="J720" s="6" t="s">
        <v>45</v>
      </c>
      <c r="K720" s="2" t="s">
        <v>66</v>
      </c>
      <c r="L720" s="2">
        <v>1</v>
      </c>
      <c r="M720" s="2">
        <v>1990</v>
      </c>
      <c r="N720" s="2">
        <v>1393</v>
      </c>
      <c r="O720" s="12">
        <v>0.7</v>
      </c>
      <c r="P720" s="7"/>
      <c r="Q720" s="7"/>
      <c r="R720" s="14" t="s">
        <v>113</v>
      </c>
      <c r="S720" s="2" t="s">
        <v>1617</v>
      </c>
      <c r="T720" s="7"/>
      <c r="U720" s="7"/>
      <c r="V720" s="7"/>
      <c r="W720" s="2" t="s">
        <v>54</v>
      </c>
      <c r="X720" s="6" t="s">
        <v>78</v>
      </c>
      <c r="Y720" s="6"/>
    </row>
    <row r="721" spans="1:31" x14ac:dyDescent="0.15">
      <c r="A721" s="4">
        <v>42398</v>
      </c>
      <c r="B721" s="5" t="s">
        <v>1639</v>
      </c>
      <c r="C721" s="2">
        <v>8</v>
      </c>
      <c r="D721" s="6" t="s">
        <v>50</v>
      </c>
      <c r="E721" s="6" t="s">
        <v>95</v>
      </c>
      <c r="F721" s="2" t="s">
        <v>1640</v>
      </c>
      <c r="G721" s="2" t="s">
        <v>246</v>
      </c>
      <c r="H721" s="2" t="s">
        <v>44</v>
      </c>
      <c r="I721" s="2" t="s">
        <v>43</v>
      </c>
      <c r="J721" s="6" t="s">
        <v>45</v>
      </c>
      <c r="K721" s="2" t="s">
        <v>66</v>
      </c>
      <c r="L721" s="2">
        <v>1</v>
      </c>
      <c r="M721" s="2">
        <v>490</v>
      </c>
      <c r="N721" s="2">
        <v>340</v>
      </c>
      <c r="O721" s="12">
        <v>0.69387755102040805</v>
      </c>
      <c r="P721" s="7"/>
      <c r="Q721" s="7"/>
      <c r="R721" s="14" t="s">
        <v>113</v>
      </c>
      <c r="S721" s="2" t="s">
        <v>1617</v>
      </c>
      <c r="T721" s="7"/>
      <c r="U721" s="7"/>
      <c r="V721" s="7"/>
      <c r="W721" s="2" t="s">
        <v>54</v>
      </c>
      <c r="X721" s="6" t="s">
        <v>78</v>
      </c>
      <c r="Y721" s="6"/>
      <c r="Z721" s="7"/>
      <c r="AA721" s="7"/>
      <c r="AB721" s="7"/>
      <c r="AC721" s="7"/>
      <c r="AD721" s="7"/>
      <c r="AE721" s="7"/>
    </row>
    <row r="722" spans="1:31" x14ac:dyDescent="0.15">
      <c r="A722" s="4">
        <v>42398</v>
      </c>
      <c r="B722" s="5" t="s">
        <v>1641</v>
      </c>
      <c r="C722" s="2">
        <v>9</v>
      </c>
      <c r="D722" s="6" t="s">
        <v>50</v>
      </c>
      <c r="E722" s="6" t="s">
        <v>1603</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1642</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1128</v>
      </c>
      <c r="T723" s="7"/>
      <c r="U723" s="7"/>
      <c r="V723" s="7"/>
      <c r="W723" s="2" t="s">
        <v>54</v>
      </c>
      <c r="X723" s="6" t="s">
        <v>49</v>
      </c>
      <c r="Y723" s="6"/>
      <c r="Z723" s="7"/>
      <c r="AA723" s="7"/>
      <c r="AB723" s="7"/>
      <c r="AC723" s="7"/>
      <c r="AD723" s="7"/>
      <c r="AE723" s="7"/>
    </row>
    <row r="724" spans="1:31" x14ac:dyDescent="0.15">
      <c r="A724" s="4">
        <v>42398</v>
      </c>
      <c r="B724" s="5" t="s">
        <v>1643</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1644</v>
      </c>
      <c r="T724" s="2">
        <v>13811921543</v>
      </c>
      <c r="U724" s="7"/>
      <c r="V724" s="7"/>
      <c r="W724" s="2" t="s">
        <v>54</v>
      </c>
      <c r="X724" s="6" t="s">
        <v>86</v>
      </c>
      <c r="Y724" s="6"/>
      <c r="Z724" s="7"/>
      <c r="AA724" s="7"/>
      <c r="AB724" s="7"/>
      <c r="AC724" s="7"/>
      <c r="AD724" s="7"/>
      <c r="AE724" s="7"/>
    </row>
    <row r="725" spans="1:31" x14ac:dyDescent="0.15">
      <c r="A725" s="4">
        <v>42398</v>
      </c>
      <c r="B725" s="5" t="s">
        <v>1645</v>
      </c>
      <c r="C725" s="2">
        <v>12</v>
      </c>
      <c r="D725" s="6" t="s">
        <v>50</v>
      </c>
      <c r="E725" s="6" t="s">
        <v>623</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1646</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1647</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1648</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1649</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1650</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1650</v>
      </c>
      <c r="C731" s="2">
        <v>4</v>
      </c>
      <c r="D731" s="6" t="s">
        <v>50</v>
      </c>
      <c r="E731" s="6" t="s">
        <v>623</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1651</v>
      </c>
      <c r="X731" s="6" t="s">
        <v>49</v>
      </c>
      <c r="Y731" s="6"/>
      <c r="Z731" s="7"/>
      <c r="AA731" s="7"/>
      <c r="AB731" s="7"/>
      <c r="AC731" s="7"/>
      <c r="AD731" s="7"/>
      <c r="AE731" s="7"/>
    </row>
    <row r="732" spans="1:31" x14ac:dyDescent="0.15">
      <c r="A732" s="4">
        <v>42399</v>
      </c>
      <c r="B732" s="5" t="s">
        <v>1650</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1650</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1652</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1653</v>
      </c>
      <c r="T734" s="2">
        <v>13488822935</v>
      </c>
      <c r="U734" s="7"/>
      <c r="V734" s="7"/>
      <c r="W734" s="2" t="s">
        <v>54</v>
      </c>
      <c r="X734" s="6" t="s">
        <v>74</v>
      </c>
      <c r="Y734" s="6"/>
      <c r="Z734" s="2" t="s">
        <v>1654</v>
      </c>
      <c r="AA734" s="7"/>
      <c r="AB734" s="7"/>
      <c r="AC734" s="7"/>
      <c r="AD734" s="7"/>
      <c r="AE734" s="7"/>
    </row>
    <row r="735" spans="1:31" x14ac:dyDescent="0.15">
      <c r="A735" s="4">
        <v>42399</v>
      </c>
      <c r="B735" s="5" t="s">
        <v>1655</v>
      </c>
      <c r="C735" s="2">
        <v>6</v>
      </c>
      <c r="D735" s="6" t="s">
        <v>83</v>
      </c>
      <c r="E735" s="6" t="s">
        <v>79</v>
      </c>
      <c r="F735" s="2" t="s">
        <v>245</v>
      </c>
      <c r="G735" s="2" t="s">
        <v>912</v>
      </c>
      <c r="H735" s="2" t="s">
        <v>62</v>
      </c>
      <c r="I735" s="2">
        <v>43.5</v>
      </c>
      <c r="J735" s="6" t="s">
        <v>45</v>
      </c>
      <c r="K735" s="2" t="s">
        <v>64</v>
      </c>
      <c r="L735" s="2">
        <v>1</v>
      </c>
      <c r="M735" s="2">
        <v>1500</v>
      </c>
      <c r="N735" s="2">
        <v>1000</v>
      </c>
      <c r="O735" s="12">
        <v>0.66666666666666696</v>
      </c>
      <c r="P735" s="7"/>
      <c r="Q735" s="7"/>
      <c r="R735" s="14" t="s">
        <v>65</v>
      </c>
      <c r="S735" s="2" t="s">
        <v>1656</v>
      </c>
      <c r="T735" s="2">
        <v>13126925026</v>
      </c>
      <c r="U735" s="7"/>
      <c r="V735" s="7"/>
      <c r="W735" s="2" t="s">
        <v>54</v>
      </c>
      <c r="X735" s="6" t="s">
        <v>86</v>
      </c>
      <c r="Y735" s="6"/>
      <c r="Z735" s="7"/>
      <c r="AA735" s="7"/>
      <c r="AB735" s="7"/>
      <c r="AC735" s="7"/>
      <c r="AD735" s="7"/>
      <c r="AE735" s="7"/>
    </row>
    <row r="736" spans="1:31" x14ac:dyDescent="0.15">
      <c r="A736" s="4">
        <v>42400</v>
      </c>
      <c r="B736" s="5" t="s">
        <v>1657</v>
      </c>
      <c r="C736" s="2">
        <v>1</v>
      </c>
      <c r="D736" s="6" t="s">
        <v>50</v>
      </c>
      <c r="E736" s="6" t="s">
        <v>606</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1658</v>
      </c>
      <c r="C737" s="2">
        <v>2</v>
      </c>
      <c r="D737" s="6" t="s">
        <v>75</v>
      </c>
      <c r="E737" s="6" t="s">
        <v>444</v>
      </c>
      <c r="F737" s="2" t="s">
        <v>1229</v>
      </c>
      <c r="G737" s="2" t="s">
        <v>1230</v>
      </c>
      <c r="H737" s="2" t="s">
        <v>44</v>
      </c>
      <c r="I737" s="2" t="s">
        <v>53</v>
      </c>
      <c r="J737" s="6" t="s">
        <v>63</v>
      </c>
      <c r="K737" s="2" t="s">
        <v>64</v>
      </c>
      <c r="L737" s="2">
        <v>1</v>
      </c>
      <c r="M737" s="2">
        <v>550</v>
      </c>
      <c r="N737" s="2">
        <v>440</v>
      </c>
      <c r="O737" s="12">
        <v>0.8</v>
      </c>
      <c r="P737" s="7"/>
      <c r="Q737" s="7"/>
      <c r="R737" s="14" t="s">
        <v>113</v>
      </c>
      <c r="S737" s="2" t="s">
        <v>1659</v>
      </c>
      <c r="T737" s="2">
        <v>13901307117</v>
      </c>
      <c r="U737" s="7"/>
      <c r="V737" s="7"/>
      <c r="W737" s="2" t="s">
        <v>54</v>
      </c>
      <c r="X737" s="6" t="s">
        <v>86</v>
      </c>
      <c r="Y737" s="6"/>
      <c r="Z737" s="7"/>
      <c r="AA737" s="7"/>
      <c r="AB737" s="7"/>
      <c r="AC737" s="7"/>
      <c r="AD737" s="7"/>
      <c r="AE737" s="7"/>
    </row>
    <row r="738" spans="1:31" x14ac:dyDescent="0.15">
      <c r="A738" s="4">
        <v>42400</v>
      </c>
      <c r="B738" s="5" t="s">
        <v>1660</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1661</v>
      </c>
      <c r="C739" s="2">
        <v>4</v>
      </c>
      <c r="D739" s="6" t="s">
        <v>50</v>
      </c>
      <c r="E739" s="6" t="s">
        <v>174</v>
      </c>
      <c r="F739" s="2" t="s">
        <v>175</v>
      </c>
      <c r="G739" s="2" t="s">
        <v>280</v>
      </c>
      <c r="H739" s="2" t="s">
        <v>62</v>
      </c>
      <c r="I739" s="2" t="s">
        <v>72</v>
      </c>
      <c r="J739" s="6" t="s">
        <v>63</v>
      </c>
      <c r="K739" s="2" t="s">
        <v>66</v>
      </c>
      <c r="L739" s="2">
        <v>1</v>
      </c>
      <c r="M739" s="2">
        <v>311</v>
      </c>
      <c r="N739" s="2">
        <v>240</v>
      </c>
      <c r="O739" s="12">
        <v>0.77170418006430896</v>
      </c>
      <c r="P739" s="7"/>
      <c r="Q739" s="7"/>
      <c r="R739" s="14" t="s">
        <v>145</v>
      </c>
      <c r="S739" s="2" t="s">
        <v>1662</v>
      </c>
      <c r="T739" s="7"/>
      <c r="U739" s="2" t="s">
        <v>313</v>
      </c>
      <c r="V739" s="7"/>
      <c r="W739" s="2" t="s">
        <v>54</v>
      </c>
      <c r="X739" s="6" t="s">
        <v>49</v>
      </c>
      <c r="Y739" s="6"/>
      <c r="Z739" s="7"/>
      <c r="AA739" s="7"/>
      <c r="AB739" s="7"/>
      <c r="AC739" s="7"/>
      <c r="AD739" s="7"/>
      <c r="AE739" s="7"/>
    </row>
    <row r="740" spans="1:31" x14ac:dyDescent="0.15">
      <c r="A740" s="4">
        <v>42400</v>
      </c>
      <c r="B740" s="5" t="s">
        <v>1663</v>
      </c>
      <c r="C740" s="2">
        <v>5</v>
      </c>
      <c r="D740" s="6" t="s">
        <v>149</v>
      </c>
      <c r="E740" s="6" t="s">
        <v>504</v>
      </c>
      <c r="F740" s="7"/>
      <c r="G740" s="2" t="s">
        <v>150</v>
      </c>
      <c r="H740" s="2" t="s">
        <v>44</v>
      </c>
      <c r="I740" s="2" t="s">
        <v>820</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1664</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1664</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1664</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1665</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1666</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1667</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1668</v>
      </c>
      <c r="T746" s="2">
        <v>18518336055</v>
      </c>
      <c r="U746" s="7"/>
      <c r="V746" s="7"/>
      <c r="W746" s="2" t="s">
        <v>54</v>
      </c>
      <c r="X746" s="6" t="s">
        <v>86</v>
      </c>
      <c r="Y746" s="6"/>
      <c r="Z746" s="7"/>
      <c r="AA746" s="7"/>
      <c r="AB746" s="7"/>
      <c r="AC746" s="7"/>
      <c r="AD746" s="7"/>
      <c r="AE746" s="7"/>
    </row>
    <row r="747" spans="1:31" x14ac:dyDescent="0.15">
      <c r="A747" s="4">
        <v>42401</v>
      </c>
      <c r="B747" s="5" t="s">
        <v>1669</v>
      </c>
      <c r="C747" s="2">
        <v>2</v>
      </c>
      <c r="D747" s="6" t="s">
        <v>69</v>
      </c>
      <c r="E747" s="6" t="s">
        <v>199</v>
      </c>
      <c r="F747" s="2" t="s">
        <v>119</v>
      </c>
      <c r="G747" s="2" t="s">
        <v>280</v>
      </c>
      <c r="H747" s="2" t="s">
        <v>44</v>
      </c>
      <c r="I747" s="2" t="s">
        <v>43</v>
      </c>
      <c r="J747" s="6" t="s">
        <v>55</v>
      </c>
      <c r="K747" s="2" t="s">
        <v>64</v>
      </c>
      <c r="L747" s="2">
        <v>1</v>
      </c>
      <c r="M747" s="2">
        <v>580</v>
      </c>
      <c r="N747" s="2">
        <v>580</v>
      </c>
      <c r="O747" s="12">
        <v>1</v>
      </c>
      <c r="P747" s="7"/>
      <c r="Q747" s="7"/>
      <c r="R747" s="14" t="s">
        <v>65</v>
      </c>
      <c r="S747" s="2" t="s">
        <v>1670</v>
      </c>
      <c r="T747" s="2">
        <v>13716027038</v>
      </c>
      <c r="U747" s="7"/>
      <c r="V747" s="7"/>
      <c r="W747" s="2" t="s">
        <v>1671</v>
      </c>
      <c r="X747" s="6" t="s">
        <v>86</v>
      </c>
      <c r="Y747" s="6"/>
      <c r="Z747" s="7"/>
      <c r="AA747" s="7"/>
      <c r="AB747" s="7"/>
      <c r="AC747" s="7"/>
      <c r="AD747" s="7"/>
      <c r="AE747" s="7"/>
    </row>
    <row r="748" spans="1:31" x14ac:dyDescent="0.15">
      <c r="A748" s="4">
        <v>42401</v>
      </c>
      <c r="B748" s="5" t="s">
        <v>1672</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1671</v>
      </c>
      <c r="X748" s="6" t="s">
        <v>49</v>
      </c>
      <c r="Y748" s="6"/>
      <c r="Z748" s="2"/>
      <c r="AA748" s="2"/>
      <c r="AB748" s="15"/>
      <c r="AC748" s="2"/>
      <c r="AD748" s="2"/>
      <c r="AE748" s="2"/>
    </row>
    <row r="749" spans="1:31" x14ac:dyDescent="0.15">
      <c r="A749" s="4">
        <v>42401</v>
      </c>
      <c r="B749" s="5" t="s">
        <v>1673</v>
      </c>
      <c r="C749" s="2">
        <v>4</v>
      </c>
      <c r="D749" s="6" t="s">
        <v>50</v>
      </c>
      <c r="E749" s="6" t="s">
        <v>1603</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1671</v>
      </c>
      <c r="X749" s="6" t="s">
        <v>49</v>
      </c>
      <c r="Y749" s="6"/>
      <c r="Z749" s="7"/>
      <c r="AA749" s="7"/>
      <c r="AB749" s="7"/>
      <c r="AC749" s="7"/>
      <c r="AD749" s="7"/>
      <c r="AE749" s="7"/>
    </row>
    <row r="750" spans="1:31" x14ac:dyDescent="0.15">
      <c r="A750" s="4">
        <v>42401</v>
      </c>
      <c r="B750" s="5" t="s">
        <v>1674</v>
      </c>
      <c r="C750" s="2">
        <v>5</v>
      </c>
      <c r="D750" s="6" t="s">
        <v>59</v>
      </c>
      <c r="E750" s="6" t="s">
        <v>52</v>
      </c>
      <c r="F750" s="7"/>
      <c r="G750" s="2" t="s">
        <v>910</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1671</v>
      </c>
      <c r="X750" s="6" t="s">
        <v>49</v>
      </c>
      <c r="Y750" s="6"/>
      <c r="Z750" s="7"/>
      <c r="AA750" s="7"/>
      <c r="AB750" s="7"/>
      <c r="AC750" s="7"/>
      <c r="AD750" s="7"/>
      <c r="AE750" s="7"/>
    </row>
    <row r="751" spans="1:31" x14ac:dyDescent="0.15">
      <c r="A751" s="4">
        <v>42401</v>
      </c>
      <c r="B751" s="5" t="s">
        <v>1675</v>
      </c>
      <c r="C751" s="2">
        <v>6</v>
      </c>
      <c r="D751" s="6" t="s">
        <v>426</v>
      </c>
      <c r="E751" s="6"/>
      <c r="F751" s="2" t="s">
        <v>1676</v>
      </c>
      <c r="G751" s="2" t="s">
        <v>203</v>
      </c>
      <c r="H751" s="2" t="s">
        <v>62</v>
      </c>
      <c r="I751" s="2" t="s">
        <v>214</v>
      </c>
      <c r="J751" s="6" t="s">
        <v>45</v>
      </c>
      <c r="K751" s="2" t="s">
        <v>66</v>
      </c>
      <c r="L751" s="2">
        <v>1</v>
      </c>
      <c r="M751" s="2">
        <v>5880</v>
      </c>
      <c r="N751" s="2">
        <v>1500</v>
      </c>
      <c r="O751" s="12">
        <v>0.25510204081632698</v>
      </c>
      <c r="P751" s="7"/>
      <c r="Q751" s="7"/>
      <c r="R751" s="14" t="s">
        <v>145</v>
      </c>
      <c r="S751" s="2" t="s">
        <v>1677</v>
      </c>
      <c r="T751" s="2">
        <v>13901397299</v>
      </c>
      <c r="U751" s="2" t="s">
        <v>319</v>
      </c>
      <c r="V751" s="7"/>
      <c r="W751" s="2" t="s">
        <v>54</v>
      </c>
      <c r="X751" s="6" t="s">
        <v>86</v>
      </c>
      <c r="Y751" s="6"/>
      <c r="Z751" s="7"/>
      <c r="AA751" s="7"/>
      <c r="AB751" s="7"/>
      <c r="AC751" s="7"/>
      <c r="AD751" s="7"/>
      <c r="AE751" s="7"/>
    </row>
    <row r="752" spans="1:31" x14ac:dyDescent="0.15">
      <c r="A752" s="4">
        <v>42401</v>
      </c>
      <c r="B752" s="5" t="s">
        <v>1675</v>
      </c>
      <c r="C752" s="2">
        <v>6</v>
      </c>
      <c r="D752" s="6" t="s">
        <v>111</v>
      </c>
      <c r="E752" s="6" t="s">
        <v>112</v>
      </c>
      <c r="F752" s="7"/>
      <c r="G752" s="2" t="s">
        <v>1177</v>
      </c>
      <c r="H752" s="2" t="s">
        <v>44</v>
      </c>
      <c r="I752" s="2" t="s">
        <v>178</v>
      </c>
      <c r="J752" s="6" t="s">
        <v>45</v>
      </c>
      <c r="K752" s="2" t="s">
        <v>66</v>
      </c>
      <c r="L752" s="2">
        <v>1</v>
      </c>
      <c r="M752" s="2">
        <v>320</v>
      </c>
      <c r="N752" s="2">
        <v>224</v>
      </c>
      <c r="O752" s="12">
        <v>0.7</v>
      </c>
      <c r="P752" s="7"/>
      <c r="Q752" s="7"/>
      <c r="R752" s="14" t="s">
        <v>145</v>
      </c>
      <c r="S752" s="2" t="s">
        <v>1677</v>
      </c>
      <c r="T752" s="7"/>
      <c r="U752" s="2" t="s">
        <v>319</v>
      </c>
      <c r="V752" s="7"/>
      <c r="W752" s="2" t="s">
        <v>54</v>
      </c>
      <c r="X752" s="6" t="s">
        <v>86</v>
      </c>
      <c r="Y752" s="6"/>
      <c r="Z752" s="2" t="s">
        <v>1678</v>
      </c>
      <c r="AA752" s="7"/>
      <c r="AB752" s="7"/>
      <c r="AC752" s="7"/>
      <c r="AD752" s="7"/>
      <c r="AE752" s="7"/>
    </row>
    <row r="753" spans="1:31" x14ac:dyDescent="0.15">
      <c r="A753" s="4">
        <v>42402</v>
      </c>
      <c r="B753" s="5" t="s">
        <v>1679</v>
      </c>
      <c r="C753" s="2">
        <v>1</v>
      </c>
      <c r="D753" s="6" t="s">
        <v>50</v>
      </c>
      <c r="E753" s="6" t="s">
        <v>1603</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1671</v>
      </c>
      <c r="X753" s="6" t="s">
        <v>49</v>
      </c>
      <c r="Y753" s="6"/>
      <c r="Z753" s="7"/>
      <c r="AA753" s="7"/>
      <c r="AB753" s="7"/>
      <c r="AC753" s="7"/>
      <c r="AD753" s="7"/>
      <c r="AE753" s="7"/>
    </row>
    <row r="754" spans="1:31" x14ac:dyDescent="0.15">
      <c r="A754" s="4">
        <v>42402</v>
      </c>
      <c r="B754" s="5" t="s">
        <v>1680</v>
      </c>
      <c r="C754" s="2">
        <v>2</v>
      </c>
      <c r="D754" s="6" t="s">
        <v>59</v>
      </c>
      <c r="E754" s="6" t="s">
        <v>264</v>
      </c>
      <c r="F754" s="7"/>
      <c r="G754" s="2" t="s">
        <v>910</v>
      </c>
      <c r="H754" s="2" t="s">
        <v>62</v>
      </c>
      <c r="I754" s="2" t="s">
        <v>43</v>
      </c>
      <c r="J754" s="6" t="s">
        <v>55</v>
      </c>
      <c r="K754" s="2" t="s">
        <v>46</v>
      </c>
      <c r="L754" s="2">
        <v>1</v>
      </c>
      <c r="M754" s="2">
        <v>138</v>
      </c>
      <c r="N754" s="2">
        <v>138</v>
      </c>
      <c r="O754" s="12">
        <v>1</v>
      </c>
      <c r="P754" s="7"/>
      <c r="Q754" s="7"/>
      <c r="R754" s="14" t="s">
        <v>47</v>
      </c>
      <c r="S754" s="7"/>
      <c r="T754" s="7"/>
      <c r="U754" s="7"/>
      <c r="V754" s="7"/>
      <c r="W754" s="2" t="s">
        <v>1671</v>
      </c>
      <c r="X754" s="6" t="s">
        <v>49</v>
      </c>
      <c r="Y754" s="6"/>
      <c r="Z754" s="7"/>
      <c r="AA754" s="7"/>
      <c r="AB754" s="7"/>
      <c r="AC754" s="7"/>
      <c r="AD754" s="7"/>
      <c r="AE754" s="7"/>
    </row>
    <row r="755" spans="1:31" x14ac:dyDescent="0.15">
      <c r="A755" s="4">
        <v>42402</v>
      </c>
      <c r="B755" s="5" t="s">
        <v>1681</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1671</v>
      </c>
      <c r="X755" s="6" t="s">
        <v>86</v>
      </c>
      <c r="Y755" s="6"/>
      <c r="Z755" s="7"/>
      <c r="AA755" s="7"/>
      <c r="AB755" s="7"/>
      <c r="AC755" s="7"/>
      <c r="AD755" s="7"/>
      <c r="AE755" s="7"/>
    </row>
    <row r="756" spans="1:31" x14ac:dyDescent="0.15">
      <c r="A756" s="4">
        <v>42402</v>
      </c>
      <c r="B756" s="5" t="s">
        <v>1682</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1671</v>
      </c>
      <c r="X756" s="6" t="s">
        <v>49</v>
      </c>
      <c r="Y756" s="6"/>
      <c r="Z756" s="7"/>
      <c r="AA756" s="7"/>
      <c r="AB756" s="7"/>
      <c r="AC756" s="7"/>
      <c r="AD756" s="7"/>
      <c r="AE756" s="7"/>
    </row>
    <row r="757" spans="1:31" x14ac:dyDescent="0.15">
      <c r="A757" s="4">
        <v>42402</v>
      </c>
      <c r="B757" s="5" t="s">
        <v>1683</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1671</v>
      </c>
      <c r="X757" s="6" t="s">
        <v>49</v>
      </c>
      <c r="Y757" s="6"/>
      <c r="Z757" s="7"/>
      <c r="AA757" s="7"/>
      <c r="AB757" s="7"/>
      <c r="AC757" s="7"/>
      <c r="AD757" s="7"/>
      <c r="AE757" s="7"/>
    </row>
    <row r="758" spans="1:31" x14ac:dyDescent="0.15">
      <c r="A758" s="4">
        <v>42402</v>
      </c>
      <c r="B758" s="5" t="s">
        <v>1684</v>
      </c>
      <c r="C758" s="2">
        <v>6</v>
      </c>
      <c r="D758" s="6" t="s">
        <v>69</v>
      </c>
      <c r="E758" s="6" t="s">
        <v>199</v>
      </c>
      <c r="F758" s="2" t="s">
        <v>935</v>
      </c>
      <c r="G758" s="2" t="s">
        <v>259</v>
      </c>
      <c r="H758" s="2" t="s">
        <v>44</v>
      </c>
      <c r="I758" s="2" t="s">
        <v>43</v>
      </c>
      <c r="J758" s="6" t="s">
        <v>63</v>
      </c>
      <c r="K758" s="2" t="s">
        <v>66</v>
      </c>
      <c r="L758" s="2">
        <v>1</v>
      </c>
      <c r="M758" s="2">
        <v>980</v>
      </c>
      <c r="N758" s="2">
        <v>980</v>
      </c>
      <c r="O758" s="12">
        <v>1</v>
      </c>
      <c r="P758" s="7"/>
      <c r="Q758" s="7"/>
      <c r="R758" s="14" t="s">
        <v>113</v>
      </c>
      <c r="S758" s="2" t="s">
        <v>1677</v>
      </c>
      <c r="T758" s="7"/>
      <c r="U758" s="7"/>
      <c r="V758" s="7"/>
      <c r="W758" s="2" t="s">
        <v>54</v>
      </c>
      <c r="X758" s="6" t="s">
        <v>86</v>
      </c>
      <c r="Y758" s="6"/>
      <c r="Z758" s="7"/>
      <c r="AA758" s="7"/>
      <c r="AB758" s="7"/>
      <c r="AC758" s="7"/>
      <c r="AD758" s="7"/>
      <c r="AE758" s="7"/>
    </row>
    <row r="759" spans="1:31" x14ac:dyDescent="0.15">
      <c r="A759" s="4">
        <v>42402</v>
      </c>
      <c r="B759" s="5" t="s">
        <v>1685</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269</v>
      </c>
      <c r="T759" s="7"/>
      <c r="U759" s="7"/>
      <c r="V759" s="7"/>
      <c r="W759" s="2" t="s">
        <v>54</v>
      </c>
      <c r="X759" s="6" t="s">
        <v>86</v>
      </c>
      <c r="Y759" s="6"/>
      <c r="Z759" s="2">
        <v>1640</v>
      </c>
      <c r="AA759" s="7"/>
      <c r="AB759" s="7"/>
      <c r="AC759" s="7"/>
      <c r="AD759" s="7"/>
      <c r="AE759" s="7"/>
    </row>
    <row r="760" spans="1:31" x14ac:dyDescent="0.15">
      <c r="A760" s="4">
        <v>42403</v>
      </c>
      <c r="B760" s="5" t="s">
        <v>1686</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1686</v>
      </c>
      <c r="C761" s="2">
        <v>1</v>
      </c>
      <c r="D761" s="6" t="s">
        <v>100</v>
      </c>
      <c r="E761" s="6" t="s">
        <v>227</v>
      </c>
      <c r="F761" s="7"/>
      <c r="G761" s="2" t="s">
        <v>1687</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1688</v>
      </c>
      <c r="C762" s="2">
        <v>2</v>
      </c>
      <c r="D762" s="6" t="s">
        <v>111</v>
      </c>
      <c r="E762" s="6" t="s">
        <v>112</v>
      </c>
      <c r="F762" s="7"/>
      <c r="G762" s="2" t="s">
        <v>1177</v>
      </c>
      <c r="H762" s="2" t="s">
        <v>44</v>
      </c>
      <c r="I762" s="2" t="s">
        <v>178</v>
      </c>
      <c r="J762" s="6" t="s">
        <v>55</v>
      </c>
      <c r="K762" s="2" t="s">
        <v>66</v>
      </c>
      <c r="L762" s="2">
        <v>1</v>
      </c>
      <c r="M762" s="2">
        <v>320</v>
      </c>
      <c r="N762" s="2">
        <v>320</v>
      </c>
      <c r="O762" s="12">
        <v>1</v>
      </c>
      <c r="P762" s="7"/>
      <c r="Q762" s="7"/>
      <c r="R762" s="14" t="s">
        <v>113</v>
      </c>
      <c r="S762" s="2" t="s">
        <v>1689</v>
      </c>
      <c r="T762" s="7"/>
      <c r="U762" s="7"/>
      <c r="V762" s="7"/>
      <c r="W762" s="2" t="s">
        <v>54</v>
      </c>
      <c r="X762" s="6" t="s">
        <v>49</v>
      </c>
      <c r="Y762" s="6"/>
      <c r="Z762" s="7"/>
      <c r="AA762" s="7"/>
      <c r="AB762" s="7"/>
      <c r="AC762" s="7"/>
      <c r="AD762" s="7"/>
      <c r="AE762" s="7"/>
    </row>
    <row r="763" spans="1:31" x14ac:dyDescent="0.15">
      <c r="A763" s="4">
        <v>42403</v>
      </c>
      <c r="B763" s="5" t="s">
        <v>1688</v>
      </c>
      <c r="C763" s="2">
        <v>2</v>
      </c>
      <c r="D763" s="6" t="s">
        <v>692</v>
      </c>
      <c r="E763" s="6" t="s">
        <v>112</v>
      </c>
      <c r="F763" s="7"/>
      <c r="G763" s="2" t="s">
        <v>1177</v>
      </c>
      <c r="H763" s="2" t="s">
        <v>44</v>
      </c>
      <c r="I763" s="2" t="s">
        <v>53</v>
      </c>
      <c r="J763" s="6" t="s">
        <v>55</v>
      </c>
      <c r="K763" s="2" t="s">
        <v>66</v>
      </c>
      <c r="L763" s="2">
        <v>1</v>
      </c>
      <c r="M763" s="2">
        <v>480</v>
      </c>
      <c r="N763" s="2">
        <v>480</v>
      </c>
      <c r="O763" s="12">
        <v>1</v>
      </c>
      <c r="P763" s="7"/>
      <c r="Q763" s="7"/>
      <c r="R763" s="14" t="s">
        <v>113</v>
      </c>
      <c r="S763" s="2" t="s">
        <v>1689</v>
      </c>
      <c r="T763" s="7"/>
      <c r="U763" s="7"/>
      <c r="V763" s="7"/>
      <c r="W763" s="2" t="s">
        <v>54</v>
      </c>
      <c r="X763" s="6" t="s">
        <v>49</v>
      </c>
      <c r="Y763" s="6"/>
      <c r="Z763" s="7"/>
      <c r="AA763" s="7"/>
      <c r="AB763" s="7"/>
      <c r="AC763" s="7"/>
      <c r="AD763" s="7"/>
      <c r="AE763" s="7"/>
    </row>
    <row r="764" spans="1:31" x14ac:dyDescent="0.15">
      <c r="A764" s="4">
        <v>42403</v>
      </c>
      <c r="B764" s="5" t="s">
        <v>1690</v>
      </c>
      <c r="C764" s="2">
        <v>3</v>
      </c>
      <c r="D764" s="6" t="s">
        <v>66</v>
      </c>
      <c r="E764" s="6" t="s">
        <v>120</v>
      </c>
      <c r="F764" s="2" t="s">
        <v>825</v>
      </c>
      <c r="G764" s="2" t="s">
        <v>203</v>
      </c>
      <c r="H764" s="2" t="s">
        <v>44</v>
      </c>
      <c r="I764" s="2" t="s">
        <v>208</v>
      </c>
      <c r="J764" s="6" t="s">
        <v>55</v>
      </c>
      <c r="K764" s="2" t="s">
        <v>66</v>
      </c>
      <c r="L764" s="2">
        <v>1</v>
      </c>
      <c r="M764" s="2">
        <v>3750</v>
      </c>
      <c r="N764" s="2">
        <v>2524</v>
      </c>
      <c r="O764" s="12">
        <v>0.67306666666666704</v>
      </c>
      <c r="P764" s="7"/>
      <c r="Q764" s="7"/>
      <c r="R764" s="14" t="s">
        <v>65</v>
      </c>
      <c r="S764" s="2" t="s">
        <v>1691</v>
      </c>
      <c r="T764" s="2">
        <v>13910995336</v>
      </c>
      <c r="U764" s="7"/>
      <c r="V764" s="7"/>
      <c r="W764" s="2" t="s">
        <v>54</v>
      </c>
      <c r="X764" s="6" t="s">
        <v>86</v>
      </c>
      <c r="Y764" s="6"/>
      <c r="Z764" s="7"/>
      <c r="AA764" s="7"/>
      <c r="AB764" s="7"/>
      <c r="AC764" s="7"/>
      <c r="AD764" s="7"/>
      <c r="AE764" s="7"/>
    </row>
    <row r="765" spans="1:31" x14ac:dyDescent="0.15">
      <c r="A765" s="4">
        <v>42403</v>
      </c>
      <c r="B765" s="5" t="s">
        <v>1690</v>
      </c>
      <c r="C765" s="2">
        <v>3</v>
      </c>
      <c r="D765" s="6" t="s">
        <v>146</v>
      </c>
      <c r="E765" s="6" t="s">
        <v>120</v>
      </c>
      <c r="F765" s="2" t="s">
        <v>1426</v>
      </c>
      <c r="G765" s="2" t="s">
        <v>203</v>
      </c>
      <c r="H765" s="2" t="s">
        <v>44</v>
      </c>
      <c r="I765" s="2">
        <v>24.5</v>
      </c>
      <c r="J765" s="6" t="s">
        <v>55</v>
      </c>
      <c r="K765" s="2" t="s">
        <v>66</v>
      </c>
      <c r="L765" s="2">
        <v>1</v>
      </c>
      <c r="M765" s="2">
        <v>2190</v>
      </c>
      <c r="N765" s="2">
        <v>1475</v>
      </c>
      <c r="O765" s="12">
        <v>0.67351598173516003</v>
      </c>
      <c r="P765" s="7"/>
      <c r="Q765" s="7"/>
      <c r="R765" s="14" t="s">
        <v>65</v>
      </c>
      <c r="S765" s="2" t="s">
        <v>1691</v>
      </c>
      <c r="T765" s="7"/>
      <c r="U765" s="7"/>
      <c r="V765" s="7"/>
      <c r="W765" s="2" t="s">
        <v>54</v>
      </c>
      <c r="X765" s="6" t="s">
        <v>86</v>
      </c>
      <c r="Y765" s="6"/>
      <c r="Z765" s="7"/>
      <c r="AA765" s="7"/>
      <c r="AB765" s="7"/>
      <c r="AC765" s="7"/>
      <c r="AD765" s="7"/>
      <c r="AE765" s="7"/>
    </row>
    <row r="766" spans="1:31" x14ac:dyDescent="0.15">
      <c r="A766" s="4">
        <v>42403</v>
      </c>
      <c r="B766" s="5" t="s">
        <v>1690</v>
      </c>
      <c r="C766" s="2">
        <v>3</v>
      </c>
      <c r="D766" s="6" t="s">
        <v>149</v>
      </c>
      <c r="E766" s="6" t="s">
        <v>504</v>
      </c>
      <c r="F766" s="7"/>
      <c r="G766" s="2" t="s">
        <v>150</v>
      </c>
      <c r="H766" s="2" t="s">
        <v>44</v>
      </c>
      <c r="I766" s="2" t="s">
        <v>797</v>
      </c>
      <c r="J766" s="6" t="s">
        <v>55</v>
      </c>
      <c r="K766" s="2" t="s">
        <v>66</v>
      </c>
      <c r="L766" s="2">
        <v>1</v>
      </c>
      <c r="M766" s="2">
        <v>258</v>
      </c>
      <c r="N766" s="2">
        <v>0</v>
      </c>
      <c r="O766" s="12">
        <v>0</v>
      </c>
      <c r="P766" s="7"/>
      <c r="Q766" s="7"/>
      <c r="R766" s="14" t="s">
        <v>65</v>
      </c>
      <c r="S766" s="2" t="s">
        <v>1691</v>
      </c>
      <c r="T766" s="7"/>
      <c r="U766" s="7"/>
      <c r="V766" s="7"/>
      <c r="W766" s="2" t="s">
        <v>54</v>
      </c>
      <c r="X766" s="6" t="s">
        <v>186</v>
      </c>
      <c r="Y766" s="6"/>
      <c r="Z766" s="7"/>
      <c r="AA766" s="7"/>
      <c r="AB766" s="7"/>
      <c r="AC766" s="7"/>
      <c r="AD766" s="7"/>
      <c r="AE766" s="7"/>
    </row>
    <row r="767" spans="1:31" x14ac:dyDescent="0.15">
      <c r="A767" s="4">
        <v>42403</v>
      </c>
      <c r="B767" s="5" t="s">
        <v>1690</v>
      </c>
      <c r="C767" s="2">
        <v>3</v>
      </c>
      <c r="D767" s="6" t="s">
        <v>111</v>
      </c>
      <c r="E767" s="6" t="s">
        <v>112</v>
      </c>
      <c r="F767" s="7"/>
      <c r="G767" s="2" t="s">
        <v>1177</v>
      </c>
      <c r="H767" s="2" t="s">
        <v>44</v>
      </c>
      <c r="I767" s="2" t="s">
        <v>178</v>
      </c>
      <c r="J767" s="6" t="s">
        <v>55</v>
      </c>
      <c r="K767" s="2" t="s">
        <v>66</v>
      </c>
      <c r="L767" s="2">
        <v>1</v>
      </c>
      <c r="M767" s="2">
        <v>320</v>
      </c>
      <c r="N767" s="2">
        <v>200</v>
      </c>
      <c r="O767" s="12">
        <v>0.625</v>
      </c>
      <c r="P767" s="7"/>
      <c r="Q767" s="7"/>
      <c r="R767" s="14" t="s">
        <v>65</v>
      </c>
      <c r="S767" s="2" t="s">
        <v>1691</v>
      </c>
      <c r="T767" s="7"/>
      <c r="U767" s="7"/>
      <c r="V767" s="7"/>
      <c r="W767" s="2" t="s">
        <v>54</v>
      </c>
      <c r="X767" s="6" t="s">
        <v>86</v>
      </c>
      <c r="Y767" s="6"/>
      <c r="Z767" s="7"/>
      <c r="AA767" s="7"/>
      <c r="AB767" s="7"/>
      <c r="AC767" s="7"/>
      <c r="AD767" s="7"/>
      <c r="AE767" s="7"/>
    </row>
    <row r="768" spans="1:31" x14ac:dyDescent="0.15">
      <c r="A768" s="4">
        <v>42403</v>
      </c>
      <c r="B768" s="5" t="s">
        <v>1690</v>
      </c>
      <c r="C768" s="2">
        <v>3</v>
      </c>
      <c r="D768" s="6" t="s">
        <v>146</v>
      </c>
      <c r="E768" s="6" t="s">
        <v>120</v>
      </c>
      <c r="F768" s="2" t="s">
        <v>1535</v>
      </c>
      <c r="G768" s="2" t="s">
        <v>166</v>
      </c>
      <c r="H768" s="2" t="s">
        <v>44</v>
      </c>
      <c r="I768" s="2">
        <v>27.5</v>
      </c>
      <c r="J768" s="6" t="s">
        <v>45</v>
      </c>
      <c r="K768" s="2" t="s">
        <v>66</v>
      </c>
      <c r="L768" s="2">
        <v>1</v>
      </c>
      <c r="M768" s="2">
        <v>3940</v>
      </c>
      <c r="N768" s="2">
        <v>2561</v>
      </c>
      <c r="O768" s="12">
        <v>0.65</v>
      </c>
      <c r="P768" s="7"/>
      <c r="Q768" s="7"/>
      <c r="R768" s="14" t="s">
        <v>65</v>
      </c>
      <c r="S768" s="2" t="s">
        <v>1691</v>
      </c>
      <c r="T768" s="2" t="s">
        <v>1692</v>
      </c>
      <c r="U768" s="7"/>
      <c r="V768" s="7"/>
      <c r="W768" s="2" t="s">
        <v>54</v>
      </c>
      <c r="X768" s="6" t="s">
        <v>86</v>
      </c>
      <c r="Y768" s="6"/>
      <c r="Z768" s="7"/>
      <c r="AA768" s="7"/>
      <c r="AB768" s="7"/>
      <c r="AC768" s="7"/>
      <c r="AD768" s="7"/>
      <c r="AE768" s="7"/>
    </row>
    <row r="769" spans="1:31" x14ac:dyDescent="0.15">
      <c r="A769" s="4">
        <v>42403</v>
      </c>
      <c r="B769" s="5" t="s">
        <v>1693</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1693</v>
      </c>
      <c r="C770" s="2">
        <v>4</v>
      </c>
      <c r="D770" s="6" t="s">
        <v>50</v>
      </c>
      <c r="E770" s="6" t="s">
        <v>1185</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1694</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1695</v>
      </c>
      <c r="C772" s="2">
        <v>6</v>
      </c>
      <c r="D772" s="6" t="s">
        <v>56</v>
      </c>
      <c r="E772" s="6" t="s">
        <v>52</v>
      </c>
      <c r="F772" s="7"/>
      <c r="G772" s="2" t="s">
        <v>1039</v>
      </c>
      <c r="H772" s="2" t="s">
        <v>44</v>
      </c>
      <c r="I772" s="2" t="s">
        <v>53</v>
      </c>
      <c r="J772" s="6" t="s">
        <v>55</v>
      </c>
      <c r="K772" s="2" t="s">
        <v>46</v>
      </c>
      <c r="L772" s="2">
        <v>1</v>
      </c>
      <c r="M772" s="2">
        <v>20</v>
      </c>
      <c r="N772" s="2">
        <v>20</v>
      </c>
      <c r="O772" s="12">
        <v>1</v>
      </c>
      <c r="P772" s="7"/>
      <c r="Q772" s="7"/>
      <c r="R772" s="14" t="s">
        <v>47</v>
      </c>
      <c r="S772" s="7"/>
      <c r="T772" s="7"/>
      <c r="U772" s="7"/>
      <c r="V772" s="7"/>
      <c r="W772" s="2" t="s">
        <v>1671</v>
      </c>
      <c r="X772" s="6" t="s">
        <v>49</v>
      </c>
      <c r="Y772" s="6"/>
      <c r="Z772" s="7"/>
      <c r="AA772" s="7"/>
      <c r="AB772" s="7"/>
      <c r="AC772" s="7"/>
      <c r="AD772" s="7"/>
      <c r="AE772" s="7"/>
    </row>
    <row r="773" spans="1:31" x14ac:dyDescent="0.15">
      <c r="A773" s="4">
        <v>42403</v>
      </c>
      <c r="B773" s="5" t="s">
        <v>1695</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1671</v>
      </c>
      <c r="X773" s="6" t="s">
        <v>49</v>
      </c>
      <c r="Y773" s="6"/>
      <c r="Z773" s="7"/>
      <c r="AA773" s="7"/>
      <c r="AB773" s="7"/>
      <c r="AC773" s="7"/>
      <c r="AD773" s="7"/>
      <c r="AE773" s="7"/>
    </row>
    <row r="774" spans="1:31" x14ac:dyDescent="0.15">
      <c r="A774" s="4">
        <v>42403</v>
      </c>
      <c r="B774" s="5" t="s">
        <v>1696</v>
      </c>
      <c r="C774" s="2">
        <v>7</v>
      </c>
      <c r="D774" s="6" t="s">
        <v>69</v>
      </c>
      <c r="E774" s="6" t="s">
        <v>199</v>
      </c>
      <c r="F774" s="2" t="s">
        <v>849</v>
      </c>
      <c r="G774" s="2" t="s">
        <v>1034</v>
      </c>
      <c r="H774" s="2" t="s">
        <v>44</v>
      </c>
      <c r="I774" s="2" t="s">
        <v>72</v>
      </c>
      <c r="J774" s="6" t="s">
        <v>55</v>
      </c>
      <c r="K774" s="2" t="s">
        <v>66</v>
      </c>
      <c r="L774" s="2">
        <v>1</v>
      </c>
      <c r="M774" s="2">
        <v>1180</v>
      </c>
      <c r="N774" s="2">
        <v>1180</v>
      </c>
      <c r="O774" s="12">
        <v>1</v>
      </c>
      <c r="P774" s="7"/>
      <c r="Q774" s="7"/>
      <c r="R774" s="14" t="s">
        <v>113</v>
      </c>
      <c r="S774" s="2" t="s">
        <v>1689</v>
      </c>
      <c r="T774" s="7"/>
      <c r="U774" s="7"/>
      <c r="V774" s="7"/>
      <c r="W774" s="2" t="s">
        <v>54</v>
      </c>
      <c r="X774" s="6" t="s">
        <v>49</v>
      </c>
      <c r="Y774" s="6"/>
      <c r="Z774" s="2">
        <v>3520</v>
      </c>
      <c r="AA774" s="7"/>
      <c r="AB774" s="7"/>
      <c r="AC774" s="7"/>
      <c r="AD774" s="7"/>
      <c r="AE774" s="7"/>
    </row>
    <row r="775" spans="1:31" x14ac:dyDescent="0.15">
      <c r="A775" s="4">
        <v>42403</v>
      </c>
      <c r="B775" s="5" t="s">
        <v>1697</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1698</v>
      </c>
      <c r="C776" s="2">
        <v>9</v>
      </c>
      <c r="D776" s="6" t="s">
        <v>64</v>
      </c>
      <c r="E776" s="6" t="s">
        <v>101</v>
      </c>
      <c r="F776" s="2" t="s">
        <v>985</v>
      </c>
      <c r="G776" s="7"/>
      <c r="H776" s="2" t="s">
        <v>44</v>
      </c>
      <c r="I776" s="2" t="s">
        <v>212</v>
      </c>
      <c r="J776" s="6" t="s">
        <v>45</v>
      </c>
      <c r="K776" s="2" t="s">
        <v>66</v>
      </c>
      <c r="L776" s="2">
        <v>1</v>
      </c>
      <c r="M776" s="2">
        <v>3280</v>
      </c>
      <c r="N776" s="2">
        <v>2296</v>
      </c>
      <c r="O776" s="12">
        <v>0.7</v>
      </c>
      <c r="P776" s="7"/>
      <c r="Q776" s="7"/>
      <c r="R776" s="14" t="s">
        <v>113</v>
      </c>
      <c r="S776" s="2" t="s">
        <v>1327</v>
      </c>
      <c r="T776" s="7"/>
      <c r="U776" s="7"/>
      <c r="V776" s="7"/>
      <c r="W776" s="2" t="s">
        <v>54</v>
      </c>
      <c r="X776" s="6" t="s">
        <v>86</v>
      </c>
      <c r="Y776" s="6"/>
      <c r="Z776" s="7"/>
      <c r="AA776" s="7"/>
      <c r="AB776" s="7"/>
      <c r="AC776" s="7"/>
      <c r="AD776" s="7"/>
      <c r="AE776" s="7"/>
    </row>
    <row r="777" spans="1:31" x14ac:dyDescent="0.15">
      <c r="A777" s="4">
        <v>42403</v>
      </c>
      <c r="B777" s="5" t="s">
        <v>1698</v>
      </c>
      <c r="C777" s="2">
        <v>9</v>
      </c>
      <c r="D777" s="6" t="s">
        <v>102</v>
      </c>
      <c r="E777" s="6" t="s">
        <v>133</v>
      </c>
      <c r="F777" s="2" t="s">
        <v>103</v>
      </c>
      <c r="G777" s="2" t="s">
        <v>331</v>
      </c>
      <c r="H777" s="2" t="s">
        <v>44</v>
      </c>
      <c r="I777" s="2" t="s">
        <v>104</v>
      </c>
      <c r="J777" s="6" t="s">
        <v>45</v>
      </c>
      <c r="K777" s="2" t="s">
        <v>66</v>
      </c>
      <c r="L777" s="2">
        <v>1</v>
      </c>
      <c r="M777" s="2">
        <v>1980</v>
      </c>
      <c r="N777" s="2">
        <v>1386</v>
      </c>
      <c r="O777" s="12">
        <v>0.7</v>
      </c>
      <c r="P777" s="7"/>
      <c r="Q777" s="7"/>
      <c r="R777" s="14" t="s">
        <v>113</v>
      </c>
      <c r="S777" s="2" t="s">
        <v>1327</v>
      </c>
      <c r="T777" s="7"/>
      <c r="U777" s="7"/>
      <c r="V777" s="7"/>
      <c r="W777" s="2" t="s">
        <v>54</v>
      </c>
      <c r="X777" s="6" t="s">
        <v>86</v>
      </c>
      <c r="Y777" s="6"/>
      <c r="Z777" s="7"/>
      <c r="AA777" s="7"/>
      <c r="AB777" s="7"/>
      <c r="AC777" s="7"/>
      <c r="AD777" s="7"/>
      <c r="AE777" s="7"/>
    </row>
    <row r="778" spans="1:31" x14ac:dyDescent="0.15">
      <c r="A778" s="4">
        <v>42403</v>
      </c>
      <c r="B778" s="5" t="s">
        <v>1698</v>
      </c>
      <c r="C778" s="2">
        <v>9</v>
      </c>
      <c r="D778" s="6" t="s">
        <v>83</v>
      </c>
      <c r="E778" s="6" t="s">
        <v>79</v>
      </c>
      <c r="F778" s="2" t="s">
        <v>245</v>
      </c>
      <c r="G778" s="2" t="s">
        <v>80</v>
      </c>
      <c r="H778" s="2" t="s">
        <v>44</v>
      </c>
      <c r="I778" s="2">
        <v>42.5</v>
      </c>
      <c r="J778" s="6" t="s">
        <v>45</v>
      </c>
      <c r="K778" s="2" t="s">
        <v>66</v>
      </c>
      <c r="L778" s="2">
        <v>1</v>
      </c>
      <c r="M778" s="2">
        <v>1628</v>
      </c>
      <c r="N778" s="2">
        <v>1139</v>
      </c>
      <c r="O778" s="12">
        <v>0.69963144963144996</v>
      </c>
      <c r="P778" s="7"/>
      <c r="Q778" s="7"/>
      <c r="R778" s="14" t="s">
        <v>113</v>
      </c>
      <c r="S778" s="2" t="s">
        <v>1327</v>
      </c>
      <c r="T778" s="7"/>
      <c r="U778" s="7"/>
      <c r="V778" s="7"/>
      <c r="W778" s="2" t="s">
        <v>54</v>
      </c>
      <c r="X778" s="6" t="s">
        <v>86</v>
      </c>
      <c r="Y778" s="6"/>
      <c r="Z778" s="7"/>
      <c r="AA778" s="7"/>
      <c r="AB778" s="7"/>
      <c r="AC778" s="7"/>
      <c r="AD778" s="7"/>
      <c r="AE778" s="7"/>
    </row>
    <row r="779" spans="1:31" x14ac:dyDescent="0.15">
      <c r="A779" s="4">
        <v>42403</v>
      </c>
      <c r="B779" s="5" t="s">
        <v>1699</v>
      </c>
      <c r="C779" s="2">
        <v>10</v>
      </c>
      <c r="D779" s="6" t="s">
        <v>69</v>
      </c>
      <c r="E779" s="6" t="s">
        <v>1700</v>
      </c>
      <c r="F779" s="2"/>
      <c r="G779" s="2" t="s">
        <v>166</v>
      </c>
      <c r="H779" s="2" t="s">
        <v>62</v>
      </c>
      <c r="I779" s="2" t="s">
        <v>72</v>
      </c>
      <c r="J779" s="6" t="s">
        <v>45</v>
      </c>
      <c r="K779" s="2" t="s">
        <v>66</v>
      </c>
      <c r="L779" s="2">
        <v>1</v>
      </c>
      <c r="M779" s="2">
        <v>1580</v>
      </c>
      <c r="N779" s="2">
        <v>1106</v>
      </c>
      <c r="O779" s="12">
        <v>0.7</v>
      </c>
      <c r="P779" s="2"/>
      <c r="Q779" s="2"/>
      <c r="R779" s="14" t="s">
        <v>113</v>
      </c>
      <c r="S779" s="2" t="s">
        <v>1327</v>
      </c>
      <c r="T779" s="2"/>
      <c r="U779" s="2"/>
      <c r="V779" s="2"/>
      <c r="W779" s="2" t="s">
        <v>54</v>
      </c>
      <c r="X779" s="6" t="s">
        <v>86</v>
      </c>
      <c r="Y779" s="6"/>
      <c r="Z779" s="2">
        <v>2560</v>
      </c>
      <c r="AA779" s="2"/>
      <c r="AB779" s="15"/>
      <c r="AC779" s="2"/>
      <c r="AD779" s="2"/>
      <c r="AE779" s="2"/>
    </row>
    <row r="780" spans="1:31" x14ac:dyDescent="0.15">
      <c r="A780" s="4">
        <v>42404</v>
      </c>
      <c r="B780" s="5" t="s">
        <v>1701</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1702</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1703</v>
      </c>
      <c r="C782" s="2">
        <v>3</v>
      </c>
      <c r="D782" s="6" t="s">
        <v>75</v>
      </c>
      <c r="E782" s="6" t="s">
        <v>225</v>
      </c>
      <c r="F782" s="2" t="s">
        <v>1319</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1703</v>
      </c>
      <c r="C783" s="2">
        <v>3</v>
      </c>
      <c r="D783" s="6" t="s">
        <v>50</v>
      </c>
      <c r="E783" s="6" t="s">
        <v>174</v>
      </c>
      <c r="F783" s="2" t="s">
        <v>1704</v>
      </c>
      <c r="G783" s="2" t="s">
        <v>1311</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1703</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1705</v>
      </c>
      <c r="C785" s="2">
        <v>4</v>
      </c>
      <c r="D785" s="6" t="s">
        <v>90</v>
      </c>
      <c r="E785" s="6" t="s">
        <v>1027</v>
      </c>
      <c r="F785" s="2" t="s">
        <v>108</v>
      </c>
      <c r="G785" s="2" t="s">
        <v>322</v>
      </c>
      <c r="H785" s="2" t="s">
        <v>44</v>
      </c>
      <c r="I785" s="2" t="s">
        <v>256</v>
      </c>
      <c r="J785" s="6" t="s">
        <v>63</v>
      </c>
      <c r="K785" s="2" t="s">
        <v>64</v>
      </c>
      <c r="L785" s="2">
        <v>1</v>
      </c>
      <c r="M785" s="2">
        <v>598</v>
      </c>
      <c r="N785" s="2">
        <v>478</v>
      </c>
      <c r="O785" s="12">
        <v>0.79933110367893001</v>
      </c>
      <c r="P785" s="7"/>
      <c r="Q785" s="7"/>
      <c r="R785" s="14" t="s">
        <v>113</v>
      </c>
      <c r="S785" s="2" t="s">
        <v>1706</v>
      </c>
      <c r="T785" s="7"/>
      <c r="U785" s="7"/>
      <c r="V785" s="7"/>
      <c r="W785" s="2" t="s">
        <v>54</v>
      </c>
      <c r="X785" s="6" t="s">
        <v>86</v>
      </c>
      <c r="Y785" s="6"/>
      <c r="Z785" s="7"/>
      <c r="AA785" s="7"/>
      <c r="AB785" s="7"/>
      <c r="AC785" s="7"/>
      <c r="AD785" s="7"/>
      <c r="AE785" s="7"/>
    </row>
    <row r="786" spans="1:31" x14ac:dyDescent="0.15">
      <c r="A786" s="4">
        <v>42404</v>
      </c>
      <c r="B786" s="5" t="s">
        <v>1705</v>
      </c>
      <c r="C786" s="2">
        <v>4</v>
      </c>
      <c r="D786" s="6" t="s">
        <v>100</v>
      </c>
      <c r="E786" s="6" t="s">
        <v>128</v>
      </c>
      <c r="F786" s="2" t="s">
        <v>200</v>
      </c>
      <c r="G786" s="2" t="s">
        <v>1707</v>
      </c>
      <c r="H786" s="2" t="s">
        <v>44</v>
      </c>
      <c r="I786" s="2" t="s">
        <v>156</v>
      </c>
      <c r="J786" s="6" t="s">
        <v>63</v>
      </c>
      <c r="K786" s="2" t="s">
        <v>64</v>
      </c>
      <c r="L786" s="2">
        <v>1</v>
      </c>
      <c r="M786" s="2">
        <v>315</v>
      </c>
      <c r="N786" s="2">
        <v>252</v>
      </c>
      <c r="O786" s="12">
        <v>0.8</v>
      </c>
      <c r="P786" s="7"/>
      <c r="Q786" s="7"/>
      <c r="R786" s="14" t="s">
        <v>113</v>
      </c>
      <c r="S786" s="2" t="s">
        <v>1706</v>
      </c>
      <c r="T786" s="7"/>
      <c r="U786" s="7"/>
      <c r="V786" s="7"/>
      <c r="W786" s="2" t="s">
        <v>54</v>
      </c>
      <c r="X786" s="6" t="s">
        <v>86</v>
      </c>
      <c r="Y786" s="6"/>
      <c r="Z786" s="7"/>
      <c r="AA786" s="7"/>
      <c r="AB786" s="7"/>
      <c r="AC786" s="7"/>
      <c r="AD786" s="7"/>
      <c r="AE786" s="7"/>
    </row>
    <row r="787" spans="1:31" x14ac:dyDescent="0.15">
      <c r="A787" s="4">
        <v>42404</v>
      </c>
      <c r="B787" s="5" t="s">
        <v>1708</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1708</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1709</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277</v>
      </c>
      <c r="T789" s="7"/>
      <c r="U789" s="7"/>
      <c r="V789" s="7"/>
      <c r="W789" s="2" t="s">
        <v>54</v>
      </c>
      <c r="X789" s="6" t="s">
        <v>78</v>
      </c>
      <c r="Y789" s="6"/>
      <c r="Z789" s="7"/>
      <c r="AA789" s="7"/>
      <c r="AB789" s="7"/>
      <c r="AC789" s="7"/>
      <c r="AD789" s="7"/>
      <c r="AE789" s="7"/>
    </row>
    <row r="790" spans="1:31" x14ac:dyDescent="0.15">
      <c r="A790" s="4">
        <v>42404</v>
      </c>
      <c r="B790" s="5" t="s">
        <v>1710</v>
      </c>
      <c r="C790" s="2">
        <v>7</v>
      </c>
      <c r="D790" s="6" t="s">
        <v>50</v>
      </c>
      <c r="E790" s="6" t="s">
        <v>95</v>
      </c>
      <c r="F790" s="2" t="s">
        <v>898</v>
      </c>
      <c r="G790" s="2" t="s">
        <v>190</v>
      </c>
      <c r="H790" s="2" t="s">
        <v>62</v>
      </c>
      <c r="I790" s="2" t="s">
        <v>43</v>
      </c>
      <c r="J790" s="6" t="s">
        <v>55</v>
      </c>
      <c r="K790" s="2" t="s">
        <v>64</v>
      </c>
      <c r="L790" s="2">
        <v>1</v>
      </c>
      <c r="M790" s="2">
        <v>448</v>
      </c>
      <c r="N790" s="2">
        <v>358</v>
      </c>
      <c r="O790" s="12">
        <v>0.79910714285714302</v>
      </c>
      <c r="P790" s="2"/>
      <c r="Q790" s="2"/>
      <c r="R790" s="14" t="s">
        <v>113</v>
      </c>
      <c r="S790" s="2" t="s">
        <v>1711</v>
      </c>
      <c r="T790" s="2"/>
      <c r="U790" s="2"/>
      <c r="V790" s="2"/>
      <c r="W790" s="2" t="s">
        <v>54</v>
      </c>
      <c r="X790" s="6" t="s">
        <v>78</v>
      </c>
      <c r="Y790" s="6"/>
      <c r="Z790" s="2"/>
      <c r="AA790" s="2"/>
      <c r="AB790" s="15"/>
      <c r="AC790" s="2"/>
      <c r="AD790" s="2"/>
      <c r="AE790" s="2"/>
    </row>
    <row r="791" spans="1:31" x14ac:dyDescent="0.15">
      <c r="A791" s="4">
        <v>42404</v>
      </c>
      <c r="B791" s="5" t="s">
        <v>1712</v>
      </c>
      <c r="C791" s="2">
        <v>8</v>
      </c>
      <c r="D791" s="6" t="s">
        <v>50</v>
      </c>
      <c r="E791" s="6" t="s">
        <v>1603</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1712</v>
      </c>
      <c r="C792" s="2">
        <v>8</v>
      </c>
      <c r="D792" s="6" t="s">
        <v>50</v>
      </c>
      <c r="E792" s="6" t="s">
        <v>1603</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1713</v>
      </c>
      <c r="C793" s="2">
        <v>9</v>
      </c>
      <c r="D793" s="6" t="s">
        <v>141</v>
      </c>
      <c r="E793" s="6" t="s">
        <v>41</v>
      </c>
      <c r="F793" s="2" t="s">
        <v>1241</v>
      </c>
      <c r="G793" s="2" t="s">
        <v>166</v>
      </c>
      <c r="H793" s="2" t="s">
        <v>44</v>
      </c>
      <c r="I793" s="2" t="s">
        <v>72</v>
      </c>
      <c r="J793" s="6" t="s">
        <v>55</v>
      </c>
      <c r="K793" s="2" t="s">
        <v>64</v>
      </c>
      <c r="L793" s="2">
        <v>1</v>
      </c>
      <c r="M793" s="2">
        <v>812</v>
      </c>
      <c r="N793" s="2">
        <v>649</v>
      </c>
      <c r="O793" s="12">
        <v>0.79926108374384197</v>
      </c>
      <c r="P793" s="7"/>
      <c r="Q793" s="7"/>
      <c r="R793" s="14" t="s">
        <v>65</v>
      </c>
      <c r="S793" s="2" t="s">
        <v>1714</v>
      </c>
      <c r="T793" s="2">
        <v>18500736207</v>
      </c>
      <c r="U793" s="7"/>
      <c r="V793" s="7"/>
      <c r="W793" s="2" t="s">
        <v>54</v>
      </c>
      <c r="X793" s="6" t="s">
        <v>49</v>
      </c>
      <c r="Y793" s="6"/>
      <c r="Z793" s="7"/>
      <c r="AA793" s="7"/>
      <c r="AB793" s="7"/>
      <c r="AC793" s="7"/>
      <c r="AD793" s="7"/>
      <c r="AE793" s="7"/>
    </row>
    <row r="794" spans="1:31" x14ac:dyDescent="0.15">
      <c r="A794" s="4">
        <v>42404</v>
      </c>
      <c r="B794" s="5" t="s">
        <v>1713</v>
      </c>
      <c r="C794" s="2">
        <v>9</v>
      </c>
      <c r="D794" s="6" t="s">
        <v>973</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1714</v>
      </c>
      <c r="T794" s="7"/>
      <c r="U794" s="7"/>
      <c r="V794" s="7"/>
      <c r="W794" s="2" t="s">
        <v>54</v>
      </c>
      <c r="X794" s="6" t="s">
        <v>49</v>
      </c>
      <c r="Y794" s="6"/>
      <c r="Z794" s="7"/>
      <c r="AA794" s="7"/>
      <c r="AB794" s="7"/>
      <c r="AC794" s="7"/>
      <c r="AD794" s="7"/>
      <c r="AE794" s="7"/>
    </row>
    <row r="795" spans="1:31" x14ac:dyDescent="0.15">
      <c r="A795" s="4">
        <v>42405</v>
      </c>
      <c r="B795" s="5" t="s">
        <v>1715</v>
      </c>
      <c r="C795" s="2">
        <v>1</v>
      </c>
      <c r="D795" s="6" t="s">
        <v>69</v>
      </c>
      <c r="E795" s="6" t="s">
        <v>199</v>
      </c>
      <c r="F795" s="2" t="s">
        <v>833</v>
      </c>
      <c r="G795" s="2" t="s">
        <v>280</v>
      </c>
      <c r="H795" s="2" t="s">
        <v>44</v>
      </c>
      <c r="I795" s="2" t="s">
        <v>43</v>
      </c>
      <c r="J795" s="6" t="s">
        <v>55</v>
      </c>
      <c r="K795" s="2" t="s">
        <v>64</v>
      </c>
      <c r="L795" s="2">
        <v>1</v>
      </c>
      <c r="M795" s="2">
        <v>1180</v>
      </c>
      <c r="N795" s="2">
        <v>1180</v>
      </c>
      <c r="O795" s="12">
        <v>1</v>
      </c>
      <c r="P795" s="7"/>
      <c r="Q795" s="7"/>
      <c r="R795" s="14" t="s">
        <v>65</v>
      </c>
      <c r="S795" s="2" t="s">
        <v>1716</v>
      </c>
      <c r="T795" s="2">
        <v>13810857507</v>
      </c>
      <c r="U795" s="7"/>
      <c r="V795" s="7"/>
      <c r="W795" s="2" t="s">
        <v>54</v>
      </c>
      <c r="X795" s="6" t="s">
        <v>86</v>
      </c>
      <c r="Y795" s="6"/>
      <c r="Z795" s="7"/>
      <c r="AA795" s="7"/>
      <c r="AB795" s="7"/>
      <c r="AC795" s="7"/>
      <c r="AD795" s="7"/>
      <c r="AE795" s="7"/>
    </row>
    <row r="796" spans="1:31" x14ac:dyDescent="0.15">
      <c r="A796" s="4">
        <v>42405</v>
      </c>
      <c r="B796" s="5" t="s">
        <v>1715</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1716</v>
      </c>
      <c r="T796" s="7"/>
      <c r="U796" s="7"/>
      <c r="V796" s="7"/>
      <c r="W796" s="2" t="s">
        <v>54</v>
      </c>
      <c r="X796" s="6" t="s">
        <v>86</v>
      </c>
      <c r="Y796" s="6"/>
      <c r="Z796" s="7"/>
      <c r="AA796" s="7"/>
      <c r="AB796" s="7"/>
      <c r="AC796" s="7"/>
      <c r="AD796" s="7"/>
      <c r="AE796" s="7"/>
    </row>
    <row r="797" spans="1:31" x14ac:dyDescent="0.15">
      <c r="A797" s="4">
        <v>42405</v>
      </c>
      <c r="B797" s="5" t="s">
        <v>1717</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1718</v>
      </c>
      <c r="C798" s="2">
        <v>3</v>
      </c>
      <c r="D798" s="6" t="s">
        <v>69</v>
      </c>
      <c r="E798" s="6" t="s">
        <v>199</v>
      </c>
      <c r="F798" s="2" t="s">
        <v>119</v>
      </c>
      <c r="G798" s="2" t="s">
        <v>1034</v>
      </c>
      <c r="H798" s="2" t="s">
        <v>44</v>
      </c>
      <c r="I798" s="2" t="s">
        <v>43</v>
      </c>
      <c r="J798" s="6" t="s">
        <v>63</v>
      </c>
      <c r="K798" s="2" t="s">
        <v>64</v>
      </c>
      <c r="L798" s="2">
        <v>1</v>
      </c>
      <c r="M798" s="2">
        <v>580</v>
      </c>
      <c r="N798" s="2">
        <v>580</v>
      </c>
      <c r="O798" s="12">
        <v>1</v>
      </c>
      <c r="P798" s="7"/>
      <c r="Q798" s="7"/>
      <c r="R798" s="14" t="s">
        <v>65</v>
      </c>
      <c r="S798" s="2" t="s">
        <v>1719</v>
      </c>
      <c r="T798" s="2">
        <v>13901285573</v>
      </c>
      <c r="U798" s="7"/>
      <c r="V798" s="7"/>
      <c r="W798" s="2" t="s">
        <v>54</v>
      </c>
      <c r="X798" s="6" t="s">
        <v>86</v>
      </c>
      <c r="Y798" s="6"/>
      <c r="Z798" s="7"/>
      <c r="AA798" s="7"/>
      <c r="AB798" s="7"/>
      <c r="AC798" s="7"/>
      <c r="AD798" s="7"/>
      <c r="AE798" s="7"/>
    </row>
    <row r="799" spans="1:31" x14ac:dyDescent="0.15">
      <c r="A799" s="4">
        <v>42405</v>
      </c>
      <c r="B799" s="5" t="s">
        <v>1718</v>
      </c>
      <c r="C799" s="2">
        <v>3</v>
      </c>
      <c r="D799" s="6" t="s">
        <v>83</v>
      </c>
      <c r="E799" s="6" t="s">
        <v>1720</v>
      </c>
      <c r="F799" s="7"/>
      <c r="G799" s="2" t="s">
        <v>166</v>
      </c>
      <c r="H799" s="2" t="s">
        <v>44</v>
      </c>
      <c r="I799" s="2">
        <v>22</v>
      </c>
      <c r="J799" s="6" t="s">
        <v>63</v>
      </c>
      <c r="K799" s="2" t="s">
        <v>64</v>
      </c>
      <c r="L799" s="2">
        <v>1</v>
      </c>
      <c r="M799" s="2">
        <v>680</v>
      </c>
      <c r="N799" s="2">
        <v>544</v>
      </c>
      <c r="O799" s="12">
        <v>0.8</v>
      </c>
      <c r="P799" s="7"/>
      <c r="Q799" s="7"/>
      <c r="R799" s="14" t="s">
        <v>65</v>
      </c>
      <c r="S799" s="2" t="s">
        <v>1719</v>
      </c>
      <c r="T799" s="7"/>
      <c r="U799" s="7"/>
      <c r="V799" s="7"/>
      <c r="W799" s="2" t="s">
        <v>54</v>
      </c>
      <c r="X799" s="6" t="s">
        <v>86</v>
      </c>
      <c r="Y799" s="6"/>
      <c r="Z799" s="7"/>
      <c r="AA799" s="7"/>
      <c r="AB799" s="7"/>
      <c r="AC799" s="7"/>
      <c r="AD799" s="7"/>
      <c r="AE799" s="7"/>
    </row>
    <row r="800" spans="1:31" x14ac:dyDescent="0.15">
      <c r="A800" s="4">
        <v>42405</v>
      </c>
      <c r="B800" s="5" t="s">
        <v>1718</v>
      </c>
      <c r="C800" s="2">
        <v>3</v>
      </c>
      <c r="D800" s="6" t="s">
        <v>87</v>
      </c>
      <c r="E800" s="6" t="s">
        <v>41</v>
      </c>
      <c r="F800" s="2" t="s">
        <v>1488</v>
      </c>
      <c r="G800" s="2" t="s">
        <v>166</v>
      </c>
      <c r="H800" s="2" t="s">
        <v>44</v>
      </c>
      <c r="I800" s="2" t="s">
        <v>43</v>
      </c>
      <c r="J800" s="6" t="s">
        <v>63</v>
      </c>
      <c r="K800" s="2" t="s">
        <v>64</v>
      </c>
      <c r="L800" s="2">
        <v>1</v>
      </c>
      <c r="M800" s="2">
        <v>400</v>
      </c>
      <c r="N800" s="2">
        <v>320</v>
      </c>
      <c r="O800" s="12">
        <v>0.8</v>
      </c>
      <c r="P800" s="2"/>
      <c r="Q800" s="2"/>
      <c r="R800" s="14" t="s">
        <v>65</v>
      </c>
      <c r="S800" s="2" t="s">
        <v>1719</v>
      </c>
      <c r="T800" s="2"/>
      <c r="U800" s="2"/>
      <c r="V800" s="2"/>
      <c r="W800" s="2" t="s">
        <v>54</v>
      </c>
      <c r="X800" s="6" t="s">
        <v>86</v>
      </c>
      <c r="Y800" s="6"/>
      <c r="Z800" s="2"/>
      <c r="AA800" s="2"/>
      <c r="AB800" s="15"/>
      <c r="AC800" s="2"/>
      <c r="AD800" s="2"/>
      <c r="AE800" s="2"/>
    </row>
    <row r="801" spans="1:31" x14ac:dyDescent="0.15">
      <c r="A801" s="4">
        <v>42405</v>
      </c>
      <c r="B801" s="5" t="s">
        <v>1718</v>
      </c>
      <c r="C801" s="2">
        <v>3</v>
      </c>
      <c r="D801" s="6" t="s">
        <v>75</v>
      </c>
      <c r="E801" s="6" t="s">
        <v>444</v>
      </c>
      <c r="F801" s="7"/>
      <c r="G801" s="2" t="s">
        <v>166</v>
      </c>
      <c r="H801" s="2" t="s">
        <v>44</v>
      </c>
      <c r="I801" s="2" t="s">
        <v>53</v>
      </c>
      <c r="J801" s="6" t="s">
        <v>63</v>
      </c>
      <c r="K801" s="2" t="s">
        <v>64</v>
      </c>
      <c r="L801" s="2">
        <v>1</v>
      </c>
      <c r="M801" s="2">
        <v>450</v>
      </c>
      <c r="N801" s="2">
        <v>356</v>
      </c>
      <c r="O801" s="12">
        <v>0.79111111111111099</v>
      </c>
      <c r="P801" s="7"/>
      <c r="Q801" s="7"/>
      <c r="R801" s="14" t="s">
        <v>65</v>
      </c>
      <c r="S801" s="2" t="s">
        <v>1719</v>
      </c>
      <c r="T801" s="7"/>
      <c r="U801" s="7"/>
      <c r="V801" s="7"/>
      <c r="W801" s="2" t="s">
        <v>54</v>
      </c>
      <c r="X801" s="6" t="s">
        <v>86</v>
      </c>
      <c r="Y801" s="6"/>
      <c r="Z801" s="7"/>
      <c r="AA801" s="7"/>
      <c r="AB801" s="7"/>
      <c r="AC801" s="7"/>
      <c r="AD801" s="7"/>
      <c r="AE801" s="7"/>
    </row>
    <row r="802" spans="1:31" x14ac:dyDescent="0.15">
      <c r="A802" s="4">
        <v>42405</v>
      </c>
      <c r="B802" s="5" t="s">
        <v>1721</v>
      </c>
      <c r="C802" s="2">
        <v>4</v>
      </c>
      <c r="D802" s="6" t="s">
        <v>83</v>
      </c>
      <c r="E802" s="6" t="s">
        <v>79</v>
      </c>
      <c r="F802" s="2" t="s">
        <v>1722</v>
      </c>
      <c r="G802" s="2" t="s">
        <v>1723</v>
      </c>
      <c r="H802" s="2" t="s">
        <v>44</v>
      </c>
      <c r="I802" s="2">
        <v>39</v>
      </c>
      <c r="J802" s="6" t="s">
        <v>55</v>
      </c>
      <c r="K802" s="2" t="s">
        <v>64</v>
      </c>
      <c r="L802" s="2">
        <v>1</v>
      </c>
      <c r="M802" s="2">
        <v>1800</v>
      </c>
      <c r="N802" s="2">
        <v>1420</v>
      </c>
      <c r="O802" s="12">
        <v>0.78888888888888897</v>
      </c>
      <c r="P802" s="7"/>
      <c r="Q802" s="7"/>
      <c r="R802" s="14" t="s">
        <v>113</v>
      </c>
      <c r="S802" s="2" t="s">
        <v>296</v>
      </c>
      <c r="T802" s="7"/>
      <c r="U802" s="7"/>
      <c r="V802" s="7"/>
      <c r="W802" s="2" t="s">
        <v>54</v>
      </c>
      <c r="X802" s="6" t="s">
        <v>78</v>
      </c>
      <c r="Y802" s="6"/>
      <c r="Z802" s="7"/>
      <c r="AA802" s="7"/>
      <c r="AB802" s="7"/>
      <c r="AC802" s="7"/>
      <c r="AD802" s="7"/>
      <c r="AE802" s="7"/>
    </row>
    <row r="803" spans="1:31" x14ac:dyDescent="0.15">
      <c r="A803" s="4">
        <v>42405</v>
      </c>
      <c r="B803" s="5" t="s">
        <v>1721</v>
      </c>
      <c r="C803" s="2">
        <v>4</v>
      </c>
      <c r="D803" s="6" t="s">
        <v>69</v>
      </c>
      <c r="E803" s="6" t="s">
        <v>199</v>
      </c>
      <c r="F803" s="2" t="s">
        <v>1458</v>
      </c>
      <c r="G803" s="2" t="s">
        <v>139</v>
      </c>
      <c r="H803" s="2" t="s">
        <v>44</v>
      </c>
      <c r="I803" s="2" t="s">
        <v>43</v>
      </c>
      <c r="J803" s="6" t="s">
        <v>55</v>
      </c>
      <c r="K803" s="2" t="s">
        <v>64</v>
      </c>
      <c r="L803" s="2">
        <v>1</v>
      </c>
      <c r="M803" s="2">
        <v>1580</v>
      </c>
      <c r="N803" s="2">
        <v>1580</v>
      </c>
      <c r="O803" s="12">
        <v>1</v>
      </c>
      <c r="P803" s="7"/>
      <c r="Q803" s="7"/>
      <c r="R803" s="14" t="s">
        <v>113</v>
      </c>
      <c r="S803" s="2" t="s">
        <v>296</v>
      </c>
      <c r="T803" s="7"/>
      <c r="U803" s="7"/>
      <c r="V803" s="7"/>
      <c r="W803" s="2" t="s">
        <v>54</v>
      </c>
      <c r="X803" s="6" t="s">
        <v>78</v>
      </c>
      <c r="Y803" s="6"/>
      <c r="Z803" s="7"/>
      <c r="AA803" s="7"/>
      <c r="AB803" s="7"/>
      <c r="AC803" s="7"/>
      <c r="AD803" s="7"/>
      <c r="AE803" s="7"/>
    </row>
    <row r="804" spans="1:31" x14ac:dyDescent="0.15">
      <c r="A804" s="4">
        <v>42405</v>
      </c>
      <c r="B804" s="5" t="s">
        <v>1721</v>
      </c>
      <c r="C804" s="2">
        <v>4</v>
      </c>
      <c r="D804" s="6" t="s">
        <v>59</v>
      </c>
      <c r="E804" s="6" t="s">
        <v>264</v>
      </c>
      <c r="F804" s="7"/>
      <c r="G804" s="2" t="s">
        <v>203</v>
      </c>
      <c r="H804" s="2" t="s">
        <v>44</v>
      </c>
      <c r="I804" s="2" t="s">
        <v>89</v>
      </c>
      <c r="J804" s="6" t="s">
        <v>55</v>
      </c>
      <c r="K804" s="2" t="s">
        <v>64</v>
      </c>
      <c r="L804" s="2">
        <v>1</v>
      </c>
      <c r="M804" s="2">
        <v>138</v>
      </c>
      <c r="N804" s="2">
        <v>0</v>
      </c>
      <c r="O804" s="12">
        <v>0</v>
      </c>
      <c r="P804" s="7"/>
      <c r="Q804" s="7"/>
      <c r="R804" s="14" t="s">
        <v>113</v>
      </c>
      <c r="S804" s="2" t="s">
        <v>296</v>
      </c>
      <c r="T804" s="7"/>
      <c r="U804" s="7"/>
      <c r="V804" s="7"/>
      <c r="W804" s="2" t="s">
        <v>54</v>
      </c>
      <c r="X804" s="6" t="s">
        <v>186</v>
      </c>
      <c r="Y804" s="6"/>
      <c r="Z804" s="7"/>
      <c r="AA804" s="7"/>
      <c r="AB804" s="7"/>
      <c r="AC804" s="7"/>
      <c r="AD804" s="7"/>
      <c r="AE804" s="7"/>
    </row>
    <row r="805" spans="1:31" x14ac:dyDescent="0.15">
      <c r="A805" s="4">
        <v>42405</v>
      </c>
      <c r="B805" s="5" t="s">
        <v>1724</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1725</v>
      </c>
      <c r="C806" s="2">
        <v>6</v>
      </c>
      <c r="D806" s="6" t="s">
        <v>90</v>
      </c>
      <c r="E806" s="6" t="s">
        <v>91</v>
      </c>
      <c r="F806" s="2" t="s">
        <v>1726</v>
      </c>
      <c r="G806" s="2" t="s">
        <v>1034</v>
      </c>
      <c r="H806" s="2" t="s">
        <v>44</v>
      </c>
      <c r="I806" s="2" t="s">
        <v>72</v>
      </c>
      <c r="J806" s="6" t="s">
        <v>45</v>
      </c>
      <c r="K806" s="2" t="s">
        <v>66</v>
      </c>
      <c r="L806" s="2">
        <v>1</v>
      </c>
      <c r="M806" s="2">
        <v>1450</v>
      </c>
      <c r="N806" s="2">
        <v>1000</v>
      </c>
      <c r="O806" s="12">
        <v>0.68965517241379304</v>
      </c>
      <c r="P806" s="7"/>
      <c r="Q806" s="7"/>
      <c r="R806" s="14" t="s">
        <v>65</v>
      </c>
      <c r="S806" s="2" t="s">
        <v>323</v>
      </c>
      <c r="T806" s="2">
        <v>13488769525</v>
      </c>
      <c r="U806" s="7"/>
      <c r="V806" s="7"/>
      <c r="W806" s="2" t="s">
        <v>54</v>
      </c>
      <c r="X806" s="6" t="s">
        <v>86</v>
      </c>
      <c r="Y806" s="6"/>
      <c r="Z806" s="7"/>
      <c r="AA806" s="7"/>
      <c r="AB806" s="7"/>
      <c r="AC806" s="7"/>
      <c r="AD806" s="7"/>
      <c r="AE806" s="7"/>
    </row>
    <row r="807" spans="1:31" x14ac:dyDescent="0.15">
      <c r="A807" s="4">
        <v>42405</v>
      </c>
      <c r="B807" s="5" t="s">
        <v>1727</v>
      </c>
      <c r="C807" s="2">
        <v>7</v>
      </c>
      <c r="D807" s="6" t="s">
        <v>69</v>
      </c>
      <c r="E807" s="6" t="s">
        <v>199</v>
      </c>
      <c r="F807" s="2" t="s">
        <v>833</v>
      </c>
      <c r="G807" s="2" t="s">
        <v>259</v>
      </c>
      <c r="H807" s="2" t="s">
        <v>44</v>
      </c>
      <c r="I807" s="2" t="s">
        <v>43</v>
      </c>
      <c r="J807" s="6" t="s">
        <v>63</v>
      </c>
      <c r="K807" s="2" t="s">
        <v>66</v>
      </c>
      <c r="L807" s="2">
        <v>1</v>
      </c>
      <c r="M807" s="2">
        <v>1180</v>
      </c>
      <c r="N807" s="2">
        <v>1180</v>
      </c>
      <c r="O807" s="12">
        <v>1</v>
      </c>
      <c r="P807" s="7"/>
      <c r="Q807" s="7"/>
      <c r="R807" s="14" t="s">
        <v>65</v>
      </c>
      <c r="S807" s="2" t="s">
        <v>310</v>
      </c>
      <c r="T807" s="2">
        <v>15801406826</v>
      </c>
      <c r="U807" s="7"/>
      <c r="V807" s="7"/>
      <c r="W807" s="2" t="s">
        <v>54</v>
      </c>
      <c r="X807" s="6" t="s">
        <v>86</v>
      </c>
      <c r="Y807" s="6"/>
      <c r="Z807" s="7"/>
      <c r="AA807" s="7"/>
      <c r="AB807" s="7"/>
      <c r="AC807" s="7"/>
      <c r="AD807" s="7"/>
      <c r="AE807" s="7"/>
    </row>
    <row r="808" spans="1:31" x14ac:dyDescent="0.15">
      <c r="A808" s="4">
        <v>42405</v>
      </c>
      <c r="B808" s="5" t="s">
        <v>1727</v>
      </c>
      <c r="C808" s="2">
        <v>7</v>
      </c>
      <c r="D808" s="6" t="s">
        <v>75</v>
      </c>
      <c r="E808" s="6" t="s">
        <v>199</v>
      </c>
      <c r="F808" s="2" t="s">
        <v>1517</v>
      </c>
      <c r="G808" s="2" t="s">
        <v>259</v>
      </c>
      <c r="H808" s="2" t="s">
        <v>44</v>
      </c>
      <c r="I808" s="2" t="s">
        <v>53</v>
      </c>
      <c r="J808" s="6" t="s">
        <v>63</v>
      </c>
      <c r="K808" s="2" t="s">
        <v>66</v>
      </c>
      <c r="L808" s="2">
        <v>1</v>
      </c>
      <c r="M808" s="2">
        <v>680</v>
      </c>
      <c r="N808" s="2">
        <v>680</v>
      </c>
      <c r="O808" s="12">
        <v>1</v>
      </c>
      <c r="P808" s="2"/>
      <c r="Q808" s="2"/>
      <c r="R808" s="14" t="s">
        <v>65</v>
      </c>
      <c r="S808" s="2" t="s">
        <v>310</v>
      </c>
      <c r="T808" s="2"/>
      <c r="U808" s="2"/>
      <c r="V808" s="2"/>
      <c r="W808" s="2" t="s">
        <v>54</v>
      </c>
      <c r="X808" s="6" t="s">
        <v>86</v>
      </c>
      <c r="Y808" s="6"/>
      <c r="Z808" s="2"/>
      <c r="AA808" s="2"/>
      <c r="AB808" s="15"/>
      <c r="AC808" s="2"/>
      <c r="AD808" s="2"/>
      <c r="AE808" s="2"/>
    </row>
    <row r="809" spans="1:31" x14ac:dyDescent="0.15">
      <c r="A809" s="4">
        <v>42405</v>
      </c>
      <c r="B809" s="5" t="s">
        <v>1728</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1729</v>
      </c>
      <c r="C810" s="2">
        <v>9</v>
      </c>
      <c r="D810" s="6" t="s">
        <v>428</v>
      </c>
      <c r="E810" s="6"/>
      <c r="F810" s="2" t="s">
        <v>908</v>
      </c>
      <c r="G810" s="2" t="s">
        <v>166</v>
      </c>
      <c r="H810" s="2" t="s">
        <v>44</v>
      </c>
      <c r="I810" s="2">
        <v>26.5</v>
      </c>
      <c r="J810" s="6" t="s">
        <v>45</v>
      </c>
      <c r="K810" s="2" t="s">
        <v>66</v>
      </c>
      <c r="L810" s="2">
        <v>1</v>
      </c>
      <c r="M810" s="2">
        <v>1800</v>
      </c>
      <c r="N810" s="2">
        <v>500</v>
      </c>
      <c r="O810" s="12">
        <v>0.27777777777777801</v>
      </c>
      <c r="P810" s="7"/>
      <c r="Q810" s="7"/>
      <c r="R810" s="14" t="s">
        <v>145</v>
      </c>
      <c r="S810" s="2" t="s">
        <v>1730</v>
      </c>
      <c r="T810" s="7"/>
      <c r="U810" s="2" t="s">
        <v>1731</v>
      </c>
      <c r="V810" s="7"/>
      <c r="W810" s="2" t="s">
        <v>54</v>
      </c>
      <c r="X810" s="6" t="s">
        <v>49</v>
      </c>
      <c r="Y810" s="6"/>
      <c r="Z810" s="7"/>
      <c r="AA810" s="7"/>
      <c r="AB810" s="7"/>
      <c r="AC810" s="7"/>
      <c r="AD810" s="7"/>
      <c r="AE810" s="7"/>
    </row>
    <row r="811" spans="1:31" x14ac:dyDescent="0.15">
      <c r="A811" s="4">
        <v>42405</v>
      </c>
      <c r="B811" s="5" t="s">
        <v>1732</v>
      </c>
      <c r="C811" s="2">
        <v>10</v>
      </c>
      <c r="D811" s="6" t="s">
        <v>90</v>
      </c>
      <c r="E811" s="6" t="s">
        <v>599</v>
      </c>
      <c r="F811" s="2" t="s">
        <v>1733</v>
      </c>
      <c r="G811" s="2" t="s">
        <v>253</v>
      </c>
      <c r="H811" s="2" t="s">
        <v>44</v>
      </c>
      <c r="I811" s="2" t="s">
        <v>43</v>
      </c>
      <c r="J811" s="6" t="s">
        <v>45</v>
      </c>
      <c r="K811" s="2" t="s">
        <v>64</v>
      </c>
      <c r="L811" s="2">
        <v>1</v>
      </c>
      <c r="M811" s="2">
        <v>1580</v>
      </c>
      <c r="N811" s="2">
        <v>500</v>
      </c>
      <c r="O811" s="12">
        <v>0.316455696202532</v>
      </c>
      <c r="P811" s="7"/>
      <c r="Q811" s="7"/>
      <c r="R811" s="14" t="s">
        <v>113</v>
      </c>
      <c r="S811" s="2" t="s">
        <v>1734</v>
      </c>
      <c r="T811" s="7"/>
      <c r="U811" s="7"/>
      <c r="V811" s="7"/>
      <c r="W811" s="2" t="s">
        <v>54</v>
      </c>
      <c r="X811" s="6" t="s">
        <v>78</v>
      </c>
      <c r="Y811" s="6"/>
      <c r="Z811" s="7"/>
      <c r="AA811" s="7"/>
      <c r="AB811" s="7"/>
      <c r="AC811" s="7"/>
      <c r="AD811" s="7"/>
      <c r="AE811" s="7"/>
    </row>
    <row r="812" spans="1:31" x14ac:dyDescent="0.15">
      <c r="A812" s="4">
        <v>42405</v>
      </c>
      <c r="B812" s="5" t="s">
        <v>1735</v>
      </c>
      <c r="C812" s="2">
        <v>11</v>
      </c>
      <c r="D812" s="6" t="s">
        <v>100</v>
      </c>
      <c r="E812" s="6" t="s">
        <v>227</v>
      </c>
      <c r="F812" s="7"/>
      <c r="G812" s="2" t="s">
        <v>945</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1736</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1737</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1087</v>
      </c>
      <c r="T814" s="7"/>
      <c r="U814" s="7"/>
      <c r="V814" s="7"/>
      <c r="W814" s="2" t="s">
        <v>54</v>
      </c>
      <c r="X814" s="6" t="s">
        <v>49</v>
      </c>
      <c r="Y814" s="6"/>
      <c r="Z814" s="2">
        <v>330</v>
      </c>
      <c r="AA814" s="7"/>
      <c r="AB814" s="7"/>
      <c r="AC814" s="7"/>
      <c r="AD814" s="7"/>
      <c r="AE814" s="7"/>
    </row>
    <row r="815" spans="1:31" x14ac:dyDescent="0.15">
      <c r="A815" s="4">
        <v>42406</v>
      </c>
      <c r="B815" s="5" t="s">
        <v>1738</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1739</v>
      </c>
      <c r="T815" s="2">
        <v>13522272420</v>
      </c>
      <c r="U815" s="7"/>
      <c r="V815" s="7"/>
      <c r="W815" s="2" t="s">
        <v>54</v>
      </c>
      <c r="X815" s="6" t="s">
        <v>49</v>
      </c>
      <c r="Y815" s="6"/>
      <c r="Z815" s="7"/>
      <c r="AA815" s="7"/>
      <c r="AB815" s="7"/>
      <c r="AC815" s="7"/>
      <c r="AD815" s="7"/>
      <c r="AE815" s="7"/>
    </row>
    <row r="816" spans="1:31" x14ac:dyDescent="0.15">
      <c r="A816" s="4">
        <v>42406</v>
      </c>
      <c r="B816" s="5" t="s">
        <v>1738</v>
      </c>
      <c r="C816" s="2">
        <v>2</v>
      </c>
      <c r="D816" s="6" t="s">
        <v>75</v>
      </c>
      <c r="E816" s="6" t="s">
        <v>225</v>
      </c>
      <c r="F816" s="2" t="s">
        <v>1319</v>
      </c>
      <c r="G816" s="2" t="s">
        <v>223</v>
      </c>
      <c r="H816" s="2" t="s">
        <v>62</v>
      </c>
      <c r="I816" s="2" t="s">
        <v>53</v>
      </c>
      <c r="J816" s="6" t="s">
        <v>63</v>
      </c>
      <c r="K816" s="2" t="s">
        <v>66</v>
      </c>
      <c r="L816" s="2">
        <v>1</v>
      </c>
      <c r="M816" s="2">
        <v>760</v>
      </c>
      <c r="N816" s="2">
        <v>530</v>
      </c>
      <c r="O816" s="12">
        <v>0.69736842105263197</v>
      </c>
      <c r="P816" s="2"/>
      <c r="Q816" s="2"/>
      <c r="R816" s="14" t="s">
        <v>65</v>
      </c>
      <c r="S816" s="2" t="s">
        <v>1739</v>
      </c>
      <c r="T816" s="2"/>
      <c r="U816" s="2"/>
      <c r="V816" s="2"/>
      <c r="W816" s="2" t="s">
        <v>54</v>
      </c>
      <c r="X816" s="6" t="s">
        <v>49</v>
      </c>
      <c r="Y816" s="6"/>
      <c r="Z816" s="2"/>
      <c r="AA816" s="2"/>
      <c r="AB816" s="15"/>
      <c r="AC816" s="2"/>
      <c r="AD816" s="2"/>
      <c r="AE816" s="2"/>
    </row>
    <row r="817" spans="1:25" x14ac:dyDescent="0.15">
      <c r="A817" s="4">
        <v>42406</v>
      </c>
      <c r="B817" s="5" t="s">
        <v>1740</v>
      </c>
      <c r="C817" s="2">
        <v>3</v>
      </c>
      <c r="D817" s="6" t="s">
        <v>90</v>
      </c>
      <c r="E817" s="6" t="s">
        <v>170</v>
      </c>
      <c r="F817" s="2" t="s">
        <v>1741</v>
      </c>
      <c r="G817" s="2" t="s">
        <v>1742</v>
      </c>
      <c r="H817" s="2" t="s">
        <v>44</v>
      </c>
      <c r="I817" s="2" t="s">
        <v>43</v>
      </c>
      <c r="J817" s="6" t="s">
        <v>55</v>
      </c>
      <c r="K817" s="2" t="s">
        <v>64</v>
      </c>
      <c r="L817" s="2">
        <v>1</v>
      </c>
      <c r="M817" s="2">
        <v>1890</v>
      </c>
      <c r="N817" s="2">
        <v>1300</v>
      </c>
      <c r="O817" s="12">
        <v>0.68783068783068801</v>
      </c>
      <c r="P817" s="7"/>
      <c r="Q817" s="7"/>
      <c r="R817" s="14" t="s">
        <v>65</v>
      </c>
      <c r="S817" s="2" t="s">
        <v>1743</v>
      </c>
      <c r="T817" s="2">
        <v>18601362381</v>
      </c>
      <c r="U817" s="7"/>
      <c r="V817" s="7"/>
      <c r="W817" s="2" t="s">
        <v>54</v>
      </c>
      <c r="X817" s="6" t="s">
        <v>86</v>
      </c>
      <c r="Y817" s="6"/>
    </row>
    <row r="818" spans="1:25" x14ac:dyDescent="0.15">
      <c r="A818" s="4">
        <v>42406</v>
      </c>
      <c r="B818" s="5" t="s">
        <v>1740</v>
      </c>
      <c r="C818" s="2">
        <v>3</v>
      </c>
      <c r="D818" s="6" t="s">
        <v>92</v>
      </c>
      <c r="E818" s="6" t="s">
        <v>91</v>
      </c>
      <c r="F818" s="2" t="s">
        <v>183</v>
      </c>
      <c r="G818" s="2" t="s">
        <v>1744</v>
      </c>
      <c r="H818" s="2" t="s">
        <v>44</v>
      </c>
      <c r="I818" s="2" t="s">
        <v>72</v>
      </c>
      <c r="J818" s="6" t="s">
        <v>55</v>
      </c>
      <c r="K818" s="2" t="s">
        <v>64</v>
      </c>
      <c r="L818" s="2">
        <v>1</v>
      </c>
      <c r="M818" s="2">
        <v>1280</v>
      </c>
      <c r="N818" s="2">
        <v>900</v>
      </c>
      <c r="O818" s="12">
        <v>0.703125</v>
      </c>
      <c r="P818" s="7"/>
      <c r="Q818" s="7"/>
      <c r="R818" s="14" t="s">
        <v>65</v>
      </c>
      <c r="S818" s="2" t="s">
        <v>1743</v>
      </c>
      <c r="T818" s="7"/>
      <c r="U818" s="7"/>
      <c r="V818" s="7"/>
      <c r="W818" s="2" t="s">
        <v>54</v>
      </c>
      <c r="X818" s="6" t="s">
        <v>86</v>
      </c>
      <c r="Y818" s="6"/>
    </row>
    <row r="819" spans="1:25" x14ac:dyDescent="0.15">
      <c r="A819" s="4">
        <v>42406</v>
      </c>
      <c r="B819" s="5" t="s">
        <v>1745</v>
      </c>
      <c r="C819" s="2">
        <v>4</v>
      </c>
      <c r="D819" s="6" t="s">
        <v>50</v>
      </c>
      <c r="E819" s="6" t="s">
        <v>623</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1746</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1081</v>
      </c>
      <c r="T820" s="7"/>
      <c r="U820" s="7"/>
      <c r="V820" s="7"/>
      <c r="W820" s="2" t="s">
        <v>54</v>
      </c>
      <c r="X820" s="6" t="s">
        <v>49</v>
      </c>
      <c r="Y820" s="6"/>
    </row>
    <row r="821" spans="1:25" x14ac:dyDescent="0.15">
      <c r="A821" s="4">
        <v>42406</v>
      </c>
      <c r="B821" s="5" t="s">
        <v>1747</v>
      </c>
      <c r="C821" s="2">
        <v>6</v>
      </c>
      <c r="D821" s="6" t="s">
        <v>69</v>
      </c>
      <c r="E821" s="6" t="s">
        <v>199</v>
      </c>
      <c r="F821" s="2" t="s">
        <v>849</v>
      </c>
      <c r="G821" s="2" t="s">
        <v>280</v>
      </c>
      <c r="H821" s="2" t="s">
        <v>44</v>
      </c>
      <c r="I821" s="2" t="s">
        <v>72</v>
      </c>
      <c r="J821" s="6" t="s">
        <v>63</v>
      </c>
      <c r="K821" s="2" t="s">
        <v>66</v>
      </c>
      <c r="L821" s="2">
        <v>1</v>
      </c>
      <c r="M821" s="2">
        <v>1180</v>
      </c>
      <c r="N821" s="2">
        <v>1180</v>
      </c>
      <c r="O821" s="12">
        <v>1</v>
      </c>
      <c r="P821" s="7"/>
      <c r="Q821" s="7"/>
      <c r="R821" s="14" t="s">
        <v>65</v>
      </c>
      <c r="S821" s="2" t="s">
        <v>1748</v>
      </c>
      <c r="T821" s="2">
        <v>18001290000</v>
      </c>
      <c r="U821" s="7"/>
      <c r="V821" s="7"/>
      <c r="W821" s="2" t="s">
        <v>54</v>
      </c>
      <c r="X821" s="6" t="s">
        <v>86</v>
      </c>
      <c r="Y821" s="6"/>
    </row>
    <row r="822" spans="1:25" x14ac:dyDescent="0.15">
      <c r="A822" s="4">
        <v>42406</v>
      </c>
      <c r="B822" s="5" t="s">
        <v>1747</v>
      </c>
      <c r="C822" s="2">
        <v>6</v>
      </c>
      <c r="D822" s="6" t="s">
        <v>75</v>
      </c>
      <c r="E822" s="6" t="s">
        <v>76</v>
      </c>
      <c r="F822" s="2" t="s">
        <v>77</v>
      </c>
      <c r="G822" s="2" t="s">
        <v>329</v>
      </c>
      <c r="H822" s="2" t="s">
        <v>44</v>
      </c>
      <c r="I822" s="2" t="s">
        <v>53</v>
      </c>
      <c r="J822" s="6" t="s">
        <v>63</v>
      </c>
      <c r="K822" s="2" t="s">
        <v>66</v>
      </c>
      <c r="L822" s="2">
        <v>1</v>
      </c>
      <c r="M822" s="2">
        <v>930</v>
      </c>
      <c r="N822" s="2">
        <v>651</v>
      </c>
      <c r="O822" s="12">
        <v>0.7</v>
      </c>
      <c r="P822" s="7"/>
      <c r="Q822" s="7"/>
      <c r="R822" s="14" t="s">
        <v>65</v>
      </c>
      <c r="S822" s="2" t="s">
        <v>1748</v>
      </c>
      <c r="T822" s="7"/>
      <c r="U822" s="7"/>
      <c r="V822" s="7"/>
      <c r="W822" s="2" t="s">
        <v>54</v>
      </c>
      <c r="X822" s="6" t="s">
        <v>86</v>
      </c>
      <c r="Y822" s="6"/>
    </row>
    <row r="823" spans="1:25" x14ac:dyDescent="0.15">
      <c r="A823" s="4">
        <v>42406</v>
      </c>
      <c r="B823" s="5" t="s">
        <v>1747</v>
      </c>
      <c r="C823" s="2">
        <v>6</v>
      </c>
      <c r="D823" s="6" t="s">
        <v>146</v>
      </c>
      <c r="E823" s="6" t="s">
        <v>120</v>
      </c>
      <c r="F823" s="2" t="s">
        <v>1749</v>
      </c>
      <c r="G823" s="2" t="s">
        <v>166</v>
      </c>
      <c r="H823" s="2" t="s">
        <v>62</v>
      </c>
      <c r="I823" s="2">
        <v>23.5</v>
      </c>
      <c r="J823" s="6" t="s">
        <v>63</v>
      </c>
      <c r="K823" s="2" t="s">
        <v>66</v>
      </c>
      <c r="L823" s="2">
        <v>1</v>
      </c>
      <c r="M823" s="2">
        <v>3250</v>
      </c>
      <c r="N823" s="2">
        <v>1625</v>
      </c>
      <c r="O823" s="12">
        <v>0.5</v>
      </c>
      <c r="P823" s="7"/>
      <c r="Q823" s="7"/>
      <c r="R823" s="14" t="s">
        <v>65</v>
      </c>
      <c r="S823" s="2" t="s">
        <v>1748</v>
      </c>
      <c r="T823" s="7"/>
      <c r="U823" s="7"/>
      <c r="V823" s="7"/>
      <c r="W823" s="2" t="s">
        <v>54</v>
      </c>
      <c r="X823" s="6" t="s">
        <v>86</v>
      </c>
      <c r="Y823" s="6"/>
    </row>
    <row r="824" spans="1:25" x14ac:dyDescent="0.15">
      <c r="A824" s="4">
        <v>42406</v>
      </c>
      <c r="B824" s="5" t="s">
        <v>1750</v>
      </c>
      <c r="C824" s="2">
        <v>7</v>
      </c>
      <c r="D824" s="6" t="s">
        <v>83</v>
      </c>
      <c r="E824" s="6" t="s">
        <v>79</v>
      </c>
      <c r="F824" s="2" t="s">
        <v>1487</v>
      </c>
      <c r="G824" s="2" t="s">
        <v>203</v>
      </c>
      <c r="H824" s="2" t="s">
        <v>62</v>
      </c>
      <c r="I824" s="2">
        <v>36</v>
      </c>
      <c r="J824" s="6" t="s">
        <v>55</v>
      </c>
      <c r="K824" s="2" t="s">
        <v>64</v>
      </c>
      <c r="L824" s="2">
        <v>1</v>
      </c>
      <c r="M824" s="2">
        <v>2000</v>
      </c>
      <c r="N824" s="2">
        <v>1400</v>
      </c>
      <c r="O824" s="12">
        <v>0.7</v>
      </c>
      <c r="P824" s="7"/>
      <c r="Q824" s="7"/>
      <c r="R824" s="14" t="s">
        <v>65</v>
      </c>
      <c r="S824" s="2" t="s">
        <v>1751</v>
      </c>
      <c r="T824" s="2">
        <v>13522675379</v>
      </c>
      <c r="U824" s="7"/>
      <c r="V824" s="7"/>
      <c r="W824" s="2" t="s">
        <v>54</v>
      </c>
      <c r="X824" s="6" t="s">
        <v>86</v>
      </c>
      <c r="Y824" s="6"/>
    </row>
    <row r="825" spans="1:25" x14ac:dyDescent="0.15">
      <c r="A825" s="4">
        <v>42406</v>
      </c>
      <c r="B825" s="5" t="s">
        <v>1752</v>
      </c>
      <c r="C825" s="2">
        <v>8</v>
      </c>
      <c r="D825" s="6" t="s">
        <v>83</v>
      </c>
      <c r="E825" s="6" t="s">
        <v>79</v>
      </c>
      <c r="F825" s="2" t="s">
        <v>1753</v>
      </c>
      <c r="G825" s="2" t="s">
        <v>80</v>
      </c>
      <c r="H825" s="2" t="s">
        <v>62</v>
      </c>
      <c r="I825" s="2">
        <v>40</v>
      </c>
      <c r="J825" s="6" t="s">
        <v>45</v>
      </c>
      <c r="K825" s="2" t="s">
        <v>64</v>
      </c>
      <c r="L825" s="2">
        <v>1</v>
      </c>
      <c r="M825" s="2">
        <v>2300</v>
      </c>
      <c r="N825" s="2">
        <v>1380</v>
      </c>
      <c r="O825" s="12">
        <v>0.6</v>
      </c>
      <c r="P825" s="7"/>
      <c r="Q825" s="7"/>
      <c r="R825" s="14" t="s">
        <v>65</v>
      </c>
      <c r="S825" s="2" t="s">
        <v>1754</v>
      </c>
      <c r="T825" s="2">
        <v>18601261756</v>
      </c>
      <c r="U825" s="7"/>
      <c r="V825" s="7"/>
      <c r="W825" s="2" t="s">
        <v>54</v>
      </c>
      <c r="X825" s="6" t="s">
        <v>78</v>
      </c>
      <c r="Y825" s="6"/>
    </row>
    <row r="826" spans="1:25" x14ac:dyDescent="0.15">
      <c r="A826" s="4">
        <v>42406</v>
      </c>
      <c r="B826" s="5" t="s">
        <v>1752</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1754</v>
      </c>
      <c r="T826" s="7"/>
      <c r="U826" s="7"/>
      <c r="V826" s="7"/>
      <c r="W826" s="2" t="s">
        <v>54</v>
      </c>
      <c r="X826" s="6" t="s">
        <v>78</v>
      </c>
      <c r="Y826" s="6"/>
    </row>
    <row r="827" spans="1:25" x14ac:dyDescent="0.15">
      <c r="A827" s="4">
        <v>42406</v>
      </c>
      <c r="B827" s="5" t="s">
        <v>1755</v>
      </c>
      <c r="C827" s="2">
        <v>9</v>
      </c>
      <c r="D827" s="6" t="s">
        <v>157</v>
      </c>
      <c r="E827" s="6" t="s">
        <v>41</v>
      </c>
      <c r="F827" s="2" t="s">
        <v>176</v>
      </c>
      <c r="G827" s="2" t="s">
        <v>302</v>
      </c>
      <c r="H827" s="2" t="s">
        <v>44</v>
      </c>
      <c r="I827" s="2" t="s">
        <v>72</v>
      </c>
      <c r="J827" s="6" t="s">
        <v>63</v>
      </c>
      <c r="K827" s="2" t="s">
        <v>66</v>
      </c>
      <c r="L827" s="2">
        <v>1</v>
      </c>
      <c r="M827" s="2">
        <v>1055</v>
      </c>
      <c r="N827" s="2">
        <v>949</v>
      </c>
      <c r="O827" s="12">
        <v>0.89952606635071097</v>
      </c>
      <c r="P827" s="7"/>
      <c r="Q827" s="7"/>
      <c r="R827" s="14" t="s">
        <v>65</v>
      </c>
      <c r="S827" s="2" t="s">
        <v>1748</v>
      </c>
      <c r="T827" s="7"/>
      <c r="U827" s="7"/>
      <c r="V827" s="7"/>
      <c r="W827" s="2" t="s">
        <v>54</v>
      </c>
      <c r="X827" s="6" t="s">
        <v>86</v>
      </c>
      <c r="Y827" s="6"/>
    </row>
    <row r="828" spans="1:25" x14ac:dyDescent="0.15">
      <c r="A828" s="4">
        <v>42406</v>
      </c>
      <c r="B828" s="5" t="s">
        <v>1755</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1748</v>
      </c>
      <c r="T828" s="7"/>
      <c r="U828" s="7"/>
      <c r="V828" s="7"/>
      <c r="W828" s="2" t="s">
        <v>54</v>
      </c>
      <c r="X828" s="6" t="s">
        <v>186</v>
      </c>
      <c r="Y828" s="6"/>
    </row>
    <row r="829" spans="1:25" x14ac:dyDescent="0.15">
      <c r="A829" s="4">
        <v>42406</v>
      </c>
      <c r="B829" s="5" t="s">
        <v>1756</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1757</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1758</v>
      </c>
      <c r="C831" s="2">
        <v>12</v>
      </c>
      <c r="D831" s="6" t="s">
        <v>56</v>
      </c>
      <c r="E831" s="6" t="s">
        <v>79</v>
      </c>
      <c r="F831" s="2" t="s">
        <v>105</v>
      </c>
      <c r="G831" s="2" t="s">
        <v>1759</v>
      </c>
      <c r="H831" s="2" t="s">
        <v>62</v>
      </c>
      <c r="I831" s="2" t="s">
        <v>53</v>
      </c>
      <c r="J831" s="6" t="s">
        <v>45</v>
      </c>
      <c r="K831" s="2" t="s">
        <v>64</v>
      </c>
      <c r="L831" s="2">
        <v>1</v>
      </c>
      <c r="M831" s="2">
        <v>158</v>
      </c>
      <c r="N831" s="2">
        <v>110</v>
      </c>
      <c r="O831" s="12">
        <v>0.69620253164557</v>
      </c>
      <c r="P831" s="7"/>
      <c r="Q831" s="7"/>
      <c r="R831" s="14" t="s">
        <v>145</v>
      </c>
      <c r="S831" s="2" t="s">
        <v>1760</v>
      </c>
      <c r="T831" s="2">
        <v>15901292198</v>
      </c>
      <c r="U831" s="2" t="s">
        <v>1761</v>
      </c>
      <c r="V831" s="7"/>
      <c r="W831" s="2" t="s">
        <v>54</v>
      </c>
      <c r="X831" s="6" t="s">
        <v>49</v>
      </c>
      <c r="Y831" s="6"/>
    </row>
    <row r="832" spans="1:25" x14ac:dyDescent="0.15">
      <c r="A832" s="4">
        <v>42406</v>
      </c>
      <c r="B832" s="5" t="s">
        <v>1762</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1763</v>
      </c>
      <c r="C833" s="2">
        <v>14</v>
      </c>
      <c r="D833" s="6" t="s">
        <v>50</v>
      </c>
      <c r="E833" s="6" t="s">
        <v>174</v>
      </c>
      <c r="F833" s="2" t="s">
        <v>1523</v>
      </c>
      <c r="G833" s="2" t="s">
        <v>203</v>
      </c>
      <c r="H833" s="2" t="s">
        <v>62</v>
      </c>
      <c r="I833" s="2" t="s">
        <v>43</v>
      </c>
      <c r="J833" s="6" t="s">
        <v>63</v>
      </c>
      <c r="K833" s="2" t="s">
        <v>66</v>
      </c>
      <c r="L833" s="2">
        <v>1</v>
      </c>
      <c r="M833" s="2">
        <v>311</v>
      </c>
      <c r="N833" s="2">
        <v>217</v>
      </c>
      <c r="O833" s="12">
        <v>0.69774919614147901</v>
      </c>
      <c r="P833" s="7"/>
      <c r="Q833" s="7"/>
      <c r="R833" s="14" t="s">
        <v>113</v>
      </c>
      <c r="S833" s="2" t="s">
        <v>1075</v>
      </c>
      <c r="T833" s="7"/>
      <c r="U833" s="7"/>
      <c r="V833" s="7"/>
      <c r="W833" s="2" t="s">
        <v>54</v>
      </c>
      <c r="X833" s="6" t="s">
        <v>276</v>
      </c>
      <c r="Y833" s="6"/>
      <c r="Z833" s="7"/>
      <c r="AA833" s="7"/>
      <c r="AB833" s="7"/>
      <c r="AC833" s="7"/>
      <c r="AD833" s="7"/>
      <c r="AE833" s="7"/>
    </row>
    <row r="834" spans="1:31" x14ac:dyDescent="0.15">
      <c r="A834" s="4">
        <v>42406</v>
      </c>
      <c r="B834" s="5" t="s">
        <v>1764</v>
      </c>
      <c r="C834" s="2">
        <v>15</v>
      </c>
      <c r="D834" s="6" t="s">
        <v>66</v>
      </c>
      <c r="E834" s="6" t="s">
        <v>120</v>
      </c>
      <c r="F834" s="2" t="s">
        <v>198</v>
      </c>
      <c r="G834" s="2" t="s">
        <v>166</v>
      </c>
      <c r="H834" s="2" t="s">
        <v>44</v>
      </c>
      <c r="I834" s="2" t="s">
        <v>1374</v>
      </c>
      <c r="J834" s="6" t="s">
        <v>45</v>
      </c>
      <c r="K834" s="2" t="s">
        <v>66</v>
      </c>
      <c r="L834" s="2">
        <v>1</v>
      </c>
      <c r="M834" s="2">
        <v>7900</v>
      </c>
      <c r="N834" s="2">
        <v>4999</v>
      </c>
      <c r="O834" s="12">
        <v>0.63278481012658205</v>
      </c>
      <c r="P834" s="7"/>
      <c r="Q834" s="7"/>
      <c r="R834" s="14" t="s">
        <v>47</v>
      </c>
      <c r="S834" s="2" t="s">
        <v>1765</v>
      </c>
      <c r="T834" s="7"/>
      <c r="U834" s="7"/>
      <c r="V834" s="7"/>
      <c r="W834" s="2" t="s">
        <v>238</v>
      </c>
      <c r="X834" s="6" t="s">
        <v>78</v>
      </c>
      <c r="Y834" s="6"/>
      <c r="Z834" s="2" t="s">
        <v>1766</v>
      </c>
      <c r="AA834" s="7"/>
      <c r="AB834" s="7"/>
      <c r="AC834" s="7"/>
      <c r="AD834" s="7"/>
      <c r="AE834" s="7"/>
    </row>
    <row r="835" spans="1:31" x14ac:dyDescent="0.15">
      <c r="A835" s="4">
        <v>42406</v>
      </c>
      <c r="B835" s="5" t="s">
        <v>1767</v>
      </c>
      <c r="C835" s="2">
        <v>16</v>
      </c>
      <c r="D835" s="6" t="s">
        <v>75</v>
      </c>
      <c r="E835" s="6" t="s">
        <v>76</v>
      </c>
      <c r="F835" s="2" t="s">
        <v>77</v>
      </c>
      <c r="G835" s="2" t="s">
        <v>1768</v>
      </c>
      <c r="H835" s="2" t="s">
        <v>44</v>
      </c>
      <c r="I835" s="2" t="s">
        <v>53</v>
      </c>
      <c r="J835" s="6" t="s">
        <v>55</v>
      </c>
      <c r="K835" s="2" t="s">
        <v>66</v>
      </c>
      <c r="L835" s="2">
        <v>1</v>
      </c>
      <c r="M835" s="2">
        <v>820</v>
      </c>
      <c r="N835" s="2">
        <v>570</v>
      </c>
      <c r="O835" s="12">
        <v>0.69512195121951204</v>
      </c>
      <c r="P835" s="7"/>
      <c r="Q835" s="7"/>
      <c r="R835" s="14" t="s">
        <v>65</v>
      </c>
      <c r="S835" s="2" t="s">
        <v>1769</v>
      </c>
      <c r="T835" s="2">
        <v>13701125010</v>
      </c>
      <c r="U835" s="7"/>
      <c r="V835" s="7"/>
      <c r="W835" s="2" t="s">
        <v>238</v>
      </c>
      <c r="X835" s="6" t="s">
        <v>49</v>
      </c>
      <c r="Y835" s="6"/>
      <c r="Z835" s="7"/>
      <c r="AA835" s="7"/>
      <c r="AB835" s="7"/>
      <c r="AC835" s="7"/>
      <c r="AD835" s="7"/>
      <c r="AE835" s="7"/>
    </row>
    <row r="836" spans="1:31" x14ac:dyDescent="0.15">
      <c r="A836" s="4">
        <v>42406</v>
      </c>
      <c r="B836" s="5" t="s">
        <v>1770</v>
      </c>
      <c r="C836" s="2">
        <v>17</v>
      </c>
      <c r="D836" s="6" t="s">
        <v>692</v>
      </c>
      <c r="E836" s="6" t="s">
        <v>112</v>
      </c>
      <c r="F836" s="7"/>
      <c r="G836" s="2" t="s">
        <v>1177</v>
      </c>
      <c r="H836" s="2" t="s">
        <v>44</v>
      </c>
      <c r="I836" s="2" t="s">
        <v>53</v>
      </c>
      <c r="J836" s="6" t="s">
        <v>45</v>
      </c>
      <c r="K836" s="2" t="s">
        <v>66</v>
      </c>
      <c r="L836" s="2">
        <v>1</v>
      </c>
      <c r="M836" s="2">
        <v>480</v>
      </c>
      <c r="N836" s="2">
        <v>480</v>
      </c>
      <c r="O836" s="12">
        <v>1</v>
      </c>
      <c r="P836" s="7"/>
      <c r="Q836" s="7"/>
      <c r="R836" s="14" t="s">
        <v>65</v>
      </c>
      <c r="S836" s="2" t="s">
        <v>1771</v>
      </c>
      <c r="T836" s="2">
        <v>13910810678</v>
      </c>
      <c r="U836" s="7"/>
      <c r="V836" s="7"/>
      <c r="W836" s="2" t="s">
        <v>238</v>
      </c>
      <c r="X836" s="6" t="s">
        <v>86</v>
      </c>
      <c r="Y836" s="6"/>
      <c r="Z836" s="7"/>
      <c r="AA836" s="7"/>
      <c r="AB836" s="7"/>
      <c r="AC836" s="7"/>
      <c r="AD836" s="7"/>
      <c r="AE836" s="7"/>
    </row>
    <row r="837" spans="1:31" x14ac:dyDescent="0.15">
      <c r="A837" s="4">
        <v>42406</v>
      </c>
      <c r="B837" s="5" t="s">
        <v>1770</v>
      </c>
      <c r="C837" s="2">
        <v>17</v>
      </c>
      <c r="D837" s="6" t="s">
        <v>111</v>
      </c>
      <c r="E837" s="6" t="s">
        <v>112</v>
      </c>
      <c r="F837" s="2"/>
      <c r="G837" s="2" t="s">
        <v>184</v>
      </c>
      <c r="H837" s="2" t="s">
        <v>62</v>
      </c>
      <c r="I837" s="2" t="s">
        <v>914</v>
      </c>
      <c r="J837" s="6" t="s">
        <v>45</v>
      </c>
      <c r="K837" s="2" t="s">
        <v>66</v>
      </c>
      <c r="L837" s="2">
        <v>1</v>
      </c>
      <c r="M837" s="2">
        <v>280</v>
      </c>
      <c r="N837" s="2">
        <v>280</v>
      </c>
      <c r="O837" s="12">
        <v>1</v>
      </c>
      <c r="P837" s="2"/>
      <c r="Q837" s="2"/>
      <c r="R837" s="14" t="s">
        <v>65</v>
      </c>
      <c r="S837" s="2" t="s">
        <v>1771</v>
      </c>
      <c r="T837" s="2"/>
      <c r="U837" s="2"/>
      <c r="V837" s="2"/>
      <c r="W837" s="2" t="s">
        <v>238</v>
      </c>
      <c r="X837" s="6" t="s">
        <v>86</v>
      </c>
      <c r="Y837" s="6"/>
      <c r="Z837" s="2"/>
      <c r="AA837" s="2"/>
      <c r="AB837" s="15"/>
      <c r="AC837" s="2"/>
      <c r="AD837" s="2"/>
      <c r="AE837" s="2"/>
    </row>
    <row r="838" spans="1:31" x14ac:dyDescent="0.15">
      <c r="A838" s="4">
        <v>42406</v>
      </c>
      <c r="B838" s="5" t="s">
        <v>1772</v>
      </c>
      <c r="C838" s="2">
        <v>18</v>
      </c>
      <c r="D838" s="6" t="s">
        <v>90</v>
      </c>
      <c r="E838" s="6" t="s">
        <v>1027</v>
      </c>
      <c r="F838" s="2" t="s">
        <v>1013</v>
      </c>
      <c r="G838" s="2">
        <v>155</v>
      </c>
      <c r="H838" s="2" t="s">
        <v>44</v>
      </c>
      <c r="I838" s="2" t="s">
        <v>72</v>
      </c>
      <c r="J838" s="6" t="s">
        <v>55</v>
      </c>
      <c r="K838" s="2" t="s">
        <v>66</v>
      </c>
      <c r="L838" s="2">
        <v>1</v>
      </c>
      <c r="M838" s="2">
        <v>1098</v>
      </c>
      <c r="N838" s="2">
        <v>768</v>
      </c>
      <c r="O838" s="12">
        <v>0.69945355191256797</v>
      </c>
      <c r="P838" s="7"/>
      <c r="Q838" s="7"/>
      <c r="R838" s="14" t="s">
        <v>65</v>
      </c>
      <c r="S838" s="2" t="s">
        <v>1773</v>
      </c>
      <c r="T838" s="2">
        <v>13810847068</v>
      </c>
      <c r="U838" s="7"/>
      <c r="V838" s="7"/>
      <c r="W838" s="2" t="s">
        <v>54</v>
      </c>
      <c r="X838" s="6" t="s">
        <v>86</v>
      </c>
      <c r="Y838" s="6"/>
      <c r="Z838" s="7"/>
      <c r="AA838" s="7"/>
      <c r="AB838" s="7"/>
      <c r="AC838" s="7"/>
      <c r="AD838" s="7"/>
      <c r="AE838" s="7"/>
    </row>
    <row r="839" spans="1:31" x14ac:dyDescent="0.15">
      <c r="A839" s="4">
        <v>42406</v>
      </c>
      <c r="B839" s="5" t="s">
        <v>1774</v>
      </c>
      <c r="C839" s="2">
        <v>19</v>
      </c>
      <c r="D839" s="6" t="s">
        <v>692</v>
      </c>
      <c r="E839" s="6" t="s">
        <v>112</v>
      </c>
      <c r="F839" s="7"/>
      <c r="G839" s="2" t="s">
        <v>1177</v>
      </c>
      <c r="H839" s="2" t="s">
        <v>44</v>
      </c>
      <c r="I839" s="2" t="s">
        <v>53</v>
      </c>
      <c r="J839" s="6" t="s">
        <v>45</v>
      </c>
      <c r="K839" s="2" t="s">
        <v>64</v>
      </c>
      <c r="L839" s="2">
        <v>1</v>
      </c>
      <c r="M839" s="2">
        <v>480</v>
      </c>
      <c r="N839" s="2">
        <v>480</v>
      </c>
      <c r="O839" s="12">
        <v>1</v>
      </c>
      <c r="P839" s="7"/>
      <c r="Q839" s="7"/>
      <c r="R839" s="14" t="s">
        <v>113</v>
      </c>
      <c r="S839" s="2" t="s">
        <v>360</v>
      </c>
      <c r="T839" s="7"/>
      <c r="U839" s="7"/>
      <c r="V839" s="7"/>
      <c r="W839" s="2" t="s">
        <v>54</v>
      </c>
      <c r="X839" s="6" t="s">
        <v>49</v>
      </c>
      <c r="Y839" s="6"/>
      <c r="Z839" s="2">
        <v>300</v>
      </c>
      <c r="AA839" s="7"/>
      <c r="AB839" s="7"/>
      <c r="AC839" s="7"/>
      <c r="AD839" s="7"/>
      <c r="AE839" s="7"/>
    </row>
    <row r="840" spans="1:31" x14ac:dyDescent="0.15">
      <c r="A840" s="4">
        <v>42406</v>
      </c>
      <c r="B840" s="5" t="s">
        <v>1775</v>
      </c>
      <c r="C840" s="2">
        <v>20</v>
      </c>
      <c r="D840" s="6" t="s">
        <v>242</v>
      </c>
      <c r="E840" s="6"/>
      <c r="F840" s="2" t="s">
        <v>1776</v>
      </c>
      <c r="G840" s="2" t="s">
        <v>203</v>
      </c>
      <c r="H840" s="2" t="s">
        <v>62</v>
      </c>
      <c r="I840" s="2" t="s">
        <v>181</v>
      </c>
      <c r="J840" s="6" t="s">
        <v>63</v>
      </c>
      <c r="K840" s="2" t="s">
        <v>66</v>
      </c>
      <c r="L840" s="2">
        <v>1</v>
      </c>
      <c r="M840" s="2">
        <v>500</v>
      </c>
      <c r="N840" s="2">
        <v>500</v>
      </c>
      <c r="O840" s="12">
        <v>1</v>
      </c>
      <c r="P840" s="7"/>
      <c r="Q840" s="7"/>
      <c r="R840" s="14" t="s">
        <v>65</v>
      </c>
      <c r="S840" s="2" t="s">
        <v>1748</v>
      </c>
      <c r="T840" s="7"/>
      <c r="U840" s="7"/>
      <c r="V840" s="7"/>
      <c r="W840" s="2" t="s">
        <v>54</v>
      </c>
      <c r="X840" s="6" t="s">
        <v>86</v>
      </c>
      <c r="Y840" s="6"/>
      <c r="Z840" s="7"/>
      <c r="AA840" s="7"/>
      <c r="AB840" s="7"/>
      <c r="AC840" s="7"/>
      <c r="AD840" s="7"/>
      <c r="AE840" s="7"/>
    </row>
    <row r="841" spans="1:31" x14ac:dyDescent="0.15">
      <c r="A841" s="4">
        <v>42407</v>
      </c>
      <c r="B841" s="5" t="s">
        <v>1777</v>
      </c>
      <c r="C841" s="2">
        <v>1</v>
      </c>
      <c r="D841" s="6" t="s">
        <v>83</v>
      </c>
      <c r="E841" s="6" t="s">
        <v>79</v>
      </c>
      <c r="F841" s="2" t="s">
        <v>245</v>
      </c>
      <c r="G841" s="2" t="s">
        <v>80</v>
      </c>
      <c r="H841" s="2" t="s">
        <v>44</v>
      </c>
      <c r="I841" s="2">
        <v>42</v>
      </c>
      <c r="J841" s="6" t="s">
        <v>63</v>
      </c>
      <c r="K841" s="2" t="s">
        <v>64</v>
      </c>
      <c r="L841" s="2">
        <v>1</v>
      </c>
      <c r="M841" s="2">
        <v>1628</v>
      </c>
      <c r="N841" s="2">
        <v>1302</v>
      </c>
      <c r="O841" s="12">
        <v>0.79975429975430001</v>
      </c>
      <c r="P841" s="7"/>
      <c r="Q841" s="7"/>
      <c r="R841" s="14" t="s">
        <v>65</v>
      </c>
      <c r="S841" s="2" t="s">
        <v>1778</v>
      </c>
      <c r="T841" s="2">
        <v>13901111112</v>
      </c>
      <c r="U841" s="7"/>
      <c r="V841" s="7"/>
      <c r="W841" s="2" t="s">
        <v>54</v>
      </c>
      <c r="X841" s="6" t="s">
        <v>86</v>
      </c>
      <c r="Y841" s="6"/>
      <c r="Z841" s="7"/>
      <c r="AA841" s="7"/>
      <c r="AB841" s="7"/>
      <c r="AC841" s="7"/>
      <c r="AD841" s="7"/>
      <c r="AE841" s="7"/>
    </row>
    <row r="842" spans="1:31" x14ac:dyDescent="0.15">
      <c r="A842" s="4">
        <v>42407</v>
      </c>
      <c r="B842" s="5" t="s">
        <v>1777</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1778</v>
      </c>
      <c r="T842" s="7"/>
      <c r="U842" s="7"/>
      <c r="V842" s="7"/>
      <c r="W842" s="2" t="s">
        <v>54</v>
      </c>
      <c r="X842" s="6" t="s">
        <v>86</v>
      </c>
      <c r="Y842" s="6"/>
      <c r="Z842" s="7"/>
      <c r="AA842" s="7"/>
      <c r="AB842" s="7"/>
      <c r="AC842" s="7"/>
      <c r="AD842" s="7"/>
      <c r="AE842" s="7"/>
    </row>
    <row r="843" spans="1:31" x14ac:dyDescent="0.15">
      <c r="A843" s="4">
        <v>42407</v>
      </c>
      <c r="B843" s="5" t="s">
        <v>1779</v>
      </c>
      <c r="C843" s="2">
        <v>2</v>
      </c>
      <c r="D843" s="6" t="s">
        <v>66</v>
      </c>
      <c r="E843" s="6" t="s">
        <v>286</v>
      </c>
      <c r="F843" s="2" t="s">
        <v>1780</v>
      </c>
      <c r="G843" s="2" t="s">
        <v>150</v>
      </c>
      <c r="H843" s="2" t="s">
        <v>193</v>
      </c>
      <c r="I843" s="2" t="s">
        <v>1781</v>
      </c>
      <c r="J843" s="6" t="s">
        <v>45</v>
      </c>
      <c r="K843" s="2" t="s">
        <v>66</v>
      </c>
      <c r="L843" s="2">
        <v>1</v>
      </c>
      <c r="M843" s="2">
        <v>7980</v>
      </c>
      <c r="N843" s="2">
        <v>1995</v>
      </c>
      <c r="O843" s="12">
        <v>0.25</v>
      </c>
      <c r="P843" s="7"/>
      <c r="Q843" s="7"/>
      <c r="R843" s="14" t="s">
        <v>145</v>
      </c>
      <c r="S843" s="2" t="s">
        <v>1730</v>
      </c>
      <c r="T843" s="7"/>
      <c r="U843" s="2" t="s">
        <v>1731</v>
      </c>
      <c r="V843" s="7"/>
      <c r="W843" s="2" t="s">
        <v>54</v>
      </c>
      <c r="X843" s="6" t="s">
        <v>78</v>
      </c>
      <c r="Y843" s="6"/>
      <c r="Z843" s="7"/>
      <c r="AA843" s="7"/>
      <c r="AB843" s="7"/>
      <c r="AC843" s="7"/>
      <c r="AD843" s="7"/>
      <c r="AE843" s="7"/>
    </row>
    <row r="844" spans="1:31" x14ac:dyDescent="0.15">
      <c r="A844" s="4">
        <v>42407</v>
      </c>
      <c r="B844" s="5" t="s">
        <v>1779</v>
      </c>
      <c r="C844" s="2">
        <v>2</v>
      </c>
      <c r="D844" s="6" t="s">
        <v>160</v>
      </c>
      <c r="E844" s="6" t="s">
        <v>161</v>
      </c>
      <c r="F844" s="2" t="s">
        <v>1782</v>
      </c>
      <c r="G844" s="2" t="s">
        <v>1783</v>
      </c>
      <c r="H844" s="2" t="s">
        <v>44</v>
      </c>
      <c r="I844" s="2">
        <v>12</v>
      </c>
      <c r="J844" s="6" t="s">
        <v>45</v>
      </c>
      <c r="K844" s="2" t="s">
        <v>66</v>
      </c>
      <c r="L844" s="2">
        <v>1</v>
      </c>
      <c r="M844" s="2">
        <v>2880</v>
      </c>
      <c r="N844" s="2">
        <v>2005</v>
      </c>
      <c r="O844" s="12">
        <v>0.69618055555555602</v>
      </c>
      <c r="P844" s="7"/>
      <c r="Q844" s="7"/>
      <c r="R844" s="14" t="s">
        <v>145</v>
      </c>
      <c r="S844" s="2" t="s">
        <v>1730</v>
      </c>
      <c r="T844" s="7"/>
      <c r="U844" s="2" t="s">
        <v>1731</v>
      </c>
      <c r="V844" s="7"/>
      <c r="W844" s="2" t="s">
        <v>54</v>
      </c>
      <c r="X844" s="6" t="s">
        <v>78</v>
      </c>
      <c r="Y844" s="6"/>
      <c r="Z844" s="7"/>
      <c r="AA844" s="7"/>
      <c r="AB844" s="7"/>
      <c r="AC844" s="7"/>
      <c r="AD844" s="7"/>
      <c r="AE844" s="7"/>
    </row>
    <row r="845" spans="1:31" x14ac:dyDescent="0.15">
      <c r="A845" s="4">
        <v>42407</v>
      </c>
      <c r="B845" s="5" t="s">
        <v>1779</v>
      </c>
      <c r="C845" s="2">
        <v>2</v>
      </c>
      <c r="D845" s="6" t="s">
        <v>149</v>
      </c>
      <c r="E845" s="6"/>
      <c r="F845" s="2" t="s">
        <v>1784</v>
      </c>
      <c r="G845" s="2" t="s">
        <v>166</v>
      </c>
      <c r="H845" s="2" t="s">
        <v>193</v>
      </c>
      <c r="I845" s="2" t="s">
        <v>795</v>
      </c>
      <c r="J845" s="6" t="s">
        <v>45</v>
      </c>
      <c r="K845" s="2" t="s">
        <v>66</v>
      </c>
      <c r="L845" s="2">
        <v>1</v>
      </c>
      <c r="M845" s="2">
        <v>320</v>
      </c>
      <c r="N845" s="2">
        <v>200</v>
      </c>
      <c r="O845" s="12">
        <v>0.625</v>
      </c>
      <c r="P845" s="7"/>
      <c r="Q845" s="7"/>
      <c r="R845" s="14" t="s">
        <v>145</v>
      </c>
      <c r="S845" s="2" t="s">
        <v>1730</v>
      </c>
      <c r="T845" s="7"/>
      <c r="U845" s="2" t="s">
        <v>1731</v>
      </c>
      <c r="V845" s="7"/>
      <c r="W845" s="2" t="s">
        <v>54</v>
      </c>
      <c r="X845" s="6" t="s">
        <v>78</v>
      </c>
      <c r="Y845" s="6"/>
      <c r="Z845" s="7"/>
      <c r="AA845" s="7"/>
      <c r="AB845" s="7"/>
      <c r="AC845" s="7"/>
      <c r="AD845" s="7"/>
      <c r="AE845" s="7"/>
    </row>
    <row r="846" spans="1:31" x14ac:dyDescent="0.15">
      <c r="A846" s="4">
        <v>42408</v>
      </c>
      <c r="B846" s="5" t="s">
        <v>1785</v>
      </c>
      <c r="C846" s="2">
        <v>1</v>
      </c>
      <c r="D846" s="6" t="s">
        <v>75</v>
      </c>
      <c r="E846" s="6" t="s">
        <v>199</v>
      </c>
      <c r="F846" s="2" t="s">
        <v>1786</v>
      </c>
      <c r="G846" s="2" t="s">
        <v>1787</v>
      </c>
      <c r="H846" s="2" t="s">
        <v>44</v>
      </c>
      <c r="I846" s="2" t="s">
        <v>53</v>
      </c>
      <c r="J846" s="6" t="s">
        <v>55</v>
      </c>
      <c r="K846" s="2" t="s">
        <v>66</v>
      </c>
      <c r="L846" s="2">
        <v>1</v>
      </c>
      <c r="M846" s="2">
        <v>478</v>
      </c>
      <c r="N846" s="2">
        <v>478</v>
      </c>
      <c r="O846" s="12">
        <v>1</v>
      </c>
      <c r="P846" s="7"/>
      <c r="Q846" s="7"/>
      <c r="R846" s="14" t="s">
        <v>65</v>
      </c>
      <c r="S846" s="2" t="s">
        <v>1788</v>
      </c>
      <c r="T846" s="2">
        <v>18611407158</v>
      </c>
      <c r="U846" s="7"/>
      <c r="V846" s="7"/>
      <c r="W846" s="2" t="s">
        <v>54</v>
      </c>
      <c r="X846" s="6" t="s">
        <v>86</v>
      </c>
      <c r="Y846" s="6"/>
      <c r="Z846" s="7"/>
      <c r="AA846" s="7"/>
      <c r="AB846" s="7"/>
      <c r="AC846" s="7"/>
      <c r="AD846" s="7"/>
      <c r="AE846" s="7"/>
    </row>
    <row r="847" spans="1:31" x14ac:dyDescent="0.15">
      <c r="A847" s="4">
        <v>42408</v>
      </c>
      <c r="B847" s="5" t="s">
        <v>1785</v>
      </c>
      <c r="C847" s="2">
        <v>1</v>
      </c>
      <c r="D847" s="6" t="s">
        <v>50</v>
      </c>
      <c r="E847" s="6" t="s">
        <v>1603</v>
      </c>
      <c r="F847" s="2" t="s">
        <v>224</v>
      </c>
      <c r="G847" s="2" t="s">
        <v>137</v>
      </c>
      <c r="H847" s="2" t="s">
        <v>44</v>
      </c>
      <c r="I847" s="2" t="s">
        <v>53</v>
      </c>
      <c r="J847" s="6" t="s">
        <v>55</v>
      </c>
      <c r="K847" s="2" t="s">
        <v>66</v>
      </c>
      <c r="L847" s="2">
        <v>1</v>
      </c>
      <c r="M847" s="2">
        <v>50</v>
      </c>
      <c r="N847" s="2">
        <v>0</v>
      </c>
      <c r="O847" s="12">
        <v>0</v>
      </c>
      <c r="P847" s="7"/>
      <c r="Q847" s="7"/>
      <c r="R847" s="14" t="s">
        <v>65</v>
      </c>
      <c r="S847" s="2" t="s">
        <v>1788</v>
      </c>
      <c r="T847" s="7"/>
      <c r="U847" s="7"/>
      <c r="V847" s="7"/>
      <c r="W847" s="2" t="s">
        <v>54</v>
      </c>
      <c r="X847" s="6" t="s">
        <v>186</v>
      </c>
      <c r="Y847" s="6"/>
      <c r="Z847" s="7"/>
      <c r="AA847" s="7"/>
      <c r="AB847" s="7"/>
      <c r="AC847" s="7"/>
      <c r="AD847" s="7"/>
      <c r="AE847" s="7"/>
    </row>
    <row r="848" spans="1:31" x14ac:dyDescent="0.15">
      <c r="A848" s="4">
        <v>42408</v>
      </c>
      <c r="B848" s="5" t="s">
        <v>1789</v>
      </c>
      <c r="C848" s="2">
        <v>2</v>
      </c>
      <c r="D848" s="6" t="s">
        <v>122</v>
      </c>
      <c r="E848" s="6" t="s">
        <v>123</v>
      </c>
      <c r="F848" s="2" t="s">
        <v>1211</v>
      </c>
      <c r="G848" s="2" t="s">
        <v>166</v>
      </c>
      <c r="H848" s="2" t="s">
        <v>44</v>
      </c>
      <c r="I848" s="2" t="s">
        <v>72</v>
      </c>
      <c r="J848" s="6" t="s">
        <v>45</v>
      </c>
      <c r="K848" s="2" t="s">
        <v>66</v>
      </c>
      <c r="L848" s="2">
        <v>1</v>
      </c>
      <c r="M848" s="2">
        <v>800</v>
      </c>
      <c r="N848" s="2">
        <v>680</v>
      </c>
      <c r="O848" s="12">
        <v>0.85</v>
      </c>
      <c r="P848" s="7"/>
      <c r="Q848" s="7"/>
      <c r="R848" s="14" t="s">
        <v>113</v>
      </c>
      <c r="S848" s="2" t="s">
        <v>323</v>
      </c>
      <c r="T848" s="7"/>
      <c r="U848" s="7"/>
      <c r="V848" s="7"/>
      <c r="W848" s="2" t="s">
        <v>54</v>
      </c>
      <c r="X848" s="6" t="s">
        <v>86</v>
      </c>
      <c r="Y848" s="6"/>
      <c r="Z848" s="7"/>
      <c r="AA848" s="7"/>
      <c r="AB848" s="7"/>
      <c r="AC848" s="7"/>
      <c r="AD848" s="7"/>
      <c r="AE848" s="7"/>
    </row>
    <row r="849" spans="1:31" x14ac:dyDescent="0.15">
      <c r="A849" s="4">
        <v>42408</v>
      </c>
      <c r="B849" s="5" t="s">
        <v>1790</v>
      </c>
      <c r="C849" s="2">
        <v>3</v>
      </c>
      <c r="D849" s="6" t="s">
        <v>111</v>
      </c>
      <c r="E849" s="6" t="s">
        <v>112</v>
      </c>
      <c r="F849" s="7"/>
      <c r="G849" s="2" t="s">
        <v>184</v>
      </c>
      <c r="H849" s="2" t="s">
        <v>62</v>
      </c>
      <c r="I849" s="2" t="s">
        <v>914</v>
      </c>
      <c r="J849" s="6" t="s">
        <v>45</v>
      </c>
      <c r="K849" s="2" t="s">
        <v>66</v>
      </c>
      <c r="L849" s="2">
        <v>1</v>
      </c>
      <c r="M849" s="2">
        <v>280</v>
      </c>
      <c r="N849" s="2">
        <v>280</v>
      </c>
      <c r="O849" s="12">
        <v>1</v>
      </c>
      <c r="P849" s="7"/>
      <c r="Q849" s="7"/>
      <c r="R849" s="14" t="s">
        <v>113</v>
      </c>
      <c r="S849" s="2" t="s">
        <v>1730</v>
      </c>
      <c r="T849" s="7"/>
      <c r="U849" s="7"/>
      <c r="V849" s="7"/>
      <c r="W849" s="2" t="s">
        <v>54</v>
      </c>
      <c r="X849" s="6" t="s">
        <v>78</v>
      </c>
      <c r="Y849" s="6"/>
      <c r="Z849" s="7"/>
      <c r="AA849" s="7"/>
      <c r="AB849" s="7"/>
      <c r="AC849" s="7"/>
      <c r="AD849" s="7"/>
      <c r="AE849" s="7"/>
    </row>
    <row r="850" spans="1:31" x14ac:dyDescent="0.15">
      <c r="A850" s="4">
        <v>42408</v>
      </c>
      <c r="B850" s="5" t="s">
        <v>1791</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323</v>
      </c>
      <c r="T850" s="7"/>
      <c r="U850" s="7"/>
      <c r="V850" s="7"/>
      <c r="W850" s="2" t="s">
        <v>54</v>
      </c>
      <c r="X850" s="6" t="s">
        <v>86</v>
      </c>
      <c r="Y850" s="6"/>
      <c r="Z850" s="2" t="s">
        <v>1792</v>
      </c>
      <c r="AA850" s="2">
        <v>597</v>
      </c>
      <c r="AB850" s="7"/>
      <c r="AC850" s="7"/>
      <c r="AD850" s="7"/>
      <c r="AE850" s="7"/>
    </row>
    <row r="851" spans="1:31" x14ac:dyDescent="0.15">
      <c r="A851" s="4">
        <v>42409</v>
      </c>
      <c r="B851" s="5" t="s">
        <v>1793</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1794</v>
      </c>
      <c r="X851" s="6" t="s">
        <v>49</v>
      </c>
      <c r="Y851" s="6"/>
      <c r="Z851" s="7"/>
      <c r="AA851" s="7"/>
      <c r="AB851" s="7"/>
      <c r="AC851" s="7"/>
      <c r="AD851" s="7"/>
      <c r="AE851" s="7"/>
    </row>
    <row r="852" spans="1:31" x14ac:dyDescent="0.15">
      <c r="A852" s="4">
        <v>42409</v>
      </c>
      <c r="B852" s="5" t="s">
        <v>1795</v>
      </c>
      <c r="C852" s="2">
        <v>2</v>
      </c>
      <c r="D852" s="6" t="s">
        <v>50</v>
      </c>
      <c r="E852" s="6" t="s">
        <v>1185</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1794</v>
      </c>
      <c r="X852" s="6" t="s">
        <v>49</v>
      </c>
      <c r="Y852" s="6"/>
      <c r="Z852" s="7"/>
      <c r="AA852" s="7"/>
      <c r="AB852" s="7"/>
      <c r="AC852" s="7"/>
      <c r="AD852" s="7"/>
      <c r="AE852" s="7"/>
    </row>
    <row r="853" spans="1:31" x14ac:dyDescent="0.15">
      <c r="A853" s="4">
        <v>42409</v>
      </c>
      <c r="B853" s="5" t="s">
        <v>1796</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1794</v>
      </c>
      <c r="X853" s="6" t="s">
        <v>49</v>
      </c>
      <c r="Y853" s="6"/>
      <c r="Z853" s="2"/>
      <c r="AA853" s="2"/>
      <c r="AB853" s="15"/>
      <c r="AC853" s="2"/>
      <c r="AD853" s="2"/>
      <c r="AE853" s="2"/>
    </row>
    <row r="854" spans="1:31" x14ac:dyDescent="0.15">
      <c r="A854" s="4">
        <v>42409</v>
      </c>
      <c r="B854" s="5" t="s">
        <v>1796</v>
      </c>
      <c r="C854" s="2">
        <v>3</v>
      </c>
      <c r="D854" s="6" t="s">
        <v>50</v>
      </c>
      <c r="E854" s="6" t="s">
        <v>623</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1794</v>
      </c>
      <c r="X854" s="6" t="s">
        <v>49</v>
      </c>
      <c r="Y854" s="6"/>
      <c r="Z854" s="7"/>
      <c r="AA854" s="7"/>
      <c r="AB854" s="7"/>
      <c r="AC854" s="7"/>
      <c r="AD854" s="7"/>
      <c r="AE854" s="7"/>
    </row>
    <row r="855" spans="1:31" x14ac:dyDescent="0.15">
      <c r="A855" s="4">
        <v>42409</v>
      </c>
      <c r="B855" s="5" t="s">
        <v>1797</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1794</v>
      </c>
      <c r="X855" s="6" t="s">
        <v>49</v>
      </c>
      <c r="Y855" s="6"/>
      <c r="Z855" s="7"/>
      <c r="AA855" s="7"/>
      <c r="AB855" s="7"/>
      <c r="AC855" s="7"/>
      <c r="AD855" s="7"/>
      <c r="AE855" s="7"/>
    </row>
    <row r="856" spans="1:31" x14ac:dyDescent="0.15">
      <c r="A856" s="4">
        <v>42409</v>
      </c>
      <c r="B856" s="5" t="s">
        <v>1798</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1798</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1799</v>
      </c>
      <c r="C858" s="2">
        <v>6</v>
      </c>
      <c r="D858" s="6" t="s">
        <v>50</v>
      </c>
      <c r="E858" s="6" t="s">
        <v>622</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1800</v>
      </c>
      <c r="C859" s="2">
        <v>7</v>
      </c>
      <c r="D859" s="6" t="s">
        <v>92</v>
      </c>
      <c r="E859" s="6" t="s">
        <v>93</v>
      </c>
      <c r="F859" s="2" t="s">
        <v>1801</v>
      </c>
      <c r="G859" s="2" t="s">
        <v>1802</v>
      </c>
      <c r="H859" s="2" t="s">
        <v>62</v>
      </c>
      <c r="I859" s="2" t="s">
        <v>43</v>
      </c>
      <c r="J859" s="6" t="s">
        <v>45</v>
      </c>
      <c r="K859" s="2" t="s">
        <v>66</v>
      </c>
      <c r="L859" s="2">
        <v>1</v>
      </c>
      <c r="M859" s="2">
        <v>1650</v>
      </c>
      <c r="N859" s="2">
        <v>990</v>
      </c>
      <c r="O859" s="12">
        <v>0.6</v>
      </c>
      <c r="P859" s="7"/>
      <c r="Q859" s="7"/>
      <c r="R859" s="14" t="s">
        <v>65</v>
      </c>
      <c r="S859" s="2" t="s">
        <v>1803</v>
      </c>
      <c r="T859" s="2">
        <v>13801108523</v>
      </c>
      <c r="U859" s="7"/>
      <c r="V859" s="7"/>
      <c r="W859" s="2" t="s">
        <v>54</v>
      </c>
      <c r="X859" s="6" t="s">
        <v>86</v>
      </c>
      <c r="Y859" s="6"/>
      <c r="Z859" s="7"/>
      <c r="AA859" s="7"/>
      <c r="AB859" s="7"/>
      <c r="AC859" s="7"/>
      <c r="AD859" s="7"/>
      <c r="AE859" s="7"/>
    </row>
    <row r="860" spans="1:31" x14ac:dyDescent="0.15">
      <c r="A860" s="4">
        <v>42409</v>
      </c>
      <c r="B860" s="5" t="s">
        <v>1804</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1574</v>
      </c>
      <c r="T860" s="7"/>
      <c r="U860" s="7"/>
      <c r="V860" s="7"/>
      <c r="W860" s="2" t="s">
        <v>54</v>
      </c>
      <c r="X860" s="6" t="s">
        <v>86</v>
      </c>
      <c r="Y860" s="6"/>
      <c r="Z860" s="7"/>
      <c r="AA860" s="7"/>
      <c r="AB860" s="7"/>
      <c r="AC860" s="7"/>
      <c r="AD860" s="7"/>
      <c r="AE860" s="7"/>
    </row>
    <row r="861" spans="1:31" x14ac:dyDescent="0.15">
      <c r="A861" s="4">
        <v>42409</v>
      </c>
      <c r="B861" s="5" t="s">
        <v>1805</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1794</v>
      </c>
      <c r="X861" s="6" t="s">
        <v>49</v>
      </c>
      <c r="Y861" s="6"/>
      <c r="Z861" s="7"/>
      <c r="AA861" s="7"/>
      <c r="AB861" s="7"/>
      <c r="AC861" s="7"/>
      <c r="AD861" s="7"/>
      <c r="AE861" s="7"/>
    </row>
    <row r="862" spans="1:31" x14ac:dyDescent="0.15">
      <c r="A862" s="4">
        <v>42410</v>
      </c>
      <c r="B862" s="5" t="s">
        <v>1806</v>
      </c>
      <c r="C862" s="2">
        <v>1</v>
      </c>
      <c r="D862" s="6" t="s">
        <v>50</v>
      </c>
      <c r="E862" s="6" t="s">
        <v>1603</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1794</v>
      </c>
      <c r="X862" s="6" t="s">
        <v>49</v>
      </c>
      <c r="Y862" s="6"/>
      <c r="Z862" s="7"/>
      <c r="AA862" s="7"/>
      <c r="AB862" s="7"/>
      <c r="AC862" s="7"/>
      <c r="AD862" s="7"/>
      <c r="AE862" s="7"/>
    </row>
    <row r="863" spans="1:31" x14ac:dyDescent="0.15">
      <c r="A863" s="4">
        <v>42410</v>
      </c>
      <c r="B863" s="5" t="s">
        <v>1807</v>
      </c>
      <c r="C863" s="2">
        <v>2</v>
      </c>
      <c r="D863" s="6" t="s">
        <v>50</v>
      </c>
      <c r="E863" s="6" t="s">
        <v>1603</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1794</v>
      </c>
      <c r="X863" s="6" t="s">
        <v>49</v>
      </c>
      <c r="Y863" s="6"/>
      <c r="Z863" s="7"/>
      <c r="AA863" s="7"/>
      <c r="AB863" s="7"/>
      <c r="AC863" s="7"/>
      <c r="AD863" s="7"/>
      <c r="AE863" s="7"/>
    </row>
    <row r="864" spans="1:31" x14ac:dyDescent="0.15">
      <c r="A864" s="4">
        <v>42410</v>
      </c>
      <c r="B864" s="5" t="s">
        <v>1808</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1794</v>
      </c>
      <c r="X864" s="6" t="s">
        <v>49</v>
      </c>
      <c r="Y864" s="6"/>
      <c r="Z864" s="7"/>
      <c r="AA864" s="7"/>
      <c r="AB864" s="7"/>
      <c r="AC864" s="7"/>
      <c r="AD864" s="7"/>
      <c r="AE864" s="7"/>
    </row>
    <row r="865" spans="1:31" x14ac:dyDescent="0.15">
      <c r="A865" s="4">
        <v>42410</v>
      </c>
      <c r="B865" s="5" t="s">
        <v>1809</v>
      </c>
      <c r="C865" s="2">
        <v>4</v>
      </c>
      <c r="D865" s="6" t="s">
        <v>92</v>
      </c>
      <c r="E865" s="6" t="s">
        <v>250</v>
      </c>
      <c r="F865" s="7"/>
      <c r="G865" s="2" t="s">
        <v>279</v>
      </c>
      <c r="H865" s="2" t="s">
        <v>62</v>
      </c>
      <c r="I865" s="2" t="s">
        <v>1810</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1811</v>
      </c>
      <c r="C866" s="2">
        <v>5</v>
      </c>
      <c r="D866" s="6" t="s">
        <v>90</v>
      </c>
      <c r="E866" s="6" t="s">
        <v>599</v>
      </c>
      <c r="F866" s="7"/>
      <c r="G866" s="2" t="s">
        <v>1812</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1813</v>
      </c>
      <c r="C867" s="2">
        <v>6</v>
      </c>
      <c r="D867" s="6" t="s">
        <v>69</v>
      </c>
      <c r="E867" s="6" t="s">
        <v>199</v>
      </c>
      <c r="F867" s="2" t="s">
        <v>935</v>
      </c>
      <c r="G867" s="2" t="s">
        <v>259</v>
      </c>
      <c r="H867" s="2" t="s">
        <v>44</v>
      </c>
      <c r="I867" s="2" t="s">
        <v>43</v>
      </c>
      <c r="J867" s="6" t="s">
        <v>55</v>
      </c>
      <c r="K867" s="2" t="s">
        <v>66</v>
      </c>
      <c r="L867" s="2">
        <v>1</v>
      </c>
      <c r="M867" s="2">
        <v>980</v>
      </c>
      <c r="N867" s="2">
        <v>980</v>
      </c>
      <c r="O867" s="12">
        <v>1</v>
      </c>
      <c r="P867" s="7"/>
      <c r="Q867" s="7"/>
      <c r="R867" s="14" t="s">
        <v>65</v>
      </c>
      <c r="S867" s="2" t="s">
        <v>1814</v>
      </c>
      <c r="T867" s="2">
        <v>13601171366</v>
      </c>
      <c r="U867" s="7"/>
      <c r="V867" s="7"/>
      <c r="W867" s="2" t="s">
        <v>54</v>
      </c>
      <c r="X867" s="6" t="s">
        <v>86</v>
      </c>
      <c r="Y867" s="6"/>
      <c r="Z867" s="7"/>
      <c r="AA867" s="7"/>
      <c r="AB867" s="7"/>
      <c r="AC867" s="7"/>
      <c r="AD867" s="7"/>
      <c r="AE867" s="7"/>
    </row>
    <row r="868" spans="1:31" x14ac:dyDescent="0.15">
      <c r="A868" s="4">
        <v>42410</v>
      </c>
      <c r="B868" s="5" t="s">
        <v>1813</v>
      </c>
      <c r="C868" s="2">
        <v>6</v>
      </c>
      <c r="D868" s="6" t="s">
        <v>69</v>
      </c>
      <c r="E868" s="6" t="s">
        <v>452</v>
      </c>
      <c r="F868" s="2" t="s">
        <v>1815</v>
      </c>
      <c r="G868" s="2" t="s">
        <v>304</v>
      </c>
      <c r="H868" s="2" t="s">
        <v>62</v>
      </c>
      <c r="I868" s="2" t="s">
        <v>72</v>
      </c>
      <c r="J868" s="6" t="s">
        <v>45</v>
      </c>
      <c r="K868" s="2" t="s">
        <v>66</v>
      </c>
      <c r="L868" s="2">
        <v>1</v>
      </c>
      <c r="M868" s="2">
        <v>886</v>
      </c>
      <c r="N868" s="2">
        <v>620</v>
      </c>
      <c r="O868" s="12">
        <v>0.69977426636568896</v>
      </c>
      <c r="P868" s="7"/>
      <c r="Q868" s="7"/>
      <c r="R868" s="14" t="s">
        <v>65</v>
      </c>
      <c r="S868" s="2" t="s">
        <v>1814</v>
      </c>
      <c r="T868" s="7"/>
      <c r="U868" s="7"/>
      <c r="V868" s="7"/>
      <c r="W868" s="2" t="s">
        <v>54</v>
      </c>
      <c r="X868" s="6" t="s">
        <v>86</v>
      </c>
      <c r="Y868" s="6"/>
      <c r="Z868" s="7"/>
      <c r="AA868" s="7"/>
      <c r="AB868" s="7"/>
      <c r="AC868" s="7"/>
      <c r="AD868" s="7"/>
      <c r="AE868" s="7"/>
    </row>
    <row r="869" spans="1:31" x14ac:dyDescent="0.15">
      <c r="A869" s="4">
        <v>42410</v>
      </c>
      <c r="B869" s="5" t="s">
        <v>1813</v>
      </c>
      <c r="C869" s="2">
        <v>6</v>
      </c>
      <c r="D869" s="6" t="s">
        <v>75</v>
      </c>
      <c r="E869" s="6" t="s">
        <v>221</v>
      </c>
      <c r="F869" s="2" t="s">
        <v>980</v>
      </c>
      <c r="G869" s="2" t="s">
        <v>150</v>
      </c>
      <c r="H869" s="2" t="s">
        <v>62</v>
      </c>
      <c r="I869" s="2" t="s">
        <v>53</v>
      </c>
      <c r="J869" s="6" t="s">
        <v>55</v>
      </c>
      <c r="K869" s="2" t="s">
        <v>66</v>
      </c>
      <c r="L869" s="2">
        <v>1</v>
      </c>
      <c r="M869" s="2">
        <v>1130</v>
      </c>
      <c r="N869" s="2">
        <v>791</v>
      </c>
      <c r="O869" s="12">
        <v>0.7</v>
      </c>
      <c r="P869" s="7"/>
      <c r="Q869" s="7"/>
      <c r="R869" s="14" t="s">
        <v>65</v>
      </c>
      <c r="S869" s="2" t="s">
        <v>1814</v>
      </c>
      <c r="T869" s="7"/>
      <c r="U869" s="7"/>
      <c r="V869" s="7"/>
      <c r="W869" s="2" t="s">
        <v>54</v>
      </c>
      <c r="X869" s="6" t="s">
        <v>86</v>
      </c>
      <c r="Y869" s="6"/>
      <c r="Z869" s="7"/>
      <c r="AA869" s="7"/>
      <c r="AB869" s="7"/>
      <c r="AC869" s="7"/>
      <c r="AD869" s="7"/>
      <c r="AE869" s="7"/>
    </row>
    <row r="870" spans="1:31" x14ac:dyDescent="0.15">
      <c r="A870" s="4">
        <v>42410</v>
      </c>
      <c r="B870" s="5" t="s">
        <v>1813</v>
      </c>
      <c r="C870" s="2">
        <v>6</v>
      </c>
      <c r="D870" s="6" t="s">
        <v>75</v>
      </c>
      <c r="E870" s="6" t="s">
        <v>225</v>
      </c>
      <c r="F870" s="2" t="s">
        <v>1816</v>
      </c>
      <c r="G870" s="2" t="s">
        <v>166</v>
      </c>
      <c r="H870" s="2" t="s">
        <v>44</v>
      </c>
      <c r="I870" s="2" t="s">
        <v>53</v>
      </c>
      <c r="J870" s="6" t="s">
        <v>45</v>
      </c>
      <c r="K870" s="2" t="s">
        <v>66</v>
      </c>
      <c r="L870" s="2">
        <v>1</v>
      </c>
      <c r="M870" s="2">
        <v>1280</v>
      </c>
      <c r="N870" s="2">
        <v>896</v>
      </c>
      <c r="O870" s="12">
        <v>0.7</v>
      </c>
      <c r="P870" s="7"/>
      <c r="Q870" s="7"/>
      <c r="R870" s="14" t="s">
        <v>65</v>
      </c>
      <c r="S870" s="2" t="s">
        <v>1814</v>
      </c>
      <c r="T870" s="7"/>
      <c r="U870" s="7"/>
      <c r="V870" s="7"/>
      <c r="W870" s="2" t="s">
        <v>54</v>
      </c>
      <c r="X870" s="6" t="s">
        <v>86</v>
      </c>
      <c r="Y870" s="6"/>
      <c r="Z870" s="7"/>
      <c r="AA870" s="7"/>
      <c r="AB870" s="7"/>
      <c r="AC870" s="7"/>
      <c r="AD870" s="7"/>
      <c r="AE870" s="7"/>
    </row>
    <row r="871" spans="1:31" x14ac:dyDescent="0.15">
      <c r="A871" s="4">
        <v>42410</v>
      </c>
      <c r="B871" s="5" t="s">
        <v>1817</v>
      </c>
      <c r="C871" s="2">
        <v>7</v>
      </c>
      <c r="D871" s="6" t="s">
        <v>64</v>
      </c>
      <c r="E871" s="6" t="s">
        <v>101</v>
      </c>
      <c r="F871" s="2" t="s">
        <v>1818</v>
      </c>
      <c r="G871" s="2" t="s">
        <v>195</v>
      </c>
      <c r="H871" s="2" t="s">
        <v>62</v>
      </c>
      <c r="I871" s="2" t="s">
        <v>212</v>
      </c>
      <c r="J871" s="6" t="s">
        <v>45</v>
      </c>
      <c r="K871" s="2" t="s">
        <v>64</v>
      </c>
      <c r="L871" s="2">
        <v>1</v>
      </c>
      <c r="M871" s="2">
        <v>3980</v>
      </c>
      <c r="N871" s="2">
        <v>3980</v>
      </c>
      <c r="O871" s="12">
        <v>1</v>
      </c>
      <c r="P871" s="7"/>
      <c r="Q871" s="7"/>
      <c r="R871" s="14" t="s">
        <v>65</v>
      </c>
      <c r="S871" s="2" t="s">
        <v>1819</v>
      </c>
      <c r="T871" s="2">
        <v>13501066296</v>
      </c>
      <c r="U871" s="7"/>
      <c r="V871" s="7"/>
      <c r="W871" s="2" t="s">
        <v>54</v>
      </c>
      <c r="X871" s="6" t="s">
        <v>78</v>
      </c>
      <c r="Y871" s="6"/>
      <c r="Z871" s="7"/>
      <c r="AA871" s="7"/>
      <c r="AB871" s="7"/>
      <c r="AC871" s="7"/>
      <c r="AD871" s="7"/>
      <c r="AE871" s="7"/>
    </row>
    <row r="872" spans="1:31" x14ac:dyDescent="0.15">
      <c r="A872" s="4">
        <v>42410</v>
      </c>
      <c r="B872" s="5" t="s">
        <v>1817</v>
      </c>
      <c r="C872" s="2">
        <v>7</v>
      </c>
      <c r="D872" s="6" t="s">
        <v>102</v>
      </c>
      <c r="E872" s="6" t="s">
        <v>101</v>
      </c>
      <c r="F872" s="2" t="s">
        <v>1820</v>
      </c>
      <c r="G872" s="2" t="s">
        <v>223</v>
      </c>
      <c r="H872" s="2" t="s">
        <v>62</v>
      </c>
      <c r="I872" s="2" t="s">
        <v>104</v>
      </c>
      <c r="J872" s="6" t="s">
        <v>45</v>
      </c>
      <c r="K872" s="2" t="s">
        <v>64</v>
      </c>
      <c r="L872" s="2">
        <v>1</v>
      </c>
      <c r="M872" s="2">
        <v>1880</v>
      </c>
      <c r="N872" s="2">
        <v>0</v>
      </c>
      <c r="O872" s="12">
        <v>0</v>
      </c>
      <c r="P872" s="7"/>
      <c r="Q872" s="7"/>
      <c r="R872" s="14" t="s">
        <v>65</v>
      </c>
      <c r="S872" s="2" t="s">
        <v>1819</v>
      </c>
      <c r="T872" s="7"/>
      <c r="U872" s="7"/>
      <c r="V872" s="7"/>
      <c r="W872" s="2" t="s">
        <v>54</v>
      </c>
      <c r="X872" s="6" t="s">
        <v>186</v>
      </c>
      <c r="Y872" s="6"/>
      <c r="Z872" s="7"/>
      <c r="AA872" s="7"/>
      <c r="AB872" s="7"/>
      <c r="AC872" s="7"/>
      <c r="AD872" s="7"/>
      <c r="AE872" s="7"/>
    </row>
    <row r="873" spans="1:31" x14ac:dyDescent="0.15">
      <c r="A873" s="4">
        <v>42410</v>
      </c>
      <c r="B873" s="5" t="s">
        <v>1821</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1794</v>
      </c>
      <c r="X873" s="6" t="s">
        <v>49</v>
      </c>
      <c r="Y873" s="6"/>
      <c r="Z873" s="2"/>
      <c r="AA873" s="2"/>
      <c r="AB873" s="15"/>
      <c r="AC873" s="2"/>
      <c r="AD873" s="2"/>
      <c r="AE873" s="2"/>
    </row>
    <row r="874" spans="1:31" x14ac:dyDescent="0.15">
      <c r="A874" s="4">
        <v>42410</v>
      </c>
      <c r="B874" s="5" t="s">
        <v>1822</v>
      </c>
      <c r="C874" s="2">
        <v>9</v>
      </c>
      <c r="D874" s="6" t="s">
        <v>149</v>
      </c>
      <c r="E874" s="6" t="s">
        <v>504</v>
      </c>
      <c r="F874" s="7"/>
      <c r="G874" s="2" t="s">
        <v>150</v>
      </c>
      <c r="H874" s="2" t="s">
        <v>44</v>
      </c>
      <c r="I874" s="2" t="s">
        <v>820</v>
      </c>
      <c r="J874" s="6" t="s">
        <v>45</v>
      </c>
      <c r="K874" s="2" t="s">
        <v>66</v>
      </c>
      <c r="L874" s="2">
        <v>1</v>
      </c>
      <c r="M874" s="2">
        <v>258</v>
      </c>
      <c r="N874" s="2">
        <v>180</v>
      </c>
      <c r="O874" s="12">
        <v>0.69767441860465096</v>
      </c>
      <c r="P874" s="7"/>
      <c r="Q874" s="7"/>
      <c r="R874" s="14" t="s">
        <v>113</v>
      </c>
      <c r="S874" s="2" t="s">
        <v>1823</v>
      </c>
      <c r="T874" s="7"/>
      <c r="U874" s="7"/>
      <c r="V874" s="7"/>
      <c r="W874" s="2" t="s">
        <v>54</v>
      </c>
      <c r="X874" s="6" t="s">
        <v>78</v>
      </c>
      <c r="Y874" s="6"/>
      <c r="Z874" s="7"/>
      <c r="AA874" s="7"/>
      <c r="AB874" s="7"/>
      <c r="AC874" s="7"/>
      <c r="AD874" s="7"/>
      <c r="AE874" s="7"/>
    </row>
    <row r="875" spans="1:31" x14ac:dyDescent="0.15">
      <c r="A875" s="4">
        <v>42410</v>
      </c>
      <c r="B875" s="5" t="s">
        <v>1824</v>
      </c>
      <c r="C875" s="2">
        <v>10</v>
      </c>
      <c r="D875" s="6" t="s">
        <v>90</v>
      </c>
      <c r="E875" s="6" t="s">
        <v>599</v>
      </c>
      <c r="F875" s="7"/>
      <c r="G875" s="2" t="s">
        <v>203</v>
      </c>
      <c r="H875" s="2" t="s">
        <v>44</v>
      </c>
      <c r="I875" s="2" t="s">
        <v>282</v>
      </c>
      <c r="J875" s="6" t="s">
        <v>55</v>
      </c>
      <c r="K875" s="2" t="s">
        <v>46</v>
      </c>
      <c r="L875" s="2">
        <v>1</v>
      </c>
      <c r="M875" s="2">
        <v>1580</v>
      </c>
      <c r="N875" s="2">
        <v>500</v>
      </c>
      <c r="O875" s="12">
        <v>0.316455696202532</v>
      </c>
      <c r="P875" s="7"/>
      <c r="Q875" s="7"/>
      <c r="R875" s="14" t="s">
        <v>47</v>
      </c>
      <c r="S875" s="7"/>
      <c r="T875" s="7"/>
      <c r="U875" s="7"/>
      <c r="V875" s="7"/>
      <c r="W875" s="2" t="s">
        <v>1794</v>
      </c>
      <c r="X875" s="6" t="s">
        <v>49</v>
      </c>
      <c r="Y875" s="6"/>
      <c r="Z875" s="7"/>
      <c r="AA875" s="7"/>
      <c r="AB875" s="7"/>
      <c r="AC875" s="7"/>
      <c r="AD875" s="7"/>
      <c r="AE875" s="7"/>
    </row>
    <row r="876" spans="1:31" x14ac:dyDescent="0.15">
      <c r="A876" s="4">
        <v>42410</v>
      </c>
      <c r="B876" s="5" t="s">
        <v>1825</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1794</v>
      </c>
      <c r="X876" s="6" t="s">
        <v>49</v>
      </c>
      <c r="Y876" s="6"/>
      <c r="Z876" s="7"/>
      <c r="AA876" s="7"/>
      <c r="AB876" s="7"/>
      <c r="AC876" s="7"/>
      <c r="AD876" s="7"/>
      <c r="AE876" s="7"/>
    </row>
    <row r="877" spans="1:31" x14ac:dyDescent="0.15">
      <c r="A877" s="4">
        <v>42410</v>
      </c>
      <c r="B877" s="5" t="s">
        <v>1826</v>
      </c>
      <c r="C877" s="2">
        <v>12</v>
      </c>
      <c r="D877" s="6" t="s">
        <v>111</v>
      </c>
      <c r="E877" s="6" t="s">
        <v>112</v>
      </c>
      <c r="F877" s="7"/>
      <c r="G877" s="2" t="s">
        <v>1177</v>
      </c>
      <c r="H877" s="2" t="s">
        <v>44</v>
      </c>
      <c r="I877" s="2" t="s">
        <v>178</v>
      </c>
      <c r="J877" s="6" t="s">
        <v>45</v>
      </c>
      <c r="K877" s="2" t="s">
        <v>66</v>
      </c>
      <c r="L877" s="2">
        <v>1</v>
      </c>
      <c r="M877" s="2">
        <v>320</v>
      </c>
      <c r="N877" s="2">
        <v>320</v>
      </c>
      <c r="O877" s="12">
        <v>1</v>
      </c>
      <c r="P877" s="7"/>
      <c r="Q877" s="7"/>
      <c r="R877" s="14" t="s">
        <v>113</v>
      </c>
      <c r="S877" s="2" t="s">
        <v>1823</v>
      </c>
      <c r="T877" s="7"/>
      <c r="U877" s="7"/>
      <c r="V877" s="7"/>
      <c r="W877" s="2" t="s">
        <v>54</v>
      </c>
      <c r="X877" s="6" t="s">
        <v>78</v>
      </c>
      <c r="Y877" s="6"/>
      <c r="Z877" s="7"/>
      <c r="AA877" s="7"/>
      <c r="AB877" s="7"/>
      <c r="AC877" s="7"/>
      <c r="AD877" s="7"/>
      <c r="AE877" s="7"/>
    </row>
    <row r="878" spans="1:31" x14ac:dyDescent="0.15">
      <c r="A878" s="4">
        <v>42410</v>
      </c>
      <c r="B878" s="5" t="s">
        <v>1827</v>
      </c>
      <c r="C878" s="2">
        <v>13</v>
      </c>
      <c r="D878" s="6" t="s">
        <v>90</v>
      </c>
      <c r="E878" s="6" t="s">
        <v>596</v>
      </c>
      <c r="F878" s="7"/>
      <c r="G878" s="2" t="s">
        <v>1812</v>
      </c>
      <c r="H878" s="2" t="s">
        <v>44</v>
      </c>
      <c r="I878" s="2" t="s">
        <v>89</v>
      </c>
      <c r="J878" s="6" t="s">
        <v>55</v>
      </c>
      <c r="K878" s="2" t="s">
        <v>64</v>
      </c>
      <c r="L878" s="2">
        <v>1</v>
      </c>
      <c r="M878" s="2">
        <v>1580</v>
      </c>
      <c r="N878" s="2">
        <v>500</v>
      </c>
      <c r="O878" s="12">
        <v>0.316455696202532</v>
      </c>
      <c r="P878" s="7"/>
      <c r="Q878" s="7"/>
      <c r="R878" s="14" t="s">
        <v>113</v>
      </c>
      <c r="S878" s="2" t="s">
        <v>1828</v>
      </c>
      <c r="T878" s="2">
        <v>13488671522</v>
      </c>
      <c r="U878" s="7"/>
      <c r="V878" s="7"/>
      <c r="W878" s="2" t="s">
        <v>54</v>
      </c>
      <c r="X878" s="6" t="s">
        <v>74</v>
      </c>
      <c r="Y878" s="6"/>
      <c r="Z878" s="7"/>
      <c r="AA878" s="7"/>
      <c r="AB878" s="7"/>
      <c r="AC878" s="7"/>
      <c r="AD878" s="7"/>
      <c r="AE878" s="7"/>
    </row>
    <row r="879" spans="1:31" x14ac:dyDescent="0.15">
      <c r="A879" s="4">
        <v>42411</v>
      </c>
      <c r="B879" s="5" t="s">
        <v>1829</v>
      </c>
      <c r="C879" s="2">
        <v>1</v>
      </c>
      <c r="D879" s="6" t="s">
        <v>50</v>
      </c>
      <c r="E879" s="6" t="s">
        <v>1185</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1829</v>
      </c>
      <c r="C880" s="2">
        <v>1</v>
      </c>
      <c r="D880" s="6" t="s">
        <v>50</v>
      </c>
      <c r="E880" s="6" t="s">
        <v>1603</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1830</v>
      </c>
      <c r="C881" s="2">
        <v>2</v>
      </c>
      <c r="D881" s="6" t="s">
        <v>50</v>
      </c>
      <c r="E881" s="6" t="s">
        <v>1603</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1830</v>
      </c>
      <c r="C882" s="2">
        <v>2</v>
      </c>
      <c r="D882" s="6" t="s">
        <v>50</v>
      </c>
      <c r="E882" s="6" t="s">
        <v>623</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1830</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1831</v>
      </c>
      <c r="C884" s="2">
        <v>3</v>
      </c>
      <c r="D884" s="6" t="s">
        <v>69</v>
      </c>
      <c r="E884" s="6" t="s">
        <v>199</v>
      </c>
      <c r="F884" s="2" t="s">
        <v>1832</v>
      </c>
      <c r="G884" s="2" t="s">
        <v>1594</v>
      </c>
      <c r="H884" s="2" t="s">
        <v>44</v>
      </c>
      <c r="I884" s="2" t="s">
        <v>72</v>
      </c>
      <c r="J884" s="6" t="s">
        <v>45</v>
      </c>
      <c r="K884" s="2" t="s">
        <v>66</v>
      </c>
      <c r="L884" s="2">
        <v>1</v>
      </c>
      <c r="M884" s="2">
        <v>1580</v>
      </c>
      <c r="N884" s="2">
        <v>1580</v>
      </c>
      <c r="O884" s="12">
        <v>1</v>
      </c>
      <c r="P884" s="7"/>
      <c r="Q884" s="7"/>
      <c r="R884" s="14" t="s">
        <v>113</v>
      </c>
      <c r="S884" s="2" t="s">
        <v>1691</v>
      </c>
      <c r="T884" s="7"/>
      <c r="U884" s="7"/>
      <c r="V884" s="7"/>
      <c r="W884" s="2" t="s">
        <v>54</v>
      </c>
      <c r="X884" s="6" t="s">
        <v>49</v>
      </c>
      <c r="Y884" s="6"/>
      <c r="Z884" s="7"/>
      <c r="AA884" s="7"/>
      <c r="AB884" s="15" t="s">
        <v>1833</v>
      </c>
      <c r="AC884" s="2">
        <v>1</v>
      </c>
      <c r="AD884" s="2">
        <v>100</v>
      </c>
    </row>
    <row r="885" spans="1:30" x14ac:dyDescent="0.15">
      <c r="A885" s="4">
        <v>42411</v>
      </c>
      <c r="B885" s="5" t="s">
        <v>1831</v>
      </c>
      <c r="C885" s="2">
        <v>3</v>
      </c>
      <c r="D885" s="6" t="s">
        <v>69</v>
      </c>
      <c r="E885" s="6" t="s">
        <v>199</v>
      </c>
      <c r="F885" s="2" t="s">
        <v>1458</v>
      </c>
      <c r="G885" s="2" t="s">
        <v>139</v>
      </c>
      <c r="H885" s="2" t="s">
        <v>44</v>
      </c>
      <c r="I885" s="2" t="s">
        <v>43</v>
      </c>
      <c r="J885" s="6" t="s">
        <v>55</v>
      </c>
      <c r="K885" s="2" t="s">
        <v>66</v>
      </c>
      <c r="L885" s="2">
        <v>1</v>
      </c>
      <c r="M885" s="2">
        <v>1580</v>
      </c>
      <c r="N885" s="2">
        <v>1580</v>
      </c>
      <c r="O885" s="12">
        <v>1</v>
      </c>
      <c r="P885" s="7"/>
      <c r="Q885" s="7"/>
      <c r="R885" s="14" t="s">
        <v>113</v>
      </c>
      <c r="S885" s="2" t="s">
        <v>1691</v>
      </c>
      <c r="T885" s="7"/>
      <c r="U885" s="7"/>
      <c r="V885" s="7"/>
      <c r="W885" s="2" t="s">
        <v>54</v>
      </c>
      <c r="X885" s="6" t="s">
        <v>49</v>
      </c>
      <c r="Y885" s="6"/>
      <c r="Z885" s="7"/>
      <c r="AA885" s="7"/>
      <c r="AB885" s="15" t="s">
        <v>1834</v>
      </c>
      <c r="AC885" s="2">
        <v>1</v>
      </c>
      <c r="AD885" s="2">
        <v>100</v>
      </c>
    </row>
    <row r="886" spans="1:30" x14ac:dyDescent="0.15">
      <c r="A886" s="4">
        <v>42411</v>
      </c>
      <c r="B886" s="5" t="s">
        <v>1835</v>
      </c>
      <c r="C886" s="2">
        <v>4</v>
      </c>
      <c r="D886" s="6" t="s">
        <v>75</v>
      </c>
      <c r="E886" s="6" t="s">
        <v>199</v>
      </c>
      <c r="F886" s="2" t="s">
        <v>1836</v>
      </c>
      <c r="G886" s="2" t="s">
        <v>1837</v>
      </c>
      <c r="H886" s="2" t="s">
        <v>44</v>
      </c>
      <c r="I886" s="2" t="s">
        <v>53</v>
      </c>
      <c r="J886" s="6" t="s">
        <v>63</v>
      </c>
      <c r="K886" s="2" t="s">
        <v>66</v>
      </c>
      <c r="L886" s="2">
        <v>1</v>
      </c>
      <c r="M886" s="2">
        <v>478</v>
      </c>
      <c r="N886" s="2">
        <v>470</v>
      </c>
      <c r="O886" s="12">
        <v>0.98326359832636001</v>
      </c>
      <c r="P886" s="7"/>
      <c r="Q886" s="7"/>
      <c r="R886" s="14" t="s">
        <v>113</v>
      </c>
      <c r="S886" s="2" t="s">
        <v>1838</v>
      </c>
      <c r="T886" s="7"/>
      <c r="U886" s="7"/>
      <c r="V886" s="7"/>
      <c r="W886" s="2" t="s">
        <v>54</v>
      </c>
      <c r="X886" s="6" t="s">
        <v>49</v>
      </c>
      <c r="Y886" s="6"/>
      <c r="Z886" s="7"/>
      <c r="AA886" s="7"/>
      <c r="AB886" s="15" t="s">
        <v>1839</v>
      </c>
      <c r="AC886" s="2">
        <v>1</v>
      </c>
      <c r="AD886" s="2">
        <v>100</v>
      </c>
    </row>
    <row r="887" spans="1:30" x14ac:dyDescent="0.15">
      <c r="A887" s="4">
        <v>42411</v>
      </c>
      <c r="B887" s="5" t="s">
        <v>1835</v>
      </c>
      <c r="C887" s="2">
        <v>4</v>
      </c>
      <c r="D887" s="6" t="s">
        <v>50</v>
      </c>
      <c r="E887" s="6" t="s">
        <v>1603</v>
      </c>
      <c r="F887" s="2" t="s">
        <v>224</v>
      </c>
      <c r="G887" s="2" t="s">
        <v>137</v>
      </c>
      <c r="H887" s="2" t="s">
        <v>44</v>
      </c>
      <c r="I887" s="2" t="s">
        <v>53</v>
      </c>
      <c r="J887" s="6" t="s">
        <v>63</v>
      </c>
      <c r="K887" s="2" t="s">
        <v>66</v>
      </c>
      <c r="L887" s="2">
        <v>1</v>
      </c>
      <c r="M887" s="2">
        <v>50</v>
      </c>
      <c r="N887" s="2">
        <v>50</v>
      </c>
      <c r="O887" s="12">
        <v>1</v>
      </c>
      <c r="P887" s="7"/>
      <c r="Q887" s="7"/>
      <c r="R887" s="14" t="s">
        <v>113</v>
      </c>
      <c r="S887" s="2" t="s">
        <v>1838</v>
      </c>
      <c r="T887" s="7"/>
      <c r="U887" s="7"/>
      <c r="V887" s="7"/>
      <c r="W887" s="2" t="s">
        <v>54</v>
      </c>
      <c r="X887" s="6" t="s">
        <v>49</v>
      </c>
      <c r="Y887" s="6"/>
      <c r="Z887" s="7"/>
      <c r="AA887" s="7"/>
      <c r="AB887" s="7"/>
      <c r="AC887" s="7"/>
      <c r="AD887" s="7"/>
    </row>
    <row r="888" spans="1:30" x14ac:dyDescent="0.15">
      <c r="A888" s="4">
        <v>42411</v>
      </c>
      <c r="B888" s="5" t="s">
        <v>1840</v>
      </c>
      <c r="C888" s="2">
        <v>5</v>
      </c>
      <c r="D888" s="6" t="s">
        <v>50</v>
      </c>
      <c r="E888" s="6" t="s">
        <v>1185</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1840</v>
      </c>
      <c r="C889" s="2">
        <v>5</v>
      </c>
      <c r="D889" s="6" t="s">
        <v>50</v>
      </c>
      <c r="E889" s="6" t="s">
        <v>623</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1841</v>
      </c>
      <c r="C890" s="2">
        <v>6</v>
      </c>
      <c r="D890" s="6" t="s">
        <v>92</v>
      </c>
      <c r="E890" s="6" t="s">
        <v>52</v>
      </c>
      <c r="F890" s="2" t="s">
        <v>284</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1794</v>
      </c>
      <c r="X890" s="6" t="s">
        <v>49</v>
      </c>
      <c r="Y890" s="6"/>
      <c r="Z890" s="7"/>
      <c r="AA890" s="7"/>
      <c r="AB890" s="7"/>
      <c r="AC890" s="7"/>
      <c r="AD890" s="7"/>
    </row>
    <row r="891" spans="1:30" x14ac:dyDescent="0.15">
      <c r="A891" s="4">
        <v>42411</v>
      </c>
      <c r="B891" s="5" t="s">
        <v>1842</v>
      </c>
      <c r="C891" s="2">
        <v>7</v>
      </c>
      <c r="D891" s="6" t="s">
        <v>50</v>
      </c>
      <c r="E891" s="6" t="s">
        <v>1603</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1794</v>
      </c>
      <c r="X891" s="6" t="s">
        <v>49</v>
      </c>
      <c r="Y891" s="6"/>
      <c r="Z891" s="7"/>
      <c r="AA891" s="7"/>
      <c r="AB891" s="7"/>
      <c r="AC891" s="7"/>
      <c r="AD891" s="7"/>
    </row>
    <row r="892" spans="1:30" x14ac:dyDescent="0.15">
      <c r="A892" s="4">
        <v>42411</v>
      </c>
      <c r="B892" s="5" t="s">
        <v>1843</v>
      </c>
      <c r="C892" s="2">
        <v>8</v>
      </c>
      <c r="D892" s="6" t="s">
        <v>50</v>
      </c>
      <c r="E892" s="6" t="s">
        <v>622</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1794</v>
      </c>
      <c r="X892" s="6" t="s">
        <v>86</v>
      </c>
      <c r="Y892" s="6"/>
      <c r="Z892" s="7"/>
      <c r="AA892" s="7"/>
      <c r="AB892" s="7"/>
      <c r="AC892" s="7"/>
      <c r="AD892" s="7"/>
    </row>
    <row r="893" spans="1:30" x14ac:dyDescent="0.15">
      <c r="A893" s="4">
        <v>42411</v>
      </c>
      <c r="B893" s="5" t="s">
        <v>1844</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1794</v>
      </c>
      <c r="X893" s="6" t="s">
        <v>49</v>
      </c>
      <c r="Y893" s="6"/>
      <c r="Z893" s="7"/>
      <c r="AA893" s="7"/>
      <c r="AB893" s="7"/>
      <c r="AC893" s="7"/>
      <c r="AD893" s="7"/>
    </row>
    <row r="894" spans="1:30" x14ac:dyDescent="0.15">
      <c r="A894" s="4">
        <v>42411</v>
      </c>
      <c r="B894" s="5" t="s">
        <v>1845</v>
      </c>
      <c r="C894" s="2">
        <v>10</v>
      </c>
      <c r="D894" s="6" t="s">
        <v>274</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1846</v>
      </c>
      <c r="T894" s="7"/>
      <c r="U894" s="7"/>
      <c r="V894" s="7"/>
      <c r="W894" s="2" t="s">
        <v>54</v>
      </c>
      <c r="X894" s="6" t="s">
        <v>86</v>
      </c>
      <c r="Y894" s="6"/>
      <c r="Z894" s="7"/>
      <c r="AA894" s="7"/>
      <c r="AB894" s="7"/>
      <c r="AC894" s="7"/>
      <c r="AD894" s="7"/>
    </row>
    <row r="895" spans="1:30" x14ac:dyDescent="0.15">
      <c r="A895" s="4">
        <v>42411</v>
      </c>
      <c r="B895" s="5" t="s">
        <v>1845</v>
      </c>
      <c r="C895" s="2">
        <v>10</v>
      </c>
      <c r="D895" s="6" t="s">
        <v>141</v>
      </c>
      <c r="E895" s="6" t="s">
        <v>41</v>
      </c>
      <c r="F895" s="2" t="s">
        <v>1050</v>
      </c>
      <c r="G895" s="2" t="s">
        <v>166</v>
      </c>
      <c r="H895" s="2" t="s">
        <v>44</v>
      </c>
      <c r="I895" s="2" t="s">
        <v>72</v>
      </c>
      <c r="J895" s="6" t="s">
        <v>63</v>
      </c>
      <c r="K895" s="2" t="s">
        <v>64</v>
      </c>
      <c r="L895" s="2">
        <v>1</v>
      </c>
      <c r="M895" s="2">
        <v>270</v>
      </c>
      <c r="N895" s="2">
        <v>216</v>
      </c>
      <c r="O895" s="12">
        <v>0.8</v>
      </c>
      <c r="P895" s="7"/>
      <c r="Q895" s="7"/>
      <c r="R895" s="14" t="s">
        <v>113</v>
      </c>
      <c r="S895" s="2" t="s">
        <v>1846</v>
      </c>
      <c r="T895" s="7"/>
      <c r="U895" s="7"/>
      <c r="V895" s="7"/>
      <c r="W895" s="2" t="s">
        <v>54</v>
      </c>
      <c r="X895" s="6" t="s">
        <v>86</v>
      </c>
      <c r="Y895" s="6"/>
      <c r="Z895" s="7"/>
      <c r="AA895" s="7"/>
      <c r="AB895" s="7"/>
      <c r="AC895" s="7"/>
      <c r="AD895" s="7"/>
    </row>
    <row r="896" spans="1:30" x14ac:dyDescent="0.15">
      <c r="A896" s="4">
        <v>42411</v>
      </c>
      <c r="B896" s="5" t="s">
        <v>1847</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1794</v>
      </c>
      <c r="X896" s="6" t="s">
        <v>86</v>
      </c>
      <c r="Y896" s="6"/>
      <c r="Z896" s="7"/>
      <c r="AA896" s="7"/>
      <c r="AB896" s="7"/>
      <c r="AC896" s="7"/>
      <c r="AD896" s="7"/>
    </row>
    <row r="897" spans="1:31" x14ac:dyDescent="0.15">
      <c r="A897" s="4">
        <v>42412</v>
      </c>
      <c r="B897" s="5" t="s">
        <v>1848</v>
      </c>
      <c r="C897" s="2">
        <v>1</v>
      </c>
      <c r="D897" s="6" t="s">
        <v>50</v>
      </c>
      <c r="E897" s="6" t="s">
        <v>1185</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1848</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1849</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1850</v>
      </c>
      <c r="C900" s="2">
        <v>3</v>
      </c>
      <c r="D900" s="6" t="s">
        <v>146</v>
      </c>
      <c r="E900" s="6" t="s">
        <v>120</v>
      </c>
      <c r="F900" s="2" t="s">
        <v>1363</v>
      </c>
      <c r="G900" s="2" t="s">
        <v>166</v>
      </c>
      <c r="H900" s="2" t="s">
        <v>44</v>
      </c>
      <c r="I900" s="2">
        <v>27.5</v>
      </c>
      <c r="J900" s="6" t="s">
        <v>45</v>
      </c>
      <c r="K900" s="2" t="s">
        <v>66</v>
      </c>
      <c r="L900" s="2">
        <v>1</v>
      </c>
      <c r="M900" s="2">
        <v>2840</v>
      </c>
      <c r="N900" s="2">
        <v>1988</v>
      </c>
      <c r="O900" s="12">
        <v>0.7</v>
      </c>
      <c r="P900" s="7"/>
      <c r="Q900" s="7"/>
      <c r="R900" s="14" t="s">
        <v>65</v>
      </c>
      <c r="S900" s="2" t="s">
        <v>1851</v>
      </c>
      <c r="T900" s="2">
        <v>13681232850</v>
      </c>
      <c r="U900" s="7"/>
      <c r="V900" s="7"/>
      <c r="W900" s="2" t="s">
        <v>54</v>
      </c>
      <c r="X900" s="6" t="s">
        <v>86</v>
      </c>
      <c r="Y900" s="6"/>
      <c r="Z900" s="7"/>
      <c r="AA900" s="7"/>
      <c r="AB900" s="7"/>
      <c r="AC900" s="7"/>
      <c r="AD900" s="7"/>
      <c r="AE900" s="7"/>
    </row>
    <row r="901" spans="1:31" x14ac:dyDescent="0.15">
      <c r="A901" s="4">
        <v>42413</v>
      </c>
      <c r="B901" s="5" t="s">
        <v>1852</v>
      </c>
      <c r="C901" s="2">
        <v>1</v>
      </c>
      <c r="D901" s="6" t="s">
        <v>692</v>
      </c>
      <c r="E901" s="6" t="s">
        <v>112</v>
      </c>
      <c r="F901" s="2"/>
      <c r="G901" s="2" t="s">
        <v>1177</v>
      </c>
      <c r="H901" s="2" t="s">
        <v>44</v>
      </c>
      <c r="I901" s="2" t="s">
        <v>53</v>
      </c>
      <c r="J901" s="6" t="s">
        <v>45</v>
      </c>
      <c r="K901" s="2" t="s">
        <v>66</v>
      </c>
      <c r="L901" s="2">
        <v>1</v>
      </c>
      <c r="M901" s="2">
        <v>480</v>
      </c>
      <c r="N901" s="2">
        <v>480</v>
      </c>
      <c r="O901" s="12">
        <v>1</v>
      </c>
      <c r="P901" s="2"/>
      <c r="Q901" s="2"/>
      <c r="R901" s="14" t="s">
        <v>113</v>
      </c>
      <c r="S901" s="2" t="s">
        <v>1102</v>
      </c>
      <c r="T901" s="2"/>
      <c r="U901" s="2"/>
      <c r="V901" s="2"/>
      <c r="W901" s="2" t="s">
        <v>54</v>
      </c>
      <c r="X901" s="6" t="s">
        <v>86</v>
      </c>
      <c r="Y901" s="6"/>
      <c r="Z901" s="2"/>
      <c r="AA901" s="2"/>
      <c r="AB901" s="15"/>
      <c r="AC901" s="2"/>
      <c r="AD901" s="2"/>
      <c r="AE901" s="2"/>
    </row>
    <row r="902" spans="1:31" x14ac:dyDescent="0.15">
      <c r="A902" s="4">
        <v>42413</v>
      </c>
      <c r="B902" s="5" t="s">
        <v>1853</v>
      </c>
      <c r="C902" s="2">
        <v>2</v>
      </c>
      <c r="D902" s="6" t="s">
        <v>69</v>
      </c>
      <c r="E902" s="6" t="s">
        <v>199</v>
      </c>
      <c r="F902" s="2" t="s">
        <v>1854</v>
      </c>
      <c r="G902" s="2" t="s">
        <v>813</v>
      </c>
      <c r="H902" s="2" t="s">
        <v>44</v>
      </c>
      <c r="I902" s="2" t="s">
        <v>104</v>
      </c>
      <c r="J902" s="6" t="s">
        <v>63</v>
      </c>
      <c r="K902" s="2" t="s">
        <v>66</v>
      </c>
      <c r="L902" s="2">
        <v>1</v>
      </c>
      <c r="M902" s="2">
        <v>680</v>
      </c>
      <c r="N902" s="2">
        <v>680</v>
      </c>
      <c r="O902" s="12">
        <v>1</v>
      </c>
      <c r="P902" s="7"/>
      <c r="Q902" s="7"/>
      <c r="R902" s="14" t="s">
        <v>65</v>
      </c>
      <c r="S902" s="2" t="s">
        <v>1855</v>
      </c>
      <c r="T902" s="2">
        <v>13910660099</v>
      </c>
      <c r="U902" s="7"/>
      <c r="V902" s="7"/>
      <c r="W902" s="2" t="s">
        <v>54</v>
      </c>
      <c r="X902" s="6" t="s">
        <v>86</v>
      </c>
      <c r="Y902" s="6"/>
      <c r="Z902" s="7"/>
      <c r="AA902" s="7"/>
      <c r="AB902" s="7"/>
      <c r="AC902" s="7"/>
      <c r="AD902" s="7"/>
      <c r="AE902" s="7"/>
    </row>
    <row r="903" spans="1:31" x14ac:dyDescent="0.15">
      <c r="A903" s="4">
        <v>42413</v>
      </c>
      <c r="B903" s="5" t="s">
        <v>1856</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1857</v>
      </c>
      <c r="C904" s="2">
        <v>4</v>
      </c>
      <c r="D904" s="6" t="s">
        <v>149</v>
      </c>
      <c r="E904" s="6" t="s">
        <v>120</v>
      </c>
      <c r="F904" s="2" t="s">
        <v>187</v>
      </c>
      <c r="G904" s="2" t="s">
        <v>1858</v>
      </c>
      <c r="H904" s="2" t="s">
        <v>44</v>
      </c>
      <c r="I904" s="2" t="s">
        <v>53</v>
      </c>
      <c r="J904" s="6" t="s">
        <v>45</v>
      </c>
      <c r="K904" s="2" t="s">
        <v>66</v>
      </c>
      <c r="L904" s="2">
        <v>1</v>
      </c>
      <c r="M904" s="2">
        <v>680</v>
      </c>
      <c r="N904" s="2">
        <v>544</v>
      </c>
      <c r="O904" s="12">
        <v>0.8</v>
      </c>
      <c r="P904" s="7"/>
      <c r="Q904" s="7"/>
      <c r="R904" s="14" t="s">
        <v>113</v>
      </c>
      <c r="S904" s="2" t="s">
        <v>1112</v>
      </c>
      <c r="T904" s="7"/>
      <c r="U904" s="7"/>
      <c r="V904" s="7"/>
      <c r="W904" s="2" t="s">
        <v>54</v>
      </c>
      <c r="X904" s="6" t="s">
        <v>86</v>
      </c>
      <c r="Y904" s="6"/>
      <c r="Z904" s="7"/>
      <c r="AA904" s="7"/>
      <c r="AB904" s="15" t="s">
        <v>1859</v>
      </c>
      <c r="AC904" s="2">
        <v>1</v>
      </c>
      <c r="AD904" s="2">
        <v>100</v>
      </c>
      <c r="AE904" s="7"/>
    </row>
    <row r="905" spans="1:31" x14ac:dyDescent="0.15">
      <c r="A905" s="4">
        <v>42413</v>
      </c>
      <c r="B905" s="5" t="s">
        <v>1860</v>
      </c>
      <c r="C905" s="2">
        <v>5</v>
      </c>
      <c r="D905" s="6" t="s">
        <v>69</v>
      </c>
      <c r="E905" s="6" t="s">
        <v>199</v>
      </c>
      <c r="F905" s="2" t="s">
        <v>935</v>
      </c>
      <c r="G905" s="2" t="s">
        <v>259</v>
      </c>
      <c r="H905" s="2" t="s">
        <v>44</v>
      </c>
      <c r="I905" s="2" t="s">
        <v>43</v>
      </c>
      <c r="J905" s="6" t="s">
        <v>63</v>
      </c>
      <c r="K905" s="2" t="s">
        <v>66</v>
      </c>
      <c r="L905" s="2">
        <v>1</v>
      </c>
      <c r="M905" s="2">
        <v>980</v>
      </c>
      <c r="N905" s="2">
        <v>980</v>
      </c>
      <c r="O905" s="12">
        <v>1</v>
      </c>
      <c r="P905" s="7"/>
      <c r="Q905" s="7"/>
      <c r="R905" s="14" t="s">
        <v>113</v>
      </c>
      <c r="S905" s="2" t="s">
        <v>1273</v>
      </c>
      <c r="T905" s="7"/>
      <c r="U905" s="7"/>
      <c r="V905" s="7"/>
      <c r="W905" s="2" t="s">
        <v>54</v>
      </c>
      <c r="X905" s="6" t="s">
        <v>86</v>
      </c>
      <c r="Y905" s="6"/>
      <c r="Z905" s="7"/>
      <c r="AA905" s="2">
        <v>880</v>
      </c>
      <c r="AB905" s="15" t="s">
        <v>1861</v>
      </c>
      <c r="AC905" s="2">
        <v>1</v>
      </c>
      <c r="AD905" s="2">
        <v>100</v>
      </c>
      <c r="AE905" s="7"/>
    </row>
    <row r="906" spans="1:31" x14ac:dyDescent="0.15">
      <c r="A906" s="4">
        <v>42413</v>
      </c>
      <c r="B906" s="5" t="s">
        <v>1860</v>
      </c>
      <c r="C906" s="2">
        <v>5</v>
      </c>
      <c r="D906" s="6" t="s">
        <v>75</v>
      </c>
      <c r="E906" s="6" t="s">
        <v>199</v>
      </c>
      <c r="F906" s="2" t="s">
        <v>1503</v>
      </c>
      <c r="G906" s="2" t="s">
        <v>259</v>
      </c>
      <c r="H906" s="2" t="s">
        <v>44</v>
      </c>
      <c r="I906" s="2" t="s">
        <v>53</v>
      </c>
      <c r="J906" s="6" t="s">
        <v>63</v>
      </c>
      <c r="K906" s="2" t="s">
        <v>66</v>
      </c>
      <c r="L906" s="2">
        <v>1</v>
      </c>
      <c r="M906" s="2">
        <v>680</v>
      </c>
      <c r="N906" s="2">
        <v>680</v>
      </c>
      <c r="O906" s="12">
        <v>1</v>
      </c>
      <c r="P906" s="7"/>
      <c r="Q906" s="7"/>
      <c r="R906" s="14" t="s">
        <v>113</v>
      </c>
      <c r="S906" s="2" t="s">
        <v>1273</v>
      </c>
      <c r="T906" s="7"/>
      <c r="U906" s="7"/>
      <c r="V906" s="7"/>
      <c r="W906" s="2" t="s">
        <v>54</v>
      </c>
      <c r="X906" s="6" t="s">
        <v>86</v>
      </c>
      <c r="Y906" s="6"/>
      <c r="Z906" s="7"/>
      <c r="AA906" s="7"/>
      <c r="AB906" s="7"/>
      <c r="AC906" s="7"/>
      <c r="AD906" s="7"/>
      <c r="AE906" s="7"/>
    </row>
    <row r="907" spans="1:31" x14ac:dyDescent="0.15">
      <c r="A907" s="4">
        <v>42413</v>
      </c>
      <c r="B907" s="5" t="s">
        <v>1862</v>
      </c>
      <c r="C907" s="2">
        <v>6</v>
      </c>
      <c r="D907" s="6" t="s">
        <v>90</v>
      </c>
      <c r="E907" s="6" t="s">
        <v>1027</v>
      </c>
      <c r="F907" s="2" t="s">
        <v>262</v>
      </c>
      <c r="G907" s="2" t="s">
        <v>1028</v>
      </c>
      <c r="H907" s="2" t="s">
        <v>44</v>
      </c>
      <c r="I907" s="2" t="s">
        <v>330</v>
      </c>
      <c r="J907" s="6" t="s">
        <v>63</v>
      </c>
      <c r="K907" s="2" t="s">
        <v>66</v>
      </c>
      <c r="L907" s="2">
        <v>1</v>
      </c>
      <c r="M907" s="2">
        <v>598</v>
      </c>
      <c r="N907" s="2">
        <v>478</v>
      </c>
      <c r="O907" s="12">
        <v>0.79933110367893001</v>
      </c>
      <c r="P907" s="2"/>
      <c r="Q907" s="2"/>
      <c r="R907" s="14" t="s">
        <v>65</v>
      </c>
      <c r="S907" s="2" t="s">
        <v>1863</v>
      </c>
      <c r="T907" s="2">
        <v>18601183661</v>
      </c>
      <c r="U907" s="2"/>
      <c r="V907" s="2"/>
      <c r="W907" s="2" t="s">
        <v>54</v>
      </c>
      <c r="X907" s="6" t="s">
        <v>86</v>
      </c>
      <c r="Y907" s="6"/>
      <c r="Z907" s="2"/>
      <c r="AA907" s="2"/>
      <c r="AB907" s="15"/>
      <c r="AC907" s="2"/>
      <c r="AD907" s="2"/>
      <c r="AE907" s="2"/>
    </row>
    <row r="908" spans="1:31" x14ac:dyDescent="0.15">
      <c r="A908" s="4">
        <v>42413</v>
      </c>
      <c r="B908" s="5" t="s">
        <v>1864</v>
      </c>
      <c r="C908" s="2">
        <v>7</v>
      </c>
      <c r="D908" s="6" t="s">
        <v>90</v>
      </c>
      <c r="E908" s="6" t="s">
        <v>1027</v>
      </c>
      <c r="F908" s="2" t="s">
        <v>1865</v>
      </c>
      <c r="G908" s="2" t="s">
        <v>260</v>
      </c>
      <c r="H908" s="2" t="s">
        <v>44</v>
      </c>
      <c r="I908" s="2" t="s">
        <v>256</v>
      </c>
      <c r="J908" s="6" t="s">
        <v>63</v>
      </c>
      <c r="K908" s="2" t="s">
        <v>66</v>
      </c>
      <c r="L908" s="2">
        <v>1</v>
      </c>
      <c r="M908" s="2">
        <v>598</v>
      </c>
      <c r="N908" s="2">
        <v>444</v>
      </c>
      <c r="O908" s="12">
        <v>0.74247491638796004</v>
      </c>
      <c r="P908" s="7"/>
      <c r="Q908" s="7"/>
      <c r="R908" s="14" t="s">
        <v>65</v>
      </c>
      <c r="S908" s="2" t="s">
        <v>1866</v>
      </c>
      <c r="T908" s="2">
        <v>13671229265</v>
      </c>
      <c r="U908" s="7"/>
      <c r="V908" s="7"/>
      <c r="W908" s="2" t="s">
        <v>54</v>
      </c>
      <c r="X908" s="6" t="s">
        <v>49</v>
      </c>
      <c r="Y908" s="6"/>
      <c r="Z908" s="7"/>
      <c r="AA908" s="7"/>
      <c r="AB908" s="7"/>
      <c r="AC908" s="7"/>
      <c r="AD908" s="7"/>
      <c r="AE908" s="7"/>
    </row>
    <row r="909" spans="1:31" x14ac:dyDescent="0.15">
      <c r="A909" s="4">
        <v>42413</v>
      </c>
      <c r="B909" s="5" t="s">
        <v>1864</v>
      </c>
      <c r="C909" s="2">
        <v>7</v>
      </c>
      <c r="D909" s="6" t="s">
        <v>92</v>
      </c>
      <c r="E909" s="6" t="s">
        <v>93</v>
      </c>
      <c r="F909" s="2" t="s">
        <v>1867</v>
      </c>
      <c r="G909" s="2" t="s">
        <v>254</v>
      </c>
      <c r="H909" s="2" t="s">
        <v>62</v>
      </c>
      <c r="I909" s="2" t="s">
        <v>89</v>
      </c>
      <c r="J909" s="6" t="s">
        <v>63</v>
      </c>
      <c r="K909" s="2" t="s">
        <v>66</v>
      </c>
      <c r="L909" s="2">
        <v>1</v>
      </c>
      <c r="M909" s="2">
        <v>1360</v>
      </c>
      <c r="N909" s="2">
        <v>816</v>
      </c>
      <c r="O909" s="12">
        <v>0.6</v>
      </c>
      <c r="P909" s="7"/>
      <c r="Q909" s="7"/>
      <c r="R909" s="14" t="s">
        <v>65</v>
      </c>
      <c r="S909" s="2" t="s">
        <v>1866</v>
      </c>
      <c r="T909" s="7"/>
      <c r="U909" s="7"/>
      <c r="V909" s="7"/>
      <c r="W909" s="2" t="s">
        <v>54</v>
      </c>
      <c r="X909" s="6" t="s">
        <v>49</v>
      </c>
      <c r="Y909" s="6"/>
      <c r="Z909" s="7"/>
      <c r="AA909" s="7"/>
      <c r="AB909" s="7"/>
      <c r="AC909" s="7"/>
      <c r="AD909" s="7"/>
      <c r="AE909" s="7"/>
    </row>
    <row r="910" spans="1:31" x14ac:dyDescent="0.15">
      <c r="A910" s="4">
        <v>42413</v>
      </c>
      <c r="B910" s="5" t="s">
        <v>1868</v>
      </c>
      <c r="C910" s="2">
        <v>8</v>
      </c>
      <c r="D910" s="6" t="s">
        <v>90</v>
      </c>
      <c r="E910" s="6" t="s">
        <v>1027</v>
      </c>
      <c r="F910" s="2" t="s">
        <v>1865</v>
      </c>
      <c r="G910" s="2" t="s">
        <v>257</v>
      </c>
      <c r="H910" s="2" t="s">
        <v>44</v>
      </c>
      <c r="I910" s="2" t="s">
        <v>256</v>
      </c>
      <c r="J910" s="6" t="s">
        <v>63</v>
      </c>
      <c r="K910" s="2" t="s">
        <v>66</v>
      </c>
      <c r="L910" s="2">
        <v>1</v>
      </c>
      <c r="M910" s="2">
        <v>598</v>
      </c>
      <c r="N910" s="2">
        <v>440</v>
      </c>
      <c r="O910" s="12">
        <v>0.73578595317725703</v>
      </c>
      <c r="P910" s="7"/>
      <c r="Q910" s="7"/>
      <c r="R910" s="14" t="s">
        <v>65</v>
      </c>
      <c r="S910" s="2" t="s">
        <v>1866</v>
      </c>
      <c r="T910" s="7"/>
      <c r="U910" s="7"/>
      <c r="V910" s="7"/>
      <c r="W910" s="2" t="s">
        <v>54</v>
      </c>
      <c r="X910" s="6" t="s">
        <v>49</v>
      </c>
      <c r="Y910" s="6"/>
      <c r="Z910" s="7"/>
      <c r="AA910" s="7"/>
      <c r="AB910" s="7"/>
      <c r="AC910" s="7"/>
      <c r="AD910" s="7"/>
      <c r="AE910" s="7"/>
    </row>
    <row r="911" spans="1:31" x14ac:dyDescent="0.15">
      <c r="A911" s="4">
        <v>42413</v>
      </c>
      <c r="B911" s="5" t="s">
        <v>1869</v>
      </c>
      <c r="C911" s="2">
        <v>9</v>
      </c>
      <c r="D911" s="6" t="s">
        <v>100</v>
      </c>
      <c r="E911" s="6" t="s">
        <v>128</v>
      </c>
      <c r="F911" s="2" t="s">
        <v>1870</v>
      </c>
      <c r="G911" s="2" t="s">
        <v>1871</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1872</v>
      </c>
      <c r="C912" s="2">
        <v>10</v>
      </c>
      <c r="D912" s="6" t="s">
        <v>69</v>
      </c>
      <c r="E912" s="6" t="s">
        <v>199</v>
      </c>
      <c r="F912" s="2" t="s">
        <v>119</v>
      </c>
      <c r="G912" s="2" t="s">
        <v>1873</v>
      </c>
      <c r="H912" s="2" t="s">
        <v>44</v>
      </c>
      <c r="I912" s="2" t="s">
        <v>89</v>
      </c>
      <c r="J912" s="6" t="s">
        <v>63</v>
      </c>
      <c r="K912" s="2" t="s">
        <v>66</v>
      </c>
      <c r="L912" s="2">
        <v>1</v>
      </c>
      <c r="M912" s="2">
        <v>580</v>
      </c>
      <c r="N912" s="2">
        <v>580</v>
      </c>
      <c r="O912" s="12">
        <v>1</v>
      </c>
      <c r="P912" s="7"/>
      <c r="Q912" s="7"/>
      <c r="R912" s="14" t="s">
        <v>1122</v>
      </c>
      <c r="S912" s="7"/>
      <c r="T912" s="7"/>
      <c r="U912" s="7"/>
      <c r="V912" s="7"/>
      <c r="W912" s="2" t="s">
        <v>54</v>
      </c>
      <c r="X912" s="6" t="s">
        <v>86</v>
      </c>
      <c r="Y912" s="6"/>
      <c r="Z912" s="7"/>
      <c r="AA912" s="7"/>
      <c r="AB912" s="7"/>
      <c r="AC912" s="7"/>
      <c r="AD912" s="7"/>
      <c r="AE912" s="7"/>
    </row>
    <row r="913" spans="1:31" x14ac:dyDescent="0.15">
      <c r="A913" s="4">
        <v>42413</v>
      </c>
      <c r="B913" s="5" t="s">
        <v>1874</v>
      </c>
      <c r="C913" s="2">
        <v>11</v>
      </c>
      <c r="D913" s="6" t="s">
        <v>100</v>
      </c>
      <c r="E913" s="6" t="s">
        <v>128</v>
      </c>
      <c r="F913" s="2" t="s">
        <v>200</v>
      </c>
      <c r="G913" s="2" t="s">
        <v>1875</v>
      </c>
      <c r="H913" s="2" t="s">
        <v>44</v>
      </c>
      <c r="I913" s="2" t="s">
        <v>104</v>
      </c>
      <c r="J913" s="6" t="s">
        <v>45</v>
      </c>
      <c r="K913" s="2" t="s">
        <v>66</v>
      </c>
      <c r="L913" s="2">
        <v>1</v>
      </c>
      <c r="M913" s="2">
        <v>315</v>
      </c>
      <c r="N913" s="2">
        <v>252</v>
      </c>
      <c r="O913" s="12">
        <v>0.8</v>
      </c>
      <c r="P913" s="2"/>
      <c r="Q913" s="2"/>
      <c r="R913" s="14" t="s">
        <v>113</v>
      </c>
      <c r="S913" s="2" t="s">
        <v>1876</v>
      </c>
      <c r="T913" s="2"/>
      <c r="U913" s="2"/>
      <c r="V913" s="2"/>
      <c r="W913" s="2" t="s">
        <v>54</v>
      </c>
      <c r="X913" s="6" t="s">
        <v>49</v>
      </c>
      <c r="Y913" s="6"/>
      <c r="Z913" s="2">
        <v>770</v>
      </c>
      <c r="AA913" s="2"/>
      <c r="AB913" s="15"/>
      <c r="AC913" s="2"/>
      <c r="AD913" s="2"/>
      <c r="AE913" s="2"/>
    </row>
    <row r="914" spans="1:31" x14ac:dyDescent="0.15">
      <c r="A914" s="4">
        <v>42413</v>
      </c>
      <c r="B914" s="5" t="s">
        <v>1877</v>
      </c>
      <c r="C914" s="2">
        <v>12</v>
      </c>
      <c r="D914" s="6" t="s">
        <v>50</v>
      </c>
      <c r="E914" s="6" t="s">
        <v>95</v>
      </c>
      <c r="F914" s="2" t="s">
        <v>1640</v>
      </c>
      <c r="G914" s="2" t="s">
        <v>246</v>
      </c>
      <c r="H914" s="2" t="s">
        <v>44</v>
      </c>
      <c r="I914" s="2" t="s">
        <v>72</v>
      </c>
      <c r="J914" s="6" t="s">
        <v>45</v>
      </c>
      <c r="K914" s="2" t="s">
        <v>64</v>
      </c>
      <c r="L914" s="2">
        <v>1</v>
      </c>
      <c r="M914" s="2">
        <v>490</v>
      </c>
      <c r="N914" s="2">
        <v>343</v>
      </c>
      <c r="O914" s="12">
        <v>0.7</v>
      </c>
      <c r="P914" s="7"/>
      <c r="Q914" s="7"/>
      <c r="R914" s="14" t="s">
        <v>113</v>
      </c>
      <c r="S914" s="2" t="s">
        <v>1327</v>
      </c>
      <c r="T914" s="7"/>
      <c r="U914" s="7"/>
      <c r="V914" s="7"/>
      <c r="W914" s="2" t="s">
        <v>54</v>
      </c>
      <c r="X914" s="6" t="s">
        <v>78</v>
      </c>
      <c r="Y914" s="6"/>
      <c r="Z914" s="7"/>
      <c r="AA914" s="7"/>
      <c r="AB914" s="15" t="s">
        <v>1878</v>
      </c>
      <c r="AC914" s="2">
        <v>1</v>
      </c>
      <c r="AD914" s="2">
        <v>100</v>
      </c>
      <c r="AE914" s="7"/>
    </row>
    <row r="915" spans="1:31" x14ac:dyDescent="0.15">
      <c r="A915" s="4">
        <v>42413</v>
      </c>
      <c r="B915" s="5" t="s">
        <v>1879</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1851</v>
      </c>
      <c r="T915" s="7"/>
      <c r="U915" s="7"/>
      <c r="V915" s="7"/>
      <c r="W915" s="2" t="s">
        <v>54</v>
      </c>
      <c r="X915" s="6" t="s">
        <v>49</v>
      </c>
      <c r="Y915" s="6"/>
      <c r="Z915" s="7"/>
      <c r="AA915" s="7"/>
      <c r="AB915" s="15" t="s">
        <v>1880</v>
      </c>
      <c r="AC915" s="2">
        <v>1</v>
      </c>
      <c r="AD915" s="2">
        <v>100</v>
      </c>
      <c r="AE915" s="7"/>
    </row>
    <row r="916" spans="1:31" x14ac:dyDescent="0.15">
      <c r="A916" s="4">
        <v>42413</v>
      </c>
      <c r="B916" s="5" t="s">
        <v>1881</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1881</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1882</v>
      </c>
      <c r="C918" s="2">
        <v>1</v>
      </c>
      <c r="D918" s="6" t="s">
        <v>50</v>
      </c>
      <c r="E918" s="6" t="s">
        <v>1603</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1883</v>
      </c>
      <c r="C919" s="2">
        <v>2</v>
      </c>
      <c r="D919" s="6" t="s">
        <v>146</v>
      </c>
      <c r="E919" s="6" t="s">
        <v>248</v>
      </c>
      <c r="F919" s="2" t="s">
        <v>187</v>
      </c>
      <c r="G919" s="2" t="s">
        <v>164</v>
      </c>
      <c r="H919" s="2" t="s">
        <v>44</v>
      </c>
      <c r="I919" s="2" t="s">
        <v>288</v>
      </c>
      <c r="J919" s="6" t="s">
        <v>63</v>
      </c>
      <c r="K919" s="2" t="s">
        <v>66</v>
      </c>
      <c r="L919" s="2">
        <v>1</v>
      </c>
      <c r="M919" s="2">
        <v>1480</v>
      </c>
      <c r="N919" s="2">
        <v>1250</v>
      </c>
      <c r="O919" s="12">
        <v>0.84459459459459496</v>
      </c>
      <c r="P919" s="7"/>
      <c r="Q919" s="7"/>
      <c r="R919" s="14" t="s">
        <v>1122</v>
      </c>
      <c r="S919" s="7"/>
      <c r="T919" s="7"/>
      <c r="U919" s="7"/>
      <c r="V919" s="7"/>
      <c r="W919" s="2" t="s">
        <v>54</v>
      </c>
      <c r="X919" s="6" t="s">
        <v>49</v>
      </c>
      <c r="Y919" s="6"/>
      <c r="Z919" s="7"/>
      <c r="AA919" s="7"/>
      <c r="AB919" s="7"/>
      <c r="AC919" s="7"/>
      <c r="AD919" s="7"/>
      <c r="AE919" s="7"/>
    </row>
    <row r="920" spans="1:31" x14ac:dyDescent="0.15">
      <c r="A920" s="4">
        <v>42414</v>
      </c>
      <c r="B920" s="5" t="s">
        <v>1883</v>
      </c>
      <c r="C920" s="2">
        <v>2</v>
      </c>
      <c r="D920" s="6" t="s">
        <v>50</v>
      </c>
      <c r="E920" s="6" t="s">
        <v>1603</v>
      </c>
      <c r="F920" s="2" t="s">
        <v>224</v>
      </c>
      <c r="G920" s="2" t="s">
        <v>164</v>
      </c>
      <c r="H920" s="2" t="s">
        <v>44</v>
      </c>
      <c r="I920" s="2" t="s">
        <v>53</v>
      </c>
      <c r="J920" s="6" t="s">
        <v>63</v>
      </c>
      <c r="K920" s="2" t="s">
        <v>66</v>
      </c>
      <c r="L920" s="2">
        <v>1</v>
      </c>
      <c r="M920" s="2">
        <v>50</v>
      </c>
      <c r="N920" s="2">
        <v>50</v>
      </c>
      <c r="O920" s="12">
        <v>1</v>
      </c>
      <c r="P920" s="7"/>
      <c r="Q920" s="7"/>
      <c r="R920" s="14" t="s">
        <v>1122</v>
      </c>
      <c r="S920" s="7"/>
      <c r="T920" s="7"/>
      <c r="U920" s="7"/>
      <c r="V920" s="7"/>
      <c r="W920" s="2" t="s">
        <v>54</v>
      </c>
      <c r="X920" s="6" t="s">
        <v>49</v>
      </c>
      <c r="Y920" s="6"/>
      <c r="Z920" s="7"/>
      <c r="AA920" s="7"/>
      <c r="AB920" s="7"/>
      <c r="AC920" s="7"/>
      <c r="AD920" s="7"/>
      <c r="AE920" s="7"/>
    </row>
    <row r="921" spans="1:31" x14ac:dyDescent="0.15">
      <c r="A921" s="4">
        <v>42414</v>
      </c>
      <c r="B921" s="5" t="s">
        <v>1884</v>
      </c>
      <c r="C921" s="2">
        <v>3</v>
      </c>
      <c r="D921" s="6" t="s">
        <v>50</v>
      </c>
      <c r="E921" s="6" t="s">
        <v>1185</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1885</v>
      </c>
      <c r="C922" s="2">
        <v>4</v>
      </c>
      <c r="D922" s="6" t="s">
        <v>50</v>
      </c>
      <c r="E922" s="6" t="s">
        <v>623</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1885</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1886</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1887</v>
      </c>
      <c r="C925" s="2">
        <v>6</v>
      </c>
      <c r="D925" s="6" t="s">
        <v>146</v>
      </c>
      <c r="E925" s="6" t="s">
        <v>120</v>
      </c>
      <c r="F925" s="2" t="s">
        <v>929</v>
      </c>
      <c r="G925" s="2" t="s">
        <v>166</v>
      </c>
      <c r="H925" s="2" t="s">
        <v>44</v>
      </c>
      <c r="I925" s="2">
        <v>26.5</v>
      </c>
      <c r="J925" s="6" t="s">
        <v>45</v>
      </c>
      <c r="K925" s="2" t="s">
        <v>66</v>
      </c>
      <c r="L925" s="2">
        <v>1</v>
      </c>
      <c r="M925" s="2">
        <v>4380</v>
      </c>
      <c r="N925" s="2">
        <v>3066</v>
      </c>
      <c r="O925" s="12">
        <v>0.7</v>
      </c>
      <c r="P925" s="2"/>
      <c r="Q925" s="2"/>
      <c r="R925" s="14" t="s">
        <v>65</v>
      </c>
      <c r="S925" s="2" t="s">
        <v>1888</v>
      </c>
      <c r="T925" s="2">
        <v>13716371643</v>
      </c>
      <c r="U925" s="2"/>
      <c r="V925" s="2"/>
      <c r="W925" s="2" t="s">
        <v>54</v>
      </c>
      <c r="X925" s="6" t="s">
        <v>86</v>
      </c>
      <c r="Y925" s="6"/>
      <c r="Z925" s="2"/>
      <c r="AA925" s="2"/>
      <c r="AB925" s="15"/>
      <c r="AC925" s="2"/>
      <c r="AD925" s="2"/>
      <c r="AE925" s="2"/>
    </row>
    <row r="926" spans="1:31" x14ac:dyDescent="0.15">
      <c r="A926" s="4">
        <v>42414</v>
      </c>
      <c r="B926" s="5" t="s">
        <v>1887</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1888</v>
      </c>
      <c r="T926" s="7"/>
      <c r="U926" s="7"/>
      <c r="V926" s="7"/>
      <c r="W926" s="2" t="s">
        <v>54</v>
      </c>
      <c r="X926" s="6" t="s">
        <v>186</v>
      </c>
      <c r="Y926" s="6"/>
      <c r="Z926" s="7"/>
      <c r="AA926" s="7"/>
      <c r="AB926" s="7"/>
      <c r="AC926" s="7"/>
      <c r="AD926" s="7"/>
      <c r="AE926" s="7"/>
    </row>
    <row r="927" spans="1:31" x14ac:dyDescent="0.15">
      <c r="A927" s="4">
        <v>42414</v>
      </c>
      <c r="B927" s="5" t="s">
        <v>1889</v>
      </c>
      <c r="C927" s="2">
        <v>7</v>
      </c>
      <c r="D927" s="6" t="s">
        <v>50</v>
      </c>
      <c r="E927" s="6" t="s">
        <v>623</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1889</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1890</v>
      </c>
      <c r="C929" s="2">
        <v>8</v>
      </c>
      <c r="D929" s="6" t="s">
        <v>141</v>
      </c>
      <c r="E929" s="6" t="s">
        <v>1020</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323</v>
      </c>
      <c r="T929" s="7"/>
      <c r="U929" s="7"/>
      <c r="V929" s="7"/>
      <c r="W929" s="2" t="s">
        <v>54</v>
      </c>
      <c r="X929" s="6" t="s">
        <v>86</v>
      </c>
      <c r="Y929" s="6"/>
      <c r="Z929" s="7"/>
      <c r="AA929" s="7"/>
      <c r="AB929" s="15" t="s">
        <v>1891</v>
      </c>
      <c r="AC929" s="2">
        <v>1</v>
      </c>
      <c r="AD929" s="2">
        <v>100</v>
      </c>
      <c r="AE929" s="7"/>
    </row>
    <row r="930" spans="1:31" x14ac:dyDescent="0.15">
      <c r="A930" s="4">
        <v>42414</v>
      </c>
      <c r="B930" s="5" t="s">
        <v>1892</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1893</v>
      </c>
      <c r="T930" s="7"/>
      <c r="U930" s="7"/>
      <c r="V930" s="7"/>
      <c r="W930" s="2" t="s">
        <v>54</v>
      </c>
      <c r="X930" s="6" t="s">
        <v>86</v>
      </c>
      <c r="Y930" s="6"/>
      <c r="Z930" s="7"/>
      <c r="AA930" s="7"/>
      <c r="AB930" s="7"/>
      <c r="AC930" s="7"/>
      <c r="AD930" s="7"/>
      <c r="AE930" s="7"/>
    </row>
    <row r="931" spans="1:31" x14ac:dyDescent="0.15">
      <c r="A931" s="4">
        <v>42414</v>
      </c>
      <c r="B931" s="5" t="s">
        <v>1892</v>
      </c>
      <c r="C931" s="2">
        <v>9</v>
      </c>
      <c r="D931" s="6" t="s">
        <v>102</v>
      </c>
      <c r="E931" s="6" t="s">
        <v>133</v>
      </c>
      <c r="F931" s="2" t="s">
        <v>1894</v>
      </c>
      <c r="G931" s="2" t="s">
        <v>210</v>
      </c>
      <c r="H931" s="2" t="s">
        <v>44</v>
      </c>
      <c r="I931" s="2" t="s">
        <v>89</v>
      </c>
      <c r="J931" s="6" t="s">
        <v>55</v>
      </c>
      <c r="K931" s="2" t="s">
        <v>64</v>
      </c>
      <c r="L931" s="2">
        <v>1</v>
      </c>
      <c r="M931" s="2">
        <v>1990</v>
      </c>
      <c r="N931" s="2">
        <v>1393</v>
      </c>
      <c r="O931" s="12">
        <v>0.7</v>
      </c>
      <c r="P931" s="7"/>
      <c r="Q931" s="7"/>
      <c r="R931" s="14" t="s">
        <v>113</v>
      </c>
      <c r="S931" s="2" t="s">
        <v>1893</v>
      </c>
      <c r="T931" s="7"/>
      <c r="U931" s="7"/>
      <c r="V931" s="7"/>
      <c r="W931" s="2" t="s">
        <v>54</v>
      </c>
      <c r="X931" s="6" t="s">
        <v>86</v>
      </c>
      <c r="Y931" s="6"/>
      <c r="Z931" s="7"/>
      <c r="AA931" s="7"/>
      <c r="AB931" s="7"/>
      <c r="AC931" s="7"/>
      <c r="AD931" s="7"/>
      <c r="AE931" s="7"/>
    </row>
    <row r="932" spans="1:31" x14ac:dyDescent="0.15">
      <c r="A932" s="4">
        <v>42414</v>
      </c>
      <c r="B932" s="5" t="s">
        <v>1892</v>
      </c>
      <c r="C932" s="2">
        <v>9</v>
      </c>
      <c r="D932" s="6" t="s">
        <v>83</v>
      </c>
      <c r="E932" s="6" t="s">
        <v>79</v>
      </c>
      <c r="F932" s="2" t="s">
        <v>811</v>
      </c>
      <c r="G932" s="2" t="s">
        <v>164</v>
      </c>
      <c r="H932" s="2" t="s">
        <v>44</v>
      </c>
      <c r="I932" s="2">
        <v>36.5</v>
      </c>
      <c r="J932" s="6" t="s">
        <v>55</v>
      </c>
      <c r="K932" s="2" t="s">
        <v>64</v>
      </c>
      <c r="L932" s="2">
        <v>1</v>
      </c>
      <c r="M932" s="2">
        <v>1628</v>
      </c>
      <c r="N932" s="2">
        <v>1139</v>
      </c>
      <c r="O932" s="12">
        <v>0.69963144963144996</v>
      </c>
      <c r="P932" s="7"/>
      <c r="Q932" s="7"/>
      <c r="R932" s="14" t="s">
        <v>113</v>
      </c>
      <c r="S932" s="2" t="s">
        <v>1893</v>
      </c>
      <c r="T932" s="7"/>
      <c r="U932" s="7"/>
      <c r="V932" s="7"/>
      <c r="W932" s="2" t="s">
        <v>54</v>
      </c>
      <c r="X932" s="6" t="s">
        <v>86</v>
      </c>
      <c r="Y932" s="6"/>
      <c r="Z932" s="7"/>
      <c r="AA932" s="7"/>
      <c r="AB932" s="7"/>
      <c r="AC932" s="7"/>
      <c r="AD932" s="7"/>
      <c r="AE932" s="7"/>
    </row>
    <row r="933" spans="1:31" x14ac:dyDescent="0.15">
      <c r="A933" s="4">
        <v>42414</v>
      </c>
      <c r="B933" s="5" t="s">
        <v>1892</v>
      </c>
      <c r="C933" s="2">
        <v>9</v>
      </c>
      <c r="D933" s="6" t="s">
        <v>973</v>
      </c>
      <c r="E933" s="6" t="s">
        <v>41</v>
      </c>
      <c r="F933" s="7"/>
      <c r="G933" s="2" t="s">
        <v>166</v>
      </c>
      <c r="H933" s="2" t="s">
        <v>44</v>
      </c>
      <c r="I933" s="2" t="s">
        <v>43</v>
      </c>
      <c r="J933" s="6" t="s">
        <v>55</v>
      </c>
      <c r="K933" s="2" t="s">
        <v>64</v>
      </c>
      <c r="L933" s="2">
        <v>1</v>
      </c>
      <c r="M933" s="2">
        <v>190</v>
      </c>
      <c r="N933" s="2">
        <v>190</v>
      </c>
      <c r="O933" s="12">
        <v>1</v>
      </c>
      <c r="P933" s="7"/>
      <c r="Q933" s="7"/>
      <c r="R933" s="14" t="s">
        <v>113</v>
      </c>
      <c r="S933" s="2" t="s">
        <v>1893</v>
      </c>
      <c r="T933" s="7"/>
      <c r="U933" s="7"/>
      <c r="V933" s="7"/>
      <c r="W933" s="2" t="s">
        <v>54</v>
      </c>
      <c r="X933" s="6" t="s">
        <v>86</v>
      </c>
      <c r="Y933" s="6"/>
      <c r="Z933" s="7"/>
      <c r="AA933" s="7"/>
      <c r="AB933" s="7"/>
      <c r="AC933" s="7"/>
      <c r="AD933" s="7"/>
      <c r="AE933" s="7"/>
    </row>
    <row r="934" spans="1:31" x14ac:dyDescent="0.15">
      <c r="A934" s="4">
        <v>42414</v>
      </c>
      <c r="B934" s="5" t="s">
        <v>1892</v>
      </c>
      <c r="C934" s="2">
        <v>9</v>
      </c>
      <c r="D934" s="6" t="s">
        <v>50</v>
      </c>
      <c r="E934" s="6" t="s">
        <v>1256</v>
      </c>
      <c r="F934" s="7"/>
      <c r="G934" s="2" t="s">
        <v>203</v>
      </c>
      <c r="H934" s="2" t="s">
        <v>44</v>
      </c>
      <c r="I934" s="2" t="s">
        <v>43</v>
      </c>
      <c r="J934" s="6" t="s">
        <v>55</v>
      </c>
      <c r="K934" s="2" t="s">
        <v>64</v>
      </c>
      <c r="L934" s="2">
        <v>1</v>
      </c>
      <c r="M934" s="2">
        <v>258</v>
      </c>
      <c r="N934" s="2">
        <v>120</v>
      </c>
      <c r="O934" s="12">
        <v>0.46511627906976699</v>
      </c>
      <c r="P934" s="7"/>
      <c r="Q934" s="7"/>
      <c r="R934" s="14" t="s">
        <v>113</v>
      </c>
      <c r="S934" s="2" t="s">
        <v>1893</v>
      </c>
      <c r="T934" s="7"/>
      <c r="U934" s="7"/>
      <c r="V934" s="7"/>
      <c r="W934" s="2" t="s">
        <v>54</v>
      </c>
      <c r="X934" s="6" t="s">
        <v>86</v>
      </c>
      <c r="Y934" s="6"/>
      <c r="Z934" s="7"/>
      <c r="AA934" s="7"/>
      <c r="AB934" s="7"/>
      <c r="AC934" s="7"/>
      <c r="AD934" s="7"/>
      <c r="AE934" s="7"/>
    </row>
    <row r="935" spans="1:31" x14ac:dyDescent="0.15">
      <c r="A935" s="4">
        <v>42414</v>
      </c>
      <c r="B935" s="5" t="s">
        <v>1892</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1893</v>
      </c>
      <c r="T935" s="7"/>
      <c r="U935" s="7"/>
      <c r="V935" s="7"/>
      <c r="W935" s="2" t="s">
        <v>54</v>
      </c>
      <c r="X935" s="6" t="s">
        <v>86</v>
      </c>
      <c r="Y935" s="6"/>
      <c r="Z935" s="7"/>
      <c r="AA935" s="7"/>
      <c r="AB935" s="7"/>
      <c r="AC935" s="7"/>
      <c r="AD935" s="7"/>
      <c r="AE935" s="7"/>
    </row>
    <row r="936" spans="1:31" x14ac:dyDescent="0.15">
      <c r="A936" s="4">
        <v>42414</v>
      </c>
      <c r="B936" s="5" t="s">
        <v>1895</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1896</v>
      </c>
      <c r="C937" s="2">
        <v>11</v>
      </c>
      <c r="D937" s="6" t="s">
        <v>50</v>
      </c>
      <c r="E937" s="6" t="s">
        <v>623</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1897</v>
      </c>
      <c r="C938" s="2">
        <v>12</v>
      </c>
      <c r="D938" s="6" t="s">
        <v>973</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1898</v>
      </c>
      <c r="C939" s="2">
        <v>13</v>
      </c>
      <c r="D939" s="6" t="s">
        <v>692</v>
      </c>
      <c r="E939" s="6" t="s">
        <v>112</v>
      </c>
      <c r="F939" s="7"/>
      <c r="G939" s="2" t="s">
        <v>1177</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1899</v>
      </c>
      <c r="C940" s="2">
        <v>14</v>
      </c>
      <c r="D940" s="6" t="s">
        <v>428</v>
      </c>
      <c r="E940" s="6"/>
      <c r="F940" s="7"/>
      <c r="G940" s="2" t="s">
        <v>80</v>
      </c>
      <c r="H940" s="2" t="s">
        <v>62</v>
      </c>
      <c r="I940" s="2">
        <v>26.5</v>
      </c>
      <c r="J940" s="6" t="s">
        <v>45</v>
      </c>
      <c r="K940" s="2" t="s">
        <v>66</v>
      </c>
      <c r="L940" s="2">
        <v>1</v>
      </c>
      <c r="M940" s="2">
        <v>300</v>
      </c>
      <c r="N940" s="2">
        <v>300</v>
      </c>
      <c r="O940" s="12">
        <v>1</v>
      </c>
      <c r="P940" s="7"/>
      <c r="Q940" s="7"/>
      <c r="R940" s="14" t="s">
        <v>113</v>
      </c>
      <c r="S940" s="2" t="s">
        <v>310</v>
      </c>
      <c r="T940" s="7"/>
      <c r="U940" s="7"/>
      <c r="V940" s="7"/>
      <c r="W940" s="2" t="s">
        <v>54</v>
      </c>
      <c r="X940" s="6" t="s">
        <v>86</v>
      </c>
      <c r="Y940" s="6"/>
      <c r="Z940" s="7"/>
      <c r="AA940" s="7"/>
      <c r="AB940" s="7"/>
      <c r="AC940" s="7"/>
      <c r="AD940" s="7"/>
      <c r="AE940" s="7"/>
    </row>
    <row r="941" spans="1:31" x14ac:dyDescent="0.15">
      <c r="A941" s="4">
        <v>42415</v>
      </c>
      <c r="B941" s="5" t="s">
        <v>1900</v>
      </c>
      <c r="C941" s="2">
        <v>1</v>
      </c>
      <c r="D941" s="6" t="s">
        <v>69</v>
      </c>
      <c r="E941" s="6" t="s">
        <v>199</v>
      </c>
      <c r="F941" s="2" t="s">
        <v>935</v>
      </c>
      <c r="G941" s="2" t="s">
        <v>259</v>
      </c>
      <c r="H941" s="2" t="s">
        <v>44</v>
      </c>
      <c r="I941" s="2" t="s">
        <v>43</v>
      </c>
      <c r="J941" s="6" t="s">
        <v>63</v>
      </c>
      <c r="K941" s="2" t="s">
        <v>66</v>
      </c>
      <c r="L941" s="2">
        <v>1</v>
      </c>
      <c r="M941" s="2">
        <v>980</v>
      </c>
      <c r="N941" s="2">
        <v>980</v>
      </c>
      <c r="O941" s="12">
        <v>1</v>
      </c>
      <c r="P941" s="7"/>
      <c r="Q941" s="7"/>
      <c r="R941" s="14" t="s">
        <v>65</v>
      </c>
      <c r="S941" s="2" t="s">
        <v>1901</v>
      </c>
      <c r="T941" s="2">
        <v>18618346873</v>
      </c>
      <c r="U941" s="7"/>
      <c r="V941" s="7"/>
      <c r="W941" s="2" t="s">
        <v>54</v>
      </c>
      <c r="X941" s="6" t="s">
        <v>86</v>
      </c>
      <c r="Y941" s="6"/>
      <c r="Z941" s="7"/>
      <c r="AA941" s="7"/>
      <c r="AB941" s="7"/>
      <c r="AC941" s="7"/>
      <c r="AD941" s="7"/>
      <c r="AE941" s="7"/>
    </row>
    <row r="942" spans="1:31" x14ac:dyDescent="0.15">
      <c r="A942" s="4">
        <v>42415</v>
      </c>
      <c r="B942" s="5" t="s">
        <v>1900</v>
      </c>
      <c r="C942" s="2">
        <v>1</v>
      </c>
      <c r="D942" s="6" t="s">
        <v>75</v>
      </c>
      <c r="E942" s="6" t="s">
        <v>199</v>
      </c>
      <c r="F942" s="2" t="s">
        <v>1005</v>
      </c>
      <c r="G942" s="2" t="s">
        <v>259</v>
      </c>
      <c r="H942" s="2" t="s">
        <v>44</v>
      </c>
      <c r="I942" s="2" t="s">
        <v>53</v>
      </c>
      <c r="J942" s="6" t="s">
        <v>63</v>
      </c>
      <c r="K942" s="2" t="s">
        <v>66</v>
      </c>
      <c r="L942" s="2">
        <v>1</v>
      </c>
      <c r="M942" s="2">
        <v>528</v>
      </c>
      <c r="N942" s="2">
        <v>528</v>
      </c>
      <c r="O942" s="12">
        <v>1</v>
      </c>
      <c r="P942" s="7"/>
      <c r="Q942" s="7"/>
      <c r="R942" s="14" t="s">
        <v>65</v>
      </c>
      <c r="S942" s="2" t="s">
        <v>1901</v>
      </c>
      <c r="T942" s="7"/>
      <c r="U942" s="7"/>
      <c r="V942" s="7"/>
      <c r="W942" s="2" t="s">
        <v>54</v>
      </c>
      <c r="X942" s="6" t="s">
        <v>86</v>
      </c>
      <c r="Y942" s="6"/>
      <c r="Z942" s="7"/>
      <c r="AA942" s="7"/>
      <c r="AB942" s="7"/>
      <c r="AC942" s="7"/>
      <c r="AD942" s="7"/>
      <c r="AE942" s="7"/>
    </row>
    <row r="943" spans="1:31" x14ac:dyDescent="0.15">
      <c r="A943" s="4">
        <v>42415</v>
      </c>
      <c r="B943" s="5" t="s">
        <v>1900</v>
      </c>
      <c r="C943" s="2">
        <v>1</v>
      </c>
      <c r="D943" s="6" t="s">
        <v>90</v>
      </c>
      <c r="E943" s="6" t="s">
        <v>1027</v>
      </c>
      <c r="F943" s="2" t="s">
        <v>108</v>
      </c>
      <c r="G943" s="2" t="s">
        <v>255</v>
      </c>
      <c r="H943" s="2" t="s">
        <v>44</v>
      </c>
      <c r="I943" s="2" t="s">
        <v>256</v>
      </c>
      <c r="J943" s="6" t="s">
        <v>63</v>
      </c>
      <c r="K943" s="2" t="s">
        <v>66</v>
      </c>
      <c r="L943" s="2">
        <v>1</v>
      </c>
      <c r="M943" s="2">
        <v>598</v>
      </c>
      <c r="N943" s="2">
        <v>418</v>
      </c>
      <c r="O943" s="12">
        <v>0.69899665551839496</v>
      </c>
      <c r="P943" s="2"/>
      <c r="Q943" s="2"/>
      <c r="R943" s="14" t="s">
        <v>65</v>
      </c>
      <c r="S943" s="2" t="s">
        <v>1901</v>
      </c>
      <c r="T943" s="2"/>
      <c r="U943" s="2"/>
      <c r="V943" s="2"/>
      <c r="W943" s="2" t="s">
        <v>54</v>
      </c>
      <c r="X943" s="6" t="s">
        <v>86</v>
      </c>
      <c r="Y943" s="6"/>
      <c r="Z943" s="2"/>
      <c r="AA943" s="2"/>
      <c r="AB943" s="15"/>
      <c r="AC943" s="2"/>
      <c r="AD943" s="2"/>
      <c r="AE943" s="2"/>
    </row>
    <row r="944" spans="1:31" x14ac:dyDescent="0.15">
      <c r="A944" s="4">
        <v>42415</v>
      </c>
      <c r="B944" s="5" t="s">
        <v>1900</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1901</v>
      </c>
      <c r="T944" s="7"/>
      <c r="U944" s="7"/>
      <c r="V944" s="7"/>
      <c r="W944" s="2" t="s">
        <v>54</v>
      </c>
      <c r="X944" s="6" t="s">
        <v>86</v>
      </c>
      <c r="Y944" s="6"/>
      <c r="Z944" s="7"/>
      <c r="AA944" s="7"/>
      <c r="AB944" s="7"/>
      <c r="AC944" s="7"/>
      <c r="AD944" s="7"/>
      <c r="AE944" s="7"/>
    </row>
    <row r="945" spans="1:30" x14ac:dyDescent="0.15">
      <c r="A945" s="4">
        <v>42415</v>
      </c>
      <c r="B945" s="5" t="s">
        <v>1900</v>
      </c>
      <c r="C945" s="2">
        <v>1</v>
      </c>
      <c r="D945" s="6" t="s">
        <v>146</v>
      </c>
      <c r="E945" s="6" t="s">
        <v>248</v>
      </c>
      <c r="F945" s="2" t="s">
        <v>187</v>
      </c>
      <c r="G945" s="2" t="s">
        <v>150</v>
      </c>
      <c r="H945" s="2" t="s">
        <v>44</v>
      </c>
      <c r="I945" s="2" t="s">
        <v>240</v>
      </c>
      <c r="J945" s="6" t="s">
        <v>63</v>
      </c>
      <c r="K945" s="2" t="s">
        <v>66</v>
      </c>
      <c r="L945" s="2">
        <v>1</v>
      </c>
      <c r="M945" s="2">
        <v>1520</v>
      </c>
      <c r="N945" s="2">
        <v>1184</v>
      </c>
      <c r="O945" s="12">
        <v>0.77894736842105305</v>
      </c>
      <c r="P945" s="7"/>
      <c r="Q945" s="7"/>
      <c r="R945" s="14" t="s">
        <v>65</v>
      </c>
      <c r="S945" s="2" t="s">
        <v>1901</v>
      </c>
      <c r="T945" s="7"/>
      <c r="U945" s="7"/>
      <c r="V945" s="7"/>
      <c r="W945" s="2" t="s">
        <v>54</v>
      </c>
      <c r="X945" s="6" t="s">
        <v>86</v>
      </c>
      <c r="Y945" s="6"/>
      <c r="Z945" s="7"/>
      <c r="AA945" s="7"/>
      <c r="AB945" s="7"/>
      <c r="AC945" s="7"/>
      <c r="AD945" s="7"/>
    </row>
    <row r="946" spans="1:30" x14ac:dyDescent="0.15">
      <c r="A946" s="4">
        <v>42415</v>
      </c>
      <c r="B946" s="5" t="s">
        <v>1900</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1901</v>
      </c>
      <c r="T946" s="7"/>
      <c r="U946" s="7"/>
      <c r="V946" s="7"/>
      <c r="W946" s="2" t="s">
        <v>54</v>
      </c>
      <c r="X946" s="6" t="s">
        <v>86</v>
      </c>
      <c r="Y946" s="6"/>
      <c r="Z946" s="7"/>
      <c r="AA946" s="7"/>
      <c r="AB946" s="7"/>
      <c r="AC946" s="7"/>
      <c r="AD946" s="7"/>
    </row>
    <row r="947" spans="1:30" x14ac:dyDescent="0.15">
      <c r="A947" s="4">
        <v>42415</v>
      </c>
      <c r="B947" s="5" t="s">
        <v>1900</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1901</v>
      </c>
      <c r="T947" s="7"/>
      <c r="U947" s="7"/>
      <c r="V947" s="7"/>
      <c r="W947" s="2" t="s">
        <v>54</v>
      </c>
      <c r="X947" s="6" t="s">
        <v>86</v>
      </c>
      <c r="Y947" s="6"/>
      <c r="Z947" s="7"/>
      <c r="AA947" s="7"/>
      <c r="AB947" s="7"/>
      <c r="AC947" s="7"/>
      <c r="AD947" s="7"/>
    </row>
    <row r="948" spans="1:30" x14ac:dyDescent="0.15">
      <c r="A948" s="4">
        <v>42415</v>
      </c>
      <c r="B948" s="5" t="s">
        <v>1902</v>
      </c>
      <c r="C948" s="2">
        <v>2</v>
      </c>
      <c r="D948" s="6" t="s">
        <v>75</v>
      </c>
      <c r="E948" s="6" t="s">
        <v>199</v>
      </c>
      <c r="F948" s="2" t="s">
        <v>1042</v>
      </c>
      <c r="G948" s="2" t="s">
        <v>813</v>
      </c>
      <c r="H948" s="2" t="s">
        <v>44</v>
      </c>
      <c r="I948" s="2" t="s">
        <v>53</v>
      </c>
      <c r="J948" s="6" t="s">
        <v>45</v>
      </c>
      <c r="K948" s="2" t="s">
        <v>66</v>
      </c>
      <c r="L948" s="2">
        <v>1</v>
      </c>
      <c r="M948" s="2">
        <v>228</v>
      </c>
      <c r="N948" s="2">
        <v>228</v>
      </c>
      <c r="O948" s="12">
        <v>1</v>
      </c>
      <c r="P948" s="7"/>
      <c r="Q948" s="7"/>
      <c r="R948" s="14" t="s">
        <v>65</v>
      </c>
      <c r="S948" s="2" t="s">
        <v>1903</v>
      </c>
      <c r="T948" s="7"/>
      <c r="U948" s="7"/>
      <c r="V948" s="7"/>
      <c r="W948" s="2" t="s">
        <v>54</v>
      </c>
      <c r="X948" s="6" t="s">
        <v>86</v>
      </c>
      <c r="Y948" s="6"/>
      <c r="Z948" s="7"/>
      <c r="AA948" s="7"/>
      <c r="AB948" s="7"/>
      <c r="AC948" s="7"/>
      <c r="AD948" s="7"/>
    </row>
    <row r="949" spans="1:30" x14ac:dyDescent="0.15">
      <c r="A949" s="4">
        <v>42415</v>
      </c>
      <c r="B949" s="5" t="s">
        <v>1902</v>
      </c>
      <c r="C949" s="2">
        <v>2</v>
      </c>
      <c r="D949" s="6" t="s">
        <v>66</v>
      </c>
      <c r="E949" s="6" t="s">
        <v>120</v>
      </c>
      <c r="F949" s="2" t="s">
        <v>1360</v>
      </c>
      <c r="G949" s="2" t="s">
        <v>138</v>
      </c>
      <c r="H949" s="2" t="s">
        <v>44</v>
      </c>
      <c r="I949" s="2" t="s">
        <v>1361</v>
      </c>
      <c r="J949" s="6" t="s">
        <v>45</v>
      </c>
      <c r="K949" s="2" t="s">
        <v>66</v>
      </c>
      <c r="L949" s="2">
        <v>1</v>
      </c>
      <c r="M949" s="2">
        <v>5790</v>
      </c>
      <c r="N949" s="2">
        <v>4000</v>
      </c>
      <c r="O949" s="12">
        <v>0.69084628670120896</v>
      </c>
      <c r="P949" s="7"/>
      <c r="Q949" s="7"/>
      <c r="R949" s="14" t="s">
        <v>65</v>
      </c>
      <c r="S949" s="2" t="s">
        <v>1903</v>
      </c>
      <c r="T949" s="7"/>
      <c r="U949" s="7"/>
      <c r="V949" s="7"/>
      <c r="W949" s="2" t="s">
        <v>54</v>
      </c>
      <c r="X949" s="6" t="s">
        <v>86</v>
      </c>
      <c r="Y949" s="6"/>
      <c r="Z949" s="7"/>
      <c r="AA949" s="7"/>
      <c r="AB949" s="15" t="s">
        <v>1904</v>
      </c>
      <c r="AC949" s="2">
        <v>1</v>
      </c>
      <c r="AD949" s="2">
        <v>100</v>
      </c>
    </row>
    <row r="950" spans="1:30" x14ac:dyDescent="0.15">
      <c r="A950" s="4">
        <v>42415</v>
      </c>
      <c r="B950" s="5" t="s">
        <v>1902</v>
      </c>
      <c r="C950" s="2">
        <v>2</v>
      </c>
      <c r="D950" s="6" t="s">
        <v>146</v>
      </c>
      <c r="E950" s="6" t="s">
        <v>120</v>
      </c>
      <c r="F950" s="2" t="s">
        <v>1613</v>
      </c>
      <c r="G950" s="2" t="s">
        <v>166</v>
      </c>
      <c r="H950" s="2" t="s">
        <v>44</v>
      </c>
      <c r="I950" s="2">
        <v>27.5</v>
      </c>
      <c r="J950" s="6" t="s">
        <v>45</v>
      </c>
      <c r="K950" s="2" t="s">
        <v>66</v>
      </c>
      <c r="L950" s="2">
        <v>1</v>
      </c>
      <c r="M950" s="2">
        <v>3940</v>
      </c>
      <c r="N950" s="2">
        <v>2667</v>
      </c>
      <c r="O950" s="12">
        <v>0.67690355329949203</v>
      </c>
      <c r="P950" s="7"/>
      <c r="Q950" s="7"/>
      <c r="R950" s="14" t="s">
        <v>65</v>
      </c>
      <c r="S950" s="2" t="s">
        <v>1903</v>
      </c>
      <c r="T950" s="7"/>
      <c r="U950" s="7"/>
      <c r="V950" s="7"/>
      <c r="W950" s="2" t="s">
        <v>54</v>
      </c>
      <c r="X950" s="6" t="s">
        <v>86</v>
      </c>
      <c r="Y950" s="6"/>
      <c r="Z950" s="2">
        <v>910</v>
      </c>
      <c r="AA950" s="7"/>
      <c r="AB950" s="7"/>
      <c r="AC950" s="7"/>
      <c r="AD950" s="7"/>
    </row>
    <row r="951" spans="1:30" x14ac:dyDescent="0.15">
      <c r="A951" s="4">
        <v>42415</v>
      </c>
      <c r="B951" s="5" t="s">
        <v>1902</v>
      </c>
      <c r="C951" s="2">
        <v>2</v>
      </c>
      <c r="D951" s="6" t="s">
        <v>692</v>
      </c>
      <c r="E951" s="6" t="s">
        <v>112</v>
      </c>
      <c r="F951" s="7"/>
      <c r="G951" s="2" t="s">
        <v>1177</v>
      </c>
      <c r="H951" s="2" t="s">
        <v>44</v>
      </c>
      <c r="I951" s="2" t="s">
        <v>53</v>
      </c>
      <c r="J951" s="6" t="s">
        <v>45</v>
      </c>
      <c r="K951" s="2" t="s">
        <v>66</v>
      </c>
      <c r="L951" s="2">
        <v>1</v>
      </c>
      <c r="M951" s="2">
        <v>480</v>
      </c>
      <c r="N951" s="2">
        <v>480</v>
      </c>
      <c r="O951" s="12">
        <v>1</v>
      </c>
      <c r="P951" s="7"/>
      <c r="Q951" s="7"/>
      <c r="R951" s="14" t="s">
        <v>65</v>
      </c>
      <c r="S951" s="2" t="s">
        <v>1903</v>
      </c>
      <c r="T951" s="7"/>
      <c r="U951" s="7"/>
      <c r="V951" s="7"/>
      <c r="W951" s="2" t="s">
        <v>54</v>
      </c>
      <c r="X951" s="6" t="s">
        <v>86</v>
      </c>
      <c r="Y951" s="6"/>
      <c r="Z951" s="7"/>
      <c r="AA951" s="7"/>
      <c r="AB951" s="7"/>
      <c r="AC951" s="7"/>
      <c r="AD951" s="7"/>
    </row>
    <row r="952" spans="1:30" x14ac:dyDescent="0.15">
      <c r="A952" s="4">
        <v>42415</v>
      </c>
      <c r="B952" s="5" t="s">
        <v>1902</v>
      </c>
      <c r="C952" s="2">
        <v>2</v>
      </c>
      <c r="D952" s="6" t="s">
        <v>111</v>
      </c>
      <c r="E952" s="6" t="s">
        <v>112</v>
      </c>
      <c r="F952" s="7"/>
      <c r="G952" s="2" t="s">
        <v>1177</v>
      </c>
      <c r="H952" s="2" t="s">
        <v>44</v>
      </c>
      <c r="I952" s="2" t="s">
        <v>178</v>
      </c>
      <c r="J952" s="6" t="s">
        <v>45</v>
      </c>
      <c r="K952" s="2" t="s">
        <v>66</v>
      </c>
      <c r="L952" s="2">
        <v>1</v>
      </c>
      <c r="M952" s="2">
        <v>320</v>
      </c>
      <c r="N952" s="2">
        <v>320</v>
      </c>
      <c r="O952" s="12">
        <v>1</v>
      </c>
      <c r="P952" s="7"/>
      <c r="Q952" s="7"/>
      <c r="R952" s="14" t="s">
        <v>65</v>
      </c>
      <c r="S952" s="2" t="s">
        <v>1903</v>
      </c>
      <c r="T952" s="7"/>
      <c r="U952" s="7"/>
      <c r="V952" s="7"/>
      <c r="W952" s="2" t="s">
        <v>54</v>
      </c>
      <c r="X952" s="6" t="s">
        <v>86</v>
      </c>
      <c r="Y952" s="6"/>
      <c r="Z952" s="7"/>
      <c r="AA952" s="7"/>
      <c r="AB952" s="7"/>
      <c r="AC952" s="7"/>
      <c r="AD952" s="7"/>
    </row>
    <row r="953" spans="1:30" x14ac:dyDescent="0.15">
      <c r="A953" s="4">
        <v>42415</v>
      </c>
      <c r="B953" s="5" t="s">
        <v>1902</v>
      </c>
      <c r="C953" s="2">
        <v>2</v>
      </c>
      <c r="D953" s="6" t="s">
        <v>149</v>
      </c>
      <c r="E953" s="6" t="s">
        <v>504</v>
      </c>
      <c r="F953" s="7"/>
      <c r="G953" s="2" t="s">
        <v>150</v>
      </c>
      <c r="H953" s="2" t="s">
        <v>44</v>
      </c>
      <c r="I953" s="2" t="s">
        <v>820</v>
      </c>
      <c r="J953" s="6" t="s">
        <v>45</v>
      </c>
      <c r="K953" s="2" t="s">
        <v>66</v>
      </c>
      <c r="L953" s="2">
        <v>1</v>
      </c>
      <c r="M953" s="2">
        <v>258</v>
      </c>
      <c r="N953" s="2">
        <v>180</v>
      </c>
      <c r="O953" s="12">
        <v>0.69767441860465096</v>
      </c>
      <c r="P953" s="7"/>
      <c r="Q953" s="7"/>
      <c r="R953" s="14" t="s">
        <v>65</v>
      </c>
      <c r="S953" s="2" t="s">
        <v>1903</v>
      </c>
      <c r="T953" s="7"/>
      <c r="U953" s="7"/>
      <c r="V953" s="7"/>
      <c r="W953" s="2" t="s">
        <v>54</v>
      </c>
      <c r="X953" s="6" t="s">
        <v>86</v>
      </c>
      <c r="Y953" s="6"/>
      <c r="Z953" s="7"/>
      <c r="AA953" s="7"/>
      <c r="AB953" s="7"/>
      <c r="AC953" s="7"/>
      <c r="AD953" s="7"/>
    </row>
    <row r="954" spans="1:30" x14ac:dyDescent="0.15">
      <c r="A954" s="4">
        <v>42415</v>
      </c>
      <c r="B954" s="5" t="s">
        <v>1902</v>
      </c>
      <c r="C954" s="2">
        <v>2</v>
      </c>
      <c r="D954" s="6" t="s">
        <v>56</v>
      </c>
      <c r="E954" s="6" t="s">
        <v>79</v>
      </c>
      <c r="F954" s="2" t="s">
        <v>105</v>
      </c>
      <c r="G954" s="2" t="s">
        <v>281</v>
      </c>
      <c r="H954" s="2" t="s">
        <v>44</v>
      </c>
      <c r="I954" s="2" t="s">
        <v>53</v>
      </c>
      <c r="J954" s="6" t="s">
        <v>45</v>
      </c>
      <c r="K954" s="2" t="s">
        <v>66</v>
      </c>
      <c r="L954" s="2">
        <v>1</v>
      </c>
      <c r="M954" s="2">
        <v>158</v>
      </c>
      <c r="N954" s="2">
        <v>0</v>
      </c>
      <c r="O954" s="12">
        <v>0</v>
      </c>
      <c r="P954" s="7"/>
      <c r="Q954" s="7"/>
      <c r="R954" s="14" t="s">
        <v>65</v>
      </c>
      <c r="S954" s="2" t="s">
        <v>1903</v>
      </c>
      <c r="T954" s="7"/>
      <c r="U954" s="7"/>
      <c r="V954" s="7"/>
      <c r="W954" s="2" t="s">
        <v>54</v>
      </c>
      <c r="X954" s="6" t="s">
        <v>86</v>
      </c>
      <c r="Y954" s="6"/>
      <c r="Z954" s="7"/>
      <c r="AA954" s="7"/>
      <c r="AB954" s="7"/>
      <c r="AC954" s="7"/>
      <c r="AD954" s="7"/>
    </row>
    <row r="955" spans="1:30" x14ac:dyDescent="0.15">
      <c r="A955" s="4">
        <v>42415</v>
      </c>
      <c r="B955" s="5" t="s">
        <v>1905</v>
      </c>
      <c r="C955" s="2">
        <v>3</v>
      </c>
      <c r="D955" s="6" t="s">
        <v>90</v>
      </c>
      <c r="E955" s="6" t="s">
        <v>107</v>
      </c>
      <c r="F955" s="2" t="s">
        <v>108</v>
      </c>
      <c r="G955" s="2" t="s">
        <v>255</v>
      </c>
      <c r="H955" s="2" t="s">
        <v>44</v>
      </c>
      <c r="I955" s="2" t="s">
        <v>261</v>
      </c>
      <c r="J955" s="6" t="s">
        <v>63</v>
      </c>
      <c r="K955" s="2" t="s">
        <v>66</v>
      </c>
      <c r="L955" s="2">
        <v>1</v>
      </c>
      <c r="M955" s="2">
        <v>598</v>
      </c>
      <c r="N955" s="2">
        <v>448</v>
      </c>
      <c r="O955" s="12">
        <v>0.74916387959866204</v>
      </c>
      <c r="P955" s="7"/>
      <c r="Q955" s="7"/>
      <c r="R955" s="14" t="s">
        <v>65</v>
      </c>
      <c r="S955" s="2" t="s">
        <v>1906</v>
      </c>
      <c r="T955" s="2">
        <v>13801151616</v>
      </c>
      <c r="U955" s="7"/>
      <c r="V955" s="7"/>
      <c r="W955" s="2" t="s">
        <v>54</v>
      </c>
      <c r="X955" s="6" t="s">
        <v>86</v>
      </c>
      <c r="Y955" s="6"/>
      <c r="Z955" s="7"/>
      <c r="AA955" s="7"/>
      <c r="AB955" s="7"/>
      <c r="AC955" s="7"/>
      <c r="AD955" s="7"/>
    </row>
    <row r="956" spans="1:30" x14ac:dyDescent="0.15">
      <c r="A956" s="4">
        <v>42415</v>
      </c>
      <c r="B956" s="5" t="s">
        <v>1907</v>
      </c>
      <c r="C956" s="2">
        <v>4</v>
      </c>
      <c r="D956" s="6" t="s">
        <v>50</v>
      </c>
      <c r="E956" s="6" t="s">
        <v>622</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1908</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1909</v>
      </c>
      <c r="C958" s="2">
        <v>6</v>
      </c>
      <c r="D958" s="6" t="s">
        <v>146</v>
      </c>
      <c r="E958" s="6" t="s">
        <v>273</v>
      </c>
      <c r="F958" s="2" t="s">
        <v>1910</v>
      </c>
      <c r="G958" s="2" t="s">
        <v>223</v>
      </c>
      <c r="H958" s="2" t="s">
        <v>62</v>
      </c>
      <c r="I958" s="2">
        <v>27.5</v>
      </c>
      <c r="J958" s="6" t="s">
        <v>45</v>
      </c>
      <c r="K958" s="2" t="s">
        <v>66</v>
      </c>
      <c r="L958" s="2">
        <v>1</v>
      </c>
      <c r="M958" s="2">
        <v>6280</v>
      </c>
      <c r="N958" s="2">
        <v>2500</v>
      </c>
      <c r="O958" s="12">
        <v>0.39808917197452198</v>
      </c>
      <c r="P958" s="7"/>
      <c r="Q958" s="7"/>
      <c r="R958" s="14" t="s">
        <v>113</v>
      </c>
      <c r="S958" s="2" t="s">
        <v>1911</v>
      </c>
      <c r="T958" s="7"/>
      <c r="U958" s="7"/>
      <c r="V958" s="7"/>
      <c r="W958" s="2" t="s">
        <v>54</v>
      </c>
      <c r="X958" s="6" t="s">
        <v>86</v>
      </c>
      <c r="Y958" s="6"/>
      <c r="Z958" s="7"/>
      <c r="AA958" s="7"/>
      <c r="AB958" s="7"/>
      <c r="AC958" s="7"/>
      <c r="AD958" s="7"/>
    </row>
    <row r="959" spans="1:30" x14ac:dyDescent="0.15">
      <c r="A959" s="4">
        <v>42415</v>
      </c>
      <c r="B959" s="5" t="s">
        <v>1912</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1913</v>
      </c>
      <c r="C960" s="2">
        <v>8</v>
      </c>
      <c r="D960" s="6" t="s">
        <v>111</v>
      </c>
      <c r="E960" s="6" t="s">
        <v>112</v>
      </c>
      <c r="F960" s="7"/>
      <c r="G960" s="2" t="s">
        <v>1177</v>
      </c>
      <c r="H960" s="2" t="s">
        <v>44</v>
      </c>
      <c r="I960" s="2" t="s">
        <v>178</v>
      </c>
      <c r="J960" s="6" t="s">
        <v>45</v>
      </c>
      <c r="K960" s="2" t="s">
        <v>66</v>
      </c>
      <c r="L960" s="2">
        <v>1</v>
      </c>
      <c r="M960" s="2">
        <v>320</v>
      </c>
      <c r="N960" s="2">
        <v>320</v>
      </c>
      <c r="O960" s="12">
        <v>1</v>
      </c>
      <c r="P960" s="7"/>
      <c r="Q960" s="7"/>
      <c r="R960" s="14" t="s">
        <v>113</v>
      </c>
      <c r="S960" s="2" t="s">
        <v>1914</v>
      </c>
      <c r="T960" s="7"/>
      <c r="U960" s="7"/>
      <c r="V960" s="7"/>
      <c r="W960" s="2" t="s">
        <v>54</v>
      </c>
      <c r="X960" s="6" t="s">
        <v>49</v>
      </c>
      <c r="Y960" s="6"/>
      <c r="Z960" s="7"/>
      <c r="AA960" s="7"/>
      <c r="AB960" s="7"/>
      <c r="AC960" s="7"/>
      <c r="AD960" s="7"/>
    </row>
    <row r="961" spans="1:31" x14ac:dyDescent="0.15">
      <c r="A961" s="4">
        <v>42415</v>
      </c>
      <c r="B961" s="5" t="s">
        <v>1915</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310</v>
      </c>
      <c r="T961" s="7"/>
      <c r="U961" s="7"/>
      <c r="V961" s="7"/>
      <c r="W961" s="2" t="s">
        <v>54</v>
      </c>
      <c r="X961" s="6" t="s">
        <v>86</v>
      </c>
      <c r="Y961" s="6"/>
      <c r="Z961" s="2">
        <v>900</v>
      </c>
      <c r="AA961" s="7"/>
      <c r="AB961" s="7"/>
      <c r="AC961" s="7"/>
      <c r="AD961" s="7"/>
      <c r="AE961" s="7"/>
    </row>
    <row r="962" spans="1:31" x14ac:dyDescent="0.15">
      <c r="A962" s="4">
        <v>42415</v>
      </c>
      <c r="B962" s="5" t="s">
        <v>1916</v>
      </c>
      <c r="C962" s="2">
        <v>10</v>
      </c>
      <c r="D962" s="6" t="s">
        <v>100</v>
      </c>
      <c r="E962" s="6" t="s">
        <v>128</v>
      </c>
      <c r="F962" s="2" t="s">
        <v>836</v>
      </c>
      <c r="G962" s="2" t="s">
        <v>837</v>
      </c>
      <c r="H962" s="2" t="s">
        <v>44</v>
      </c>
      <c r="I962" s="2" t="s">
        <v>156</v>
      </c>
      <c r="J962" s="6" t="s">
        <v>45</v>
      </c>
      <c r="K962" s="2" t="s">
        <v>64</v>
      </c>
      <c r="L962" s="2">
        <v>1</v>
      </c>
      <c r="M962" s="2">
        <v>288</v>
      </c>
      <c r="N962" s="2">
        <v>230</v>
      </c>
      <c r="O962" s="12">
        <v>0.79861111111111105</v>
      </c>
      <c r="P962" s="2"/>
      <c r="Q962" s="2"/>
      <c r="R962" s="14" t="s">
        <v>113</v>
      </c>
      <c r="S962" s="2" t="s">
        <v>313</v>
      </c>
      <c r="T962" s="2"/>
      <c r="U962" s="2"/>
      <c r="V962" s="2"/>
      <c r="W962" s="2" t="s">
        <v>54</v>
      </c>
      <c r="X962" s="6" t="s">
        <v>78</v>
      </c>
      <c r="Y962" s="6"/>
      <c r="Z962" s="2"/>
      <c r="AA962" s="2"/>
      <c r="AB962" s="15" t="s">
        <v>1917</v>
      </c>
      <c r="AC962" s="2">
        <v>1</v>
      </c>
      <c r="AD962" s="2">
        <v>100</v>
      </c>
      <c r="AE962" s="2"/>
    </row>
    <row r="963" spans="1:31" x14ac:dyDescent="0.15">
      <c r="A963" s="4">
        <v>42415</v>
      </c>
      <c r="B963" s="5" t="s">
        <v>1918</v>
      </c>
      <c r="C963" s="2">
        <v>11</v>
      </c>
      <c r="D963" s="6" t="s">
        <v>141</v>
      </c>
      <c r="E963" s="6" t="s">
        <v>1020</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312</v>
      </c>
      <c r="T963" s="2">
        <v>13911177958</v>
      </c>
      <c r="U963" s="7"/>
      <c r="V963" s="7"/>
      <c r="W963" s="2" t="s">
        <v>238</v>
      </c>
      <c r="X963" s="6" t="s">
        <v>49</v>
      </c>
      <c r="Y963" s="6"/>
      <c r="Z963" s="7"/>
      <c r="AA963" s="7"/>
      <c r="AB963" s="7"/>
      <c r="AC963" s="7"/>
      <c r="AD963" s="7"/>
      <c r="AE963" s="7"/>
    </row>
    <row r="964" spans="1:31" x14ac:dyDescent="0.15">
      <c r="A964" s="4">
        <v>42416</v>
      </c>
      <c r="B964" s="5" t="s">
        <v>1919</v>
      </c>
      <c r="C964" s="2">
        <v>1</v>
      </c>
      <c r="D964" s="6" t="s">
        <v>92</v>
      </c>
      <c r="E964" s="6" t="s">
        <v>91</v>
      </c>
      <c r="F964" s="2" t="s">
        <v>893</v>
      </c>
      <c r="G964" s="2" t="s">
        <v>1920</v>
      </c>
      <c r="H964" s="2" t="s">
        <v>44</v>
      </c>
      <c r="I964" s="2" t="s">
        <v>192</v>
      </c>
      <c r="J964" s="6" t="s">
        <v>45</v>
      </c>
      <c r="K964" s="2" t="s">
        <v>64</v>
      </c>
      <c r="L964" s="2">
        <v>1</v>
      </c>
      <c r="M964" s="2">
        <v>1390</v>
      </c>
      <c r="N964" s="2">
        <v>973</v>
      </c>
      <c r="O964" s="12">
        <v>0.7</v>
      </c>
      <c r="P964" s="7"/>
      <c r="Q964" s="7"/>
      <c r="R964" s="14" t="s">
        <v>113</v>
      </c>
      <c r="S964" s="2" t="s">
        <v>313</v>
      </c>
      <c r="T964" s="7"/>
      <c r="U964" s="7"/>
      <c r="V964" s="7"/>
      <c r="W964" s="2" t="s">
        <v>54</v>
      </c>
      <c r="X964" s="6" t="s">
        <v>78</v>
      </c>
      <c r="Y964" s="6"/>
      <c r="Z964" s="7"/>
      <c r="AA964" s="7"/>
      <c r="AB964" s="7"/>
      <c r="AC964" s="7"/>
      <c r="AD964" s="7"/>
      <c r="AE964" s="7"/>
    </row>
    <row r="965" spans="1:31" x14ac:dyDescent="0.15">
      <c r="A965" s="4">
        <v>42417</v>
      </c>
      <c r="B965" s="5" t="s">
        <v>1919</v>
      </c>
      <c r="C965" s="2">
        <v>1</v>
      </c>
      <c r="D965" s="6" t="s">
        <v>50</v>
      </c>
      <c r="E965" s="6" t="s">
        <v>1603</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1921</v>
      </c>
      <c r="C966" s="2">
        <v>2</v>
      </c>
      <c r="D966" s="6" t="s">
        <v>75</v>
      </c>
      <c r="E966" s="6" t="s">
        <v>76</v>
      </c>
      <c r="F966" s="2" t="s">
        <v>77</v>
      </c>
      <c r="G966" s="2" t="s">
        <v>1922</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1923</v>
      </c>
      <c r="C967" s="2">
        <v>3</v>
      </c>
      <c r="D967" s="6" t="s">
        <v>692</v>
      </c>
      <c r="E967" s="6" t="s">
        <v>112</v>
      </c>
      <c r="F967" s="2"/>
      <c r="G967" s="2" t="s">
        <v>1177</v>
      </c>
      <c r="H967" s="2" t="s">
        <v>44</v>
      </c>
      <c r="I967" s="2" t="s">
        <v>53</v>
      </c>
      <c r="J967" s="6" t="s">
        <v>45</v>
      </c>
      <c r="K967" s="2" t="s">
        <v>66</v>
      </c>
      <c r="L967" s="2">
        <v>1</v>
      </c>
      <c r="M967" s="2">
        <v>480</v>
      </c>
      <c r="N967" s="2">
        <v>480</v>
      </c>
      <c r="O967" s="12">
        <v>1</v>
      </c>
      <c r="P967" s="2"/>
      <c r="Q967" s="2"/>
      <c r="R967" s="14" t="s">
        <v>65</v>
      </c>
      <c r="S967" s="2" t="s">
        <v>1924</v>
      </c>
      <c r="T967" s="2"/>
      <c r="U967" s="2"/>
      <c r="V967" s="2"/>
      <c r="W967" s="2" t="s">
        <v>54</v>
      </c>
      <c r="X967" s="6" t="s">
        <v>86</v>
      </c>
      <c r="Y967" s="6"/>
      <c r="Z967" s="2"/>
      <c r="AA967" s="2"/>
      <c r="AB967" s="15"/>
      <c r="AC967" s="2"/>
      <c r="AD967" s="2"/>
      <c r="AE967" s="2"/>
    </row>
    <row r="968" spans="1:31" x14ac:dyDescent="0.15">
      <c r="A968" s="4">
        <v>42416</v>
      </c>
      <c r="B968" s="5" t="s">
        <v>1925</v>
      </c>
      <c r="C968" s="2">
        <v>4</v>
      </c>
      <c r="D968" s="6" t="s">
        <v>92</v>
      </c>
      <c r="E968" s="6" t="s">
        <v>250</v>
      </c>
      <c r="F968" s="2" t="s">
        <v>284</v>
      </c>
      <c r="G968" s="2" t="s">
        <v>285</v>
      </c>
      <c r="H968" s="2" t="s">
        <v>62</v>
      </c>
      <c r="I968" s="2" t="s">
        <v>1926</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1927</v>
      </c>
      <c r="C969" s="2">
        <v>5</v>
      </c>
      <c r="D969" s="6" t="s">
        <v>90</v>
      </c>
      <c r="E969" s="6" t="s">
        <v>170</v>
      </c>
      <c r="F969" s="2" t="s">
        <v>1928</v>
      </c>
      <c r="G969" s="2" t="s">
        <v>1929</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1930</v>
      </c>
      <c r="C970" s="2">
        <v>6</v>
      </c>
      <c r="D970" s="6" t="s">
        <v>242</v>
      </c>
      <c r="E970" s="6"/>
      <c r="F970" s="2" t="s">
        <v>1776</v>
      </c>
      <c r="G970" s="2" t="s">
        <v>223</v>
      </c>
      <c r="H970" s="2" t="s">
        <v>62</v>
      </c>
      <c r="I970" s="2" t="s">
        <v>181</v>
      </c>
      <c r="J970" s="6" t="s">
        <v>63</v>
      </c>
      <c r="K970" s="2" t="s">
        <v>66</v>
      </c>
      <c r="L970" s="2">
        <v>1</v>
      </c>
      <c r="M970" s="2">
        <v>500</v>
      </c>
      <c r="N970" s="2">
        <v>500</v>
      </c>
      <c r="O970" s="12">
        <v>1</v>
      </c>
      <c r="P970" s="7"/>
      <c r="Q970" s="7"/>
      <c r="R970" s="14" t="s">
        <v>113</v>
      </c>
      <c r="S970" s="2" t="s">
        <v>1901</v>
      </c>
      <c r="T970" s="7"/>
      <c r="U970" s="7"/>
      <c r="V970" s="7"/>
      <c r="W970" s="2" t="s">
        <v>54</v>
      </c>
      <c r="X970" s="6" t="s">
        <v>86</v>
      </c>
      <c r="Y970" s="6"/>
      <c r="Z970" s="2">
        <v>1500</v>
      </c>
      <c r="AA970" s="2">
        <v>350</v>
      </c>
      <c r="AB970" s="7"/>
      <c r="AC970" s="7"/>
      <c r="AD970" s="7"/>
      <c r="AE970" s="7"/>
    </row>
    <row r="971" spans="1:31" x14ac:dyDescent="0.15">
      <c r="A971" s="4">
        <v>42416</v>
      </c>
      <c r="B971" s="5" t="s">
        <v>1930</v>
      </c>
      <c r="C971" s="2">
        <v>6</v>
      </c>
      <c r="D971" s="6" t="s">
        <v>692</v>
      </c>
      <c r="E971" s="6" t="s">
        <v>112</v>
      </c>
      <c r="F971" s="7"/>
      <c r="G971" s="2" t="s">
        <v>1177</v>
      </c>
      <c r="H971" s="2" t="s">
        <v>44</v>
      </c>
      <c r="I971" s="2" t="s">
        <v>53</v>
      </c>
      <c r="J971" s="6" t="s">
        <v>63</v>
      </c>
      <c r="K971" s="2" t="s">
        <v>66</v>
      </c>
      <c r="L971" s="2">
        <v>1</v>
      </c>
      <c r="M971" s="2">
        <v>480</v>
      </c>
      <c r="N971" s="2">
        <v>480</v>
      </c>
      <c r="O971" s="12">
        <v>1</v>
      </c>
      <c r="P971" s="7"/>
      <c r="Q971" s="7"/>
      <c r="R971" s="14" t="s">
        <v>113</v>
      </c>
      <c r="S971" s="2" t="s">
        <v>1901</v>
      </c>
      <c r="T971" s="7"/>
      <c r="U971" s="7"/>
      <c r="V971" s="7"/>
      <c r="W971" s="2" t="s">
        <v>54</v>
      </c>
      <c r="X971" s="6" t="s">
        <v>86</v>
      </c>
      <c r="Y971" s="6"/>
      <c r="Z971" s="2">
        <v>1440</v>
      </c>
      <c r="AA971" s="2">
        <v>336</v>
      </c>
      <c r="AB971" s="7"/>
      <c r="AC971" s="7"/>
      <c r="AD971" s="7"/>
      <c r="AE971" s="7"/>
    </row>
    <row r="972" spans="1:31" x14ac:dyDescent="0.15">
      <c r="A972" s="4">
        <v>42416</v>
      </c>
      <c r="B972" s="5" t="s">
        <v>1931</v>
      </c>
      <c r="C972" s="2">
        <v>7</v>
      </c>
      <c r="D972" s="6" t="s">
        <v>50</v>
      </c>
      <c r="E972" s="6" t="s">
        <v>1603</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1932</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1933</v>
      </c>
      <c r="C974" s="2">
        <v>9</v>
      </c>
      <c r="D974" s="6" t="s">
        <v>69</v>
      </c>
      <c r="E974" s="6" t="s">
        <v>199</v>
      </c>
      <c r="F974" s="2" t="s">
        <v>849</v>
      </c>
      <c r="G974" s="2" t="s">
        <v>1934</v>
      </c>
      <c r="H974" s="2" t="s">
        <v>44</v>
      </c>
      <c r="I974" s="2" t="s">
        <v>72</v>
      </c>
      <c r="J974" s="6" t="s">
        <v>45</v>
      </c>
      <c r="K974" s="2" t="s">
        <v>66</v>
      </c>
      <c r="L974" s="2">
        <v>1</v>
      </c>
      <c r="M974" s="2">
        <v>1180</v>
      </c>
      <c r="N974" s="2">
        <v>1180</v>
      </c>
      <c r="O974" s="12">
        <v>1</v>
      </c>
      <c r="P974" s="7"/>
      <c r="Q974" s="7"/>
      <c r="R974" s="14" t="s">
        <v>113</v>
      </c>
      <c r="S974" s="2" t="s">
        <v>1911</v>
      </c>
      <c r="T974" s="7"/>
      <c r="U974" s="7"/>
      <c r="V974" s="7"/>
      <c r="W974" s="2" t="s">
        <v>54</v>
      </c>
      <c r="X974" s="6" t="s">
        <v>86</v>
      </c>
      <c r="Y974" s="6"/>
      <c r="Z974" s="2">
        <v>250</v>
      </c>
      <c r="AA974" s="2">
        <v>1155</v>
      </c>
      <c r="AB974" s="7"/>
      <c r="AC974" s="7"/>
      <c r="AD974" s="7"/>
      <c r="AE974" s="7"/>
    </row>
    <row r="975" spans="1:31" x14ac:dyDescent="0.15">
      <c r="A975" s="4">
        <v>42416</v>
      </c>
      <c r="B975" s="5" t="s">
        <v>1935</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1936</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1122</v>
      </c>
      <c r="S976" s="7"/>
      <c r="T976" s="7"/>
      <c r="U976" s="7"/>
      <c r="V976" s="7"/>
      <c r="W976" s="2" t="s">
        <v>54</v>
      </c>
      <c r="X976" s="6" t="s">
        <v>49</v>
      </c>
      <c r="Y976" s="6"/>
      <c r="Z976" s="7"/>
      <c r="AA976" s="7"/>
      <c r="AB976" s="7"/>
      <c r="AC976" s="7"/>
      <c r="AD976" s="7"/>
      <c r="AE976" s="7"/>
    </row>
    <row r="977" spans="1:31" x14ac:dyDescent="0.15">
      <c r="A977" s="4">
        <v>42416</v>
      </c>
      <c r="B977" s="5" t="s">
        <v>1937</v>
      </c>
      <c r="C977" s="2">
        <v>12</v>
      </c>
      <c r="D977" s="6" t="s">
        <v>64</v>
      </c>
      <c r="E977" s="6" t="s">
        <v>101</v>
      </c>
      <c r="F977" s="2" t="s">
        <v>1938</v>
      </c>
      <c r="G977" s="2" t="s">
        <v>203</v>
      </c>
      <c r="H977" s="2" t="s">
        <v>44</v>
      </c>
      <c r="I977" s="2" t="s">
        <v>1939</v>
      </c>
      <c r="J977" s="6" t="s">
        <v>45</v>
      </c>
      <c r="K977" s="2" t="s">
        <v>64</v>
      </c>
      <c r="L977" s="2">
        <v>1</v>
      </c>
      <c r="M977" s="2">
        <v>4780</v>
      </c>
      <c r="N977" s="2">
        <v>3000</v>
      </c>
      <c r="O977" s="12">
        <v>0.62761506276150603</v>
      </c>
      <c r="P977" s="7"/>
      <c r="Q977" s="7"/>
      <c r="R977" s="14" t="s">
        <v>145</v>
      </c>
      <c r="S977" s="2" t="s">
        <v>1940</v>
      </c>
      <c r="T977" s="2">
        <v>13611219658</v>
      </c>
      <c r="U977" s="2" t="s">
        <v>1761</v>
      </c>
      <c r="V977" s="7"/>
      <c r="W977" s="2" t="s">
        <v>54</v>
      </c>
      <c r="X977" s="6" t="s">
        <v>74</v>
      </c>
      <c r="Y977" s="6"/>
      <c r="Z977" s="7"/>
      <c r="AA977" s="7"/>
      <c r="AB977" s="7"/>
      <c r="AC977" s="7"/>
      <c r="AD977" s="7"/>
      <c r="AE977" s="7"/>
    </row>
    <row r="978" spans="1:31" x14ac:dyDescent="0.15">
      <c r="A978" s="4">
        <v>42416</v>
      </c>
      <c r="B978" s="5" t="s">
        <v>1941</v>
      </c>
      <c r="C978" s="2">
        <v>13</v>
      </c>
      <c r="D978" s="6" t="s">
        <v>146</v>
      </c>
      <c r="E978" s="6" t="s">
        <v>120</v>
      </c>
      <c r="F978" s="2" t="s">
        <v>1613</v>
      </c>
      <c r="G978" s="2" t="s">
        <v>166</v>
      </c>
      <c r="H978" s="2" t="s">
        <v>44</v>
      </c>
      <c r="I978" s="2">
        <v>25.5</v>
      </c>
      <c r="J978" s="6" t="s">
        <v>45</v>
      </c>
      <c r="K978" s="2" t="s">
        <v>66</v>
      </c>
      <c r="L978" s="2">
        <v>1</v>
      </c>
      <c r="M978" s="2">
        <v>3940</v>
      </c>
      <c r="N978" s="2">
        <v>2758</v>
      </c>
      <c r="O978" s="12">
        <v>0.7</v>
      </c>
      <c r="P978" s="7"/>
      <c r="Q978" s="7"/>
      <c r="R978" s="14" t="s">
        <v>65</v>
      </c>
      <c r="S978" s="2" t="s">
        <v>1942</v>
      </c>
      <c r="T978" s="2">
        <v>15810830837</v>
      </c>
      <c r="U978" s="7"/>
      <c r="V978" s="7"/>
      <c r="W978" s="2" t="s">
        <v>54</v>
      </c>
      <c r="X978" s="6" t="s">
        <v>86</v>
      </c>
      <c r="Y978" s="6"/>
      <c r="Z978" s="7"/>
      <c r="AA978" s="7"/>
      <c r="AB978" s="7"/>
      <c r="AC978" s="7"/>
      <c r="AD978" s="7"/>
      <c r="AE978" s="7"/>
    </row>
    <row r="979" spans="1:31" x14ac:dyDescent="0.15">
      <c r="A979" s="4">
        <v>42416</v>
      </c>
      <c r="B979" s="5" t="s">
        <v>1941</v>
      </c>
      <c r="C979" s="2">
        <v>13</v>
      </c>
      <c r="D979" s="6" t="s">
        <v>149</v>
      </c>
      <c r="E979" s="6" t="s">
        <v>504</v>
      </c>
      <c r="F979" s="7"/>
      <c r="G979" s="2" t="s">
        <v>150</v>
      </c>
      <c r="H979" s="2" t="s">
        <v>44</v>
      </c>
      <c r="I979" s="2" t="s">
        <v>797</v>
      </c>
      <c r="J979" s="6" t="s">
        <v>45</v>
      </c>
      <c r="K979" s="2" t="s">
        <v>66</v>
      </c>
      <c r="L979" s="2">
        <v>1</v>
      </c>
      <c r="M979" s="2">
        <v>258</v>
      </c>
      <c r="N979" s="2">
        <v>100</v>
      </c>
      <c r="O979" s="12">
        <v>0.387596899224806</v>
      </c>
      <c r="P979" s="7"/>
      <c r="Q979" s="7"/>
      <c r="R979" s="14" t="s">
        <v>65</v>
      </c>
      <c r="S979" s="2" t="s">
        <v>1942</v>
      </c>
      <c r="T979" s="7"/>
      <c r="U979" s="7"/>
      <c r="V979" s="7"/>
      <c r="W979" s="2" t="s">
        <v>54</v>
      </c>
      <c r="X979" s="6" t="s">
        <v>86</v>
      </c>
      <c r="Y979" s="6"/>
      <c r="Z979" s="7"/>
      <c r="AA979" s="7"/>
      <c r="AB979" s="7"/>
      <c r="AC979" s="7"/>
      <c r="AD979" s="7"/>
      <c r="AE979" s="7"/>
    </row>
    <row r="980" spans="1:31" x14ac:dyDescent="0.15">
      <c r="A980" s="4">
        <v>42417</v>
      </c>
      <c r="B980" s="5" t="s">
        <v>1943</v>
      </c>
      <c r="C980" s="2">
        <v>2</v>
      </c>
      <c r="D980" s="6" t="s">
        <v>66</v>
      </c>
      <c r="E980" s="6" t="s">
        <v>286</v>
      </c>
      <c r="F980" s="2" t="s">
        <v>1780</v>
      </c>
      <c r="G980" s="7"/>
      <c r="H980" s="2" t="s">
        <v>193</v>
      </c>
      <c r="I980" s="2" t="s">
        <v>1944</v>
      </c>
      <c r="J980" s="6" t="s">
        <v>45</v>
      </c>
      <c r="K980" s="2" t="s">
        <v>66</v>
      </c>
      <c r="L980" s="2">
        <v>1</v>
      </c>
      <c r="M980" s="2">
        <v>7980</v>
      </c>
      <c r="N980" s="2">
        <v>1995</v>
      </c>
      <c r="O980" s="12">
        <v>0.25</v>
      </c>
      <c r="P980" s="7"/>
      <c r="Q980" s="7"/>
      <c r="R980" s="14" t="s">
        <v>145</v>
      </c>
      <c r="S980" s="2" t="s">
        <v>1945</v>
      </c>
      <c r="T980" s="2">
        <v>13601054527</v>
      </c>
      <c r="U980" s="2" t="s">
        <v>1128</v>
      </c>
      <c r="V980" s="7"/>
      <c r="W980" s="2" t="s">
        <v>54</v>
      </c>
      <c r="X980" s="6" t="s">
        <v>49</v>
      </c>
      <c r="Y980" s="6"/>
      <c r="Z980" s="7"/>
      <c r="AA980" s="7"/>
      <c r="AB980" s="7"/>
      <c r="AC980" s="7"/>
      <c r="AD980" s="7"/>
      <c r="AE980" s="7"/>
    </row>
    <row r="981" spans="1:31" x14ac:dyDescent="0.15">
      <c r="A981" s="4">
        <v>42417</v>
      </c>
      <c r="B981" s="5" t="s">
        <v>1946</v>
      </c>
      <c r="C981" s="2">
        <v>3</v>
      </c>
      <c r="D981" s="6" t="s">
        <v>90</v>
      </c>
      <c r="E981" s="6" t="s">
        <v>599</v>
      </c>
      <c r="F981" s="7"/>
      <c r="G981" s="2" t="s">
        <v>195</v>
      </c>
      <c r="H981" s="2" t="s">
        <v>44</v>
      </c>
      <c r="I981" s="2" t="s">
        <v>43</v>
      </c>
      <c r="J981" s="6" t="s">
        <v>55</v>
      </c>
      <c r="K981" s="2" t="s">
        <v>66</v>
      </c>
      <c r="L981" s="2">
        <v>1</v>
      </c>
      <c r="M981" s="2">
        <v>1580</v>
      </c>
      <c r="N981" s="2">
        <v>500</v>
      </c>
      <c r="O981" s="12">
        <v>0.316455696202532</v>
      </c>
      <c r="P981" s="7"/>
      <c r="Q981" s="7"/>
      <c r="R981" s="14" t="s">
        <v>145</v>
      </c>
      <c r="S981" s="2" t="s">
        <v>1947</v>
      </c>
      <c r="T981" s="2">
        <v>18618150803</v>
      </c>
      <c r="U981" s="2" t="s">
        <v>140</v>
      </c>
      <c r="V981" s="7"/>
      <c r="W981" s="2" t="s">
        <v>54</v>
      </c>
      <c r="X981" s="6" t="s">
        <v>86</v>
      </c>
      <c r="Y981" s="6"/>
      <c r="Z981" s="7"/>
      <c r="AA981" s="7"/>
      <c r="AB981" s="7"/>
      <c r="AC981" s="7"/>
      <c r="AD981" s="7"/>
      <c r="AE981" s="7"/>
    </row>
    <row r="982" spans="1:31" x14ac:dyDescent="0.15">
      <c r="A982" s="4">
        <v>42417</v>
      </c>
      <c r="B982" s="5" t="s">
        <v>1948</v>
      </c>
      <c r="C982" s="2">
        <v>4</v>
      </c>
      <c r="D982" s="6" t="s">
        <v>100</v>
      </c>
      <c r="E982" s="6" t="s">
        <v>227</v>
      </c>
      <c r="F982" s="7"/>
      <c r="G982" s="2" t="s">
        <v>1812</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1949</v>
      </c>
      <c r="C983" s="2">
        <v>5</v>
      </c>
      <c r="D983" s="6" t="s">
        <v>69</v>
      </c>
      <c r="E983" s="6" t="s">
        <v>199</v>
      </c>
      <c r="F983" s="2" t="s">
        <v>849</v>
      </c>
      <c r="G983" s="2" t="s">
        <v>71</v>
      </c>
      <c r="H983" s="2" t="s">
        <v>44</v>
      </c>
      <c r="I983" s="2" t="s">
        <v>72</v>
      </c>
      <c r="J983" s="6" t="s">
        <v>45</v>
      </c>
      <c r="K983" s="2" t="s">
        <v>66</v>
      </c>
      <c r="L983" s="2">
        <v>1</v>
      </c>
      <c r="M983" s="2">
        <v>1180</v>
      </c>
      <c r="N983" s="2">
        <v>1180</v>
      </c>
      <c r="O983" s="12">
        <v>1</v>
      </c>
      <c r="P983" s="7"/>
      <c r="Q983" s="7"/>
      <c r="R983" s="14" t="s">
        <v>113</v>
      </c>
      <c r="S983" s="2" t="s">
        <v>1950</v>
      </c>
      <c r="T983" s="7"/>
      <c r="U983" s="7"/>
      <c r="V983" s="7"/>
      <c r="W983" s="2" t="s">
        <v>215</v>
      </c>
      <c r="X983" s="6" t="s">
        <v>86</v>
      </c>
      <c r="Y983" s="6"/>
      <c r="Z983" s="2">
        <v>3950</v>
      </c>
      <c r="AA983" s="7"/>
      <c r="AB983" s="7"/>
      <c r="AC983" s="7"/>
      <c r="AD983" s="7"/>
      <c r="AE983" s="7"/>
    </row>
    <row r="984" spans="1:31" x14ac:dyDescent="0.15">
      <c r="A984" s="4">
        <v>42417</v>
      </c>
      <c r="B984" s="5" t="s">
        <v>1949</v>
      </c>
      <c r="C984" s="2">
        <v>5</v>
      </c>
      <c r="D984" s="6" t="s">
        <v>59</v>
      </c>
      <c r="E984" s="6" t="s">
        <v>264</v>
      </c>
      <c r="F984" s="7"/>
      <c r="G984" s="2" t="s">
        <v>195</v>
      </c>
      <c r="H984" s="2" t="s">
        <v>62</v>
      </c>
      <c r="I984" s="2" t="s">
        <v>43</v>
      </c>
      <c r="J984" s="6" t="s">
        <v>45</v>
      </c>
      <c r="K984" s="2" t="s">
        <v>66</v>
      </c>
      <c r="L984" s="2">
        <v>1</v>
      </c>
      <c r="M984" s="2">
        <v>138</v>
      </c>
      <c r="N984" s="2">
        <v>138</v>
      </c>
      <c r="O984" s="12">
        <v>1</v>
      </c>
      <c r="P984" s="7"/>
      <c r="Q984" s="7"/>
      <c r="R984" s="14" t="s">
        <v>113</v>
      </c>
      <c r="S984" s="2" t="s">
        <v>1950</v>
      </c>
      <c r="T984" s="7"/>
      <c r="U984" s="7"/>
      <c r="V984" s="7"/>
      <c r="W984" s="2" t="s">
        <v>215</v>
      </c>
      <c r="X984" s="6" t="s">
        <v>86</v>
      </c>
      <c r="Y984" s="6"/>
      <c r="Z984" s="7"/>
      <c r="AA984" s="7"/>
      <c r="AB984" s="7"/>
      <c r="AC984" s="7"/>
      <c r="AD984" s="7"/>
      <c r="AE984" s="7"/>
    </row>
    <row r="985" spans="1:31" x14ac:dyDescent="0.15">
      <c r="A985" s="4">
        <v>42417</v>
      </c>
      <c r="B985" s="5" t="s">
        <v>1951</v>
      </c>
      <c r="C985" s="2">
        <v>6</v>
      </c>
      <c r="D985" s="6" t="s">
        <v>428</v>
      </c>
      <c r="E985" s="6"/>
      <c r="F985" s="2" t="s">
        <v>1952</v>
      </c>
      <c r="G985" s="2" t="s">
        <v>223</v>
      </c>
      <c r="H985" s="2" t="s">
        <v>62</v>
      </c>
      <c r="I985" s="2">
        <v>26.5</v>
      </c>
      <c r="J985" s="6" t="s">
        <v>63</v>
      </c>
      <c r="K985" s="2" t="s">
        <v>66</v>
      </c>
      <c r="L985" s="2">
        <v>1</v>
      </c>
      <c r="M985" s="2">
        <v>300</v>
      </c>
      <c r="N985" s="2">
        <v>300</v>
      </c>
      <c r="O985" s="12">
        <v>1</v>
      </c>
      <c r="P985" s="2"/>
      <c r="Q985" s="2"/>
      <c r="R985" s="14" t="s">
        <v>113</v>
      </c>
      <c r="S985" s="2" t="s">
        <v>269</v>
      </c>
      <c r="T985" s="2"/>
      <c r="U985" s="2"/>
      <c r="V985" s="2"/>
      <c r="W985" s="2" t="s">
        <v>54</v>
      </c>
      <c r="X985" s="6" t="s">
        <v>49</v>
      </c>
      <c r="Y985" s="6"/>
      <c r="Z985" s="2"/>
      <c r="AA985" s="2"/>
      <c r="AB985" s="15"/>
      <c r="AC985" s="2"/>
      <c r="AD985" s="2"/>
      <c r="AE985" s="2"/>
    </row>
    <row r="986" spans="1:31" x14ac:dyDescent="0.15">
      <c r="A986" s="4">
        <v>42417</v>
      </c>
      <c r="B986" s="5" t="s">
        <v>1953</v>
      </c>
      <c r="C986" s="2">
        <v>7</v>
      </c>
      <c r="D986" s="6" t="s">
        <v>692</v>
      </c>
      <c r="E986" s="6" t="s">
        <v>112</v>
      </c>
      <c r="F986" s="7"/>
      <c r="G986" s="2" t="s">
        <v>1177</v>
      </c>
      <c r="H986" s="2" t="s">
        <v>44</v>
      </c>
      <c r="I986" s="2" t="s">
        <v>53</v>
      </c>
      <c r="J986" s="6" t="s">
        <v>55</v>
      </c>
      <c r="K986" s="2" t="s">
        <v>66</v>
      </c>
      <c r="L986" s="2">
        <v>1</v>
      </c>
      <c r="M986" s="2">
        <v>480</v>
      </c>
      <c r="N986" s="2">
        <v>288</v>
      </c>
      <c r="O986" s="12">
        <v>0.6</v>
      </c>
      <c r="P986" s="7"/>
      <c r="Q986" s="7"/>
      <c r="R986" s="14" t="s">
        <v>275</v>
      </c>
      <c r="S986" s="2" t="s">
        <v>1954</v>
      </c>
      <c r="T986" s="7"/>
      <c r="U986" s="7"/>
      <c r="V986" s="7"/>
      <c r="W986" s="2" t="s">
        <v>54</v>
      </c>
      <c r="X986" s="6" t="s">
        <v>86</v>
      </c>
      <c r="Y986" s="6"/>
      <c r="Z986" s="7"/>
      <c r="AA986" s="7"/>
      <c r="AB986" s="7"/>
      <c r="AC986" s="7"/>
      <c r="AD986" s="7"/>
      <c r="AE986" s="7"/>
    </row>
    <row r="987" spans="1:31" x14ac:dyDescent="0.15">
      <c r="A987" s="4">
        <v>42417</v>
      </c>
      <c r="B987" s="5" t="s">
        <v>1953</v>
      </c>
      <c r="C987" s="2">
        <v>7</v>
      </c>
      <c r="D987" s="6" t="s">
        <v>69</v>
      </c>
      <c r="E987" s="6" t="s">
        <v>199</v>
      </c>
      <c r="F987" s="2" t="s">
        <v>833</v>
      </c>
      <c r="G987" s="2" t="s">
        <v>259</v>
      </c>
      <c r="H987" s="2" t="s">
        <v>44</v>
      </c>
      <c r="I987" s="2" t="s">
        <v>43</v>
      </c>
      <c r="J987" s="6" t="s">
        <v>55</v>
      </c>
      <c r="K987" s="2" t="s">
        <v>66</v>
      </c>
      <c r="L987" s="2">
        <v>1</v>
      </c>
      <c r="M987" s="2">
        <v>1180</v>
      </c>
      <c r="N987" s="2">
        <v>708</v>
      </c>
      <c r="O987" s="12">
        <v>0.6</v>
      </c>
      <c r="P987" s="7"/>
      <c r="Q987" s="7"/>
      <c r="R987" s="14" t="s">
        <v>275</v>
      </c>
      <c r="S987" s="2" t="s">
        <v>1954</v>
      </c>
      <c r="T987" s="7"/>
      <c r="U987" s="7"/>
      <c r="V987" s="7"/>
      <c r="W987" s="2" t="s">
        <v>54</v>
      </c>
      <c r="X987" s="6" t="s">
        <v>86</v>
      </c>
      <c r="Y987" s="6"/>
      <c r="Z987" s="7"/>
      <c r="AA987" s="7"/>
      <c r="AB987" s="7"/>
      <c r="AC987" s="7"/>
      <c r="AD987" s="7"/>
      <c r="AE987" s="7"/>
    </row>
    <row r="988" spans="1:31" x14ac:dyDescent="0.15">
      <c r="A988" s="4">
        <v>42417</v>
      </c>
      <c r="B988" s="5" t="s">
        <v>1953</v>
      </c>
      <c r="C988" s="2">
        <v>7</v>
      </c>
      <c r="D988" s="6" t="s">
        <v>90</v>
      </c>
      <c r="E988" s="6" t="s">
        <v>599</v>
      </c>
      <c r="F988" s="2" t="s">
        <v>52</v>
      </c>
      <c r="G988" s="2" t="s">
        <v>195</v>
      </c>
      <c r="H988" s="2" t="s">
        <v>44</v>
      </c>
      <c r="I988" s="2" t="s">
        <v>43</v>
      </c>
      <c r="J988" s="6" t="s">
        <v>55</v>
      </c>
      <c r="K988" s="2" t="s">
        <v>66</v>
      </c>
      <c r="L988" s="2">
        <v>1</v>
      </c>
      <c r="M988" s="2">
        <v>1580</v>
      </c>
      <c r="N988" s="2">
        <v>500</v>
      </c>
      <c r="O988" s="12">
        <v>0.316455696202532</v>
      </c>
      <c r="P988" s="7"/>
      <c r="Q988" s="7"/>
      <c r="R988" s="14" t="s">
        <v>275</v>
      </c>
      <c r="S988" s="2" t="s">
        <v>1954</v>
      </c>
      <c r="T988" s="7"/>
      <c r="U988" s="7"/>
      <c r="V988" s="7"/>
      <c r="W988" s="2" t="s">
        <v>54</v>
      </c>
      <c r="X988" s="6" t="s">
        <v>86</v>
      </c>
      <c r="Y988" s="6"/>
      <c r="Z988" s="7"/>
      <c r="AA988" s="7"/>
      <c r="AB988" s="7"/>
      <c r="AC988" s="7"/>
      <c r="AD988" s="7"/>
      <c r="AE988" s="7"/>
    </row>
    <row r="989" spans="1:31" x14ac:dyDescent="0.15">
      <c r="A989" s="4">
        <v>42417</v>
      </c>
      <c r="B989" s="5" t="s">
        <v>1953</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275</v>
      </c>
      <c r="S989" s="2" t="s">
        <v>1954</v>
      </c>
      <c r="T989" s="7"/>
      <c r="U989" s="7"/>
      <c r="V989" s="7"/>
      <c r="W989" s="2" t="s">
        <v>54</v>
      </c>
      <c r="X989" s="6" t="s">
        <v>86</v>
      </c>
      <c r="Y989" s="6"/>
      <c r="Z989" s="7"/>
      <c r="AA989" s="7"/>
      <c r="AB989" s="7"/>
      <c r="AC989" s="7"/>
      <c r="AD989" s="7"/>
      <c r="AE989" s="7"/>
    </row>
    <row r="990" spans="1:31" x14ac:dyDescent="0.15">
      <c r="A990" s="4">
        <v>42418</v>
      </c>
      <c r="B990" s="5" t="s">
        <v>1955</v>
      </c>
      <c r="C990" s="2">
        <v>1</v>
      </c>
      <c r="D990" s="6" t="s">
        <v>69</v>
      </c>
      <c r="E990" s="6" t="s">
        <v>199</v>
      </c>
      <c r="F990" s="2" t="s">
        <v>833</v>
      </c>
      <c r="G990" s="2" t="s">
        <v>1934</v>
      </c>
      <c r="H990" s="2" t="s">
        <v>44</v>
      </c>
      <c r="I990" s="2" t="s">
        <v>43</v>
      </c>
      <c r="J990" s="6" t="s">
        <v>63</v>
      </c>
      <c r="K990" s="2" t="s">
        <v>66</v>
      </c>
      <c r="L990" s="2">
        <v>1</v>
      </c>
      <c r="M990" s="2">
        <v>1180</v>
      </c>
      <c r="N990" s="2">
        <v>1180</v>
      </c>
      <c r="O990" s="12">
        <v>1</v>
      </c>
      <c r="P990" s="7"/>
      <c r="Q990" s="7"/>
      <c r="R990" s="14" t="s">
        <v>113</v>
      </c>
      <c r="S990" s="2" t="s">
        <v>1956</v>
      </c>
      <c r="T990" s="7"/>
      <c r="U990" s="7"/>
      <c r="V990" s="7"/>
      <c r="W990" s="2" t="s">
        <v>54</v>
      </c>
      <c r="X990" s="6" t="s">
        <v>86</v>
      </c>
      <c r="Y990" s="6"/>
      <c r="Z990" s="2">
        <v>1390</v>
      </c>
      <c r="AA990" s="7"/>
      <c r="AB990" s="7"/>
      <c r="AC990" s="7"/>
      <c r="AD990" s="7"/>
      <c r="AE990" s="7"/>
    </row>
    <row r="991" spans="1:31" x14ac:dyDescent="0.15">
      <c r="A991" s="4">
        <v>42418</v>
      </c>
      <c r="B991" s="5" t="s">
        <v>1957</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1958</v>
      </c>
      <c r="T991" s="2">
        <v>18601271855</v>
      </c>
      <c r="U991" s="7"/>
      <c r="V991" s="7"/>
      <c r="W991" s="2" t="s">
        <v>54</v>
      </c>
      <c r="X991" s="6" t="s">
        <v>86</v>
      </c>
      <c r="Y991" s="6"/>
      <c r="Z991" s="7"/>
      <c r="AA991" s="7"/>
      <c r="AB991" s="7"/>
      <c r="AC991" s="7"/>
      <c r="AD991" s="7"/>
      <c r="AE991" s="7"/>
    </row>
    <row r="992" spans="1:31" x14ac:dyDescent="0.15">
      <c r="A992" s="4">
        <v>42418</v>
      </c>
      <c r="B992" s="5" t="s">
        <v>1957</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1958</v>
      </c>
      <c r="T992" s="7"/>
      <c r="U992" s="7"/>
      <c r="V992" s="7"/>
      <c r="W992" s="2" t="s">
        <v>54</v>
      </c>
      <c r="X992" s="6" t="s">
        <v>86</v>
      </c>
      <c r="Y992" s="6"/>
      <c r="Z992" s="7"/>
      <c r="AA992" s="7"/>
      <c r="AB992" s="7"/>
      <c r="AC992" s="7"/>
      <c r="AD992" s="7"/>
      <c r="AE992" s="7"/>
    </row>
    <row r="993" spans="1:25" x14ac:dyDescent="0.15">
      <c r="A993" s="4">
        <v>42418</v>
      </c>
      <c r="B993" s="5" t="s">
        <v>1957</v>
      </c>
      <c r="C993" s="2">
        <v>2</v>
      </c>
      <c r="D993" s="6" t="s">
        <v>75</v>
      </c>
      <c r="E993" s="6" t="s">
        <v>199</v>
      </c>
      <c r="F993" s="2" t="s">
        <v>1005</v>
      </c>
      <c r="G993" s="2" t="s">
        <v>259</v>
      </c>
      <c r="H993" s="2" t="s">
        <v>44</v>
      </c>
      <c r="I993" s="2" t="s">
        <v>53</v>
      </c>
      <c r="J993" s="6" t="s">
        <v>63</v>
      </c>
      <c r="K993" s="2" t="s">
        <v>66</v>
      </c>
      <c r="L993" s="2">
        <v>1</v>
      </c>
      <c r="M993" s="2">
        <v>528</v>
      </c>
      <c r="N993" s="2">
        <v>528</v>
      </c>
      <c r="O993" s="12">
        <v>1</v>
      </c>
      <c r="P993" s="7"/>
      <c r="Q993" s="7"/>
      <c r="R993" s="14" t="s">
        <v>65</v>
      </c>
      <c r="S993" s="2" t="s">
        <v>1958</v>
      </c>
      <c r="T993" s="7"/>
      <c r="U993" s="7"/>
      <c r="V993" s="7"/>
      <c r="W993" s="2" t="s">
        <v>54</v>
      </c>
      <c r="X993" s="6" t="s">
        <v>86</v>
      </c>
      <c r="Y993" s="6"/>
    </row>
    <row r="994" spans="1:25" x14ac:dyDescent="0.15">
      <c r="A994" s="4">
        <v>42418</v>
      </c>
      <c r="B994" s="5" t="s">
        <v>1957</v>
      </c>
      <c r="C994" s="2">
        <v>2</v>
      </c>
      <c r="D994" s="6" t="s">
        <v>75</v>
      </c>
      <c r="E994" s="6" t="s">
        <v>199</v>
      </c>
      <c r="F994" s="2" t="s">
        <v>942</v>
      </c>
      <c r="G994" s="2" t="s">
        <v>331</v>
      </c>
      <c r="H994" s="2" t="s">
        <v>44</v>
      </c>
      <c r="I994" s="2" t="s">
        <v>53</v>
      </c>
      <c r="J994" s="6" t="s">
        <v>63</v>
      </c>
      <c r="K994" s="2" t="s">
        <v>66</v>
      </c>
      <c r="L994" s="2">
        <v>1</v>
      </c>
      <c r="M994" s="2">
        <v>298</v>
      </c>
      <c r="N994" s="2">
        <v>298</v>
      </c>
      <c r="O994" s="12">
        <v>1</v>
      </c>
      <c r="P994" s="7"/>
      <c r="Q994" s="7"/>
      <c r="R994" s="14" t="s">
        <v>65</v>
      </c>
      <c r="S994" s="2" t="s">
        <v>1958</v>
      </c>
      <c r="T994" s="7"/>
      <c r="U994" s="7"/>
      <c r="V994" s="7"/>
      <c r="W994" s="2" t="s">
        <v>54</v>
      </c>
      <c r="X994" s="6" t="s">
        <v>86</v>
      </c>
      <c r="Y994" s="6"/>
    </row>
    <row r="995" spans="1:25" x14ac:dyDescent="0.15">
      <c r="A995" s="4">
        <v>42418</v>
      </c>
      <c r="B995" s="5" t="s">
        <v>1959</v>
      </c>
      <c r="C995" s="2">
        <v>3</v>
      </c>
      <c r="D995" s="6" t="s">
        <v>50</v>
      </c>
      <c r="E995" s="6" t="s">
        <v>1603</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1959</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1960</v>
      </c>
      <c r="C997" s="2">
        <v>4</v>
      </c>
      <c r="D997" s="6" t="s">
        <v>75</v>
      </c>
      <c r="E997" s="6" t="s">
        <v>225</v>
      </c>
      <c r="F997" s="2" t="s">
        <v>1961</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1962</v>
      </c>
      <c r="C998" s="2">
        <v>5</v>
      </c>
      <c r="D998" s="6" t="s">
        <v>90</v>
      </c>
      <c r="E998" s="6" t="s">
        <v>596</v>
      </c>
      <c r="F998" s="7"/>
      <c r="G998" s="2" t="s">
        <v>1812</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1963</v>
      </c>
      <c r="C999" s="2">
        <v>6</v>
      </c>
      <c r="D999" s="6" t="s">
        <v>100</v>
      </c>
      <c r="E999" s="6" t="s">
        <v>227</v>
      </c>
      <c r="F999" s="7"/>
      <c r="G999" s="2" t="s">
        <v>1812</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1963</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1964</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1965</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1901</v>
      </c>
      <c r="T1002" s="7"/>
      <c r="U1002" s="7"/>
      <c r="V1002" s="7"/>
      <c r="W1002" s="2" t="s">
        <v>54</v>
      </c>
      <c r="X1002" s="6" t="s">
        <v>86</v>
      </c>
      <c r="Y1002" s="6"/>
    </row>
    <row r="1003" spans="1:25" x14ac:dyDescent="0.15">
      <c r="A1003" s="4">
        <v>42418</v>
      </c>
      <c r="B1003" s="5" t="s">
        <v>1966</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1967</v>
      </c>
      <c r="T1003" s="7"/>
      <c r="U1003" s="7"/>
      <c r="V1003" s="7"/>
      <c r="W1003" s="2" t="s">
        <v>54</v>
      </c>
      <c r="X1003" s="6" t="s">
        <v>49</v>
      </c>
      <c r="Y1003" s="6"/>
    </row>
    <row r="1004" spans="1:25" x14ac:dyDescent="0.15">
      <c r="A1004" s="4">
        <v>42418</v>
      </c>
      <c r="B1004" s="5" t="s">
        <v>1966</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1967</v>
      </c>
      <c r="T1004" s="7"/>
      <c r="U1004" s="7"/>
      <c r="V1004" s="7"/>
      <c r="W1004" s="2" t="s">
        <v>54</v>
      </c>
      <c r="X1004" s="6" t="s">
        <v>49</v>
      </c>
      <c r="Y1004" s="6"/>
    </row>
    <row r="1005" spans="1:25" x14ac:dyDescent="0.15">
      <c r="A1005" s="4">
        <v>42418</v>
      </c>
      <c r="B1005" s="5" t="s">
        <v>1968</v>
      </c>
      <c r="C1005" s="2">
        <v>10</v>
      </c>
      <c r="D1005" s="6" t="s">
        <v>692</v>
      </c>
      <c r="E1005" s="6" t="s">
        <v>112</v>
      </c>
      <c r="F1005" s="7"/>
      <c r="G1005" s="2" t="s">
        <v>1177</v>
      </c>
      <c r="H1005" s="2" t="s">
        <v>44</v>
      </c>
      <c r="I1005" s="2" t="s">
        <v>53</v>
      </c>
      <c r="J1005" s="6" t="s">
        <v>55</v>
      </c>
      <c r="K1005" s="2" t="s">
        <v>66</v>
      </c>
      <c r="L1005" s="2">
        <v>1</v>
      </c>
      <c r="M1005" s="2">
        <v>480</v>
      </c>
      <c r="N1005" s="2">
        <v>480</v>
      </c>
      <c r="O1005" s="12">
        <v>1</v>
      </c>
      <c r="P1005" s="7"/>
      <c r="Q1005" s="7"/>
      <c r="R1005" s="14" t="s">
        <v>145</v>
      </c>
      <c r="S1005" s="2" t="s">
        <v>1969</v>
      </c>
      <c r="T1005" s="2">
        <v>18601232433</v>
      </c>
      <c r="U1005" s="2" t="s">
        <v>269</v>
      </c>
      <c r="V1005" s="7"/>
      <c r="W1005" s="2" t="s">
        <v>54</v>
      </c>
      <c r="X1005" s="6" t="s">
        <v>86</v>
      </c>
      <c r="Y1005" s="6"/>
    </row>
    <row r="1006" spans="1:25" x14ac:dyDescent="0.15">
      <c r="A1006" s="4">
        <v>42418</v>
      </c>
      <c r="B1006" s="5" t="s">
        <v>1970</v>
      </c>
      <c r="C1006" s="2">
        <v>11</v>
      </c>
      <c r="D1006" s="6" t="s">
        <v>111</v>
      </c>
      <c r="E1006" s="6" t="s">
        <v>112</v>
      </c>
      <c r="F1006" s="7"/>
      <c r="G1006" s="2" t="s">
        <v>1177</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1971</v>
      </c>
      <c r="C1007" s="2">
        <v>12</v>
      </c>
      <c r="D1007" s="6" t="s">
        <v>59</v>
      </c>
      <c r="E1007" s="6" t="s">
        <v>264</v>
      </c>
      <c r="F1007" s="7"/>
      <c r="G1007" s="2" t="s">
        <v>910</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1972</v>
      </c>
      <c r="C1008" s="2">
        <v>13</v>
      </c>
      <c r="D1008" s="6" t="s">
        <v>64</v>
      </c>
      <c r="E1008" s="6" t="s">
        <v>101</v>
      </c>
      <c r="F1008" s="2" t="s">
        <v>1938</v>
      </c>
      <c r="G1008" s="7"/>
      <c r="H1008" s="2" t="s">
        <v>44</v>
      </c>
      <c r="I1008" s="2" t="s">
        <v>1939</v>
      </c>
      <c r="J1008" s="6" t="s">
        <v>45</v>
      </c>
      <c r="K1008" s="2" t="s">
        <v>64</v>
      </c>
      <c r="L1008" s="2">
        <v>1</v>
      </c>
      <c r="M1008" s="2">
        <v>4780</v>
      </c>
      <c r="N1008" s="2">
        <v>2868</v>
      </c>
      <c r="O1008" s="12">
        <v>0.6</v>
      </c>
      <c r="P1008" s="7"/>
      <c r="Q1008" s="7"/>
      <c r="R1008" s="14" t="s">
        <v>275</v>
      </c>
      <c r="S1008" s="2" t="s">
        <v>1973</v>
      </c>
      <c r="T1008" s="7"/>
      <c r="U1008" s="7"/>
      <c r="V1008" s="7"/>
      <c r="W1008" s="2" t="s">
        <v>54</v>
      </c>
      <c r="X1008" s="6" t="s">
        <v>78</v>
      </c>
      <c r="Y1008" s="6"/>
    </row>
    <row r="1009" spans="1:31" x14ac:dyDescent="0.15">
      <c r="A1009" s="4">
        <v>42418</v>
      </c>
      <c r="B1009" s="5" t="s">
        <v>1974</v>
      </c>
      <c r="C1009" s="2">
        <v>14</v>
      </c>
      <c r="D1009" s="6" t="s">
        <v>83</v>
      </c>
      <c r="E1009" s="6" t="s">
        <v>79</v>
      </c>
      <c r="F1009" s="2" t="s">
        <v>1526</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1975</v>
      </c>
      <c r="C1010" s="2">
        <v>15</v>
      </c>
      <c r="D1010" s="6" t="s">
        <v>122</v>
      </c>
      <c r="E1010" s="6" t="s">
        <v>123</v>
      </c>
      <c r="F1010" s="2" t="s">
        <v>1976</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1975</v>
      </c>
      <c r="C1011" s="2">
        <v>15</v>
      </c>
      <c r="D1011" s="6" t="s">
        <v>122</v>
      </c>
      <c r="E1011" s="6" t="s">
        <v>123</v>
      </c>
      <c r="F1011" s="2" t="s">
        <v>1977</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1975</v>
      </c>
      <c r="C1012" s="2">
        <v>15</v>
      </c>
      <c r="D1012" s="6" t="s">
        <v>141</v>
      </c>
      <c r="E1012" s="6" t="s">
        <v>1020</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1978</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1979</v>
      </c>
      <c r="T1013" s="2">
        <v>18611389798</v>
      </c>
      <c r="U1013" s="7"/>
      <c r="V1013" s="7"/>
      <c r="W1013" s="2" t="s">
        <v>54</v>
      </c>
      <c r="X1013" s="6" t="s">
        <v>86</v>
      </c>
      <c r="Y1013" s="6"/>
      <c r="Z1013" s="7"/>
      <c r="AA1013" s="7"/>
      <c r="AB1013" s="7"/>
      <c r="AC1013" s="7"/>
      <c r="AD1013" s="7"/>
      <c r="AE1013" s="7"/>
    </row>
    <row r="1014" spans="1:31" x14ac:dyDescent="0.15">
      <c r="A1014" s="4">
        <v>42419</v>
      </c>
      <c r="B1014" s="5" t="s">
        <v>1980</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1981</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1982</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1983</v>
      </c>
      <c r="T1016" s="7"/>
      <c r="U1016" s="7"/>
      <c r="V1016" s="7"/>
      <c r="W1016" s="2" t="s">
        <v>54</v>
      </c>
      <c r="X1016" s="6" t="s">
        <v>49</v>
      </c>
      <c r="Y1016" s="6"/>
      <c r="Z1016" s="7"/>
      <c r="AA1016" s="7"/>
      <c r="AB1016" s="7"/>
      <c r="AC1016" s="7"/>
      <c r="AD1016" s="7"/>
      <c r="AE1016" s="7"/>
    </row>
    <row r="1017" spans="1:31" x14ac:dyDescent="0.15">
      <c r="A1017" s="4">
        <v>42419</v>
      </c>
      <c r="B1017" s="5" t="s">
        <v>1984</v>
      </c>
      <c r="C1017" s="2">
        <v>5</v>
      </c>
      <c r="D1017" s="6" t="s">
        <v>50</v>
      </c>
      <c r="E1017" s="6" t="s">
        <v>1603</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1985</v>
      </c>
      <c r="C1018" s="2">
        <v>6</v>
      </c>
      <c r="D1018" s="6" t="s">
        <v>64</v>
      </c>
      <c r="E1018" s="6" t="s">
        <v>101</v>
      </c>
      <c r="F1018" s="2" t="s">
        <v>1986</v>
      </c>
      <c r="G1018" s="2" t="s">
        <v>80</v>
      </c>
      <c r="H1018" s="2" t="s">
        <v>62</v>
      </c>
      <c r="I1018" s="2" t="s">
        <v>126</v>
      </c>
      <c r="J1018" s="6" t="s">
        <v>45</v>
      </c>
      <c r="K1018" s="2" t="s">
        <v>64</v>
      </c>
      <c r="L1018" s="2">
        <v>1</v>
      </c>
      <c r="M1018" s="2">
        <v>5580</v>
      </c>
      <c r="N1018" s="2">
        <v>3348</v>
      </c>
      <c r="O1018" s="12">
        <v>0.6</v>
      </c>
      <c r="P1018" s="7"/>
      <c r="Q1018" s="7"/>
      <c r="R1018" s="14" t="s">
        <v>65</v>
      </c>
      <c r="S1018" s="2" t="s">
        <v>1987</v>
      </c>
      <c r="T1018" s="7"/>
      <c r="U1018" s="7"/>
      <c r="V1018" s="7"/>
      <c r="W1018" s="2" t="s">
        <v>54</v>
      </c>
      <c r="X1018" s="6" t="s">
        <v>74</v>
      </c>
      <c r="Y1018" s="6"/>
      <c r="Z1018" s="7"/>
      <c r="AA1018" s="7"/>
      <c r="AB1018" s="7"/>
      <c r="AC1018" s="7"/>
      <c r="AD1018" s="7"/>
      <c r="AE1018" s="7"/>
    </row>
    <row r="1019" spans="1:31" x14ac:dyDescent="0.15">
      <c r="A1019" s="4">
        <v>42419</v>
      </c>
      <c r="B1019" s="5" t="s">
        <v>1988</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1987</v>
      </c>
      <c r="T1019" s="7"/>
      <c r="U1019" s="7"/>
      <c r="V1019" s="7"/>
      <c r="W1019" s="2" t="s">
        <v>54</v>
      </c>
      <c r="X1019" s="6" t="s">
        <v>74</v>
      </c>
      <c r="Y1019" s="6"/>
      <c r="Z1019" s="7"/>
      <c r="AA1019" s="7"/>
      <c r="AB1019" s="7"/>
      <c r="AC1019" s="7"/>
      <c r="AD1019" s="7"/>
      <c r="AE1019" s="7"/>
    </row>
    <row r="1020" spans="1:31" x14ac:dyDescent="0.15">
      <c r="A1020" s="4">
        <v>42419</v>
      </c>
      <c r="B1020" s="5" t="s">
        <v>1988</v>
      </c>
      <c r="C1020" s="2">
        <v>7</v>
      </c>
      <c r="D1020" s="6" t="s">
        <v>83</v>
      </c>
      <c r="E1020" s="6"/>
      <c r="F1020" s="2" t="s">
        <v>1989</v>
      </c>
      <c r="G1020" s="2" t="s">
        <v>203</v>
      </c>
      <c r="H1020" s="2" t="s">
        <v>44</v>
      </c>
      <c r="I1020" s="2">
        <v>43</v>
      </c>
      <c r="J1020" s="6" t="s">
        <v>45</v>
      </c>
      <c r="K1020" s="2" t="s">
        <v>64</v>
      </c>
      <c r="L1020" s="2">
        <v>1</v>
      </c>
      <c r="M1020" s="2">
        <v>1800</v>
      </c>
      <c r="N1020" s="2">
        <v>1080</v>
      </c>
      <c r="O1020" s="12">
        <v>0.6</v>
      </c>
      <c r="P1020" s="7"/>
      <c r="Q1020" s="7"/>
      <c r="R1020" s="14" t="s">
        <v>65</v>
      </c>
      <c r="S1020" s="2" t="s">
        <v>1987</v>
      </c>
      <c r="T1020" s="7"/>
      <c r="U1020" s="7"/>
      <c r="V1020" s="7"/>
      <c r="W1020" s="2" t="s">
        <v>54</v>
      </c>
      <c r="X1020" s="6" t="s">
        <v>74</v>
      </c>
      <c r="Y1020" s="6"/>
      <c r="Z1020" s="7"/>
      <c r="AA1020" s="7"/>
      <c r="AB1020" s="7"/>
      <c r="AC1020" s="7"/>
      <c r="AD1020" s="7"/>
      <c r="AE1020" s="7"/>
    </row>
    <row r="1021" spans="1:31" x14ac:dyDescent="0.15">
      <c r="A1021" s="4">
        <v>42419</v>
      </c>
      <c r="B1021" s="5" t="s">
        <v>1988</v>
      </c>
      <c r="C1021" s="2">
        <v>7</v>
      </c>
      <c r="D1021" s="6" t="s">
        <v>90</v>
      </c>
      <c r="E1021" s="6" t="s">
        <v>91</v>
      </c>
      <c r="F1021" s="2" t="s">
        <v>1990</v>
      </c>
      <c r="G1021" s="2" t="s">
        <v>989</v>
      </c>
      <c r="H1021" s="2" t="s">
        <v>44</v>
      </c>
      <c r="I1021" s="2" t="s">
        <v>72</v>
      </c>
      <c r="J1021" s="6" t="s">
        <v>45</v>
      </c>
      <c r="K1021" s="2" t="s">
        <v>64</v>
      </c>
      <c r="L1021" s="2">
        <v>1</v>
      </c>
      <c r="M1021" s="2">
        <v>1760</v>
      </c>
      <c r="N1021" s="2">
        <v>1056</v>
      </c>
      <c r="O1021" s="12">
        <v>0.6</v>
      </c>
      <c r="P1021" s="7"/>
      <c r="Q1021" s="7"/>
      <c r="R1021" s="14" t="s">
        <v>65</v>
      </c>
      <c r="S1021" s="2" t="s">
        <v>1987</v>
      </c>
      <c r="T1021" s="7"/>
      <c r="U1021" s="7"/>
      <c r="V1021" s="7"/>
      <c r="W1021" s="2" t="s">
        <v>54</v>
      </c>
      <c r="X1021" s="6" t="s">
        <v>74</v>
      </c>
      <c r="Y1021" s="6"/>
      <c r="Z1021" s="7"/>
      <c r="AA1021" s="7"/>
      <c r="AB1021" s="7"/>
      <c r="AC1021" s="7"/>
      <c r="AD1021" s="7"/>
      <c r="AE1021" s="7"/>
    </row>
    <row r="1022" spans="1:31" x14ac:dyDescent="0.15">
      <c r="A1022" s="4">
        <v>42419</v>
      </c>
      <c r="B1022" s="5" t="s">
        <v>1991</v>
      </c>
      <c r="C1022" s="2">
        <v>8</v>
      </c>
      <c r="D1022" s="6" t="s">
        <v>75</v>
      </c>
      <c r="E1022" s="6" t="s">
        <v>76</v>
      </c>
      <c r="F1022" s="2" t="s">
        <v>77</v>
      </c>
      <c r="G1022" s="2" t="s">
        <v>302</v>
      </c>
      <c r="H1022" s="2" t="s">
        <v>44</v>
      </c>
      <c r="I1022" s="2" t="s">
        <v>53</v>
      </c>
      <c r="J1022" s="6" t="s">
        <v>45</v>
      </c>
      <c r="K1022" s="2" t="s">
        <v>66</v>
      </c>
      <c r="L1022" s="2">
        <v>1</v>
      </c>
      <c r="M1022" s="2">
        <v>820</v>
      </c>
      <c r="N1022" s="2">
        <v>574</v>
      </c>
      <c r="O1022" s="12">
        <v>0.7</v>
      </c>
      <c r="P1022" s="7"/>
      <c r="Q1022" s="7"/>
      <c r="R1022" s="14" t="s">
        <v>113</v>
      </c>
      <c r="S1022" s="2" t="s">
        <v>310</v>
      </c>
      <c r="T1022" s="7"/>
      <c r="U1022" s="7"/>
      <c r="V1022" s="7"/>
      <c r="W1022" s="2" t="s">
        <v>54</v>
      </c>
      <c r="X1022" s="6" t="s">
        <v>86</v>
      </c>
      <c r="Y1022" s="6"/>
      <c r="Z1022" s="7"/>
      <c r="AA1022" s="7"/>
      <c r="AB1022" s="7"/>
      <c r="AC1022" s="7"/>
      <c r="AD1022" s="7"/>
      <c r="AE1022" s="7"/>
    </row>
    <row r="1023" spans="1:31" x14ac:dyDescent="0.15">
      <c r="A1023" s="4">
        <v>42419</v>
      </c>
      <c r="B1023" s="5" t="s">
        <v>1992</v>
      </c>
      <c r="C1023" s="2">
        <v>9</v>
      </c>
      <c r="D1023" s="6" t="s">
        <v>692</v>
      </c>
      <c r="E1023" s="6" t="s">
        <v>112</v>
      </c>
      <c r="F1023" s="7"/>
      <c r="G1023" s="2" t="s">
        <v>1177</v>
      </c>
      <c r="H1023" s="2" t="s">
        <v>44</v>
      </c>
      <c r="I1023" s="2" t="s">
        <v>53</v>
      </c>
      <c r="J1023" s="6" t="s">
        <v>45</v>
      </c>
      <c r="K1023" s="2" t="s">
        <v>66</v>
      </c>
      <c r="L1023" s="2">
        <v>1</v>
      </c>
      <c r="M1023" s="2">
        <v>480</v>
      </c>
      <c r="N1023" s="2">
        <v>480</v>
      </c>
      <c r="O1023" s="12">
        <v>1</v>
      </c>
      <c r="P1023" s="7"/>
      <c r="Q1023" s="7"/>
      <c r="R1023" s="14" t="s">
        <v>113</v>
      </c>
      <c r="S1023" s="2" t="s">
        <v>1090</v>
      </c>
      <c r="T1023" s="7"/>
      <c r="U1023" s="7"/>
      <c r="V1023" s="7"/>
      <c r="W1023" s="2" t="s">
        <v>54</v>
      </c>
      <c r="X1023" s="6" t="s">
        <v>276</v>
      </c>
      <c r="Y1023" s="6"/>
      <c r="Z1023" s="7"/>
      <c r="AA1023" s="7"/>
      <c r="AB1023" s="7"/>
      <c r="AC1023" s="7"/>
      <c r="AD1023" s="7"/>
      <c r="AE1023" s="7"/>
    </row>
    <row r="1024" spans="1:31" x14ac:dyDescent="0.15">
      <c r="A1024" s="4">
        <v>42419</v>
      </c>
      <c r="B1024" s="5" t="s">
        <v>1992</v>
      </c>
      <c r="C1024" s="2">
        <v>9</v>
      </c>
      <c r="D1024" s="6" t="s">
        <v>111</v>
      </c>
      <c r="E1024" s="6" t="s">
        <v>112</v>
      </c>
      <c r="F1024" s="7"/>
      <c r="G1024" s="2" t="s">
        <v>1177</v>
      </c>
      <c r="H1024" s="2" t="s">
        <v>44</v>
      </c>
      <c r="I1024" s="2" t="s">
        <v>178</v>
      </c>
      <c r="J1024" s="6" t="s">
        <v>45</v>
      </c>
      <c r="K1024" s="2" t="s">
        <v>66</v>
      </c>
      <c r="L1024" s="2">
        <v>1</v>
      </c>
      <c r="M1024" s="2">
        <v>320</v>
      </c>
      <c r="N1024" s="2">
        <v>320</v>
      </c>
      <c r="O1024" s="12">
        <v>1</v>
      </c>
      <c r="P1024" s="7"/>
      <c r="Q1024" s="7"/>
      <c r="R1024" s="14" t="s">
        <v>113</v>
      </c>
      <c r="S1024" s="2" t="s">
        <v>1090</v>
      </c>
      <c r="T1024" s="7"/>
      <c r="U1024" s="7"/>
      <c r="V1024" s="7"/>
      <c r="W1024" s="2" t="s">
        <v>54</v>
      </c>
      <c r="X1024" s="6" t="s">
        <v>276</v>
      </c>
      <c r="Y1024" s="6"/>
      <c r="Z1024" s="7"/>
      <c r="AA1024" s="7"/>
      <c r="AB1024" s="7"/>
      <c r="AC1024" s="7"/>
      <c r="AD1024" s="7"/>
      <c r="AE1024" s="7"/>
    </row>
    <row r="1025" spans="1:31" x14ac:dyDescent="0.15">
      <c r="A1025" s="4">
        <v>42419</v>
      </c>
      <c r="B1025" s="5" t="s">
        <v>1992</v>
      </c>
      <c r="C1025" s="2">
        <v>9</v>
      </c>
      <c r="D1025" s="6" t="s">
        <v>59</v>
      </c>
      <c r="E1025" s="6" t="s">
        <v>264</v>
      </c>
      <c r="F1025" s="7"/>
      <c r="G1025" s="2" t="s">
        <v>166</v>
      </c>
      <c r="H1025" s="2" t="s">
        <v>62</v>
      </c>
      <c r="I1025" s="2" t="s">
        <v>89</v>
      </c>
      <c r="J1025" s="6" t="s">
        <v>45</v>
      </c>
      <c r="K1025" s="2" t="s">
        <v>66</v>
      </c>
      <c r="L1025" s="2">
        <v>1</v>
      </c>
      <c r="M1025" s="2">
        <v>138</v>
      </c>
      <c r="N1025" s="2">
        <v>138</v>
      </c>
      <c r="O1025" s="12">
        <v>1</v>
      </c>
      <c r="P1025" s="7"/>
      <c r="Q1025" s="7"/>
      <c r="R1025" s="14" t="s">
        <v>113</v>
      </c>
      <c r="S1025" s="2" t="s">
        <v>1090</v>
      </c>
      <c r="T1025" s="7"/>
      <c r="U1025" s="7"/>
      <c r="V1025" s="7"/>
      <c r="W1025" s="2" t="s">
        <v>54</v>
      </c>
      <c r="X1025" s="6" t="s">
        <v>276</v>
      </c>
      <c r="Y1025" s="6"/>
      <c r="Z1025" s="7"/>
      <c r="AA1025" s="7"/>
      <c r="AB1025" s="7"/>
      <c r="AC1025" s="7"/>
      <c r="AD1025" s="7"/>
      <c r="AE1025" s="7"/>
    </row>
    <row r="1026" spans="1:31" x14ac:dyDescent="0.15">
      <c r="A1026" s="4">
        <v>42420</v>
      </c>
      <c r="B1026" s="5" t="s">
        <v>1993</v>
      </c>
      <c r="C1026" s="2">
        <v>1</v>
      </c>
      <c r="D1026" s="6" t="s">
        <v>50</v>
      </c>
      <c r="E1026" s="6" t="s">
        <v>1603</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1994</v>
      </c>
      <c r="C1027" s="2">
        <v>2</v>
      </c>
      <c r="D1027" s="6" t="s">
        <v>973</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1995</v>
      </c>
      <c r="C1028" s="2">
        <v>3</v>
      </c>
      <c r="D1028" s="6" t="s">
        <v>90</v>
      </c>
      <c r="E1028" s="6" t="s">
        <v>93</v>
      </c>
      <c r="F1028" s="2" t="s">
        <v>265</v>
      </c>
      <c r="G1028" s="2" t="s">
        <v>304</v>
      </c>
      <c r="H1028" s="2" t="s">
        <v>62</v>
      </c>
      <c r="I1028" s="2" t="s">
        <v>43</v>
      </c>
      <c r="J1028" s="6" t="s">
        <v>45</v>
      </c>
      <c r="K1028" s="2" t="s">
        <v>46</v>
      </c>
      <c r="L1028" s="2">
        <v>1</v>
      </c>
      <c r="M1028" s="2">
        <v>1860</v>
      </c>
      <c r="N1028" s="2">
        <v>1116</v>
      </c>
      <c r="O1028" s="12">
        <v>0.6</v>
      </c>
      <c r="P1028" s="7"/>
      <c r="Q1028" s="7"/>
      <c r="R1028" s="14" t="s">
        <v>113</v>
      </c>
      <c r="S1028" s="2" t="s">
        <v>1851</v>
      </c>
      <c r="T1028" s="7"/>
      <c r="U1028" s="7"/>
      <c r="V1028" s="7"/>
      <c r="W1028" s="2" t="s">
        <v>54</v>
      </c>
      <c r="X1028" s="6" t="s">
        <v>49</v>
      </c>
      <c r="Y1028" s="6"/>
      <c r="Z1028" s="2">
        <v>1090</v>
      </c>
      <c r="AA1028" s="2">
        <v>1007</v>
      </c>
      <c r="AB1028" s="7"/>
      <c r="AC1028" s="7"/>
      <c r="AD1028" s="7"/>
      <c r="AE1028" s="7"/>
    </row>
    <row r="1029" spans="1:31" x14ac:dyDescent="0.15">
      <c r="A1029" s="4">
        <v>42420</v>
      </c>
      <c r="B1029" s="5" t="s">
        <v>1996</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1773</v>
      </c>
      <c r="T1029" s="7"/>
      <c r="U1029" s="7"/>
      <c r="V1029" s="7"/>
      <c r="W1029" s="2" t="s">
        <v>54</v>
      </c>
      <c r="X1029" s="6" t="s">
        <v>49</v>
      </c>
      <c r="Y1029" s="6"/>
      <c r="Z1029" s="7"/>
      <c r="AA1029" s="7"/>
      <c r="AB1029" s="7"/>
      <c r="AC1029" s="7"/>
      <c r="AD1029" s="7"/>
      <c r="AE1029" s="7"/>
    </row>
    <row r="1030" spans="1:31" x14ac:dyDescent="0.15">
      <c r="A1030" s="4">
        <v>42420</v>
      </c>
      <c r="B1030" s="5" t="s">
        <v>1997</v>
      </c>
      <c r="C1030" s="2">
        <v>5</v>
      </c>
      <c r="D1030" s="6" t="s">
        <v>92</v>
      </c>
      <c r="E1030" s="6" t="s">
        <v>52</v>
      </c>
      <c r="F1030" s="2" t="s">
        <v>284</v>
      </c>
      <c r="G1030" s="2" t="s">
        <v>166</v>
      </c>
      <c r="H1030" s="2" t="s">
        <v>44</v>
      </c>
      <c r="I1030" s="2" t="s">
        <v>72</v>
      </c>
      <c r="J1030" s="6" t="s">
        <v>55</v>
      </c>
      <c r="K1030" s="2" t="s">
        <v>64</v>
      </c>
      <c r="L1030" s="2">
        <v>1</v>
      </c>
      <c r="M1030" s="2">
        <v>1290</v>
      </c>
      <c r="N1030" s="2">
        <v>300</v>
      </c>
      <c r="O1030" s="12">
        <v>0.232558139534884</v>
      </c>
      <c r="P1030" s="7"/>
      <c r="Q1030" s="7"/>
      <c r="R1030" s="14" t="s">
        <v>47</v>
      </c>
      <c r="S1030" s="2" t="s">
        <v>1998</v>
      </c>
      <c r="T1030" s="7"/>
      <c r="U1030" s="7"/>
      <c r="V1030" s="7"/>
      <c r="W1030" s="2" t="s">
        <v>54</v>
      </c>
      <c r="X1030" s="6" t="s">
        <v>78</v>
      </c>
      <c r="Y1030" s="6"/>
      <c r="Z1030" s="7"/>
      <c r="AA1030" s="7"/>
      <c r="AB1030" s="7"/>
      <c r="AC1030" s="7"/>
      <c r="AD1030" s="7"/>
      <c r="AE1030" s="7"/>
    </row>
    <row r="1031" spans="1:31" x14ac:dyDescent="0.15">
      <c r="A1031" s="4">
        <v>42420</v>
      </c>
      <c r="B1031" s="5" t="s">
        <v>1999</v>
      </c>
      <c r="C1031" s="2">
        <v>6</v>
      </c>
      <c r="D1031" s="6" t="s">
        <v>75</v>
      </c>
      <c r="E1031" s="6" t="s">
        <v>199</v>
      </c>
      <c r="F1031" s="2" t="s">
        <v>954</v>
      </c>
      <c r="G1031" s="2" t="s">
        <v>2000</v>
      </c>
      <c r="H1031" s="2" t="s">
        <v>44</v>
      </c>
      <c r="I1031" s="2" t="s">
        <v>53</v>
      </c>
      <c r="J1031" s="6" t="s">
        <v>63</v>
      </c>
      <c r="K1031" s="2" t="s">
        <v>66</v>
      </c>
      <c r="L1031" s="2">
        <v>1</v>
      </c>
      <c r="M1031" s="2">
        <v>680</v>
      </c>
      <c r="N1031" s="2">
        <v>680</v>
      </c>
      <c r="O1031" s="12">
        <v>1</v>
      </c>
      <c r="P1031" s="7"/>
      <c r="Q1031" s="7"/>
      <c r="R1031" s="14" t="s">
        <v>113</v>
      </c>
      <c r="S1031" s="2" t="s">
        <v>1769</v>
      </c>
      <c r="T1031" s="7"/>
      <c r="U1031" s="7"/>
      <c r="V1031" s="7"/>
      <c r="W1031" s="2" t="s">
        <v>54</v>
      </c>
      <c r="X1031" s="6" t="s">
        <v>86</v>
      </c>
      <c r="Y1031" s="6"/>
      <c r="Z1031" s="7"/>
      <c r="AA1031" s="7"/>
      <c r="AB1031" s="7"/>
      <c r="AC1031" s="7"/>
      <c r="AD1031" s="7"/>
      <c r="AE1031" s="7"/>
    </row>
    <row r="1032" spans="1:31" x14ac:dyDescent="0.15">
      <c r="A1032" s="4">
        <v>42420</v>
      </c>
      <c r="B1032" s="5" t="s">
        <v>2001</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2002</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2003</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2004</v>
      </c>
      <c r="C1035" s="2">
        <v>10</v>
      </c>
      <c r="D1035" s="6" t="s">
        <v>50</v>
      </c>
      <c r="E1035" s="6" t="s">
        <v>623</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2005</v>
      </c>
      <c r="C1036" s="2">
        <v>11</v>
      </c>
      <c r="D1036" s="6" t="s">
        <v>64</v>
      </c>
      <c r="E1036" s="6" t="s">
        <v>101</v>
      </c>
      <c r="F1036" s="2" t="s">
        <v>1138</v>
      </c>
      <c r="G1036" s="7"/>
      <c r="H1036" s="2" t="s">
        <v>44</v>
      </c>
      <c r="I1036" s="2" t="s">
        <v>131</v>
      </c>
      <c r="J1036" s="6" t="s">
        <v>45</v>
      </c>
      <c r="K1036" s="2" t="s">
        <v>64</v>
      </c>
      <c r="L1036" s="2">
        <v>1</v>
      </c>
      <c r="M1036" s="2">
        <v>4780</v>
      </c>
      <c r="N1036" s="2">
        <v>3107</v>
      </c>
      <c r="O1036" s="12">
        <v>0.65</v>
      </c>
      <c r="P1036" s="7"/>
      <c r="Q1036" s="7"/>
      <c r="R1036" s="14" t="s">
        <v>145</v>
      </c>
      <c r="S1036" s="2" t="s">
        <v>1760</v>
      </c>
      <c r="T1036" s="7"/>
      <c r="U1036" s="2" t="s">
        <v>1761</v>
      </c>
      <c r="V1036" s="7"/>
      <c r="W1036" s="2" t="s">
        <v>54</v>
      </c>
      <c r="X1036" s="6" t="s">
        <v>74</v>
      </c>
      <c r="Y1036" s="6"/>
      <c r="Z1036" s="7"/>
      <c r="AA1036" s="7"/>
      <c r="AB1036" s="7"/>
      <c r="AC1036" s="7"/>
      <c r="AD1036" s="7"/>
      <c r="AE1036" s="7"/>
    </row>
    <row r="1037" spans="1:31" x14ac:dyDescent="0.15">
      <c r="A1037" s="4">
        <v>42420</v>
      </c>
      <c r="B1037" s="5" t="s">
        <v>2005</v>
      </c>
      <c r="C1037" s="2">
        <v>11</v>
      </c>
      <c r="D1037" s="6" t="s">
        <v>102</v>
      </c>
      <c r="E1037" s="6" t="s">
        <v>133</v>
      </c>
      <c r="F1037" s="2" t="s">
        <v>2006</v>
      </c>
      <c r="G1037" s="2" t="s">
        <v>166</v>
      </c>
      <c r="H1037" s="2" t="s">
        <v>44</v>
      </c>
      <c r="I1037" s="2" t="s">
        <v>104</v>
      </c>
      <c r="J1037" s="6" t="s">
        <v>45</v>
      </c>
      <c r="K1037" s="2" t="s">
        <v>64</v>
      </c>
      <c r="L1037" s="2">
        <v>1</v>
      </c>
      <c r="M1037" s="2">
        <v>1790</v>
      </c>
      <c r="N1037" s="2">
        <v>1163</v>
      </c>
      <c r="O1037" s="12">
        <v>0.64972067039106096</v>
      </c>
      <c r="P1037" s="7"/>
      <c r="Q1037" s="7"/>
      <c r="R1037" s="14" t="s">
        <v>145</v>
      </c>
      <c r="S1037" s="2" t="s">
        <v>1760</v>
      </c>
      <c r="T1037" s="7"/>
      <c r="U1037" s="2" t="s">
        <v>1761</v>
      </c>
      <c r="V1037" s="7"/>
      <c r="W1037" s="2" t="s">
        <v>54</v>
      </c>
      <c r="X1037" s="6" t="s">
        <v>74</v>
      </c>
      <c r="Y1037" s="6"/>
      <c r="Z1037" s="7"/>
      <c r="AA1037" s="7"/>
      <c r="AB1037" s="7"/>
      <c r="AC1037" s="7"/>
      <c r="AD1037" s="7"/>
      <c r="AE1037" s="7"/>
    </row>
    <row r="1038" spans="1:31" x14ac:dyDescent="0.15">
      <c r="A1038" s="4">
        <v>42420</v>
      </c>
      <c r="B1038" s="5" t="s">
        <v>2007</v>
      </c>
      <c r="C1038" s="2">
        <v>12</v>
      </c>
      <c r="D1038" s="6" t="s">
        <v>146</v>
      </c>
      <c r="E1038" s="6" t="s">
        <v>239</v>
      </c>
      <c r="F1038" s="2" t="s">
        <v>187</v>
      </c>
      <c r="G1038" s="2" t="s">
        <v>137</v>
      </c>
      <c r="H1038" s="2" t="s">
        <v>44</v>
      </c>
      <c r="I1038" s="2" t="s">
        <v>240</v>
      </c>
      <c r="J1038" s="6" t="s">
        <v>63</v>
      </c>
      <c r="K1038" s="2" t="s">
        <v>66</v>
      </c>
      <c r="L1038" s="2">
        <v>1</v>
      </c>
      <c r="M1038" s="2">
        <v>1520</v>
      </c>
      <c r="N1038" s="2">
        <v>1292</v>
      </c>
      <c r="O1038" s="12">
        <v>0.85</v>
      </c>
      <c r="P1038" s="7"/>
      <c r="Q1038" s="7"/>
      <c r="R1038" s="14" t="s">
        <v>145</v>
      </c>
      <c r="S1038" s="2" t="s">
        <v>2008</v>
      </c>
      <c r="T1038" s="2">
        <v>13220138882</v>
      </c>
      <c r="U1038" s="2" t="s">
        <v>163</v>
      </c>
      <c r="V1038" s="7"/>
      <c r="W1038" s="2" t="s">
        <v>54</v>
      </c>
      <c r="X1038" s="6" t="s">
        <v>86</v>
      </c>
      <c r="Y1038" s="6"/>
      <c r="Z1038" s="7"/>
      <c r="AA1038" s="7"/>
      <c r="AB1038" s="7"/>
      <c r="AC1038" s="7"/>
      <c r="AD1038" s="7"/>
      <c r="AE1038" s="7"/>
    </row>
    <row r="1039" spans="1:31" x14ac:dyDescent="0.15">
      <c r="A1039" s="4">
        <v>42420</v>
      </c>
      <c r="B1039" s="5" t="s">
        <v>2007</v>
      </c>
      <c r="C1039" s="2">
        <v>12</v>
      </c>
      <c r="D1039" s="6" t="s">
        <v>75</v>
      </c>
      <c r="E1039" s="6" t="s">
        <v>76</v>
      </c>
      <c r="F1039" s="2" t="s">
        <v>77</v>
      </c>
      <c r="G1039" s="2" t="s">
        <v>1802</v>
      </c>
      <c r="H1039" s="2" t="s">
        <v>44</v>
      </c>
      <c r="I1039" s="2" t="s">
        <v>53</v>
      </c>
      <c r="J1039" s="6" t="s">
        <v>63</v>
      </c>
      <c r="K1039" s="2" t="s">
        <v>66</v>
      </c>
      <c r="L1039" s="2">
        <v>1</v>
      </c>
      <c r="M1039" s="2">
        <v>820</v>
      </c>
      <c r="N1039" s="2">
        <v>574</v>
      </c>
      <c r="O1039" s="12">
        <v>0.7</v>
      </c>
      <c r="P1039" s="7"/>
      <c r="Q1039" s="7"/>
      <c r="R1039" s="14" t="s">
        <v>145</v>
      </c>
      <c r="S1039" s="2" t="s">
        <v>2008</v>
      </c>
      <c r="T1039" s="7"/>
      <c r="U1039" s="2" t="s">
        <v>163</v>
      </c>
      <c r="V1039" s="7"/>
      <c r="W1039" s="2" t="s">
        <v>54</v>
      </c>
      <c r="X1039" s="6" t="s">
        <v>86</v>
      </c>
      <c r="Y1039" s="6"/>
      <c r="Z1039" s="7"/>
      <c r="AA1039" s="7"/>
      <c r="AB1039" s="7"/>
      <c r="AC1039" s="7"/>
      <c r="AD1039" s="7"/>
      <c r="AE1039" s="7"/>
    </row>
    <row r="1040" spans="1:31" x14ac:dyDescent="0.15">
      <c r="A1040" s="4">
        <v>42420</v>
      </c>
      <c r="B1040" s="5" t="s">
        <v>2009</v>
      </c>
      <c r="C1040" s="2">
        <v>13</v>
      </c>
      <c r="D1040" s="6" t="s">
        <v>90</v>
      </c>
      <c r="E1040" s="6" t="s">
        <v>599</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2010</v>
      </c>
      <c r="C1041" s="2">
        <v>14</v>
      </c>
      <c r="D1041" s="6" t="s">
        <v>90</v>
      </c>
      <c r="E1041" s="6" t="s">
        <v>1027</v>
      </c>
      <c r="F1041" s="2" t="s">
        <v>108</v>
      </c>
      <c r="G1041" s="2" t="s">
        <v>322</v>
      </c>
      <c r="H1041" s="2" t="s">
        <v>44</v>
      </c>
      <c r="I1041" s="2" t="s">
        <v>256</v>
      </c>
      <c r="J1041" s="6" t="s">
        <v>55</v>
      </c>
      <c r="K1041" s="2" t="s">
        <v>66</v>
      </c>
      <c r="L1041" s="2">
        <v>1</v>
      </c>
      <c r="M1041" s="2">
        <v>598</v>
      </c>
      <c r="N1041" s="2">
        <v>388</v>
      </c>
      <c r="O1041" s="12">
        <v>0.64882943143812699</v>
      </c>
      <c r="P1041" s="7"/>
      <c r="Q1041" s="7"/>
      <c r="R1041" s="14" t="s">
        <v>113</v>
      </c>
      <c r="S1041" s="2" t="s">
        <v>2008</v>
      </c>
      <c r="T1041" s="7"/>
      <c r="U1041" s="7"/>
      <c r="V1041" s="7"/>
      <c r="W1041" s="2" t="s">
        <v>54</v>
      </c>
      <c r="X1041" s="6" t="s">
        <v>86</v>
      </c>
      <c r="Y1041" s="6"/>
      <c r="Z1041" s="7"/>
      <c r="AA1041" s="7"/>
      <c r="AB1041" s="7"/>
      <c r="AC1041" s="7"/>
      <c r="AD1041" s="7"/>
      <c r="AE1041" s="7"/>
    </row>
    <row r="1042" spans="1:31" x14ac:dyDescent="0.15">
      <c r="A1042" s="4">
        <v>42420</v>
      </c>
      <c r="B1042" s="5" t="s">
        <v>2010</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2008</v>
      </c>
      <c r="T1042" s="7"/>
      <c r="U1042" s="7"/>
      <c r="V1042" s="7"/>
      <c r="W1042" s="2" t="s">
        <v>54</v>
      </c>
      <c r="X1042" s="6" t="s">
        <v>86</v>
      </c>
      <c r="Y1042" s="6"/>
      <c r="Z1042" s="7"/>
      <c r="AA1042" s="7"/>
      <c r="AB1042" s="7"/>
      <c r="AC1042" s="7"/>
      <c r="AD1042" s="7"/>
      <c r="AE1042" s="7"/>
    </row>
    <row r="1043" spans="1:31" x14ac:dyDescent="0.15">
      <c r="A1043" s="4">
        <v>42420</v>
      </c>
      <c r="B1043" s="5" t="s">
        <v>2011</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2011</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2011</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2012</v>
      </c>
      <c r="C1046" s="2">
        <v>16</v>
      </c>
      <c r="D1046" s="6" t="s">
        <v>90</v>
      </c>
      <c r="E1046" s="6" t="s">
        <v>1027</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2013</v>
      </c>
      <c r="C1047" s="2">
        <v>17</v>
      </c>
      <c r="D1047" s="6" t="s">
        <v>50</v>
      </c>
      <c r="E1047" s="6" t="s">
        <v>1603</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2014</v>
      </c>
      <c r="C1048" s="2">
        <v>1</v>
      </c>
      <c r="D1048" s="6" t="s">
        <v>75</v>
      </c>
      <c r="E1048" s="6" t="s">
        <v>199</v>
      </c>
      <c r="F1048" s="2" t="s">
        <v>942</v>
      </c>
      <c r="G1048" s="2" t="s">
        <v>253</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2015</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2016</v>
      </c>
      <c r="T1049" s="2">
        <v>18611720818</v>
      </c>
      <c r="U1049" s="2"/>
      <c r="V1049" s="2"/>
      <c r="W1049" s="2" t="s">
        <v>54</v>
      </c>
      <c r="X1049" s="6" t="s">
        <v>86</v>
      </c>
      <c r="Y1049" s="6"/>
      <c r="Z1049" s="2"/>
      <c r="AA1049" s="2"/>
      <c r="AB1049" s="15"/>
      <c r="AC1049" s="2"/>
      <c r="AD1049" s="2"/>
      <c r="AE1049" s="2"/>
    </row>
    <row r="1050" spans="1:31" x14ac:dyDescent="0.15">
      <c r="A1050" s="4">
        <v>42421</v>
      </c>
      <c r="B1050" s="5" t="s">
        <v>2015</v>
      </c>
      <c r="C1050" s="2">
        <v>2</v>
      </c>
      <c r="D1050" s="6" t="s">
        <v>692</v>
      </c>
      <c r="E1050" s="6" t="s">
        <v>112</v>
      </c>
      <c r="F1050" s="7"/>
      <c r="G1050" s="2" t="s">
        <v>1177</v>
      </c>
      <c r="H1050" s="2" t="s">
        <v>44</v>
      </c>
      <c r="I1050" s="2" t="s">
        <v>53</v>
      </c>
      <c r="J1050" s="6" t="s">
        <v>45</v>
      </c>
      <c r="K1050" s="2" t="s">
        <v>64</v>
      </c>
      <c r="L1050" s="2">
        <v>1</v>
      </c>
      <c r="M1050" s="2">
        <v>480</v>
      </c>
      <c r="N1050" s="2">
        <v>480</v>
      </c>
      <c r="O1050" s="12">
        <v>1</v>
      </c>
      <c r="P1050" s="7"/>
      <c r="Q1050" s="7"/>
      <c r="R1050" s="14" t="s">
        <v>65</v>
      </c>
      <c r="S1050" s="2" t="s">
        <v>2016</v>
      </c>
      <c r="T1050" s="7"/>
      <c r="U1050" s="7"/>
      <c r="V1050" s="7"/>
      <c r="W1050" s="2" t="s">
        <v>54</v>
      </c>
      <c r="X1050" s="6" t="s">
        <v>86</v>
      </c>
      <c r="Y1050" s="6"/>
      <c r="Z1050" s="7"/>
      <c r="AA1050" s="7"/>
      <c r="AB1050" s="7"/>
      <c r="AC1050" s="7"/>
      <c r="AD1050" s="7"/>
      <c r="AE1050" s="7"/>
    </row>
    <row r="1051" spans="1:31" x14ac:dyDescent="0.15">
      <c r="A1051" s="4">
        <v>42421</v>
      </c>
      <c r="B1051" s="5" t="s">
        <v>2017</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2018</v>
      </c>
      <c r="C1052" s="2">
        <v>4</v>
      </c>
      <c r="D1052" s="6" t="s">
        <v>50</v>
      </c>
      <c r="E1052" s="6" t="s">
        <v>1603</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2019</v>
      </c>
      <c r="C1053" s="2">
        <v>5</v>
      </c>
      <c r="D1053" s="6" t="s">
        <v>66</v>
      </c>
      <c r="E1053" s="6" t="s">
        <v>147</v>
      </c>
      <c r="F1053" s="2" t="s">
        <v>1146</v>
      </c>
      <c r="G1053" s="2" t="s">
        <v>150</v>
      </c>
      <c r="H1053" s="2" t="s">
        <v>44</v>
      </c>
      <c r="I1053" s="2" t="s">
        <v>1397</v>
      </c>
      <c r="J1053" s="6" t="s">
        <v>45</v>
      </c>
      <c r="K1053" s="2" t="s">
        <v>66</v>
      </c>
      <c r="L1053" s="2">
        <v>1</v>
      </c>
      <c r="M1053" s="2">
        <v>4150</v>
      </c>
      <c r="N1053" s="2">
        <v>2799</v>
      </c>
      <c r="O1053" s="12">
        <v>0.67445783132530102</v>
      </c>
      <c r="P1053" s="7"/>
      <c r="Q1053" s="7"/>
      <c r="R1053" s="14" t="s">
        <v>65</v>
      </c>
      <c r="S1053" s="2" t="s">
        <v>2020</v>
      </c>
      <c r="T1053" s="2">
        <v>18618330999</v>
      </c>
      <c r="U1053" s="7"/>
      <c r="V1053" s="7"/>
      <c r="W1053" s="2" t="s">
        <v>54</v>
      </c>
      <c r="X1053" s="6" t="s">
        <v>86</v>
      </c>
      <c r="Y1053" s="6"/>
      <c r="Z1053" s="7"/>
      <c r="AA1053" s="7"/>
      <c r="AB1053" s="7"/>
      <c r="AC1053" s="7"/>
      <c r="AD1053" s="7"/>
      <c r="AE1053" s="7"/>
    </row>
    <row r="1054" spans="1:31" x14ac:dyDescent="0.15">
      <c r="A1054" s="4">
        <v>42421</v>
      </c>
      <c r="B1054" s="5" t="s">
        <v>2019</v>
      </c>
      <c r="C1054" s="2">
        <v>5</v>
      </c>
      <c r="D1054" s="6" t="s">
        <v>146</v>
      </c>
      <c r="E1054" s="6" t="s">
        <v>147</v>
      </c>
      <c r="F1054" s="2" t="s">
        <v>908</v>
      </c>
      <c r="G1054" s="2" t="s">
        <v>166</v>
      </c>
      <c r="H1054" s="2" t="s">
        <v>44</v>
      </c>
      <c r="I1054" s="2">
        <v>28</v>
      </c>
      <c r="J1054" s="6" t="s">
        <v>45</v>
      </c>
      <c r="K1054" s="2" t="s">
        <v>66</v>
      </c>
      <c r="L1054" s="2">
        <v>1</v>
      </c>
      <c r="M1054" s="2">
        <v>1800</v>
      </c>
      <c r="N1054" s="2">
        <v>1200</v>
      </c>
      <c r="O1054" s="12">
        <v>0.66666666666666696</v>
      </c>
      <c r="P1054" s="7"/>
      <c r="Q1054" s="7"/>
      <c r="R1054" s="14" t="s">
        <v>65</v>
      </c>
      <c r="S1054" s="2" t="s">
        <v>2020</v>
      </c>
      <c r="T1054" s="7"/>
      <c r="U1054" s="7"/>
      <c r="V1054" s="7"/>
      <c r="W1054" s="2" t="s">
        <v>54</v>
      </c>
      <c r="X1054" s="6" t="s">
        <v>86</v>
      </c>
      <c r="Y1054" s="6"/>
      <c r="Z1054" s="7"/>
      <c r="AA1054" s="7"/>
      <c r="AB1054" s="7"/>
      <c r="AC1054" s="7"/>
      <c r="AD1054" s="7"/>
      <c r="AE1054" s="7"/>
    </row>
    <row r="1055" spans="1:31" x14ac:dyDescent="0.15">
      <c r="A1055" s="4">
        <v>42421</v>
      </c>
      <c r="B1055" s="5" t="s">
        <v>2019</v>
      </c>
      <c r="C1055" s="2">
        <v>5</v>
      </c>
      <c r="D1055" s="6" t="s">
        <v>59</v>
      </c>
      <c r="E1055" s="6" t="s">
        <v>264</v>
      </c>
      <c r="F1055" s="7"/>
      <c r="G1055" s="2" t="s">
        <v>203</v>
      </c>
      <c r="H1055" s="2" t="s">
        <v>62</v>
      </c>
      <c r="I1055" s="2" t="s">
        <v>43</v>
      </c>
      <c r="J1055" s="6" t="s">
        <v>45</v>
      </c>
      <c r="K1055" s="2" t="s">
        <v>66</v>
      </c>
      <c r="L1055" s="2">
        <v>1</v>
      </c>
      <c r="M1055" s="2">
        <v>138</v>
      </c>
      <c r="N1055" s="2">
        <v>138</v>
      </c>
      <c r="O1055" s="12">
        <v>1</v>
      </c>
      <c r="P1055" s="7"/>
      <c r="Q1055" s="7"/>
      <c r="R1055" s="14" t="s">
        <v>65</v>
      </c>
      <c r="S1055" s="2" t="s">
        <v>2020</v>
      </c>
      <c r="T1055" s="7"/>
      <c r="U1055" s="7"/>
      <c r="V1055" s="7"/>
      <c r="W1055" s="2" t="s">
        <v>54</v>
      </c>
      <c r="X1055" s="6" t="s">
        <v>86</v>
      </c>
      <c r="Y1055" s="6"/>
      <c r="Z1055" s="7"/>
      <c r="AA1055" s="7"/>
      <c r="AB1055" s="7"/>
      <c r="AC1055" s="7"/>
      <c r="AD1055" s="7"/>
      <c r="AE1055" s="7"/>
    </row>
    <row r="1056" spans="1:31" x14ac:dyDescent="0.15">
      <c r="A1056" s="4">
        <v>42421</v>
      </c>
      <c r="B1056" s="5" t="s">
        <v>2019</v>
      </c>
      <c r="C1056" s="2">
        <v>5</v>
      </c>
      <c r="D1056" s="6" t="s">
        <v>149</v>
      </c>
      <c r="E1056" s="6" t="s">
        <v>504</v>
      </c>
      <c r="F1056" s="7"/>
      <c r="G1056" s="2" t="s">
        <v>150</v>
      </c>
      <c r="H1056" s="2" t="s">
        <v>44</v>
      </c>
      <c r="I1056" s="2" t="s">
        <v>820</v>
      </c>
      <c r="J1056" s="6" t="s">
        <v>45</v>
      </c>
      <c r="K1056" s="2" t="s">
        <v>66</v>
      </c>
      <c r="L1056" s="2">
        <v>1</v>
      </c>
      <c r="M1056" s="2">
        <v>258</v>
      </c>
      <c r="N1056" s="2">
        <v>0</v>
      </c>
      <c r="O1056" s="12">
        <v>0</v>
      </c>
      <c r="P1056" s="7"/>
      <c r="Q1056" s="7"/>
      <c r="R1056" s="14" t="s">
        <v>65</v>
      </c>
      <c r="S1056" s="2" t="s">
        <v>2020</v>
      </c>
      <c r="T1056" s="7"/>
      <c r="U1056" s="7"/>
      <c r="V1056" s="7"/>
      <c r="W1056" s="2" t="s">
        <v>54</v>
      </c>
      <c r="X1056" s="6" t="s">
        <v>186</v>
      </c>
      <c r="Y1056" s="6"/>
      <c r="Z1056" s="7"/>
      <c r="AA1056" s="7"/>
      <c r="AB1056" s="7"/>
      <c r="AC1056" s="7"/>
      <c r="AD1056" s="7"/>
      <c r="AE1056" s="7"/>
    </row>
    <row r="1057" spans="1:31" x14ac:dyDescent="0.15">
      <c r="A1057" s="4">
        <v>42421</v>
      </c>
      <c r="B1057" s="5" t="s">
        <v>2021</v>
      </c>
      <c r="C1057" s="2">
        <v>6</v>
      </c>
      <c r="D1057" s="6" t="s">
        <v>90</v>
      </c>
      <c r="E1057" s="6" t="s">
        <v>599</v>
      </c>
      <c r="F1057" s="7"/>
      <c r="G1057" s="2" t="s">
        <v>1812</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2022</v>
      </c>
      <c r="C1058" s="2">
        <v>7</v>
      </c>
      <c r="D1058" s="6" t="s">
        <v>90</v>
      </c>
      <c r="E1058" s="6" t="s">
        <v>93</v>
      </c>
      <c r="F1058" s="2" t="s">
        <v>265</v>
      </c>
      <c r="G1058" s="2" t="s">
        <v>304</v>
      </c>
      <c r="H1058" s="2" t="s">
        <v>62</v>
      </c>
      <c r="I1058" s="2" t="s">
        <v>72</v>
      </c>
      <c r="J1058" s="6" t="s">
        <v>45</v>
      </c>
      <c r="K1058" s="2" t="s">
        <v>64</v>
      </c>
      <c r="L1058" s="2">
        <v>1</v>
      </c>
      <c r="M1058" s="2">
        <v>1860</v>
      </c>
      <c r="N1058" s="2">
        <v>1116</v>
      </c>
      <c r="O1058" s="12">
        <v>0.6</v>
      </c>
      <c r="P1058" s="7"/>
      <c r="Q1058" s="7"/>
      <c r="R1058" s="14" t="s">
        <v>47</v>
      </c>
      <c r="S1058" s="2" t="s">
        <v>1998</v>
      </c>
      <c r="T1058" s="7"/>
      <c r="U1058" s="7"/>
      <c r="V1058" s="7"/>
      <c r="W1058" s="2" t="s">
        <v>54</v>
      </c>
      <c r="X1058" s="6" t="s">
        <v>78</v>
      </c>
      <c r="Y1058" s="6"/>
      <c r="Z1058" s="7"/>
      <c r="AA1058" s="7"/>
      <c r="AB1058" s="7"/>
      <c r="AC1058" s="7"/>
      <c r="AD1058" s="7"/>
      <c r="AE1058" s="7"/>
    </row>
    <row r="1059" spans="1:31" x14ac:dyDescent="0.15">
      <c r="A1059" s="4">
        <v>42421</v>
      </c>
      <c r="B1059" s="5" t="s">
        <v>2023</v>
      </c>
      <c r="C1059" s="2">
        <v>8</v>
      </c>
      <c r="D1059" s="6" t="s">
        <v>90</v>
      </c>
      <c r="E1059" s="6" t="s">
        <v>91</v>
      </c>
      <c r="F1059" s="2" t="s">
        <v>2024</v>
      </c>
      <c r="G1059" s="2" t="s">
        <v>307</v>
      </c>
      <c r="H1059" s="2" t="s">
        <v>44</v>
      </c>
      <c r="I1059" s="2" t="s">
        <v>192</v>
      </c>
      <c r="J1059" s="6" t="s">
        <v>45</v>
      </c>
      <c r="K1059" s="2" t="s">
        <v>66</v>
      </c>
      <c r="L1059" s="2">
        <v>1</v>
      </c>
      <c r="M1059" s="2">
        <v>1390</v>
      </c>
      <c r="N1059" s="2">
        <v>834</v>
      </c>
      <c r="O1059" s="12">
        <v>0.6</v>
      </c>
      <c r="P1059" s="7"/>
      <c r="Q1059" s="7"/>
      <c r="R1059" s="14" t="s">
        <v>113</v>
      </c>
      <c r="S1059" s="2" t="s">
        <v>321</v>
      </c>
      <c r="T1059" s="7"/>
      <c r="U1059" s="7"/>
      <c r="V1059" s="7"/>
      <c r="W1059" s="2" t="s">
        <v>54</v>
      </c>
      <c r="X1059" s="6" t="s">
        <v>86</v>
      </c>
      <c r="Y1059" s="6"/>
      <c r="Z1059" s="7"/>
      <c r="AA1059" s="7"/>
      <c r="AB1059" s="7"/>
      <c r="AC1059" s="7"/>
      <c r="AD1059" s="7"/>
      <c r="AE1059" s="7"/>
    </row>
    <row r="1060" spans="1:31" x14ac:dyDescent="0.15">
      <c r="A1060" s="4">
        <v>42421</v>
      </c>
      <c r="B1060" s="5" t="s">
        <v>2023</v>
      </c>
      <c r="C1060" s="2">
        <v>8</v>
      </c>
      <c r="D1060" s="6" t="s">
        <v>146</v>
      </c>
      <c r="E1060" s="6" t="s">
        <v>120</v>
      </c>
      <c r="F1060" s="2" t="s">
        <v>929</v>
      </c>
      <c r="G1060" s="2" t="s">
        <v>166</v>
      </c>
      <c r="H1060" s="2" t="s">
        <v>44</v>
      </c>
      <c r="I1060" s="2">
        <v>27.5</v>
      </c>
      <c r="J1060" s="6" t="s">
        <v>45</v>
      </c>
      <c r="K1060" s="2" t="s">
        <v>66</v>
      </c>
      <c r="L1060" s="2">
        <v>1</v>
      </c>
      <c r="M1060" s="2">
        <v>4380</v>
      </c>
      <c r="N1060" s="2">
        <v>2628</v>
      </c>
      <c r="O1060" s="12">
        <v>0.6</v>
      </c>
      <c r="P1060" s="7"/>
      <c r="Q1060" s="7"/>
      <c r="R1060" s="14" t="s">
        <v>113</v>
      </c>
      <c r="S1060" s="2" t="s">
        <v>321</v>
      </c>
      <c r="T1060" s="7"/>
      <c r="U1060" s="7"/>
      <c r="V1060" s="7"/>
      <c r="W1060" s="2" t="s">
        <v>54</v>
      </c>
      <c r="X1060" s="6" t="s">
        <v>86</v>
      </c>
      <c r="Y1060" s="6"/>
      <c r="Z1060" s="7"/>
      <c r="AA1060" s="7"/>
      <c r="AB1060" s="7"/>
      <c r="AC1060" s="7"/>
      <c r="AD1060" s="7"/>
      <c r="AE1060" s="7"/>
    </row>
    <row r="1061" spans="1:31" x14ac:dyDescent="0.15">
      <c r="A1061" s="4">
        <v>42421</v>
      </c>
      <c r="B1061" s="5" t="s">
        <v>2023</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321</v>
      </c>
      <c r="T1061" s="2"/>
      <c r="U1061" s="2"/>
      <c r="V1061" s="2"/>
      <c r="W1061" s="2" t="s">
        <v>54</v>
      </c>
      <c r="X1061" s="6" t="s">
        <v>86</v>
      </c>
      <c r="Y1061" s="6"/>
      <c r="Z1061" s="2"/>
      <c r="AA1061" s="2"/>
      <c r="AB1061" s="15"/>
      <c r="AC1061" s="2"/>
      <c r="AD1061" s="2"/>
      <c r="AE1061" s="2"/>
    </row>
    <row r="1062" spans="1:31" x14ac:dyDescent="0.15">
      <c r="A1062" s="4">
        <v>42421</v>
      </c>
      <c r="B1062" s="5" t="s">
        <v>2023</v>
      </c>
      <c r="C1062" s="2">
        <v>8</v>
      </c>
      <c r="D1062" s="6" t="s">
        <v>149</v>
      </c>
      <c r="E1062" s="6" t="s">
        <v>101</v>
      </c>
      <c r="F1062" s="7"/>
      <c r="G1062" s="2" t="s">
        <v>281</v>
      </c>
      <c r="H1062" s="2" t="s">
        <v>62</v>
      </c>
      <c r="I1062" s="2" t="s">
        <v>151</v>
      </c>
      <c r="J1062" s="6" t="s">
        <v>45</v>
      </c>
      <c r="K1062" s="2" t="s">
        <v>66</v>
      </c>
      <c r="L1062" s="2">
        <v>1</v>
      </c>
      <c r="M1062" s="2">
        <v>480</v>
      </c>
      <c r="N1062" s="2">
        <v>336</v>
      </c>
      <c r="O1062" s="12">
        <v>0.7</v>
      </c>
      <c r="P1062" s="7"/>
      <c r="Q1062" s="7"/>
      <c r="R1062" s="14" t="s">
        <v>113</v>
      </c>
      <c r="S1062" s="2" t="s">
        <v>321</v>
      </c>
      <c r="T1062" s="7"/>
      <c r="U1062" s="7"/>
      <c r="V1062" s="7"/>
      <c r="W1062" s="2" t="s">
        <v>54</v>
      </c>
      <c r="X1062" s="6" t="s">
        <v>86</v>
      </c>
      <c r="Y1062" s="6"/>
      <c r="Z1062" s="7"/>
      <c r="AA1062" s="7"/>
      <c r="AB1062" s="7"/>
      <c r="AC1062" s="7"/>
      <c r="AD1062" s="7"/>
      <c r="AE1062" s="7"/>
    </row>
    <row r="1063" spans="1:31" x14ac:dyDescent="0.15">
      <c r="A1063" s="4">
        <v>42422</v>
      </c>
      <c r="B1063" s="5" t="s">
        <v>2025</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2026</v>
      </c>
      <c r="C1064" s="2">
        <v>2</v>
      </c>
      <c r="D1064" s="6" t="s">
        <v>87</v>
      </c>
      <c r="E1064" s="6" t="s">
        <v>41</v>
      </c>
      <c r="F1064" s="2" t="s">
        <v>1488</v>
      </c>
      <c r="G1064" s="2" t="s">
        <v>166</v>
      </c>
      <c r="H1064" s="2" t="s">
        <v>44</v>
      </c>
      <c r="I1064" s="2" t="s">
        <v>43</v>
      </c>
      <c r="J1064" s="6" t="s">
        <v>63</v>
      </c>
      <c r="K1064" s="2" t="s">
        <v>66</v>
      </c>
      <c r="L1064" s="2">
        <v>1</v>
      </c>
      <c r="M1064" s="2">
        <v>400</v>
      </c>
      <c r="N1064" s="2">
        <v>269</v>
      </c>
      <c r="O1064" s="12">
        <v>0.67249999999999999</v>
      </c>
      <c r="P1064" s="7"/>
      <c r="Q1064" s="7"/>
      <c r="R1064" s="14" t="s">
        <v>113</v>
      </c>
      <c r="S1064" s="2" t="s">
        <v>2027</v>
      </c>
      <c r="T1064" s="7"/>
      <c r="U1064" s="7"/>
      <c r="V1064" s="7"/>
      <c r="W1064" s="2" t="s">
        <v>54</v>
      </c>
      <c r="X1064" s="6" t="s">
        <v>78</v>
      </c>
      <c r="Y1064" s="6"/>
      <c r="Z1064" s="7"/>
      <c r="AA1064" s="7"/>
      <c r="AB1064" s="7"/>
      <c r="AC1064" s="7"/>
      <c r="AD1064" s="7"/>
      <c r="AE1064" s="2" t="s">
        <v>1119</v>
      </c>
    </row>
    <row r="1065" spans="1:31" x14ac:dyDescent="0.15">
      <c r="A1065" s="4">
        <v>42422</v>
      </c>
      <c r="B1065" s="5" t="s">
        <v>2026</v>
      </c>
      <c r="C1065" s="2">
        <v>2</v>
      </c>
      <c r="D1065" s="6" t="s">
        <v>141</v>
      </c>
      <c r="E1065" s="6" t="s">
        <v>41</v>
      </c>
      <c r="F1065" s="2" t="s">
        <v>1050</v>
      </c>
      <c r="G1065" s="2" t="s">
        <v>166</v>
      </c>
      <c r="H1065" s="2" t="s">
        <v>44</v>
      </c>
      <c r="I1065" s="2" t="s">
        <v>43</v>
      </c>
      <c r="J1065" s="6" t="s">
        <v>63</v>
      </c>
      <c r="K1065" s="2" t="s">
        <v>66</v>
      </c>
      <c r="L1065" s="2">
        <v>1</v>
      </c>
      <c r="M1065" s="2">
        <v>270</v>
      </c>
      <c r="N1065" s="2">
        <v>200</v>
      </c>
      <c r="O1065" s="12">
        <v>0.74074074074074103</v>
      </c>
      <c r="P1065" s="7"/>
      <c r="Q1065" s="7"/>
      <c r="R1065" s="14" t="s">
        <v>113</v>
      </c>
      <c r="S1065" s="2" t="s">
        <v>2027</v>
      </c>
      <c r="T1065" s="7"/>
      <c r="U1065" s="7"/>
      <c r="V1065" s="7"/>
      <c r="W1065" s="2" t="s">
        <v>54</v>
      </c>
      <c r="X1065" s="6" t="s">
        <v>78</v>
      </c>
      <c r="Y1065" s="6"/>
      <c r="Z1065" s="7"/>
      <c r="AA1065" s="7"/>
      <c r="AB1065" s="7"/>
      <c r="AC1065" s="7"/>
      <c r="AD1065" s="7"/>
      <c r="AE1065" s="2" t="s">
        <v>1119</v>
      </c>
    </row>
    <row r="1066" spans="1:31" x14ac:dyDescent="0.15">
      <c r="A1066" s="4">
        <v>42422</v>
      </c>
      <c r="B1066" s="5" t="s">
        <v>2028</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2029</v>
      </c>
      <c r="C1067" s="2">
        <v>4</v>
      </c>
      <c r="D1067" s="6" t="s">
        <v>305</v>
      </c>
      <c r="E1067" s="6"/>
      <c r="F1067" s="2" t="s">
        <v>925</v>
      </c>
      <c r="G1067" s="2" t="s">
        <v>166</v>
      </c>
      <c r="H1067" s="2" t="s">
        <v>44</v>
      </c>
      <c r="I1067" s="2" t="s">
        <v>261</v>
      </c>
      <c r="J1067" s="6" t="s">
        <v>63</v>
      </c>
      <c r="K1067" s="2" t="s">
        <v>66</v>
      </c>
      <c r="L1067" s="2">
        <v>1</v>
      </c>
      <c r="M1067" s="2">
        <v>500</v>
      </c>
      <c r="N1067" s="2">
        <v>500</v>
      </c>
      <c r="O1067" s="12">
        <v>1</v>
      </c>
      <c r="P1067" s="7"/>
      <c r="Q1067" s="7"/>
      <c r="R1067" s="14" t="s">
        <v>113</v>
      </c>
      <c r="S1067" s="2" t="s">
        <v>1194</v>
      </c>
      <c r="T1067" s="7"/>
      <c r="U1067" s="7"/>
      <c r="V1067" s="7"/>
      <c r="W1067" s="2" t="s">
        <v>54</v>
      </c>
      <c r="X1067" s="6" t="s">
        <v>2030</v>
      </c>
      <c r="Y1067" s="6"/>
      <c r="Z1067" s="7"/>
      <c r="AA1067" s="7"/>
      <c r="AB1067" s="7"/>
      <c r="AC1067" s="7"/>
      <c r="AD1067" s="7"/>
      <c r="AE1067" s="7"/>
    </row>
    <row r="1068" spans="1:31" x14ac:dyDescent="0.15">
      <c r="A1068" s="4">
        <v>42423</v>
      </c>
      <c r="B1068" s="5" t="s">
        <v>2031</v>
      </c>
      <c r="C1068" s="2">
        <v>1</v>
      </c>
      <c r="D1068" s="6" t="s">
        <v>90</v>
      </c>
      <c r="E1068" s="6" t="s">
        <v>91</v>
      </c>
      <c r="F1068" s="2" t="s">
        <v>2032</v>
      </c>
      <c r="G1068" s="2" t="s">
        <v>2033</v>
      </c>
      <c r="H1068" s="2" t="s">
        <v>44</v>
      </c>
      <c r="I1068" s="2" t="s">
        <v>72</v>
      </c>
      <c r="J1068" s="6" t="s">
        <v>45</v>
      </c>
      <c r="K1068" s="2" t="s">
        <v>64</v>
      </c>
      <c r="L1068" s="2">
        <v>1</v>
      </c>
      <c r="M1068" s="2">
        <v>1480</v>
      </c>
      <c r="N1068" s="2">
        <v>1000</v>
      </c>
      <c r="O1068" s="12">
        <v>0.67567567567567599</v>
      </c>
      <c r="P1068" s="7"/>
      <c r="Q1068" s="7"/>
      <c r="R1068" s="14" t="s">
        <v>65</v>
      </c>
      <c r="S1068" s="2" t="s">
        <v>2034</v>
      </c>
      <c r="T1068" s="2">
        <v>18610916031</v>
      </c>
      <c r="U1068" s="7"/>
      <c r="V1068" s="7"/>
      <c r="W1068" s="2" t="s">
        <v>54</v>
      </c>
      <c r="X1068" s="6" t="s">
        <v>74</v>
      </c>
      <c r="Y1068" s="6"/>
      <c r="Z1068" s="7"/>
      <c r="AA1068" s="7"/>
      <c r="AB1068" s="7"/>
      <c r="AC1068" s="7"/>
      <c r="AD1068" s="7"/>
      <c r="AE1068" s="7"/>
    </row>
    <row r="1069" spans="1:31" x14ac:dyDescent="0.15">
      <c r="A1069" s="4">
        <v>42423</v>
      </c>
      <c r="B1069" s="5" t="s">
        <v>2035</v>
      </c>
      <c r="C1069" s="2">
        <v>2</v>
      </c>
      <c r="D1069" s="6" t="s">
        <v>146</v>
      </c>
      <c r="E1069" s="6" t="s">
        <v>147</v>
      </c>
      <c r="F1069" s="2" t="s">
        <v>2036</v>
      </c>
      <c r="G1069" s="2" t="s">
        <v>203</v>
      </c>
      <c r="H1069" s="2" t="s">
        <v>193</v>
      </c>
      <c r="I1069" s="2">
        <v>27</v>
      </c>
      <c r="J1069" s="6" t="s">
        <v>45</v>
      </c>
      <c r="K1069" s="2" t="s">
        <v>66</v>
      </c>
      <c r="L1069" s="2">
        <v>1</v>
      </c>
      <c r="M1069" s="2">
        <v>4100</v>
      </c>
      <c r="N1069" s="2">
        <v>1800</v>
      </c>
      <c r="O1069" s="12">
        <v>0.439024390243902</v>
      </c>
      <c r="P1069" s="7"/>
      <c r="Q1069" s="7"/>
      <c r="R1069" s="14" t="s">
        <v>65</v>
      </c>
      <c r="S1069" s="2" t="s">
        <v>2037</v>
      </c>
      <c r="T1069" s="2">
        <v>13269352827</v>
      </c>
      <c r="U1069" s="7"/>
      <c r="V1069" s="7"/>
      <c r="W1069" s="2" t="s">
        <v>54</v>
      </c>
      <c r="X1069" s="6" t="s">
        <v>86</v>
      </c>
      <c r="Y1069" s="6"/>
      <c r="Z1069" s="7"/>
      <c r="AA1069" s="7"/>
      <c r="AB1069" s="7"/>
      <c r="AC1069" s="7"/>
      <c r="AD1069" s="7"/>
      <c r="AE1069" s="7"/>
    </row>
    <row r="1070" spans="1:31" x14ac:dyDescent="0.15">
      <c r="A1070" s="4">
        <v>42423</v>
      </c>
      <c r="B1070" s="5" t="s">
        <v>2038</v>
      </c>
      <c r="C1070" s="2">
        <v>3</v>
      </c>
      <c r="D1070" s="6" t="s">
        <v>83</v>
      </c>
      <c r="E1070" s="6" t="s">
        <v>79</v>
      </c>
      <c r="F1070" s="2" t="s">
        <v>245</v>
      </c>
      <c r="G1070" s="2" t="s">
        <v>246</v>
      </c>
      <c r="H1070" s="2" t="s">
        <v>44</v>
      </c>
      <c r="I1070" s="2">
        <v>41.5</v>
      </c>
      <c r="J1070" s="6" t="s">
        <v>45</v>
      </c>
      <c r="K1070" s="2" t="s">
        <v>64</v>
      </c>
      <c r="L1070" s="2">
        <v>1</v>
      </c>
      <c r="M1070" s="2">
        <v>1628</v>
      </c>
      <c r="N1070" s="2">
        <v>1139</v>
      </c>
      <c r="O1070" s="12">
        <v>0.69963144963144996</v>
      </c>
      <c r="P1070" s="7"/>
      <c r="Q1070" s="7"/>
      <c r="R1070" s="14" t="s">
        <v>65</v>
      </c>
      <c r="S1070" s="2" t="s">
        <v>2039</v>
      </c>
      <c r="T1070" s="2">
        <v>13521263699</v>
      </c>
      <c r="U1070" s="7"/>
      <c r="V1070" s="7"/>
      <c r="W1070" s="2" t="s">
        <v>54</v>
      </c>
      <c r="X1070" s="6" t="s">
        <v>86</v>
      </c>
      <c r="Y1070" s="6"/>
      <c r="Z1070" s="7"/>
      <c r="AA1070" s="7"/>
      <c r="AB1070" s="7"/>
      <c r="AC1070" s="7"/>
      <c r="AD1070" s="7"/>
      <c r="AE1070" s="7"/>
    </row>
    <row r="1071" spans="1:31" x14ac:dyDescent="0.15">
      <c r="A1071" s="4">
        <v>42423</v>
      </c>
      <c r="B1071" s="5" t="s">
        <v>2040</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2041</v>
      </c>
      <c r="C1072" s="2">
        <v>5</v>
      </c>
      <c r="D1072" s="6" t="s">
        <v>305</v>
      </c>
      <c r="E1072" s="6"/>
      <c r="F1072" s="7"/>
      <c r="G1072" s="7"/>
      <c r="H1072" s="2" t="s">
        <v>44</v>
      </c>
      <c r="I1072" s="7"/>
      <c r="J1072" s="6" t="s">
        <v>63</v>
      </c>
      <c r="K1072" s="2" t="s">
        <v>66</v>
      </c>
      <c r="L1072" s="2">
        <v>1</v>
      </c>
      <c r="M1072" s="2">
        <v>500</v>
      </c>
      <c r="N1072" s="2">
        <v>500</v>
      </c>
      <c r="O1072" s="12">
        <v>1</v>
      </c>
      <c r="P1072" s="7"/>
      <c r="Q1072" s="7"/>
      <c r="R1072" s="14" t="s">
        <v>113</v>
      </c>
      <c r="S1072" s="2" t="s">
        <v>2042</v>
      </c>
      <c r="T1072" s="7"/>
      <c r="U1072" s="7"/>
      <c r="V1072" s="7"/>
      <c r="W1072" s="2" t="s">
        <v>54</v>
      </c>
      <c r="X1072" s="6" t="s">
        <v>78</v>
      </c>
      <c r="Y1072" s="6"/>
      <c r="Z1072" s="7"/>
      <c r="AA1072" s="7"/>
      <c r="AB1072" s="7"/>
      <c r="AC1072" s="7"/>
      <c r="AD1072" s="7"/>
      <c r="AE1072" s="7"/>
    </row>
    <row r="1073" spans="1:31" x14ac:dyDescent="0.15">
      <c r="A1073" s="4">
        <v>42424</v>
      </c>
      <c r="B1073" s="5" t="s">
        <v>2043</v>
      </c>
      <c r="C1073" s="2">
        <v>1</v>
      </c>
      <c r="D1073" s="6" t="s">
        <v>149</v>
      </c>
      <c r="E1073" s="6" t="s">
        <v>504</v>
      </c>
      <c r="F1073" s="7"/>
      <c r="G1073" s="2" t="s">
        <v>150</v>
      </c>
      <c r="H1073" s="2" t="s">
        <v>44</v>
      </c>
      <c r="I1073" s="2" t="s">
        <v>797</v>
      </c>
      <c r="J1073" s="6" t="s">
        <v>55</v>
      </c>
      <c r="K1073" s="2" t="s">
        <v>66</v>
      </c>
      <c r="L1073" s="2">
        <v>1</v>
      </c>
      <c r="M1073" s="2">
        <v>258</v>
      </c>
      <c r="N1073" s="2">
        <v>180</v>
      </c>
      <c r="O1073" s="12">
        <v>0.69767441860465096</v>
      </c>
      <c r="P1073" s="7"/>
      <c r="Q1073" s="7"/>
      <c r="R1073" s="14" t="s">
        <v>113</v>
      </c>
      <c r="S1073" s="2" t="s">
        <v>1911</v>
      </c>
      <c r="T1073" s="7"/>
      <c r="U1073" s="7"/>
      <c r="V1073" s="7"/>
      <c r="W1073" s="2" t="s">
        <v>54</v>
      </c>
      <c r="X1073" s="6" t="s">
        <v>49</v>
      </c>
      <c r="Y1073" s="6"/>
      <c r="Z1073" s="2">
        <v>300</v>
      </c>
      <c r="AA1073" s="2">
        <v>150</v>
      </c>
      <c r="AB1073" s="7"/>
      <c r="AC1073" s="7"/>
      <c r="AD1073" s="7"/>
      <c r="AE1073" s="7"/>
    </row>
    <row r="1074" spans="1:31" x14ac:dyDescent="0.15">
      <c r="A1074" s="4">
        <v>42425</v>
      </c>
      <c r="B1074" s="5" t="s">
        <v>2044</v>
      </c>
      <c r="C1074" s="2">
        <v>1</v>
      </c>
      <c r="D1074" s="6" t="s">
        <v>50</v>
      </c>
      <c r="E1074" s="6" t="s">
        <v>623</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2045</v>
      </c>
      <c r="C1075" s="2">
        <v>2</v>
      </c>
      <c r="D1075" s="6"/>
      <c r="E1075" s="6"/>
      <c r="F1075" s="2" t="s">
        <v>2046</v>
      </c>
      <c r="G1075" s="2" t="s">
        <v>166</v>
      </c>
      <c r="H1075" s="2" t="s">
        <v>44</v>
      </c>
      <c r="I1075" s="2" t="s">
        <v>53</v>
      </c>
      <c r="J1075" s="6" t="s">
        <v>45</v>
      </c>
      <c r="K1075" s="2" t="s">
        <v>66</v>
      </c>
      <c r="L1075" s="2">
        <v>1</v>
      </c>
      <c r="M1075" s="2">
        <v>100</v>
      </c>
      <c r="N1075" s="2">
        <v>100</v>
      </c>
      <c r="O1075" s="12">
        <v>1</v>
      </c>
      <c r="P1075" s="7"/>
      <c r="Q1075" s="7"/>
      <c r="R1075" s="14" t="s">
        <v>113</v>
      </c>
      <c r="S1075" s="2" t="s">
        <v>321</v>
      </c>
      <c r="T1075" s="7"/>
      <c r="U1075" s="7"/>
      <c r="V1075" s="7"/>
      <c r="W1075" s="2" t="s">
        <v>54</v>
      </c>
      <c r="X1075" s="6" t="s">
        <v>49</v>
      </c>
      <c r="Y1075" s="6"/>
      <c r="Z1075" s="7"/>
      <c r="AA1075" s="7"/>
      <c r="AB1075" s="7"/>
      <c r="AC1075" s="7"/>
      <c r="AD1075" s="7"/>
      <c r="AE1075" s="7"/>
    </row>
    <row r="1076" spans="1:31" x14ac:dyDescent="0.15">
      <c r="A1076" s="4">
        <v>42426</v>
      </c>
      <c r="B1076" s="5" t="s">
        <v>2047</v>
      </c>
      <c r="C1076" s="2">
        <v>1</v>
      </c>
      <c r="D1076" s="6" t="s">
        <v>75</v>
      </c>
      <c r="E1076" s="6" t="s">
        <v>225</v>
      </c>
      <c r="F1076" s="2" t="s">
        <v>272</v>
      </c>
      <c r="G1076" s="2" t="s">
        <v>304</v>
      </c>
      <c r="H1076" s="2" t="s">
        <v>44</v>
      </c>
      <c r="I1076" s="2" t="s">
        <v>53</v>
      </c>
      <c r="J1076" s="6" t="s">
        <v>55</v>
      </c>
      <c r="K1076" s="2" t="s">
        <v>64</v>
      </c>
      <c r="L1076" s="2">
        <v>1</v>
      </c>
      <c r="M1076" s="2">
        <v>1280</v>
      </c>
      <c r="N1076" s="2">
        <v>896</v>
      </c>
      <c r="O1076" s="12">
        <v>0.7</v>
      </c>
      <c r="P1076" s="7"/>
      <c r="Q1076" s="7"/>
      <c r="R1076" s="14" t="s">
        <v>113</v>
      </c>
      <c r="S1076" s="2" t="s">
        <v>1743</v>
      </c>
      <c r="T1076" s="7"/>
      <c r="U1076" s="7"/>
      <c r="V1076" s="7"/>
      <c r="W1076" s="2" t="s">
        <v>54</v>
      </c>
      <c r="X1076" s="6" t="s">
        <v>49</v>
      </c>
      <c r="Y1076" s="6"/>
      <c r="Z1076" s="2">
        <v>1210</v>
      </c>
      <c r="AA1076" s="2">
        <v>775</v>
      </c>
      <c r="AB1076" s="7"/>
      <c r="AC1076" s="7"/>
      <c r="AD1076" s="7"/>
      <c r="AE1076" s="7"/>
    </row>
    <row r="1077" spans="1:31" x14ac:dyDescent="0.15">
      <c r="A1077" s="4">
        <v>42426</v>
      </c>
      <c r="B1077" s="5" t="s">
        <v>2048</v>
      </c>
      <c r="C1077" s="2">
        <v>2</v>
      </c>
      <c r="D1077" s="6" t="s">
        <v>64</v>
      </c>
      <c r="E1077" s="6" t="s">
        <v>101</v>
      </c>
      <c r="F1077" s="2" t="s">
        <v>1400</v>
      </c>
      <c r="G1077" s="7"/>
      <c r="H1077" s="2" t="s">
        <v>62</v>
      </c>
      <c r="I1077" s="2" t="s">
        <v>289</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2030</v>
      </c>
      <c r="Y1077" s="6"/>
      <c r="Z1077" s="7"/>
      <c r="AA1077" s="7"/>
      <c r="AB1077" s="7"/>
      <c r="AC1077" s="7"/>
      <c r="AD1077" s="7"/>
      <c r="AE1077" s="7"/>
    </row>
    <row r="1078" spans="1:31" x14ac:dyDescent="0.15">
      <c r="A1078" s="4">
        <v>42426</v>
      </c>
      <c r="B1078" s="5" t="s">
        <v>2048</v>
      </c>
      <c r="C1078" s="2">
        <v>2</v>
      </c>
      <c r="D1078" s="6" t="s">
        <v>102</v>
      </c>
      <c r="E1078" s="6" t="s">
        <v>101</v>
      </c>
      <c r="F1078" s="2" t="s">
        <v>1567</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2030</v>
      </c>
      <c r="Y1078" s="6"/>
      <c r="Z1078" s="7"/>
      <c r="AA1078" s="7"/>
      <c r="AB1078" s="7"/>
      <c r="AC1078" s="7"/>
      <c r="AD1078" s="7"/>
      <c r="AE1078" s="7"/>
    </row>
    <row r="1079" spans="1:31" x14ac:dyDescent="0.15">
      <c r="A1079" s="4">
        <v>42426</v>
      </c>
      <c r="B1079" s="5" t="s">
        <v>2048</v>
      </c>
      <c r="C1079" s="2">
        <v>2</v>
      </c>
      <c r="D1079" s="6" t="s">
        <v>83</v>
      </c>
      <c r="E1079" s="6" t="s">
        <v>79</v>
      </c>
      <c r="F1079" s="2" t="s">
        <v>1567</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2030</v>
      </c>
      <c r="Y1079" s="6"/>
      <c r="Z1079" s="7"/>
      <c r="AA1079" s="7"/>
      <c r="AB1079" s="7"/>
      <c r="AC1079" s="7"/>
      <c r="AD1079" s="7"/>
      <c r="AE1079" s="7"/>
    </row>
    <row r="1080" spans="1:31" x14ac:dyDescent="0.15">
      <c r="A1080" s="4">
        <v>42426</v>
      </c>
      <c r="B1080" s="5" t="s">
        <v>2048</v>
      </c>
      <c r="C1080" s="2">
        <v>2</v>
      </c>
      <c r="D1080" s="6" t="s">
        <v>87</v>
      </c>
      <c r="E1080" s="6" t="s">
        <v>41</v>
      </c>
      <c r="F1080" s="2" t="s">
        <v>1488</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2030</v>
      </c>
      <c r="Y1080" s="6"/>
      <c r="Z1080" s="7"/>
      <c r="AA1080" s="7"/>
      <c r="AB1080" s="7"/>
      <c r="AC1080" s="7"/>
      <c r="AD1080" s="7"/>
      <c r="AE1080" s="7"/>
    </row>
    <row r="1081" spans="1:31" x14ac:dyDescent="0.15">
      <c r="A1081" s="4">
        <v>42426</v>
      </c>
      <c r="B1081" s="5" t="s">
        <v>2048</v>
      </c>
      <c r="C1081" s="2">
        <v>2</v>
      </c>
      <c r="D1081" s="6" t="s">
        <v>141</v>
      </c>
      <c r="E1081" s="6" t="s">
        <v>41</v>
      </c>
      <c r="F1081" s="2" t="s">
        <v>1050</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2048</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2030</v>
      </c>
      <c r="Y1082" s="6"/>
      <c r="Z1082" s="7"/>
      <c r="AA1082" s="7"/>
      <c r="AB1082" s="7"/>
      <c r="AC1082" s="7"/>
      <c r="AD1082" s="7"/>
      <c r="AE1082" s="7"/>
    </row>
    <row r="1083" spans="1:31" x14ac:dyDescent="0.15">
      <c r="A1083" s="4">
        <v>42426</v>
      </c>
      <c r="B1083" s="5" t="s">
        <v>2049</v>
      </c>
      <c r="C1083" s="2">
        <v>3</v>
      </c>
      <c r="D1083" s="6" t="s">
        <v>50</v>
      </c>
      <c r="E1083" s="6" t="s">
        <v>623</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2050</v>
      </c>
      <c r="C1084" s="2">
        <v>4</v>
      </c>
      <c r="D1084" s="6" t="s">
        <v>50</v>
      </c>
      <c r="E1084" s="6" t="s">
        <v>623</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2050</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2051</v>
      </c>
      <c r="C1086" s="2">
        <v>1</v>
      </c>
      <c r="D1086" s="6" t="s">
        <v>90</v>
      </c>
      <c r="E1086" s="6" t="s">
        <v>1027</v>
      </c>
      <c r="F1086" s="2" t="s">
        <v>977</v>
      </c>
      <c r="G1086" s="2" t="s">
        <v>978</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2052</v>
      </c>
      <c r="C1087" s="2">
        <v>2</v>
      </c>
      <c r="D1087" s="6" t="s">
        <v>428</v>
      </c>
      <c r="E1087" s="6"/>
      <c r="F1087" s="2" t="s">
        <v>2053</v>
      </c>
      <c r="G1087" s="2" t="s">
        <v>166</v>
      </c>
      <c r="H1087" s="2" t="s">
        <v>193</v>
      </c>
      <c r="I1087" s="2">
        <v>26.5</v>
      </c>
      <c r="J1087" s="6" t="s">
        <v>45</v>
      </c>
      <c r="K1087" s="2" t="s">
        <v>66</v>
      </c>
      <c r="L1087" s="2">
        <v>1</v>
      </c>
      <c r="M1087" s="2">
        <v>300</v>
      </c>
      <c r="N1087" s="2">
        <v>300</v>
      </c>
      <c r="O1087" s="12">
        <v>1</v>
      </c>
      <c r="P1087" s="7"/>
      <c r="Q1087" s="7"/>
      <c r="R1087" s="14" t="s">
        <v>113</v>
      </c>
      <c r="S1087" s="2" t="s">
        <v>2054</v>
      </c>
      <c r="T1087" s="7"/>
      <c r="U1087" s="7"/>
      <c r="V1087" s="7"/>
      <c r="W1087" s="2" t="s">
        <v>54</v>
      </c>
      <c r="X1087" s="6" t="s">
        <v>49</v>
      </c>
      <c r="Y1087" s="6"/>
      <c r="Z1087" s="7"/>
      <c r="AA1087" s="7"/>
      <c r="AB1087" s="7"/>
      <c r="AC1087" s="7"/>
      <c r="AD1087" s="7"/>
      <c r="AE1087" s="7"/>
    </row>
    <row r="1088" spans="1:31" x14ac:dyDescent="0.15">
      <c r="A1088" s="4">
        <v>42427</v>
      </c>
      <c r="B1088" s="5" t="s">
        <v>2055</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2055</v>
      </c>
      <c r="C1089" s="2">
        <v>3</v>
      </c>
      <c r="D1089" s="6" t="s">
        <v>50</v>
      </c>
      <c r="E1089" s="6" t="s">
        <v>623</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2056</v>
      </c>
      <c r="C1090" s="2">
        <v>4</v>
      </c>
      <c r="D1090" s="6" t="s">
        <v>146</v>
      </c>
      <c r="E1090" s="6" t="s">
        <v>120</v>
      </c>
      <c r="F1090" s="2" t="s">
        <v>929</v>
      </c>
      <c r="G1090" s="2" t="s">
        <v>287</v>
      </c>
      <c r="H1090" s="2" t="s">
        <v>44</v>
      </c>
      <c r="I1090" s="2">
        <v>27.5</v>
      </c>
      <c r="J1090" s="6" t="s">
        <v>45</v>
      </c>
      <c r="K1090" s="2" t="s">
        <v>66</v>
      </c>
      <c r="L1090" s="2">
        <v>1</v>
      </c>
      <c r="M1090" s="2">
        <v>4380</v>
      </c>
      <c r="N1090" s="2">
        <v>3066</v>
      </c>
      <c r="O1090" s="12">
        <v>0.7</v>
      </c>
      <c r="P1090" s="7"/>
      <c r="Q1090" s="7"/>
      <c r="R1090" s="14" t="s">
        <v>145</v>
      </c>
      <c r="S1090" s="2" t="s">
        <v>2057</v>
      </c>
      <c r="T1090" s="2">
        <v>13910228853</v>
      </c>
      <c r="U1090" s="2" t="s">
        <v>313</v>
      </c>
      <c r="V1090" s="7"/>
      <c r="W1090" s="2" t="s">
        <v>54</v>
      </c>
      <c r="X1090" s="6" t="s">
        <v>86</v>
      </c>
      <c r="Y1090" s="6"/>
    </row>
    <row r="1091" spans="1:25" x14ac:dyDescent="0.15">
      <c r="A1091" s="4">
        <v>42428</v>
      </c>
      <c r="B1091" s="5" t="s">
        <v>2058</v>
      </c>
      <c r="C1091" s="2">
        <v>1</v>
      </c>
      <c r="D1091" s="6" t="s">
        <v>56</v>
      </c>
      <c r="E1091" s="6" t="s">
        <v>52</v>
      </c>
      <c r="F1091" s="7"/>
      <c r="G1091" s="2" t="s">
        <v>246</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2059</v>
      </c>
      <c r="C1092" s="2">
        <v>2</v>
      </c>
      <c r="D1092" s="6" t="s">
        <v>50</v>
      </c>
      <c r="E1092" s="6" t="s">
        <v>623</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2060</v>
      </c>
      <c r="C1093" s="2">
        <v>3</v>
      </c>
      <c r="D1093" s="6" t="s">
        <v>305</v>
      </c>
      <c r="E1093" s="6"/>
      <c r="F1093" s="7"/>
      <c r="G1093" s="7"/>
      <c r="H1093" s="2" t="s">
        <v>44</v>
      </c>
      <c r="I1093" s="7"/>
      <c r="J1093" s="6" t="s">
        <v>63</v>
      </c>
      <c r="K1093" s="2" t="s">
        <v>66</v>
      </c>
      <c r="L1093" s="2">
        <v>1</v>
      </c>
      <c r="M1093" s="2">
        <v>500</v>
      </c>
      <c r="N1093" s="2">
        <v>500</v>
      </c>
      <c r="O1093" s="12">
        <v>1</v>
      </c>
      <c r="P1093" s="7"/>
      <c r="Q1093" s="7"/>
      <c r="R1093" s="14" t="s">
        <v>113</v>
      </c>
      <c r="S1093" s="2" t="s">
        <v>269</v>
      </c>
      <c r="T1093" s="7"/>
      <c r="U1093" s="7"/>
      <c r="V1093" s="7"/>
      <c r="W1093" s="2" t="s">
        <v>54</v>
      </c>
      <c r="X1093" s="6" t="s">
        <v>78</v>
      </c>
      <c r="Y1093" s="6"/>
    </row>
    <row r="1094" spans="1:25" x14ac:dyDescent="0.15">
      <c r="A1094" s="4">
        <v>42428</v>
      </c>
      <c r="B1094" s="5" t="s">
        <v>2061</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2016-12-03T01:53:06Z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