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95" windowHeight="8192" windowWidth="16384" xWindow="0" yWindow="0"/>
  </bookViews>
  <sheets>
    <sheet name="summary" sheetId="1" state="visible" r:id="rId2"/>
    <sheet name="Лист2" sheetId="2" state="visible" r:id="rId3"/>
    <sheet name="Лист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<sst xmlns="http://schemas.openxmlformats.org/spreadsheetml/2006/main" count="39" uniqueCount="18">
  <si>
    <t>SQL №</t>
  </si>
  <si>
    <t>executionTime</t>
  </si>
  <si>
    <t>plansize</t>
  </si>
  <si>
    <t>numOfUnderPlan</t>
  </si>
  <si>
    <t>AVG Plan Generation Time</t>
  </si>
  <si>
    <t>Physical operators</t>
  </si>
  <si>
    <t>7.4</t>
  </si>
  <si>
    <t>Project,Filter,TableScan</t>
  </si>
  <si>
    <t>8.1</t>
  </si>
  <si>
    <t>Sort,Project,Filter,TableScan</t>
  </si>
  <si>
    <t>10.12</t>
  </si>
  <si>
    <t>10.18</t>
  </si>
  <si>
    <t>-</t>
  </si>
  <si>
    <t>10.23</t>
  </si>
  <si>
    <t>15.3</t>
  </si>
  <si>
    <t>Distinct,Sort,Project,Filter,TableScan</t>
  </si>
  <si>
    <t>15.9</t>
  </si>
  <si>
    <t>- получить время выполнения не удалось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</si>
</sst>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activePane="topLeft" topLeftCell="A1" xSplit="0" ySplit="-1"/>
      <selection activeCell="D17" activeCellId="0" pane="topLeft" sqref="D17"/>
      <selection activeCell="A1" activeCellId="0" pane="bottomLeft" sqref="A1"/>
    </sheetView>
  </sheetViews>
  <cols>
    <col collapsed="false" hidden="false" max="1" min="1" style="1" width="11.6745098039216"/>
    <col collapsed="false" hidden="false" max="2" min="2" style="0" width="8.16862745098039"/>
    <col collapsed="false" hidden="false" max="3" min="3" style="0" width="6.05882352941176"/>
    <col collapsed="false" hidden="false" max="4" min="4" style="0" width="8.49411764705882"/>
    <col collapsed="false" hidden="false" max="5" min="5" style="0" width="4.50588235294118"/>
    <col collapsed="false" hidden="false" max="6" min="6" style="0" width="11.6745098039216"/>
    <col collapsed="false" hidden="false" max="7" min="7" style="0" width="17.3294117647059"/>
    <col collapsed="false" hidden="false" max="8" min="8" style="0" width="19.3372549019608"/>
    <col collapsed="false" hidden="false" max="9" min="9" style="0" width="16.2"/>
    <col collapsed="false" hidden="false" max="1025" min="10" style="0" width="11.6745098039216"/>
  </cols>
  <sheetData>
    <row collapsed="false" customFormat="false" customHeight="false" hidden="false" ht="12.8" outlineLevel="0" r="1">
      <c r="A1" s="1" t="s">
        <v>0</v>
      </c>
      <c r="B1" s="0" t="s">
        <v>1</v>
      </c>
      <c r="F1" s="0" t="s">
        <v>2</v>
      </c>
      <c r="G1" s="0" t="s">
        <v>3</v>
      </c>
      <c r="H1" s="0" t="s">
        <v>4</v>
      </c>
      <c r="I1" s="0" t="s">
        <v>5</v>
      </c>
    </row>
    <row collapsed="false" customFormat="false" customHeight="false" hidden="false" ht="12.8" outlineLevel="0" r="2">
      <c r="B2" s="0" t="n">
        <v>1</v>
      </c>
      <c r="C2" s="0" t="n">
        <v>2</v>
      </c>
      <c r="D2" s="0" t="n">
        <v>3</v>
      </c>
      <c r="E2" s="0" t="n">
        <v>4</v>
      </c>
    </row>
    <row collapsed="false" customFormat="false" customHeight="false" hidden="false" ht="12.8" outlineLevel="0" r="3">
      <c r="A3" s="1" t="s">
        <v>6</v>
      </c>
      <c r="B3" s="0" t="n">
        <v>21</v>
      </c>
      <c r="C3" s="0" t="n">
        <v>83</v>
      </c>
      <c r="D3" s="0" t="n">
        <v>410</v>
      </c>
      <c r="E3" s="0" t="n">
        <v>1740</v>
      </c>
      <c r="F3" s="0" t="n">
        <f aca="false">3*1</f>
        <v>3</v>
      </c>
      <c r="G3" s="0" t="n">
        <v>1</v>
      </c>
      <c r="H3" s="0" t="n">
        <f aca="false">(37+42+63+295)/4</f>
        <v>109.25</v>
      </c>
      <c r="I3" s="0" t="s">
        <v>7</v>
      </c>
    </row>
    <row collapsed="false" customFormat="false" customHeight="false" hidden="false" ht="12.8" outlineLevel="0" r="4">
      <c r="A4" s="1" t="s">
        <v>8</v>
      </c>
      <c r="B4" s="0" t="n">
        <v>55</v>
      </c>
      <c r="C4" s="0" t="n">
        <v>90</v>
      </c>
      <c r="D4" s="0" t="n">
        <v>402</v>
      </c>
      <c r="E4" s="0" t="n">
        <v>1627</v>
      </c>
      <c r="F4" s="0" t="n">
        <f aca="false">4*1</f>
        <v>4</v>
      </c>
      <c r="G4" s="0" t="n">
        <v>1</v>
      </c>
      <c r="H4" s="0" t="n">
        <f aca="false">(118+148+170+145)/4</f>
        <v>145.25</v>
      </c>
      <c r="I4" s="0" t="s">
        <v>9</v>
      </c>
    </row>
    <row collapsed="false" customFormat="false" customHeight="false" hidden="false" ht="12.8" outlineLevel="0" r="5">
      <c r="A5" s="1" t="s">
        <v>10</v>
      </c>
      <c r="B5" s="0" t="n">
        <v>44</v>
      </c>
      <c r="C5" s="0" t="n">
        <v>24</v>
      </c>
      <c r="D5" s="0" t="n">
        <v>392</v>
      </c>
      <c r="E5" s="0" t="n">
        <v>1578</v>
      </c>
      <c r="F5" s="0" t="n">
        <v>3</v>
      </c>
      <c r="G5" s="0" t="n">
        <v>1</v>
      </c>
      <c r="H5" s="0" t="n">
        <f aca="false">(61+57+111+135)/4</f>
        <v>91</v>
      </c>
      <c r="I5" s="0" t="s">
        <v>7</v>
      </c>
    </row>
    <row collapsed="false" customFormat="false" customHeight="false" hidden="false" ht="12.8" outlineLevel="0" r="6">
      <c r="A6" s="1" t="s">
        <v>11</v>
      </c>
      <c r="B6" s="0" t="n">
        <v>48</v>
      </c>
      <c r="C6" s="0" t="n">
        <v>72</v>
      </c>
      <c r="D6" s="0" t="n">
        <v>12919</v>
      </c>
      <c r="E6" s="0" t="s">
        <v>12</v>
      </c>
      <c r="F6" s="0" t="n">
        <v>3</v>
      </c>
      <c r="G6" s="0" t="n">
        <v>2</v>
      </c>
      <c r="H6" s="0" t="n">
        <f aca="false">(133+283+202)/3</f>
        <v>206</v>
      </c>
      <c r="I6" s="0" t="s">
        <v>7</v>
      </c>
    </row>
    <row collapsed="false" customFormat="false" customHeight="false" hidden="false" ht="12.8" outlineLevel="0" r="7">
      <c r="A7" s="1" t="s">
        <v>13</v>
      </c>
      <c r="B7" s="0" t="n">
        <v>61</v>
      </c>
      <c r="C7" s="0" t="n">
        <v>122</v>
      </c>
      <c r="D7" s="0" t="s">
        <v>12</v>
      </c>
      <c r="E7" s="0" t="s">
        <v>12</v>
      </c>
      <c r="F7" s="0" t="n">
        <v>3</v>
      </c>
      <c r="G7" s="0" t="n">
        <v>2</v>
      </c>
      <c r="H7" s="0" t="n">
        <f aca="false">(62+136)/2</f>
        <v>99</v>
      </c>
      <c r="I7" s="0" t="s">
        <v>7</v>
      </c>
    </row>
    <row collapsed="false" customFormat="false" customHeight="false" hidden="false" ht="12.8" outlineLevel="0" r="8">
      <c r="A8" s="1" t="s">
        <v>14</v>
      </c>
      <c r="B8" s="0" t="n">
        <v>94</v>
      </c>
      <c r="C8" s="0" t="n">
        <v>641</v>
      </c>
      <c r="D8" s="0" t="s">
        <v>12</v>
      </c>
      <c r="E8" s="0" t="s">
        <v>12</v>
      </c>
      <c r="F8" s="0" t="n">
        <v>5</v>
      </c>
      <c r="G8" s="0" t="n">
        <v>2</v>
      </c>
      <c r="H8" s="0" t="n">
        <f aca="false">(158+534)/2</f>
        <v>346</v>
      </c>
      <c r="I8" s="0" t="s">
        <v>15</v>
      </c>
    </row>
    <row collapsed="false" customFormat="false" customHeight="false" hidden="false" ht="12.8" outlineLevel="0" r="9">
      <c r="A9" s="1" t="s">
        <v>16</v>
      </c>
      <c r="B9" s="0" t="n">
        <v>200</v>
      </c>
      <c r="C9" s="0" t="n">
        <v>627</v>
      </c>
      <c r="D9" s="0" t="s">
        <v>12</v>
      </c>
      <c r="E9" s="0" t="s">
        <v>12</v>
      </c>
      <c r="F9" s="0" t="n">
        <v>3</v>
      </c>
      <c r="G9" s="0" t="n">
        <v>6</v>
      </c>
      <c r="H9" s="0" t="n">
        <f aca="false">(426+546)/2</f>
        <v>486</v>
      </c>
      <c r="I9" s="0" t="s">
        <v>7</v>
      </c>
    </row>
    <row collapsed="false" customFormat="false" customHeight="false" hidden="false" ht="12.8" outlineLevel="0" r="11">
      <c r="A11" s="1" t="s">
        <v>17</v>
      </c>
    </row>
    <row collapsed="false" customFormat="false" customHeight="false" hidden="false" ht="12.8" outlineLevel="0" r="13">
      <c r="A13" s="1" t="s">
        <v>6</v>
      </c>
      <c r="B13" s="0" t="n">
        <v>20</v>
      </c>
      <c r="C13" s="0" t="n">
        <v>63</v>
      </c>
      <c r="D13" s="0" t="n">
        <v>36</v>
      </c>
      <c r="E13" s="0" t="n">
        <v>27</v>
      </c>
    </row>
    <row collapsed="false" customFormat="false" customHeight="false" hidden="false" ht="12.8" outlineLevel="0" r="14">
      <c r="A14" s="1" t="s">
        <v>8</v>
      </c>
      <c r="B14" s="0" t="n">
        <v>37</v>
      </c>
      <c r="C14" s="0" t="n">
        <v>37</v>
      </c>
      <c r="D14" s="0" t="n">
        <v>35</v>
      </c>
      <c r="E14" s="0" t="n">
        <v>26</v>
      </c>
    </row>
    <row collapsed="false" customFormat="false" customHeight="false" hidden="false" ht="12.8" outlineLevel="0" r="15">
      <c r="A15" s="1" t="s">
        <v>10</v>
      </c>
      <c r="B15" s="0" t="n">
        <v>30</v>
      </c>
      <c r="C15" s="0" t="n">
        <v>31</v>
      </c>
      <c r="D15" s="0" t="n">
        <v>392</v>
      </c>
      <c r="E15" s="0" t="n">
        <v>1521</v>
      </c>
    </row>
    <row collapsed="false" customFormat="false" customHeight="false" hidden="false" ht="12.8" outlineLevel="0" r="16">
      <c r="A16" s="1" t="s">
        <v>11</v>
      </c>
      <c r="B16" s="0" t="n">
        <v>45</v>
      </c>
      <c r="C16" s="0" t="n">
        <v>216</v>
      </c>
      <c r="D16" s="0" t="n">
        <v>1478</v>
      </c>
      <c r="E16" s="0" t="n">
        <v>5783</v>
      </c>
    </row>
    <row collapsed="false" customFormat="false" customHeight="false" hidden="false" ht="12.8" outlineLevel="0" r="17">
      <c r="A17" s="1" t="s">
        <v>13</v>
      </c>
      <c r="B17" s="0" t="n">
        <v>31</v>
      </c>
      <c r="C17" s="0" t="n">
        <v>142</v>
      </c>
      <c r="D17" s="0" t="n">
        <v>606</v>
      </c>
      <c r="E17" s="0" t="n">
        <v>2398</v>
      </c>
    </row>
    <row collapsed="false" customFormat="false" customHeight="false" hidden="false" ht="12.8" outlineLevel="0" r="18">
      <c r="A18" s="1" t="s">
        <v>14</v>
      </c>
      <c r="B18" s="0" t="n">
        <v>50</v>
      </c>
      <c r="C18" s="0" t="n">
        <v>592</v>
      </c>
      <c r="D18" s="0" t="s">
        <v>12</v>
      </c>
      <c r="E18" s="0" t="s">
        <v>12</v>
      </c>
    </row>
    <row collapsed="false" customFormat="false" customHeight="false" hidden="false" ht="12.8" outlineLevel="0" r="19">
      <c r="A19" s="1" t="s">
        <v>16</v>
      </c>
      <c r="B19" s="0" t="n">
        <v>95</v>
      </c>
      <c r="C19" s="0" t="n">
        <v>474</v>
      </c>
      <c r="D19" s="0" t="s">
        <v>12</v>
      </c>
      <c r="E19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1" activeCellId="0" pane="topLeft" sqref="A1"/>
      <selection activeCell="A1" activeCellId="0" pane="bottomLeft" sqref="A1"/>
    </sheetView>
  </sheetViews>
  <cols>
    <col collapsed="false" hidden="false" max="1025" min="1" style="0" width="11.6745098039216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1" activeCellId="0" pane="topLeft" sqref="A1"/>
      <selection activeCell="A1" activeCellId="0" pane="bottomLeft" sqref="A1"/>
    </sheetView>
  </sheetViews>
  <cols>
    <col collapsed="false" hidden="false" max="1025" min="1" style="0" width="11.6745098039216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LibreOffice/3.4$Linux LibreOffice_project/340m1$Build-402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