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theme/themeOverride1.xml" ContentType="application/vnd.openxmlformats-officedocument.themeOverride+xml"/>
  <Override PartName="/xl/charts/chart8.xml" ContentType="application/vnd.openxmlformats-officedocument.drawingml.chart+xml"/>
  <Override PartName="/xl/theme/themeOverride2.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G:\Other computers\My Laptop\OneDrive\Gobinath Articles\Demand vs Capacity\"/>
    </mc:Choice>
  </mc:AlternateContent>
  <xr:revisionPtr revIDLastSave="0" documentId="13_ncr:1_{C6A6B095-6DC1-447D-A48E-B59B37F939DB}" xr6:coauthVersionLast="47" xr6:coauthVersionMax="47" xr10:uidLastSave="{00000000-0000-0000-0000-000000000000}"/>
  <bookViews>
    <workbookView xWindow="28680" yWindow="750" windowWidth="29040" windowHeight="15720" tabRatio="567" activeTab="1" xr2:uid="{00000000-000D-0000-FFFF-FFFF00000000}"/>
  </bookViews>
  <sheets>
    <sheet name="Demand, Headcount,Utilization" sheetId="17" r:id="rId1"/>
    <sheet name="SPOC Ratio" sheetId="18" r:id="rId2"/>
  </sheets>
  <externalReferences>
    <externalReference r:id="rId3"/>
  </externalReferences>
  <definedNames>
    <definedName name="Frequency">[1]Lists!$A$2:$A$11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47" i="17" l="1"/>
  <c r="E147" i="17"/>
  <c r="F147" i="17"/>
  <c r="G147" i="17"/>
  <c r="H147" i="17"/>
  <c r="I147" i="17"/>
  <c r="J147" i="17"/>
  <c r="D148" i="17"/>
  <c r="E148" i="17"/>
  <c r="F148" i="17"/>
  <c r="G148" i="17"/>
  <c r="H148" i="17"/>
  <c r="I148" i="17"/>
  <c r="J148" i="17"/>
  <c r="D149" i="17"/>
  <c r="E149" i="17"/>
  <c r="F149" i="17"/>
  <c r="G149" i="17"/>
  <c r="H149" i="17"/>
  <c r="I149" i="17"/>
  <c r="J149" i="17"/>
  <c r="D150" i="17"/>
  <c r="E150" i="17"/>
  <c r="F150" i="17"/>
  <c r="G150" i="17"/>
  <c r="H150" i="17"/>
  <c r="I150" i="17"/>
  <c r="J150" i="17"/>
  <c r="D151" i="17"/>
  <c r="E151" i="17"/>
  <c r="F151" i="17"/>
  <c r="G151" i="17"/>
  <c r="H151" i="17"/>
  <c r="I151" i="17"/>
  <c r="J151" i="17"/>
  <c r="D152" i="17"/>
  <c r="E152" i="17"/>
  <c r="F152" i="17"/>
  <c r="G152" i="17"/>
  <c r="H152" i="17"/>
  <c r="I152" i="17"/>
  <c r="J152" i="17"/>
  <c r="D153" i="17"/>
  <c r="E153" i="17"/>
  <c r="F153" i="17"/>
  <c r="G153" i="17"/>
  <c r="H153" i="17"/>
  <c r="I153" i="17"/>
  <c r="J153" i="17"/>
  <c r="D154" i="17"/>
  <c r="E154" i="17"/>
  <c r="F154" i="17"/>
  <c r="G154" i="17"/>
  <c r="H154" i="17"/>
  <c r="I154" i="17"/>
  <c r="J154" i="17"/>
  <c r="D155" i="17"/>
  <c r="E155" i="17"/>
  <c r="F155" i="17"/>
  <c r="G155" i="17"/>
  <c r="H155" i="17"/>
  <c r="I155" i="17"/>
  <c r="J155" i="17"/>
  <c r="D156" i="17"/>
  <c r="E156" i="17"/>
  <c r="F156" i="17"/>
  <c r="G156" i="17"/>
  <c r="H156" i="17"/>
  <c r="I156" i="17"/>
  <c r="J156" i="17"/>
  <c r="D157" i="17"/>
  <c r="E157" i="17"/>
  <c r="F157" i="17"/>
  <c r="G157" i="17"/>
  <c r="H157" i="17"/>
  <c r="I157" i="17"/>
  <c r="J157" i="17"/>
  <c r="D158" i="17"/>
  <c r="E158" i="17"/>
  <c r="F158" i="17"/>
  <c r="G158" i="17"/>
  <c r="H158" i="17"/>
  <c r="I158" i="17"/>
  <c r="J158" i="17"/>
  <c r="D159" i="17"/>
  <c r="E159" i="17"/>
  <c r="F159" i="17"/>
  <c r="G159" i="17"/>
  <c r="H159" i="17"/>
  <c r="I159" i="17"/>
  <c r="J159" i="17"/>
  <c r="D160" i="17"/>
  <c r="E160" i="17"/>
  <c r="F160" i="17"/>
  <c r="G160" i="17"/>
  <c r="H160" i="17"/>
  <c r="I160" i="17"/>
  <c r="J160" i="17"/>
  <c r="D161" i="17"/>
  <c r="E161" i="17"/>
  <c r="F161" i="17"/>
  <c r="G161" i="17"/>
  <c r="H161" i="17"/>
  <c r="I161" i="17"/>
  <c r="J161" i="17"/>
  <c r="D162" i="17"/>
  <c r="E162" i="17"/>
  <c r="F162" i="17"/>
  <c r="G162" i="17"/>
  <c r="H162" i="17"/>
  <c r="I162" i="17"/>
  <c r="J162" i="17"/>
  <c r="D163" i="17"/>
  <c r="E163" i="17"/>
  <c r="F163" i="17"/>
  <c r="G163" i="17"/>
  <c r="H163" i="17"/>
  <c r="I163" i="17"/>
  <c r="J163" i="17"/>
  <c r="D164" i="17"/>
  <c r="E164" i="17"/>
  <c r="F164" i="17"/>
  <c r="G164" i="17"/>
  <c r="H164" i="17"/>
  <c r="I164" i="17"/>
  <c r="J164" i="17"/>
  <c r="D165" i="17"/>
  <c r="E165" i="17"/>
  <c r="F165" i="17"/>
  <c r="G165" i="17"/>
  <c r="H165" i="17"/>
  <c r="I165" i="17"/>
  <c r="J165" i="17"/>
  <c r="D166" i="17"/>
  <c r="E166" i="17"/>
  <c r="F166" i="17"/>
  <c r="G166" i="17"/>
  <c r="H166" i="17"/>
  <c r="I166" i="17"/>
  <c r="J166" i="17"/>
  <c r="D167" i="17"/>
  <c r="E167" i="17"/>
  <c r="F167" i="17"/>
  <c r="G167" i="17"/>
  <c r="H167" i="17"/>
  <c r="I167" i="17"/>
  <c r="J167" i="17"/>
  <c r="D168" i="17"/>
  <c r="E168" i="17"/>
  <c r="F168" i="17"/>
  <c r="G168" i="17"/>
  <c r="H168" i="17"/>
  <c r="I168" i="17"/>
  <c r="J168" i="17"/>
  <c r="D169" i="17"/>
  <c r="E169" i="17"/>
  <c r="F169" i="17"/>
  <c r="G169" i="17"/>
  <c r="H169" i="17"/>
  <c r="I169" i="17"/>
  <c r="J169" i="17"/>
  <c r="D170" i="17"/>
  <c r="E170" i="17"/>
  <c r="F170" i="17"/>
  <c r="G170" i="17"/>
  <c r="H170" i="17"/>
  <c r="I170" i="17"/>
  <c r="J170" i="17"/>
  <c r="D171" i="17"/>
  <c r="E171" i="17"/>
  <c r="F171" i="17"/>
  <c r="G171" i="17"/>
  <c r="H171" i="17"/>
  <c r="I171" i="17"/>
  <c r="J171" i="17"/>
  <c r="D172" i="17"/>
  <c r="E172" i="17"/>
  <c r="F172" i="17"/>
  <c r="G172" i="17"/>
  <c r="H172" i="17"/>
  <c r="I172" i="17"/>
  <c r="J172" i="17"/>
  <c r="D173" i="17"/>
  <c r="E173" i="17"/>
  <c r="F173" i="17"/>
  <c r="G173" i="17"/>
  <c r="H173" i="17"/>
  <c r="I173" i="17"/>
  <c r="J173" i="17"/>
  <c r="D174" i="17"/>
  <c r="E174" i="17"/>
  <c r="F174" i="17"/>
  <c r="G174" i="17"/>
  <c r="H174" i="17"/>
  <c r="I174" i="17"/>
  <c r="J174" i="17"/>
  <c r="D175" i="17"/>
  <c r="E175" i="17"/>
  <c r="F175" i="17"/>
  <c r="G175" i="17"/>
  <c r="H175" i="17"/>
  <c r="I175" i="17"/>
  <c r="J175" i="17"/>
  <c r="D176" i="17"/>
  <c r="E176" i="17"/>
  <c r="F176" i="17"/>
  <c r="G176" i="17"/>
  <c r="H176" i="17"/>
  <c r="I176" i="17"/>
  <c r="J176" i="17"/>
  <c r="F177" i="17"/>
  <c r="Q30" i="18" l="1"/>
  <c r="F83" i="17"/>
  <c r="J15" i="17" l="1"/>
  <c r="J16" i="17" s="1"/>
  <c r="M25" i="17"/>
  <c r="L25" i="17"/>
  <c r="J179" i="17"/>
  <c r="J178" i="17"/>
  <c r="J177" i="17"/>
  <c r="J146" i="17"/>
  <c r="J99" i="17"/>
  <c r="J98" i="17"/>
  <c r="J97" i="17"/>
  <c r="J96" i="17"/>
  <c r="J95" i="17"/>
  <c r="J94" i="17"/>
  <c r="J93" i="17"/>
  <c r="J92" i="17"/>
  <c r="J91" i="17"/>
  <c r="J90" i="17"/>
  <c r="J89" i="17"/>
  <c r="J88" i="17"/>
  <c r="J87" i="17"/>
  <c r="J86" i="17"/>
  <c r="J85" i="17"/>
  <c r="J84" i="17"/>
  <c r="J83" i="17"/>
  <c r="J82" i="17"/>
  <c r="J81" i="17"/>
  <c r="J80" i="17"/>
  <c r="J79" i="17"/>
  <c r="J21" i="17" l="1"/>
  <c r="J23" i="17"/>
  <c r="J22" i="17"/>
  <c r="K25" i="17"/>
  <c r="I80" i="17"/>
  <c r="I81" i="17"/>
  <c r="I82" i="17"/>
  <c r="I83" i="17"/>
  <c r="I84" i="17"/>
  <c r="I85" i="17"/>
  <c r="I86" i="17"/>
  <c r="I87" i="17"/>
  <c r="I88" i="17"/>
  <c r="I89" i="17"/>
  <c r="I90" i="17"/>
  <c r="I91" i="17"/>
  <c r="I92" i="17"/>
  <c r="I93" i="17"/>
  <c r="I94" i="17"/>
  <c r="I95" i="17"/>
  <c r="I96" i="17"/>
  <c r="I97" i="17"/>
  <c r="I98" i="17"/>
  <c r="I99" i="17"/>
  <c r="J24" i="17" l="1"/>
  <c r="J40" i="17" s="1"/>
  <c r="I15" i="17"/>
  <c r="I16" i="17" s="1"/>
  <c r="I177" i="17"/>
  <c r="I178" i="17"/>
  <c r="I179" i="17"/>
  <c r="I146" i="17"/>
  <c r="I21" i="17" l="1"/>
  <c r="I22" i="17"/>
  <c r="H91" i="17" l="1"/>
  <c r="H92" i="17"/>
  <c r="H93" i="17"/>
  <c r="H94" i="17"/>
  <c r="H95" i="17"/>
  <c r="H96" i="17"/>
  <c r="H97" i="17"/>
  <c r="H98" i="17"/>
  <c r="H99" i="17"/>
  <c r="H80" i="17"/>
  <c r="H81" i="17"/>
  <c r="H82" i="17"/>
  <c r="H83" i="17"/>
  <c r="H84" i="17"/>
  <c r="H85" i="17"/>
  <c r="H86" i="17"/>
  <c r="H87" i="17"/>
  <c r="H88" i="17"/>
  <c r="H89" i="17"/>
  <c r="H90" i="17"/>
  <c r="G91" i="17"/>
  <c r="G92" i="17"/>
  <c r="G93" i="17"/>
  <c r="G94" i="17"/>
  <c r="G95" i="17"/>
  <c r="G96" i="17"/>
  <c r="G97" i="17"/>
  <c r="G98" i="17"/>
  <c r="G99" i="17"/>
  <c r="G80" i="17"/>
  <c r="G81" i="17"/>
  <c r="G82" i="17"/>
  <c r="G83" i="17"/>
  <c r="G84" i="17"/>
  <c r="G85" i="17"/>
  <c r="G86" i="17"/>
  <c r="G87" i="17"/>
  <c r="G88" i="17"/>
  <c r="G89" i="17"/>
  <c r="G90" i="17"/>
  <c r="F91" i="17"/>
  <c r="F92" i="17"/>
  <c r="F93" i="17"/>
  <c r="F94" i="17"/>
  <c r="F95" i="17"/>
  <c r="F96" i="17"/>
  <c r="F97" i="17"/>
  <c r="F98" i="17"/>
  <c r="F99" i="17"/>
  <c r="F80" i="17"/>
  <c r="F81" i="17"/>
  <c r="F82" i="17"/>
  <c r="F84" i="17"/>
  <c r="F85" i="17"/>
  <c r="F86" i="17"/>
  <c r="F87" i="17"/>
  <c r="F88" i="17"/>
  <c r="F89" i="17"/>
  <c r="F90" i="17"/>
  <c r="E91" i="17"/>
  <c r="E92" i="17"/>
  <c r="E93" i="17"/>
  <c r="E94" i="17"/>
  <c r="E95" i="17"/>
  <c r="E96" i="17"/>
  <c r="E97" i="17"/>
  <c r="E98" i="17"/>
  <c r="E99" i="17"/>
  <c r="E80" i="17"/>
  <c r="E81" i="17"/>
  <c r="E82" i="17"/>
  <c r="E83" i="17"/>
  <c r="E84" i="17"/>
  <c r="E85" i="17"/>
  <c r="E86" i="17"/>
  <c r="E87" i="17"/>
  <c r="E88" i="17"/>
  <c r="E89" i="17"/>
  <c r="E90" i="17"/>
  <c r="E79" i="17"/>
  <c r="D91" i="17"/>
  <c r="D92" i="17"/>
  <c r="D93" i="17"/>
  <c r="D94" i="17"/>
  <c r="D95" i="17"/>
  <c r="D96" i="17"/>
  <c r="D97" i="17"/>
  <c r="D98" i="17"/>
  <c r="D99" i="17"/>
  <c r="D80" i="17"/>
  <c r="D81" i="17"/>
  <c r="D82" i="17"/>
  <c r="D83" i="17"/>
  <c r="D84" i="17"/>
  <c r="D85" i="17"/>
  <c r="D86" i="17"/>
  <c r="D87" i="17"/>
  <c r="D88" i="17"/>
  <c r="D89" i="17"/>
  <c r="D90" i="17"/>
  <c r="H177" i="17" l="1"/>
  <c r="H178" i="17"/>
  <c r="H179" i="17"/>
  <c r="G177" i="17"/>
  <c r="G178" i="17"/>
  <c r="G179" i="17"/>
  <c r="F178" i="17"/>
  <c r="F179" i="17"/>
  <c r="E177" i="17"/>
  <c r="E178" i="17"/>
  <c r="E179" i="17"/>
  <c r="D177" i="17"/>
  <c r="D178" i="17"/>
  <c r="D179" i="17"/>
  <c r="P179" i="17" l="1"/>
  <c r="O179" i="17"/>
  <c r="N179" i="17"/>
  <c r="M179" i="17"/>
  <c r="L179" i="17"/>
  <c r="K179" i="17"/>
  <c r="P178" i="17"/>
  <c r="O178" i="17"/>
  <c r="N178" i="17"/>
  <c r="M178" i="17"/>
  <c r="L178" i="17"/>
  <c r="K178" i="17"/>
  <c r="P177" i="17"/>
  <c r="O177" i="17"/>
  <c r="N177" i="17"/>
  <c r="M177" i="17"/>
  <c r="L177" i="17"/>
  <c r="K177" i="17"/>
  <c r="P176" i="17"/>
  <c r="O176" i="17"/>
  <c r="N176" i="17"/>
  <c r="M176" i="17"/>
  <c r="L176" i="17"/>
  <c r="K176" i="17"/>
  <c r="P175" i="17"/>
  <c r="O175" i="17"/>
  <c r="N175" i="17"/>
  <c r="M175" i="17"/>
  <c r="L175" i="17"/>
  <c r="K175" i="17"/>
  <c r="P174" i="17"/>
  <c r="O174" i="17"/>
  <c r="N174" i="17"/>
  <c r="M174" i="17"/>
  <c r="L174" i="17"/>
  <c r="K174" i="17"/>
  <c r="P173" i="17"/>
  <c r="O173" i="17"/>
  <c r="N173" i="17"/>
  <c r="M173" i="17"/>
  <c r="L173" i="17"/>
  <c r="K173" i="17"/>
  <c r="P172" i="17"/>
  <c r="O172" i="17"/>
  <c r="N172" i="17"/>
  <c r="M172" i="17"/>
  <c r="L172" i="17"/>
  <c r="K172" i="17"/>
  <c r="P171" i="17"/>
  <c r="O171" i="17"/>
  <c r="N171" i="17"/>
  <c r="M171" i="17"/>
  <c r="L171" i="17"/>
  <c r="K171" i="17"/>
  <c r="P170" i="17"/>
  <c r="O170" i="17"/>
  <c r="N170" i="17"/>
  <c r="M170" i="17"/>
  <c r="L170" i="17"/>
  <c r="K170" i="17"/>
  <c r="P169" i="17"/>
  <c r="O169" i="17"/>
  <c r="N169" i="17"/>
  <c r="M169" i="17"/>
  <c r="L169" i="17"/>
  <c r="K169" i="17"/>
  <c r="P168" i="17"/>
  <c r="O168" i="17"/>
  <c r="N168" i="17"/>
  <c r="M168" i="17"/>
  <c r="L168" i="17"/>
  <c r="K168" i="17"/>
  <c r="P167" i="17"/>
  <c r="O167" i="17"/>
  <c r="N167" i="17"/>
  <c r="M167" i="17"/>
  <c r="L167" i="17"/>
  <c r="K167" i="17"/>
  <c r="P166" i="17"/>
  <c r="O166" i="17"/>
  <c r="N166" i="17"/>
  <c r="M166" i="17"/>
  <c r="L166" i="17"/>
  <c r="K166" i="17"/>
  <c r="P146" i="17"/>
  <c r="O146" i="17"/>
  <c r="N146" i="17"/>
  <c r="M146" i="17"/>
  <c r="L146" i="17"/>
  <c r="K146" i="17"/>
  <c r="E12" i="18" l="1"/>
  <c r="E19" i="18" s="1"/>
  <c r="F12" i="18"/>
  <c r="F35" i="18" s="1"/>
  <c r="G12" i="18"/>
  <c r="G35" i="18" s="1"/>
  <c r="H12" i="18"/>
  <c r="H19" i="18" s="1"/>
  <c r="I12" i="18"/>
  <c r="I19" i="18" s="1"/>
  <c r="J12" i="18"/>
  <c r="J35" i="18" s="1"/>
  <c r="K12" i="18"/>
  <c r="K35" i="18" s="1"/>
  <c r="L12" i="18"/>
  <c r="L19" i="18" s="1"/>
  <c r="M12" i="18"/>
  <c r="M35" i="18" s="1"/>
  <c r="N12" i="18"/>
  <c r="N35" i="18" s="1"/>
  <c r="O12" i="18"/>
  <c r="O35" i="18" s="1"/>
  <c r="P12" i="18"/>
  <c r="P19" i="18" s="1"/>
  <c r="E13" i="18"/>
  <c r="E20" i="18" s="1"/>
  <c r="F13" i="18"/>
  <c r="F36" i="18" s="1"/>
  <c r="G13" i="18"/>
  <c r="G36" i="18" s="1"/>
  <c r="H13" i="18"/>
  <c r="H20" i="18" s="1"/>
  <c r="I13" i="18"/>
  <c r="I20" i="18" s="1"/>
  <c r="J13" i="18"/>
  <c r="J36" i="18" s="1"/>
  <c r="K13" i="18"/>
  <c r="K36" i="18" s="1"/>
  <c r="L13" i="18"/>
  <c r="L20" i="18" s="1"/>
  <c r="M13" i="18"/>
  <c r="M20" i="18" s="1"/>
  <c r="N13" i="18"/>
  <c r="N36" i="18" s="1"/>
  <c r="O13" i="18"/>
  <c r="O36" i="18" s="1"/>
  <c r="P13" i="18"/>
  <c r="P20" i="18" s="1"/>
  <c r="E14" i="18"/>
  <c r="E37" i="18" s="1"/>
  <c r="F14" i="18"/>
  <c r="F37" i="18" s="1"/>
  <c r="G14" i="18"/>
  <c r="G37" i="18" s="1"/>
  <c r="H14" i="18"/>
  <c r="H21" i="18" s="1"/>
  <c r="I14" i="18"/>
  <c r="I21" i="18" s="1"/>
  <c r="J14" i="18"/>
  <c r="J37" i="18" s="1"/>
  <c r="K14" i="18"/>
  <c r="K37" i="18" s="1"/>
  <c r="L14" i="18"/>
  <c r="L21" i="18" s="1"/>
  <c r="M14" i="18"/>
  <c r="M21" i="18" s="1"/>
  <c r="N14" i="18"/>
  <c r="N37" i="18" s="1"/>
  <c r="O14" i="18"/>
  <c r="O37" i="18" s="1"/>
  <c r="P14" i="18"/>
  <c r="P21" i="18" s="1"/>
  <c r="D14" i="18"/>
  <c r="D21" i="18" s="1"/>
  <c r="D13" i="18"/>
  <c r="D36" i="18" s="1"/>
  <c r="D12" i="18"/>
  <c r="D35" i="18" l="1"/>
  <c r="D19" i="18"/>
  <c r="I37" i="18"/>
  <c r="E36" i="18"/>
  <c r="N21" i="18"/>
  <c r="J20" i="18"/>
  <c r="F19" i="18"/>
  <c r="D20" i="18"/>
  <c r="J21" i="18"/>
  <c r="N20" i="18"/>
  <c r="F20" i="18"/>
  <c r="J19" i="18"/>
  <c r="D37" i="18"/>
  <c r="M36" i="18"/>
  <c r="I35" i="18"/>
  <c r="M37" i="18"/>
  <c r="I36" i="18"/>
  <c r="E35" i="18"/>
  <c r="F21" i="18"/>
  <c r="N19" i="18"/>
  <c r="E21" i="18"/>
  <c r="E23" i="18" s="1"/>
  <c r="E30" i="18" s="1"/>
  <c r="M19" i="18"/>
  <c r="M23" i="18" s="1"/>
  <c r="M30" i="18" s="1"/>
  <c r="N39" i="18"/>
  <c r="N43" i="18" s="1"/>
  <c r="N44" i="18" s="1"/>
  <c r="N45" i="18" s="1"/>
  <c r="N46" i="18" s="1"/>
  <c r="N52" i="18" s="1"/>
  <c r="J39" i="18"/>
  <c r="J43" i="18" s="1"/>
  <c r="J44" i="18" s="1"/>
  <c r="J45" i="18" s="1"/>
  <c r="J46" i="18" s="1"/>
  <c r="J52" i="18" s="1"/>
  <c r="F39" i="18"/>
  <c r="F43" i="18" s="1"/>
  <c r="F44" i="18" s="1"/>
  <c r="F45" i="18" s="1"/>
  <c r="F46" i="18" s="1"/>
  <c r="F52" i="18" s="1"/>
  <c r="P23" i="18"/>
  <c r="P30" i="18" s="1"/>
  <c r="L23" i="18"/>
  <c r="L30" i="18" s="1"/>
  <c r="H23" i="18"/>
  <c r="H30" i="18" s="1"/>
  <c r="D39" i="18"/>
  <c r="O39" i="18"/>
  <c r="O43" i="18" s="1"/>
  <c r="O44" i="18" s="1"/>
  <c r="O45" i="18" s="1"/>
  <c r="O46" i="18" s="1"/>
  <c r="O52" i="18" s="1"/>
  <c r="K39" i="18"/>
  <c r="K43" i="18" s="1"/>
  <c r="K44" i="18" s="1"/>
  <c r="K45" i="18" s="1"/>
  <c r="K46" i="18" s="1"/>
  <c r="K52" i="18" s="1"/>
  <c r="G39" i="18"/>
  <c r="G43" i="18" s="1"/>
  <c r="G44" i="18" s="1"/>
  <c r="G45" i="18" s="1"/>
  <c r="G46" i="18" s="1"/>
  <c r="G52" i="18" s="1"/>
  <c r="O21" i="18"/>
  <c r="K21" i="18"/>
  <c r="G21" i="18"/>
  <c r="O20" i="18"/>
  <c r="K20" i="18"/>
  <c r="G20" i="18"/>
  <c r="O19" i="18"/>
  <c r="K19" i="18"/>
  <c r="G19" i="18"/>
  <c r="I23" i="18"/>
  <c r="I30" i="18" s="1"/>
  <c r="P37" i="18"/>
  <c r="L37" i="18"/>
  <c r="H37" i="18"/>
  <c r="P36" i="18"/>
  <c r="L36" i="18"/>
  <c r="H36" i="18"/>
  <c r="P35" i="18"/>
  <c r="L35" i="18"/>
  <c r="H35" i="18"/>
  <c r="D43" i="18" l="1"/>
  <c r="D44" i="18" s="1"/>
  <c r="D45" i="18" s="1"/>
  <c r="D46" i="18" s="1"/>
  <c r="D52" i="18" s="1"/>
  <c r="I39" i="18"/>
  <c r="I43" i="18" s="1"/>
  <c r="I44" i="18" s="1"/>
  <c r="I45" i="18" s="1"/>
  <c r="I46" i="18" s="1"/>
  <c r="I52" i="18" s="1"/>
  <c r="E39" i="18"/>
  <c r="E43" i="18" s="1"/>
  <c r="E44" i="18" s="1"/>
  <c r="E45" i="18" s="1"/>
  <c r="E46" i="18" s="1"/>
  <c r="E52" i="18" s="1"/>
  <c r="J23" i="18"/>
  <c r="J30" i="18" s="1"/>
  <c r="J51" i="18" s="1"/>
  <c r="N23" i="18"/>
  <c r="N30" i="18" s="1"/>
  <c r="N51" i="18" s="1"/>
  <c r="M39" i="18"/>
  <c r="M43" i="18" s="1"/>
  <c r="M44" i="18" s="1"/>
  <c r="M45" i="18" s="1"/>
  <c r="M46" i="18" s="1"/>
  <c r="M52" i="18" s="1"/>
  <c r="F23" i="18"/>
  <c r="F30" i="18" s="1"/>
  <c r="H39" i="18"/>
  <c r="H43" i="18" s="1"/>
  <c r="H44" i="18" s="1"/>
  <c r="H45" i="18" s="1"/>
  <c r="H46" i="18" s="1"/>
  <c r="H52" i="18" s="1"/>
  <c r="D23" i="18"/>
  <c r="D30" i="18" s="1"/>
  <c r="D51" i="18" s="1"/>
  <c r="L39" i="18"/>
  <c r="L43" i="18" s="1"/>
  <c r="L44" i="18" s="1"/>
  <c r="L45" i="18" s="1"/>
  <c r="L46" i="18" s="1"/>
  <c r="L52" i="18" s="1"/>
  <c r="E27" i="18"/>
  <c r="E28" i="18"/>
  <c r="E29" i="18"/>
  <c r="E51" i="18"/>
  <c r="P39" i="18"/>
  <c r="P43" i="18" s="1"/>
  <c r="P44" i="18" s="1"/>
  <c r="P45" i="18" s="1"/>
  <c r="P46" i="18" s="1"/>
  <c r="P52" i="18" s="1"/>
  <c r="I27" i="18"/>
  <c r="I28" i="18"/>
  <c r="I29" i="18"/>
  <c r="I51" i="18"/>
  <c r="K23" i="18"/>
  <c r="K30" i="18" s="1"/>
  <c r="P27" i="18"/>
  <c r="P28" i="18"/>
  <c r="P29" i="18"/>
  <c r="P51" i="18"/>
  <c r="M27" i="18"/>
  <c r="M28" i="18"/>
  <c r="M29" i="18"/>
  <c r="M51" i="18"/>
  <c r="F51" i="18"/>
  <c r="O23" i="18"/>
  <c r="O30" i="18" s="1"/>
  <c r="H27" i="18"/>
  <c r="H28" i="18"/>
  <c r="H29" i="18"/>
  <c r="H51" i="18"/>
  <c r="G23" i="18"/>
  <c r="G30" i="18" s="1"/>
  <c r="L27" i="18"/>
  <c r="L28" i="18"/>
  <c r="L29" i="18"/>
  <c r="L51" i="18"/>
  <c r="F29" i="18" l="1"/>
  <c r="F27" i="18"/>
  <c r="F28" i="18"/>
  <c r="N29" i="18"/>
  <c r="D27" i="18"/>
  <c r="N27" i="18"/>
  <c r="J27" i="18"/>
  <c r="N28" i="18"/>
  <c r="D29" i="18"/>
  <c r="J29" i="18"/>
  <c r="J28" i="18"/>
  <c r="D28" i="18"/>
  <c r="G29" i="18"/>
  <c r="G51" i="18"/>
  <c r="G27" i="18"/>
  <c r="G28" i="18"/>
  <c r="O51" i="18"/>
  <c r="O27" i="18"/>
  <c r="O28" i="18"/>
  <c r="O29" i="18"/>
  <c r="K27" i="18"/>
  <c r="K28" i="18"/>
  <c r="K29" i="18"/>
  <c r="K51" i="18"/>
  <c r="E3" i="18" l="1"/>
  <c r="E55" i="18" s="1"/>
  <c r="F3" i="18"/>
  <c r="F55" i="18" s="1"/>
  <c r="G3" i="18"/>
  <c r="G55" i="18" s="1"/>
  <c r="H3" i="18"/>
  <c r="H55" i="18" s="1"/>
  <c r="I3" i="18"/>
  <c r="I55" i="18" s="1"/>
  <c r="J3" i="18"/>
  <c r="J55" i="18" s="1"/>
  <c r="K3" i="18"/>
  <c r="K55" i="18" s="1"/>
  <c r="L3" i="18"/>
  <c r="L55" i="18" s="1"/>
  <c r="M3" i="18"/>
  <c r="M55" i="18" s="1"/>
  <c r="N3" i="18"/>
  <c r="N55" i="18" s="1"/>
  <c r="O3" i="18"/>
  <c r="O55" i="18" s="1"/>
  <c r="P3" i="18"/>
  <c r="P55" i="18" s="1"/>
  <c r="D3" i="18"/>
  <c r="D55" i="18" s="1"/>
  <c r="D26" i="18" l="1"/>
  <c r="D50" i="18"/>
  <c r="M26" i="18"/>
  <c r="M50" i="18"/>
  <c r="P26" i="18"/>
  <c r="P50" i="18"/>
  <c r="L26" i="18"/>
  <c r="L50" i="18"/>
  <c r="H26" i="18"/>
  <c r="H50" i="18"/>
  <c r="O26" i="18"/>
  <c r="O50" i="18"/>
  <c r="K26" i="18"/>
  <c r="K50" i="18"/>
  <c r="G26" i="18"/>
  <c r="G50" i="18"/>
  <c r="N26" i="18"/>
  <c r="N50" i="18"/>
  <c r="J26" i="18"/>
  <c r="J50" i="18"/>
  <c r="F26" i="18"/>
  <c r="F50" i="18"/>
  <c r="I26" i="18"/>
  <c r="I50" i="18"/>
  <c r="E26" i="18"/>
  <c r="E50" i="18"/>
  <c r="H18" i="18"/>
  <c r="H42" i="18" s="1"/>
  <c r="P18" i="18"/>
  <c r="P42" i="18" s="1"/>
  <c r="L18" i="18"/>
  <c r="L42" i="18" s="1"/>
  <c r="O11" i="18"/>
  <c r="K11" i="18"/>
  <c r="G11" i="18"/>
  <c r="D34" i="18"/>
  <c r="M34" i="18"/>
  <c r="I34" i="18"/>
  <c r="E34" i="18"/>
  <c r="E11" i="18"/>
  <c r="N18" i="18"/>
  <c r="N42" i="18" s="1"/>
  <c r="M11" i="18"/>
  <c r="J18" i="18"/>
  <c r="J42" i="18" s="1"/>
  <c r="D11" i="18"/>
  <c r="I11" i="18"/>
  <c r="F18" i="18"/>
  <c r="F42" i="18" s="1"/>
  <c r="K34" i="18"/>
  <c r="N11" i="18"/>
  <c r="J11" i="18"/>
  <c r="F11" i="18"/>
  <c r="O18" i="18"/>
  <c r="O42" i="18" s="1"/>
  <c r="K18" i="18"/>
  <c r="K42" i="18" s="1"/>
  <c r="G18" i="18"/>
  <c r="G42" i="18" s="1"/>
  <c r="P34" i="18"/>
  <c r="L34" i="18"/>
  <c r="H34" i="18"/>
  <c r="G34" i="18"/>
  <c r="P11" i="18"/>
  <c r="L11" i="18"/>
  <c r="H11" i="18"/>
  <c r="D18" i="18"/>
  <c r="D42" i="18" s="1"/>
  <c r="M18" i="18"/>
  <c r="M42" i="18" s="1"/>
  <c r="I18" i="18"/>
  <c r="I42" i="18" s="1"/>
  <c r="E18" i="18"/>
  <c r="E42" i="18" s="1"/>
  <c r="N34" i="18"/>
  <c r="J34" i="18"/>
  <c r="F34" i="18"/>
  <c r="O34" i="18"/>
  <c r="B13" i="17"/>
  <c r="D146" i="17" l="1"/>
  <c r="B14" i="17" l="1"/>
  <c r="P145" i="17" l="1"/>
  <c r="O145" i="17"/>
  <c r="N145" i="17"/>
  <c r="M145" i="17"/>
  <c r="L145" i="17"/>
  <c r="K145" i="17"/>
  <c r="J145" i="17"/>
  <c r="I145" i="17"/>
  <c r="H145" i="17"/>
  <c r="G145" i="17"/>
  <c r="F145" i="17"/>
  <c r="E145" i="17"/>
  <c r="D145" i="17"/>
  <c r="P107" i="17"/>
  <c r="O107" i="17"/>
  <c r="N107" i="17"/>
  <c r="M107" i="17"/>
  <c r="L107" i="17"/>
  <c r="K107" i="17"/>
  <c r="J107" i="17"/>
  <c r="I107" i="17"/>
  <c r="H107" i="17"/>
  <c r="G107" i="17"/>
  <c r="F107" i="17"/>
  <c r="E107" i="17"/>
  <c r="D107" i="17"/>
  <c r="P78" i="17"/>
  <c r="O78" i="17"/>
  <c r="N78" i="17"/>
  <c r="M78" i="17"/>
  <c r="L78" i="17"/>
  <c r="K78" i="17"/>
  <c r="J78" i="17"/>
  <c r="I78" i="17"/>
  <c r="H78" i="17"/>
  <c r="G78" i="17"/>
  <c r="F78" i="17"/>
  <c r="E78" i="17"/>
  <c r="D78" i="17"/>
  <c r="P53" i="17"/>
  <c r="O53" i="17"/>
  <c r="N53" i="17"/>
  <c r="M53" i="17"/>
  <c r="L53" i="17"/>
  <c r="K53" i="17"/>
  <c r="J53" i="17"/>
  <c r="I53" i="17"/>
  <c r="H53" i="17"/>
  <c r="G53" i="17"/>
  <c r="F53" i="17"/>
  <c r="E53" i="17"/>
  <c r="D53" i="17"/>
  <c r="P20" i="17"/>
  <c r="O20" i="17"/>
  <c r="N20" i="17"/>
  <c r="M20" i="17"/>
  <c r="L20" i="17"/>
  <c r="K20" i="17"/>
  <c r="J20" i="17"/>
  <c r="I20" i="17"/>
  <c r="H20" i="17"/>
  <c r="G20" i="17"/>
  <c r="F20" i="17"/>
  <c r="E20" i="17"/>
  <c r="D20" i="17"/>
  <c r="P12" i="17"/>
  <c r="O12" i="17"/>
  <c r="N12" i="17"/>
  <c r="M12" i="17"/>
  <c r="L12" i="17"/>
  <c r="K12" i="17"/>
  <c r="J12" i="17"/>
  <c r="I12" i="17"/>
  <c r="H12" i="17"/>
  <c r="G12" i="17"/>
  <c r="F12" i="17"/>
  <c r="E12" i="17"/>
  <c r="D12" i="17"/>
  <c r="D79" i="17" l="1"/>
  <c r="AL24" i="17"/>
  <c r="AL25" i="17" s="1"/>
  <c r="P15" i="17"/>
  <c r="P16" i="17" s="1"/>
  <c r="D15" i="17"/>
  <c r="D16" i="17" s="1"/>
  <c r="AK179" i="17"/>
  <c r="AJ179" i="17"/>
  <c r="AI179" i="17"/>
  <c r="AH179" i="17"/>
  <c r="AG179" i="17"/>
  <c r="AF179" i="17"/>
  <c r="AE179" i="17"/>
  <c r="AD179" i="17"/>
  <c r="AC179" i="17"/>
  <c r="AB179" i="17"/>
  <c r="AA179" i="17"/>
  <c r="Z179" i="17"/>
  <c r="Y179" i="17"/>
  <c r="X179" i="17"/>
  <c r="W179" i="17"/>
  <c r="V179" i="17"/>
  <c r="U179" i="17"/>
  <c r="T179" i="17"/>
  <c r="S179" i="17"/>
  <c r="R179" i="17"/>
  <c r="Q179" i="17"/>
  <c r="AK178" i="17"/>
  <c r="AJ178" i="17"/>
  <c r="AI178" i="17"/>
  <c r="AH178" i="17"/>
  <c r="AG178" i="17"/>
  <c r="AF178" i="17"/>
  <c r="AE178" i="17"/>
  <c r="AD178" i="17"/>
  <c r="AC178" i="17"/>
  <c r="AB178" i="17"/>
  <c r="AA178" i="17"/>
  <c r="Z178" i="17"/>
  <c r="Y178" i="17"/>
  <c r="X178" i="17"/>
  <c r="W178" i="17"/>
  <c r="V178" i="17"/>
  <c r="U178" i="17"/>
  <c r="T178" i="17"/>
  <c r="S178" i="17"/>
  <c r="R178" i="17"/>
  <c r="Q178" i="17"/>
  <c r="AK173" i="17"/>
  <c r="AJ173" i="17"/>
  <c r="AI173" i="17"/>
  <c r="AH173" i="17"/>
  <c r="AG173" i="17"/>
  <c r="AF173" i="17"/>
  <c r="AE173" i="17"/>
  <c r="AD173" i="17"/>
  <c r="AC173" i="17"/>
  <c r="AB173" i="17"/>
  <c r="AA173" i="17"/>
  <c r="Z173" i="17"/>
  <c r="Y173" i="17"/>
  <c r="X173" i="17"/>
  <c r="W173" i="17"/>
  <c r="V173" i="17"/>
  <c r="U173" i="17"/>
  <c r="T173" i="17"/>
  <c r="S173" i="17"/>
  <c r="R173" i="17"/>
  <c r="Q173" i="17"/>
  <c r="AJ172" i="17"/>
  <c r="AK171" i="17"/>
  <c r="AJ171" i="17"/>
  <c r="AI171" i="17"/>
  <c r="AH171" i="17"/>
  <c r="AG171" i="17"/>
  <c r="AF171" i="17"/>
  <c r="AE171" i="17"/>
  <c r="AD171" i="17"/>
  <c r="AC171" i="17"/>
  <c r="AB171" i="17"/>
  <c r="AA171" i="17"/>
  <c r="Z171" i="17"/>
  <c r="Y171" i="17"/>
  <c r="X171" i="17"/>
  <c r="W171" i="17"/>
  <c r="V171" i="17"/>
  <c r="U171" i="17"/>
  <c r="T171" i="17"/>
  <c r="S171" i="17"/>
  <c r="R171" i="17"/>
  <c r="Q171" i="17"/>
  <c r="AK170" i="17"/>
  <c r="AJ170" i="17"/>
  <c r="AI170" i="17"/>
  <c r="AH170" i="17"/>
  <c r="AG170" i="17"/>
  <c r="AF170" i="17"/>
  <c r="AE170" i="17"/>
  <c r="AD170" i="17"/>
  <c r="AC170" i="17"/>
  <c r="AB170" i="17"/>
  <c r="AA170" i="17"/>
  <c r="Z170" i="17"/>
  <c r="Y170" i="17"/>
  <c r="X170" i="17"/>
  <c r="W170" i="17"/>
  <c r="V170" i="17"/>
  <c r="U170" i="17"/>
  <c r="T170" i="17"/>
  <c r="S170" i="17"/>
  <c r="R170" i="17"/>
  <c r="Q170" i="17"/>
  <c r="AK169" i="17"/>
  <c r="AJ169" i="17"/>
  <c r="AI169" i="17"/>
  <c r="AH169" i="17"/>
  <c r="AG169" i="17"/>
  <c r="AF169" i="17"/>
  <c r="AE169" i="17"/>
  <c r="AD169" i="17"/>
  <c r="AC169" i="17"/>
  <c r="AB169" i="17"/>
  <c r="AA169" i="17"/>
  <c r="Z169" i="17"/>
  <c r="Y169" i="17"/>
  <c r="X169" i="17"/>
  <c r="W169" i="17"/>
  <c r="V169" i="17"/>
  <c r="U169" i="17"/>
  <c r="T169" i="17"/>
  <c r="S169" i="17"/>
  <c r="R169" i="17"/>
  <c r="Q169" i="17"/>
  <c r="AK168" i="17"/>
  <c r="AJ168" i="17"/>
  <c r="AI168" i="17"/>
  <c r="AH168" i="17"/>
  <c r="AG168" i="17"/>
  <c r="AF168" i="17"/>
  <c r="AE168" i="17"/>
  <c r="AD168" i="17"/>
  <c r="AC168" i="17"/>
  <c r="AB168" i="17"/>
  <c r="AA168" i="17"/>
  <c r="Z168" i="17"/>
  <c r="Y168" i="17"/>
  <c r="X168" i="17"/>
  <c r="W168" i="17"/>
  <c r="V168" i="17"/>
  <c r="U168" i="17"/>
  <c r="T168" i="17"/>
  <c r="S168" i="17"/>
  <c r="R168" i="17"/>
  <c r="Q168" i="17"/>
  <c r="AK146" i="17"/>
  <c r="AJ146" i="17"/>
  <c r="AI146" i="17"/>
  <c r="AH146" i="17"/>
  <c r="AG146" i="17"/>
  <c r="AF146" i="17"/>
  <c r="AE146" i="17"/>
  <c r="AD146" i="17"/>
  <c r="AC146" i="17"/>
  <c r="AB146" i="17"/>
  <c r="AA146" i="17"/>
  <c r="Z146" i="17"/>
  <c r="Y146" i="17"/>
  <c r="X146" i="17"/>
  <c r="W146" i="17"/>
  <c r="V146" i="17"/>
  <c r="U146" i="17"/>
  <c r="T146" i="17"/>
  <c r="S146" i="17"/>
  <c r="R146" i="17"/>
  <c r="Q146" i="17"/>
  <c r="H146" i="17"/>
  <c r="G146" i="17"/>
  <c r="F146" i="17"/>
  <c r="E146" i="17"/>
  <c r="AK99" i="17"/>
  <c r="AJ99" i="17"/>
  <c r="AI99" i="17"/>
  <c r="AH99" i="17"/>
  <c r="AG99" i="17"/>
  <c r="AF99" i="17"/>
  <c r="AE99" i="17"/>
  <c r="AD99" i="17"/>
  <c r="AC99" i="17"/>
  <c r="AB99" i="17"/>
  <c r="AA99" i="17"/>
  <c r="Z99" i="17"/>
  <c r="Y99" i="17"/>
  <c r="X99" i="17"/>
  <c r="W99" i="17"/>
  <c r="V99" i="17"/>
  <c r="U99" i="17"/>
  <c r="T99" i="17"/>
  <c r="S99" i="17"/>
  <c r="R99" i="17"/>
  <c r="Q99" i="17"/>
  <c r="P99" i="17"/>
  <c r="O99" i="17"/>
  <c r="N99" i="17"/>
  <c r="M99" i="17"/>
  <c r="L99" i="17"/>
  <c r="K99" i="17"/>
  <c r="AK98" i="17"/>
  <c r="AJ98" i="17"/>
  <c r="AI98" i="17"/>
  <c r="AH98" i="17"/>
  <c r="AG98" i="17"/>
  <c r="AF98" i="17"/>
  <c r="AE98" i="17"/>
  <c r="AD98" i="17"/>
  <c r="AC98" i="17"/>
  <c r="AB98" i="17"/>
  <c r="AA98" i="17"/>
  <c r="Z98" i="17"/>
  <c r="Y98" i="17"/>
  <c r="X98" i="17"/>
  <c r="W98" i="17"/>
  <c r="V98" i="17"/>
  <c r="U98" i="17"/>
  <c r="T98" i="17"/>
  <c r="S98" i="17"/>
  <c r="R98" i="17"/>
  <c r="Q98" i="17"/>
  <c r="P98" i="17"/>
  <c r="O98" i="17"/>
  <c r="N98" i="17"/>
  <c r="M98" i="17"/>
  <c r="L98" i="17"/>
  <c r="K98" i="17"/>
  <c r="AK97" i="17"/>
  <c r="AJ97" i="17"/>
  <c r="AI97" i="17"/>
  <c r="AH97" i="17"/>
  <c r="AG97" i="17"/>
  <c r="AF97" i="17"/>
  <c r="AE97" i="17"/>
  <c r="AD97" i="17"/>
  <c r="AC97" i="17"/>
  <c r="AB97" i="17"/>
  <c r="AA97" i="17"/>
  <c r="Z97" i="17"/>
  <c r="Y97" i="17"/>
  <c r="X97" i="17"/>
  <c r="W97" i="17"/>
  <c r="V97" i="17"/>
  <c r="U97" i="17"/>
  <c r="T97" i="17"/>
  <c r="S97" i="17"/>
  <c r="R97" i="17"/>
  <c r="Q97" i="17"/>
  <c r="P97" i="17"/>
  <c r="O97" i="17"/>
  <c r="N97" i="17"/>
  <c r="M97" i="17"/>
  <c r="L97" i="17"/>
  <c r="K97" i="17"/>
  <c r="AK96" i="17"/>
  <c r="AJ96" i="17"/>
  <c r="AI96" i="17"/>
  <c r="AH96" i="17"/>
  <c r="AG96" i="17"/>
  <c r="AF96" i="17"/>
  <c r="AE96" i="17"/>
  <c r="AD96" i="17"/>
  <c r="AC96" i="17"/>
  <c r="AB96" i="17"/>
  <c r="AA96" i="17"/>
  <c r="Z96" i="17"/>
  <c r="Y96" i="17"/>
  <c r="X96" i="17"/>
  <c r="W96" i="17"/>
  <c r="V96" i="17"/>
  <c r="U96" i="17"/>
  <c r="T96" i="17"/>
  <c r="S96" i="17"/>
  <c r="R96" i="17"/>
  <c r="Q96" i="17"/>
  <c r="P96" i="17"/>
  <c r="O96" i="17"/>
  <c r="N96" i="17"/>
  <c r="M96" i="17"/>
  <c r="L96" i="17"/>
  <c r="K96" i="17"/>
  <c r="AK95" i="17"/>
  <c r="AJ95" i="17"/>
  <c r="AI95" i="17"/>
  <c r="AH95" i="17"/>
  <c r="AG95" i="17"/>
  <c r="AF95" i="17"/>
  <c r="AE95" i="17"/>
  <c r="AD95" i="17"/>
  <c r="AC95" i="17"/>
  <c r="AB95" i="17"/>
  <c r="AA95" i="17"/>
  <c r="Z95" i="17"/>
  <c r="Y95" i="17"/>
  <c r="X95" i="17"/>
  <c r="W95" i="17"/>
  <c r="V95" i="17"/>
  <c r="U95" i="17"/>
  <c r="T95" i="17"/>
  <c r="S95" i="17"/>
  <c r="R95" i="17"/>
  <c r="Q95" i="17"/>
  <c r="P95" i="17"/>
  <c r="O95" i="17"/>
  <c r="N95" i="17"/>
  <c r="M95" i="17"/>
  <c r="L95" i="17"/>
  <c r="K95" i="17"/>
  <c r="AK94" i="17"/>
  <c r="AJ94" i="17"/>
  <c r="AI94" i="17"/>
  <c r="AH94" i="17"/>
  <c r="AG94" i="17"/>
  <c r="AF94" i="17"/>
  <c r="AE94" i="17"/>
  <c r="AD94" i="17"/>
  <c r="AC94" i="17"/>
  <c r="AB94" i="17"/>
  <c r="AA94" i="17"/>
  <c r="Z94" i="17"/>
  <c r="Y94" i="17"/>
  <c r="X94" i="17"/>
  <c r="W94" i="17"/>
  <c r="V94" i="17"/>
  <c r="U94" i="17"/>
  <c r="T94" i="17"/>
  <c r="S94" i="17"/>
  <c r="R94" i="17"/>
  <c r="Q94" i="17"/>
  <c r="P94" i="17"/>
  <c r="O94" i="17"/>
  <c r="N94" i="17"/>
  <c r="M94" i="17"/>
  <c r="L94" i="17"/>
  <c r="K94" i="17"/>
  <c r="AK93" i="17"/>
  <c r="AJ93" i="17"/>
  <c r="AI93" i="17"/>
  <c r="AH93" i="17"/>
  <c r="AG93" i="17"/>
  <c r="AF93" i="17"/>
  <c r="AE93" i="17"/>
  <c r="AD93" i="17"/>
  <c r="AC93" i="17"/>
  <c r="AB93" i="17"/>
  <c r="AA93" i="17"/>
  <c r="Z93" i="17"/>
  <c r="Y93" i="17"/>
  <c r="X93" i="17"/>
  <c r="W93" i="17"/>
  <c r="V93" i="17"/>
  <c r="U93" i="17"/>
  <c r="T93" i="17"/>
  <c r="S93" i="17"/>
  <c r="R93" i="17"/>
  <c r="Q93" i="17"/>
  <c r="P93" i="17"/>
  <c r="O93" i="17"/>
  <c r="N93" i="17"/>
  <c r="M93" i="17"/>
  <c r="L93" i="17"/>
  <c r="K93" i="17"/>
  <c r="AK92" i="17"/>
  <c r="AJ92" i="17"/>
  <c r="AI92" i="17"/>
  <c r="AH92" i="17"/>
  <c r="AG92" i="17"/>
  <c r="AF92" i="17"/>
  <c r="AE92" i="17"/>
  <c r="AD92" i="17"/>
  <c r="AC92" i="17"/>
  <c r="AB92" i="17"/>
  <c r="AA92" i="17"/>
  <c r="Z92" i="17"/>
  <c r="Y92" i="17"/>
  <c r="X92" i="17"/>
  <c r="W92" i="17"/>
  <c r="V92" i="17"/>
  <c r="U92" i="17"/>
  <c r="T92" i="17"/>
  <c r="S92" i="17"/>
  <c r="R92" i="17"/>
  <c r="Q92" i="17"/>
  <c r="P92" i="17"/>
  <c r="O92" i="17"/>
  <c r="N92" i="17"/>
  <c r="M92" i="17"/>
  <c r="L92" i="17"/>
  <c r="K92" i="17"/>
  <c r="AK79" i="17"/>
  <c r="AJ79" i="17"/>
  <c r="AI79" i="17"/>
  <c r="AH79" i="17"/>
  <c r="AG79" i="17"/>
  <c r="AF79" i="17"/>
  <c r="AE79" i="17"/>
  <c r="AD79" i="17"/>
  <c r="AC79" i="17"/>
  <c r="AB79" i="17"/>
  <c r="AA79" i="17"/>
  <c r="Z79" i="17"/>
  <c r="Y79" i="17"/>
  <c r="X79" i="17"/>
  <c r="W79" i="17"/>
  <c r="V79" i="17"/>
  <c r="U79" i="17"/>
  <c r="T79" i="17"/>
  <c r="S79" i="17"/>
  <c r="R79" i="17"/>
  <c r="Q79" i="17"/>
  <c r="P79" i="17"/>
  <c r="O79" i="17"/>
  <c r="N79" i="17"/>
  <c r="M79" i="17"/>
  <c r="L79" i="17"/>
  <c r="K79" i="17"/>
  <c r="I79" i="17"/>
  <c r="I23" i="17" s="1"/>
  <c r="I24" i="17" s="1"/>
  <c r="I40" i="17" s="1"/>
  <c r="H79" i="17"/>
  <c r="G79" i="17"/>
  <c r="F79" i="17"/>
  <c r="D23" i="17" l="1"/>
  <c r="P28" i="17"/>
  <c r="P57" i="18"/>
  <c r="P56" i="18"/>
  <c r="D57" i="18"/>
  <c r="D28" i="17"/>
  <c r="D56" i="18"/>
  <c r="H15" i="17"/>
  <c r="H16" i="17" s="1"/>
  <c r="F15" i="17"/>
  <c r="F16" i="17" s="1"/>
  <c r="G15" i="17"/>
  <c r="G16" i="17" s="1"/>
  <c r="E15" i="17"/>
  <c r="E16" i="17" s="1"/>
  <c r="N15" i="17"/>
  <c r="N16" i="17" s="1"/>
  <c r="O15" i="17"/>
  <c r="O16" i="17" s="1"/>
  <c r="B15" i="17"/>
  <c r="B16" i="17" s="1"/>
  <c r="AI101" i="17"/>
  <c r="AI8" i="17" s="1"/>
  <c r="AE101" i="17"/>
  <c r="AE8" i="17" s="1"/>
  <c r="M101" i="17"/>
  <c r="M8" i="17" s="1"/>
  <c r="U101" i="17"/>
  <c r="U8" i="17" s="1"/>
  <c r="AC101" i="17"/>
  <c r="AC8" i="17" s="1"/>
  <c r="AK101" i="17"/>
  <c r="AK8" i="17" s="1"/>
  <c r="E101" i="17"/>
  <c r="E8" i="17" s="1"/>
  <c r="I101" i="17"/>
  <c r="I8" i="17" s="1"/>
  <c r="Q101" i="17"/>
  <c r="Q8" i="17" s="1"/>
  <c r="Y101" i="17"/>
  <c r="Y8" i="17" s="1"/>
  <c r="AG101" i="17"/>
  <c r="AG8" i="17" s="1"/>
  <c r="F101" i="17"/>
  <c r="F8" i="17" s="1"/>
  <c r="R101" i="17"/>
  <c r="R8" i="17" s="1"/>
  <c r="Z101" i="17"/>
  <c r="Z8" i="17" s="1"/>
  <c r="AD101" i="17"/>
  <c r="AD8" i="17" s="1"/>
  <c r="S172" i="17"/>
  <c r="AI172" i="17"/>
  <c r="Q172" i="17"/>
  <c r="Y172" i="17"/>
  <c r="AG172" i="17"/>
  <c r="J101" i="17"/>
  <c r="J8" i="17" s="1"/>
  <c r="N101" i="17"/>
  <c r="N8" i="17" s="1"/>
  <c r="V101" i="17"/>
  <c r="V8" i="17" s="1"/>
  <c r="AH101" i="17"/>
  <c r="AH8" i="17" s="1"/>
  <c r="AA172" i="17"/>
  <c r="G101" i="17"/>
  <c r="G8" i="17" s="1"/>
  <c r="K101" i="17"/>
  <c r="K8" i="17" s="1"/>
  <c r="O101" i="17"/>
  <c r="O8" i="17" s="1"/>
  <c r="S101" i="17"/>
  <c r="S8" i="17" s="1"/>
  <c r="W101" i="17"/>
  <c r="W8" i="17" s="1"/>
  <c r="AA101" i="17"/>
  <c r="AA8" i="17" s="1"/>
  <c r="U172" i="17"/>
  <c r="AC172" i="17"/>
  <c r="AK172" i="17"/>
  <c r="D101" i="17"/>
  <c r="D8" i="17" s="1"/>
  <c r="H101" i="17"/>
  <c r="H8" i="17" s="1"/>
  <c r="L101" i="17"/>
  <c r="L8" i="17" s="1"/>
  <c r="P101" i="17"/>
  <c r="P8" i="17" s="1"/>
  <c r="T101" i="17"/>
  <c r="T8" i="17" s="1"/>
  <c r="X101" i="17"/>
  <c r="X8" i="17" s="1"/>
  <c r="AB101" i="17"/>
  <c r="AB8" i="17" s="1"/>
  <c r="AF101" i="17"/>
  <c r="AF8" i="17" s="1"/>
  <c r="AJ101" i="17"/>
  <c r="AJ8" i="17" s="1"/>
  <c r="W172" i="17"/>
  <c r="AE172" i="17"/>
  <c r="R172" i="17"/>
  <c r="V172" i="17"/>
  <c r="Z172" i="17"/>
  <c r="AD172" i="17"/>
  <c r="AH172" i="17"/>
  <c r="T172" i="17"/>
  <c r="X172" i="17"/>
  <c r="AB172" i="17"/>
  <c r="AF172" i="17"/>
  <c r="D22" i="17" l="1"/>
  <c r="D21" i="17"/>
  <c r="O28" i="17"/>
  <c r="O57" i="18"/>
  <c r="O56" i="18"/>
  <c r="E28" i="17"/>
  <c r="E57" i="18"/>
  <c r="E56" i="18"/>
  <c r="E21" i="17"/>
  <c r="E22" i="17"/>
  <c r="E23" i="17"/>
  <c r="F57" i="18"/>
  <c r="F56" i="18"/>
  <c r="F21" i="17"/>
  <c r="F22" i="17"/>
  <c r="F23" i="17"/>
  <c r="N28" i="17"/>
  <c r="N57" i="18"/>
  <c r="N56" i="18"/>
  <c r="K28" i="17"/>
  <c r="K57" i="18"/>
  <c r="K56" i="18"/>
  <c r="L57" i="18"/>
  <c r="L56" i="18"/>
  <c r="M28" i="17"/>
  <c r="M57" i="18"/>
  <c r="M56" i="18"/>
  <c r="G28" i="17"/>
  <c r="G57" i="18"/>
  <c r="G56" i="18"/>
  <c r="G21" i="17"/>
  <c r="G22" i="17"/>
  <c r="G23" i="17"/>
  <c r="H57" i="18"/>
  <c r="H56" i="18"/>
  <c r="H21" i="17"/>
  <c r="H22" i="17"/>
  <c r="H23" i="17"/>
  <c r="I28" i="17"/>
  <c r="I57" i="18"/>
  <c r="I56" i="18"/>
  <c r="J57" i="18"/>
  <c r="J56" i="18"/>
  <c r="F28" i="17"/>
  <c r="J28" i="17"/>
  <c r="L28" i="17"/>
  <c r="H28" i="17"/>
  <c r="V181" i="17"/>
  <c r="V9" i="17" s="1"/>
  <c r="V10" i="17" s="1"/>
  <c r="AH181" i="17"/>
  <c r="AH9" i="17" s="1"/>
  <c r="AH10" i="17" s="1"/>
  <c r="Z181" i="17"/>
  <c r="Z9" i="17" s="1"/>
  <c r="Z10" i="17" s="1"/>
  <c r="M181" i="17"/>
  <c r="M9" i="17" s="1"/>
  <c r="M10" i="17" s="1"/>
  <c r="AC181" i="17"/>
  <c r="AC9" i="17" s="1"/>
  <c r="AC10" i="17" s="1"/>
  <c r="K181" i="17"/>
  <c r="K9" i="17" s="1"/>
  <c r="K10" i="17" s="1"/>
  <c r="S181" i="17"/>
  <c r="S9" i="17" s="1"/>
  <c r="S10" i="17" s="1"/>
  <c r="AJ181" i="17"/>
  <c r="AJ9" i="17" s="1"/>
  <c r="AJ10" i="17" s="1"/>
  <c r="AF181" i="17"/>
  <c r="AF9" i="17" s="1"/>
  <c r="AF10" i="17" s="1"/>
  <c r="R181" i="17"/>
  <c r="R9" i="17" s="1"/>
  <c r="R10" i="17" s="1"/>
  <c r="L181" i="17"/>
  <c r="L9" i="17" s="1"/>
  <c r="L10" i="17" s="1"/>
  <c r="X181" i="17"/>
  <c r="X9" i="17" s="1"/>
  <c r="X10" i="17" s="1"/>
  <c r="T181" i="17"/>
  <c r="T9" i="17" s="1"/>
  <c r="T10" i="17" s="1"/>
  <c r="D181" i="17"/>
  <c r="D9" i="17" s="1"/>
  <c r="AA181" i="17"/>
  <c r="AA9" i="17" s="1"/>
  <c r="AA10" i="17" s="1"/>
  <c r="AD181" i="17"/>
  <c r="AD9" i="17" s="1"/>
  <c r="AD10" i="17" s="1"/>
  <c r="E181" i="17"/>
  <c r="E9" i="17" s="1"/>
  <c r="E10" i="17" s="1"/>
  <c r="E43" i="17" s="1"/>
  <c r="AK181" i="17"/>
  <c r="AK9" i="17" s="1"/>
  <c r="AK10" i="17" s="1"/>
  <c r="N181" i="17"/>
  <c r="N9" i="17" s="1"/>
  <c r="N10" i="17" s="1"/>
  <c r="AB181" i="17"/>
  <c r="AB9" i="17" s="1"/>
  <c r="AB10" i="17" s="1"/>
  <c r="H181" i="17"/>
  <c r="H9" i="17" s="1"/>
  <c r="H10" i="17" s="1"/>
  <c r="F181" i="17"/>
  <c r="F9" i="17" s="1"/>
  <c r="F10" i="17" s="1"/>
  <c r="J181" i="17"/>
  <c r="J9" i="17" s="1"/>
  <c r="J10" i="17" s="1"/>
  <c r="U181" i="17"/>
  <c r="U9" i="17" s="1"/>
  <c r="U10" i="17" s="1"/>
  <c r="AI181" i="17"/>
  <c r="AI9" i="17" s="1"/>
  <c r="AI10" i="17" s="1"/>
  <c r="P181" i="17"/>
  <c r="P9" i="17" s="1"/>
  <c r="P10" i="17" s="1"/>
  <c r="I181" i="17"/>
  <c r="I9" i="17" s="1"/>
  <c r="I10" i="17" s="1"/>
  <c r="Y181" i="17"/>
  <c r="Y9" i="17" s="1"/>
  <c r="Y10" i="17" s="1"/>
  <c r="G181" i="17"/>
  <c r="G9" i="17" s="1"/>
  <c r="G10" i="17" s="1"/>
  <c r="W181" i="17"/>
  <c r="W9" i="17" s="1"/>
  <c r="W10" i="17" s="1"/>
  <c r="Q181" i="17"/>
  <c r="Q9" i="17" s="1"/>
  <c r="Q10" i="17" s="1"/>
  <c r="AG181" i="17"/>
  <c r="AG9" i="17" s="1"/>
  <c r="AG10" i="17" s="1"/>
  <c r="O181" i="17"/>
  <c r="O9" i="17" s="1"/>
  <c r="O10" i="17" s="1"/>
  <c r="AE181" i="17"/>
  <c r="AE9" i="17" s="1"/>
  <c r="AE10" i="17" s="1"/>
  <c r="J43" i="17" l="1"/>
  <c r="J44" i="17"/>
  <c r="J18" i="17"/>
  <c r="J25" i="17" s="1"/>
  <c r="I43" i="17"/>
  <c r="I44" i="17"/>
  <c r="I18" i="17"/>
  <c r="I25" i="17" s="1"/>
  <c r="AI29" i="17"/>
  <c r="AI30" i="17"/>
  <c r="AF29" i="17"/>
  <c r="AF30" i="17"/>
  <c r="AG29" i="17"/>
  <c r="AG30" i="17"/>
  <c r="AJ29" i="17"/>
  <c r="AJ30" i="17"/>
  <c r="AH29" i="17"/>
  <c r="AH30" i="17"/>
  <c r="D24" i="17"/>
  <c r="G18" i="17"/>
  <c r="G43" i="17"/>
  <c r="H18" i="17"/>
  <c r="H43" i="17"/>
  <c r="E18" i="17"/>
  <c r="F18" i="17"/>
  <c r="F43" i="17"/>
  <c r="D10" i="17"/>
  <c r="D43" i="17" s="1"/>
  <c r="F24" i="17"/>
  <c r="H24" i="17"/>
  <c r="H44" i="17" s="1"/>
  <c r="G24" i="17"/>
  <c r="G44" i="17" s="1"/>
  <c r="E24" i="17"/>
  <c r="D18" i="17" l="1"/>
  <c r="D25" i="17" s="1"/>
  <c r="E40" i="17"/>
  <c r="E44" i="17"/>
  <c r="F40" i="17"/>
  <c r="F44" i="17"/>
  <c r="F25" i="17"/>
  <c r="D40" i="17"/>
  <c r="D44" i="17"/>
  <c r="E25" i="17"/>
  <c r="H25" i="17"/>
  <c r="H40" i="17"/>
  <c r="P25" i="17"/>
  <c r="O25" i="17"/>
  <c r="G25" i="17"/>
  <c r="G40" i="17"/>
  <c r="N2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Sundaram, Gobinath</author>
    <author>HERNANDEZ, Jennifer</author>
    <author>Mayekar, Sagar</author>
  </authors>
  <commentList>
    <comment ref="F38" authorId="0" shapeId="0" xr:uid="{00000000-0006-0000-0000-000001000000}">
      <text>
        <r>
          <rPr>
            <sz val="9"/>
            <color indexed="81"/>
            <rFont val="Tahoma"/>
            <family val="2"/>
          </rPr>
          <t xml:space="preserve">Added Non Gain Volume
</t>
        </r>
      </text>
    </comment>
    <comment ref="G38" authorId="0" shapeId="0" xr:uid="{00000000-0006-0000-0000-000002000000}">
      <text>
        <r>
          <rPr>
            <b/>
            <sz val="9"/>
            <color indexed="81"/>
            <rFont val="Tahoma"/>
            <family val="2"/>
          </rPr>
          <t xml:space="preserve">Signet are decom and Few more Customer also left </t>
        </r>
        <r>
          <rPr>
            <sz val="9"/>
            <color indexed="81"/>
            <rFont val="Tahoma"/>
            <family val="2"/>
          </rPr>
          <t xml:space="preserve">
</t>
        </r>
      </text>
    </comment>
    <comment ref="A52" authorId="1" shapeId="0" xr:uid="{00000000-0006-0000-0000-000003000000}">
      <text>
        <r>
          <rPr>
            <b/>
            <sz val="9"/>
            <color indexed="81"/>
            <rFont val="Tahoma"/>
            <family val="2"/>
          </rPr>
          <t>HERNANDEZ, Jennifer:</t>
        </r>
        <r>
          <rPr>
            <sz val="9"/>
            <color indexed="81"/>
            <rFont val="Tahoma"/>
            <family val="2"/>
          </rPr>
          <t xml:space="preserve">
ticket categories, top drivers</t>
        </r>
      </text>
    </comment>
    <comment ref="I56" authorId="0" shapeId="0" xr:uid="{00000000-0006-0000-0000-000004000000}">
      <text>
        <r>
          <rPr>
            <sz val="9"/>
            <color indexed="81"/>
            <rFont val="Tahoma"/>
            <family val="2"/>
          </rPr>
          <t>Started Created ticket for Every Failure. Reduced Resolution min to 30min from 1 hour.</t>
        </r>
      </text>
    </comment>
    <comment ref="J56" authorId="0" shapeId="0" xr:uid="{00000000-0006-0000-0000-000005000000}">
      <text>
        <r>
          <rPr>
            <sz val="9"/>
            <color indexed="81"/>
            <rFont val="Tahoma"/>
            <family val="2"/>
          </rPr>
          <t>Started Created ticket for Every Failure. Reduced Resolution min to 30min from 1 hour.</t>
        </r>
      </text>
    </comment>
    <comment ref="F73" authorId="2" shapeId="0" xr:uid="{00000000-0006-0000-0000-000006000000}">
      <text>
        <r>
          <rPr>
            <b/>
            <sz val="9"/>
            <color indexed="81"/>
            <rFont val="Tahoma"/>
            <family val="2"/>
          </rPr>
          <t>Mayekar, Sagar:</t>
        </r>
        <r>
          <rPr>
            <sz val="9"/>
            <color indexed="81"/>
            <rFont val="Tahoma"/>
            <family val="2"/>
          </rPr>
          <t xml:space="preserve">
Power outage activity ticket
</t>
        </r>
      </text>
    </comment>
  </commentList>
</comments>
</file>

<file path=xl/sharedStrings.xml><?xml version="1.0" encoding="utf-8"?>
<sst xmlns="http://schemas.openxmlformats.org/spreadsheetml/2006/main" count="506" uniqueCount="151">
  <si>
    <t xml:space="preserve">Activity </t>
  </si>
  <si>
    <t xml:space="preserve">Task </t>
  </si>
  <si>
    <t>Total Ticket demand in minutes</t>
  </si>
  <si>
    <t>Total Non Ticket demand in minutes</t>
  </si>
  <si>
    <t>Total Workload Minutes</t>
  </si>
  <si>
    <t>Cells with formula (do not edit)</t>
  </si>
  <si>
    <t>To be updated manually</t>
  </si>
  <si>
    <t>Month 8</t>
  </si>
  <si>
    <t>Month 9</t>
  </si>
  <si>
    <t>Month 10</t>
  </si>
  <si>
    <t>Month 11</t>
  </si>
  <si>
    <t>Month 12</t>
  </si>
  <si>
    <t>Month 13</t>
  </si>
  <si>
    <t>Total working hours in a month of 1 FTE</t>
  </si>
  <si>
    <t>Assumption</t>
  </si>
  <si>
    <t>Headcount Required</t>
  </si>
  <si>
    <t>Possible Skill Level</t>
  </si>
  <si>
    <t>L1</t>
  </si>
  <si>
    <t>L2</t>
  </si>
  <si>
    <t>L3</t>
  </si>
  <si>
    <t>Primary</t>
  </si>
  <si>
    <t>No</t>
  </si>
  <si>
    <t>Servers</t>
  </si>
  <si>
    <t>Image</t>
  </si>
  <si>
    <t>Instance</t>
  </si>
  <si>
    <t>TB</t>
  </si>
  <si>
    <t>Applicable</t>
  </si>
  <si>
    <t>Yes</t>
  </si>
  <si>
    <t>Managed Infrastructure</t>
  </si>
  <si>
    <t>SPOC Ratio (managed infrastructure per headcount)</t>
  </si>
  <si>
    <t>Total working Minutes in a month of 1 FTE</t>
  </si>
  <si>
    <t>Skill Level - Primary</t>
  </si>
  <si>
    <t>Now?</t>
  </si>
  <si>
    <t>Total Headcount per skill</t>
  </si>
  <si>
    <t>Domain Workload Data (two parts:  ticket-based and non-ticket based)</t>
  </si>
  <si>
    <t>Part 1: Ticket-based  Work</t>
  </si>
  <si>
    <t>Part 2: Non- ticket-based  Work</t>
  </si>
  <si>
    <t>AHT (min)</t>
  </si>
  <si>
    <t>Number of frequency per month</t>
  </si>
  <si>
    <t>Monthly Domain Workload Data</t>
  </si>
  <si>
    <t>Workload in minutes (frequency x AHT)</t>
  </si>
  <si>
    <t>Total ticket-based  work in minutes (frequency x AHT)</t>
  </si>
  <si>
    <t>Total Non-Ticket-based work in minutes (frequency x AHT)</t>
  </si>
  <si>
    <t>Monthly Man-time per  1 FTE</t>
  </si>
  <si>
    <t>Team Leader/ Team Manager:  25 Engineer per 1 FTE</t>
  </si>
  <si>
    <t>(difference)</t>
  </si>
  <si>
    <t>Domain:</t>
  </si>
  <si>
    <t>Working Hours per day (9 hours less lunch, cofee breaks, login &amp; huddle)</t>
  </si>
  <si>
    <t>Current Headcount</t>
  </si>
  <si>
    <t>Current headcount utilizable time (mins)</t>
  </si>
  <si>
    <t>Working Days in a month (based on country utilization table)</t>
  </si>
  <si>
    <t>1 Ticket Equivalent is 30-minute per unit.   Calc is based on actual headcount.</t>
  </si>
  <si>
    <t>Productivity: Ticket Equivalent per FTE per Day</t>
  </si>
  <si>
    <t>Target Productivity: T.E./FTE/Day</t>
  </si>
  <si>
    <t xml:space="preserve">Utilization </t>
  </si>
  <si>
    <t>Demand vs Capacity GAP</t>
  </si>
  <si>
    <t>Demand, Headcount and Utilization (on theoretical approach and guidance)</t>
  </si>
  <si>
    <t>Skill level distribution</t>
  </si>
  <si>
    <t>Workload total volume</t>
  </si>
  <si>
    <t xml:space="preserve">Skill level </t>
  </si>
  <si>
    <t>India</t>
  </si>
  <si>
    <t>Malaysia</t>
  </si>
  <si>
    <t>Location</t>
  </si>
  <si>
    <t>Volume per location</t>
  </si>
  <si>
    <t>Skill level</t>
  </si>
  <si>
    <t>Complexity factor</t>
  </si>
  <si>
    <t>Manual monitoring</t>
  </si>
  <si>
    <t>Manual reporting</t>
  </si>
  <si>
    <t>Manual data center support</t>
  </si>
  <si>
    <t>SPOC ratio</t>
  </si>
  <si>
    <t>Total weighted volume per skill level</t>
  </si>
  <si>
    <t>India weighted volume per skill level</t>
  </si>
  <si>
    <t>Malaysia weighted volume per skill level</t>
  </si>
  <si>
    <t>Volume %</t>
  </si>
  <si>
    <t>India weighted volume per task</t>
  </si>
  <si>
    <t>Tasks</t>
  </si>
  <si>
    <t>Malaysia weighted volume per task</t>
  </si>
  <si>
    <t>Total</t>
  </si>
  <si>
    <t>Net volume for invoicing</t>
  </si>
  <si>
    <t>SPOC ratio (FTE)</t>
  </si>
  <si>
    <t>SPOC ratio (min)</t>
  </si>
  <si>
    <t>SEV1 INCIDENT</t>
  </si>
  <si>
    <t>SEV2 INCIDENT</t>
  </si>
  <si>
    <t>SEV3 INCIDENT</t>
  </si>
  <si>
    <t>SERVER RECOVERY</t>
  </si>
  <si>
    <t>HARDWARE ISSUE</t>
  </si>
  <si>
    <t>RCA FOR BACKUP TICKET</t>
  </si>
  <si>
    <t>RESTORE</t>
  </si>
  <si>
    <t>BACKUP COMMISSION</t>
  </si>
  <si>
    <t>BACKUP DECOMMISSION</t>
  </si>
  <si>
    <t>AGENT INSTALL\UPGRADE</t>
  </si>
  <si>
    <t>ACCESS MANAGEMENT</t>
  </si>
  <si>
    <t>OTHER</t>
  </si>
  <si>
    <t>BACKUP MIGRATION</t>
  </si>
  <si>
    <t>BACKUP SERVER UPGRADE</t>
  </si>
  <si>
    <t>BACKUP SERVER COMMISSION</t>
  </si>
  <si>
    <t>BACKUP SERVER DECOMMISSION</t>
  </si>
  <si>
    <t>FIRMWARE UPGRADE</t>
  </si>
  <si>
    <t>SERVER PATCH UPDATE</t>
  </si>
  <si>
    <t>CHANGE CREATION &amp; COORDINATION</t>
  </si>
  <si>
    <t>PROBLEM DIAGNOSE</t>
  </si>
  <si>
    <t>INCIDENT</t>
  </si>
  <si>
    <t>TASK\WO</t>
  </si>
  <si>
    <t>CHANGE</t>
  </si>
  <si>
    <t>PROBLEM</t>
  </si>
  <si>
    <t>DAILY ACTIVITY</t>
  </si>
  <si>
    <t>DAILY HEALTH CHECK</t>
  </si>
  <si>
    <t>BACKUP CONSOLE MONITORING</t>
  </si>
  <si>
    <t>TICKET QUEUE MONITORING</t>
  </si>
  <si>
    <t>MONITOR EMAIL</t>
  </si>
  <si>
    <t>MEDIA MANAGEMENT</t>
  </si>
  <si>
    <t>TICKET CREATION</t>
  </si>
  <si>
    <t>DAILY REVIEW MEETING WITH CUSTOMER</t>
  </si>
  <si>
    <t>DAILY REVIEW MEETING WITH TSM</t>
  </si>
  <si>
    <t>SHIFT HANDOVER</t>
  </si>
  <si>
    <t>DAILY HUDDLE CALL</t>
  </si>
  <si>
    <t>SAMARTHA TASK CLOSURE</t>
  </si>
  <si>
    <t>AGED TICKET REPORT UPDATE</t>
  </si>
  <si>
    <t>OTHER CALLS</t>
  </si>
  <si>
    <t>DAILY MANUAL REPORT</t>
  </si>
  <si>
    <t>REPLICATION\DUPLICATION BACKLOG CHECK</t>
  </si>
  <si>
    <t>WEEKLY ACTIVITY</t>
  </si>
  <si>
    <t>DAILY\WEEKLY</t>
  </si>
  <si>
    <t>TEAM MEETING</t>
  </si>
  <si>
    <t>DOCUMENT REPOSITORY VALIDATION</t>
  </si>
  <si>
    <t>DEFECT PREVENTION REPORT UPDATE</t>
  </si>
  <si>
    <t>CAB MEETING</t>
  </si>
  <si>
    <t>MAINTANANCE RECYCLE</t>
  </si>
  <si>
    <t xml:space="preserve">WEEKLY SCORECARD </t>
  </si>
  <si>
    <t>BI-WEEKLY</t>
  </si>
  <si>
    <t>BI-WEEKLY CLOUD MEETING</t>
  </si>
  <si>
    <t>MONTHLY</t>
  </si>
  <si>
    <t>MONTHLY BILLING VOLUME</t>
  </si>
  <si>
    <t>MONTHLY SLA REPORT</t>
  </si>
  <si>
    <t>TRAINING</t>
  </si>
  <si>
    <t>DSEP</t>
  </si>
  <si>
    <t>MANDATORY TRAININGS</t>
  </si>
  <si>
    <t>AS NEEDED</t>
  </si>
  <si>
    <t>ALL OTHER ACTIVITIES</t>
  </si>
  <si>
    <t>RCA CALL</t>
  </si>
  <si>
    <t>AUDIT WORK</t>
  </si>
  <si>
    <t>CALL &amp; WORK WITH VENDOR</t>
  </si>
  <si>
    <t>DR PREPERATON CALL</t>
  </si>
  <si>
    <t>DR PREPERATON ACTIVITY</t>
  </si>
  <si>
    <t>DR TEST EXECUTION</t>
  </si>
  <si>
    <t>Secondary</t>
  </si>
  <si>
    <t xml:space="preserve">   </t>
  </si>
  <si>
    <t>DAILY ACTIVITY(2 Times)</t>
  </si>
  <si>
    <t>DAILY ACTIVITY( Per Shift)</t>
  </si>
  <si>
    <t>WEEKLY REVIEW CALL WITH SOM</t>
  </si>
  <si>
    <t>Gain and  Non-Gain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</si>
</sst>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_(* #,##0_);_(* \(#,##0\);_(* &quot;-&quot;_);_(@_)"/>
    <numFmt numFmtId="165" formatCode="_(* #,##0.00_);_(* \(#,##0.00\);_(* &quot;-&quot;??_);_(@_)"/>
    <numFmt numFmtId="166" formatCode="[$-409]dd\-mmm\-yy;@"/>
    <numFmt numFmtId="167" formatCode="[$-409]dd/mmm/yy;@"/>
    <numFmt numFmtId="168" formatCode="0.0"/>
    <numFmt numFmtId="169" formatCode="_ * #,##0.0_ ;_ * \-#,##0.0_ ;_ * &quot;-&quot;??_ ;_ @_ "/>
    <numFmt numFmtId="170" formatCode="_ * #,##0_ ;_ * \-#,##0_ ;_ * &quot;-&quot;??_ ;_ @_ "/>
  </numFmts>
  <fonts count="46">
    <font>
      <sz val="10"/>
      <color theme="1"/>
      <name val="Arial"/>
      <family val="2"/>
    </font>
    <font>
      <sz val="10"/>
      <color theme="1"/>
      <name val="Arial"/>
      <family val="2"/>
    </font>
    <font>
      <sz val="10"/>
      <name val="Arial"/>
      <family val="2"/>
    </font>
    <font>
      <sz val="10"/>
      <name val="Helv"/>
      <family val="2"/>
    </font>
    <font>
      <sz val="11"/>
      <color indexed="8"/>
      <name val="新細明體"/>
      <family val="1"/>
      <charset val="136"/>
    </font>
    <font>
      <sz val="11"/>
      <color indexed="9"/>
      <name val="新細明體"/>
      <family val="1"/>
      <charset val="136"/>
    </font>
    <font>
      <sz val="11"/>
      <color indexed="20"/>
      <name val="新細明體"/>
      <family val="1"/>
      <charset val="136"/>
    </font>
    <font>
      <b/>
      <sz val="11"/>
      <color indexed="52"/>
      <name val="新細明體"/>
      <family val="1"/>
      <charset val="136"/>
    </font>
    <font>
      <b/>
      <sz val="11"/>
      <color indexed="9"/>
      <name val="新細明體"/>
      <family val="1"/>
      <charset val="136"/>
    </font>
    <font>
      <sz val="11"/>
      <color theme="1"/>
      <name val="Calibri"/>
      <family val="2"/>
      <scheme val="minor"/>
    </font>
    <font>
      <i/>
      <sz val="11"/>
      <color indexed="23"/>
      <name val="新細明體"/>
      <family val="1"/>
      <charset val="136"/>
    </font>
    <font>
      <sz val="11"/>
      <color indexed="17"/>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u/>
      <sz val="10"/>
      <color indexed="12"/>
      <name val="Arial"/>
      <family val="2"/>
    </font>
    <font>
      <sz val="11"/>
      <color indexed="62"/>
      <name val="新細明體"/>
      <family val="1"/>
      <charset val="136"/>
    </font>
    <font>
      <sz val="11"/>
      <color indexed="52"/>
      <name val="新細明體"/>
      <family val="1"/>
      <charset val="136"/>
    </font>
    <font>
      <sz val="11"/>
      <color indexed="60"/>
      <name val="新細明體"/>
      <family val="1"/>
      <charset val="136"/>
    </font>
    <font>
      <sz val="10"/>
      <color theme="1"/>
      <name val="Verdana"/>
      <family val="2"/>
    </font>
    <font>
      <sz val="11"/>
      <color theme="1"/>
      <name val="Calibri"/>
      <family val="1"/>
      <charset val="136"/>
      <scheme val="minor"/>
    </font>
    <font>
      <b/>
      <sz val="11"/>
      <color indexed="63"/>
      <name val="新細明體"/>
      <family val="1"/>
      <charset val="136"/>
    </font>
    <font>
      <sz val="12"/>
      <name val="新細明體"/>
      <family val="1"/>
      <charset val="136"/>
    </font>
    <font>
      <b/>
      <sz val="18"/>
      <color indexed="56"/>
      <name val="新細明體"/>
      <family val="1"/>
      <charset val="136"/>
    </font>
    <font>
      <b/>
      <sz val="11"/>
      <color indexed="8"/>
      <name val="新細明體"/>
      <family val="1"/>
      <charset val="136"/>
    </font>
    <font>
      <sz val="11"/>
      <color indexed="10"/>
      <name val="新細明體"/>
      <family val="1"/>
      <charset val="136"/>
    </font>
    <font>
      <sz val="11"/>
      <color indexed="8"/>
      <name val="ＭＳ Ｐゴシック"/>
      <family val="2"/>
      <charset val="128"/>
    </font>
    <font>
      <sz val="9"/>
      <color theme="1"/>
      <name val="Arial"/>
      <family val="2"/>
    </font>
    <font>
      <b/>
      <sz val="9"/>
      <color theme="1"/>
      <name val="Arial"/>
      <family val="2"/>
    </font>
    <font>
      <b/>
      <sz val="9"/>
      <color rgb="FF000000"/>
      <name val="Arial"/>
      <family val="2"/>
    </font>
    <font>
      <sz val="9"/>
      <name val="Arial"/>
      <family val="2"/>
    </font>
    <font>
      <sz val="10"/>
      <color indexed="64"/>
      <name val="Arial"/>
      <family val="2"/>
    </font>
    <font>
      <b/>
      <sz val="9"/>
      <color theme="0"/>
      <name val="Arial"/>
      <family val="2"/>
    </font>
    <font>
      <b/>
      <sz val="10"/>
      <color theme="0"/>
      <name val="Arial"/>
      <family val="2"/>
    </font>
    <font>
      <sz val="12"/>
      <color theme="1"/>
      <name val="Arial"/>
      <family val="2"/>
    </font>
    <font>
      <b/>
      <sz val="12"/>
      <color theme="0"/>
      <name val="Arial"/>
      <family val="2"/>
    </font>
    <font>
      <b/>
      <sz val="12"/>
      <color theme="1"/>
      <name val="Arial"/>
      <family val="2"/>
    </font>
    <font>
      <sz val="9"/>
      <color rgb="FFFF0000"/>
      <name val="Arial"/>
      <family val="2"/>
    </font>
    <font>
      <b/>
      <sz val="14"/>
      <color theme="0"/>
      <name val="Arial"/>
      <family val="2"/>
    </font>
    <font>
      <b/>
      <sz val="14"/>
      <color theme="1"/>
      <name val="Arial"/>
      <family val="2"/>
    </font>
    <font>
      <sz val="11"/>
      <color theme="1"/>
      <name val="Arial"/>
      <family val="2"/>
    </font>
    <font>
      <b/>
      <sz val="11"/>
      <color theme="1"/>
      <name val="Arial"/>
      <family val="2"/>
    </font>
    <font>
      <b/>
      <sz val="11"/>
      <color theme="0"/>
      <name val="Arial"/>
      <family val="2"/>
    </font>
    <font>
      <b/>
      <sz val="22"/>
      <color theme="1"/>
      <name val="Arial"/>
      <family val="2"/>
    </font>
    <font>
      <sz val="9"/>
      <color indexed="81"/>
      <name val="Tahoma"/>
      <family val="2"/>
    </font>
    <font>
      <b/>
      <sz val="9"/>
      <color indexed="81"/>
      <name val="Tahoma"/>
      <family val="2"/>
    </font>
  </fonts>
  <fills count="29">
    <fill>
      <patternFill patternType="none"/>
    </fill>
    <fill>
      <patternFill patternType="gray125"/>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rgb="FF0070C0"/>
        <bgColor indexed="64"/>
      </patternFill>
    </fill>
    <fill>
      <patternFill patternType="solid">
        <fgColor theme="0" tint="-0.14999847407452621"/>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149">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applyNumberFormat="0" applyFill="0" applyBorder="0" applyAlignment="0" applyProtection="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6" borderId="0" applyNumberFormat="0" applyBorder="0" applyAlignment="0" applyProtection="0">
      <alignment vertical="center"/>
    </xf>
    <xf numFmtId="0" fontId="4" fillId="9"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6" borderId="0" applyNumberFormat="0" applyBorder="0" applyAlignment="0" applyProtection="0">
      <alignment vertical="center"/>
    </xf>
    <xf numFmtId="0" fontId="4" fillId="9" borderId="0" applyNumberFormat="0" applyBorder="0" applyAlignment="0" applyProtection="0">
      <alignment vertical="center"/>
    </xf>
    <xf numFmtId="0" fontId="4"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20" borderId="0" applyNumberFormat="0" applyBorder="0" applyAlignment="0" applyProtection="0">
      <alignment vertical="center"/>
    </xf>
    <xf numFmtId="0" fontId="6" fillId="4" borderId="0" applyNumberFormat="0" applyBorder="0" applyAlignment="0" applyProtection="0">
      <alignment vertical="center"/>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2" fillId="0" borderId="2" quotePrefix="1">
      <alignment horizontal="justify" vertical="justify" textRotation="127" wrapText="1" justifyLastLine="1"/>
      <protection hidden="1"/>
    </xf>
    <xf numFmtId="0" fontId="7" fillId="21" borderId="3" applyNumberFormat="0" applyAlignment="0" applyProtection="0">
      <alignment vertical="center"/>
    </xf>
    <xf numFmtId="0" fontId="8" fillId="22" borderId="4" applyNumberFormat="0" applyAlignment="0" applyProtection="0">
      <alignment vertical="center"/>
    </xf>
    <xf numFmtId="165" fontId="9" fillId="0" borderId="0" applyFont="0" applyFill="0" applyBorder="0" applyAlignment="0" applyProtection="0"/>
    <xf numFmtId="0" fontId="10" fillId="0" borderId="0" applyNumberFormat="0" applyFill="0" applyBorder="0" applyAlignment="0" applyProtection="0">
      <alignment vertical="center"/>
    </xf>
    <xf numFmtId="0" fontId="11" fillId="5" borderId="0" applyNumberFormat="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top"/>
      <protection locked="0"/>
    </xf>
    <xf numFmtId="0" fontId="16" fillId="8" borderId="3" applyNumberFormat="0" applyAlignment="0" applyProtection="0">
      <alignment vertical="center"/>
    </xf>
    <xf numFmtId="0" fontId="17" fillId="0" borderId="8" applyNumberFormat="0" applyFill="0" applyAlignment="0" applyProtection="0">
      <alignment vertical="center"/>
    </xf>
    <xf numFmtId="0" fontId="18" fillId="23" borderId="0" applyNumberFormat="0" applyBorder="0" applyAlignment="0" applyProtection="0">
      <alignment vertical="center"/>
    </xf>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1" fillId="0" borderId="0"/>
    <xf numFmtId="0" fontId="1" fillId="0" borderId="0"/>
    <xf numFmtId="0" fontId="2" fillId="0" borderId="0"/>
    <xf numFmtId="0" fontId="2" fillId="0" borderId="0"/>
    <xf numFmtId="0" fontId="9" fillId="0" borderId="0"/>
    <xf numFmtId="0" fontId="1" fillId="0" borderId="0"/>
    <xf numFmtId="0" fontId="9" fillId="0" borderId="0"/>
    <xf numFmtId="0" fontId="9" fillId="0" borderId="0"/>
    <xf numFmtId="0" fontId="19" fillId="0" borderId="0"/>
    <xf numFmtId="0" fontId="2" fillId="0" borderId="0"/>
    <xf numFmtId="0" fontId="2" fillId="0" borderId="0"/>
    <xf numFmtId="0" fontId="20" fillId="0" borderId="0"/>
    <xf numFmtId="0" fontId="9" fillId="0" borderId="0"/>
    <xf numFmtId="166" fontId="2" fillId="0" borderId="0" applyNumberFormat="0" applyFill="0" applyBorder="0" applyAlignment="0" applyProtection="0"/>
    <xf numFmtId="0" fontId="2" fillId="0" borderId="0"/>
    <xf numFmtId="0" fontId="2" fillId="0" borderId="0"/>
    <xf numFmtId="0" fontId="2" fillId="0" borderId="0"/>
    <xf numFmtId="0" fontId="2" fillId="0" borderId="0"/>
    <xf numFmtId="166" fontId="2" fillId="0" borderId="0" applyNumberFormat="0" applyFill="0" applyBorder="0" applyAlignment="0" applyProtection="0"/>
    <xf numFmtId="0" fontId="2" fillId="0" borderId="0" applyProtection="0"/>
    <xf numFmtId="0" fontId="2" fillId="0" borderId="0" applyProtection="0"/>
    <xf numFmtId="0" fontId="2" fillId="0" borderId="0"/>
    <xf numFmtId="0" fontId="1" fillId="0" borderId="0"/>
    <xf numFmtId="0" fontId="2" fillId="0" borderId="0"/>
    <xf numFmtId="0" fontId="9" fillId="0" borderId="0"/>
    <xf numFmtId="0" fontId="20" fillId="0" borderId="0"/>
    <xf numFmtId="0" fontId="9" fillId="0" borderId="0"/>
    <xf numFmtId="0" fontId="20" fillId="0" borderId="0"/>
    <xf numFmtId="167" fontId="9" fillId="0" borderId="0"/>
    <xf numFmtId="0" fontId="9" fillId="0" borderId="0"/>
    <xf numFmtId="0" fontId="2" fillId="0" borderId="0"/>
    <xf numFmtId="0" fontId="20" fillId="0" borderId="0"/>
    <xf numFmtId="167" fontId="9" fillId="0" borderId="0"/>
    <xf numFmtId="167" fontId="9" fillId="0" borderId="0"/>
    <xf numFmtId="167" fontId="9" fillId="0" borderId="0"/>
    <xf numFmtId="167" fontId="9" fillId="0" borderId="0"/>
    <xf numFmtId="0" fontId="2" fillId="0" borderId="0"/>
    <xf numFmtId="0" fontId="2" fillId="0" borderId="0"/>
    <xf numFmtId="0" fontId="2" fillId="0" borderId="0"/>
    <xf numFmtId="0" fontId="20" fillId="0" borderId="0"/>
    <xf numFmtId="0" fontId="9" fillId="0" borderId="0"/>
    <xf numFmtId="0" fontId="9" fillId="0" borderId="0"/>
    <xf numFmtId="0" fontId="2" fillId="0" borderId="0"/>
    <xf numFmtId="0" fontId="20" fillId="0" borderId="0"/>
    <xf numFmtId="166" fontId="9" fillId="0" borderId="0"/>
    <xf numFmtId="0" fontId="2" fillId="0" borderId="0" applyProtection="0"/>
    <xf numFmtId="0" fontId="2" fillId="0" borderId="0" applyProtection="0"/>
    <xf numFmtId="0" fontId="2" fillId="0" borderId="0" applyProtection="0"/>
    <xf numFmtId="0" fontId="2" fillId="0" borderId="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2" quotePrefix="1">
      <alignment horizontal="justify" vertical="justify" textRotation="127" wrapText="1" justifyLastLine="1"/>
      <protection hidden="1"/>
    </xf>
    <xf numFmtId="0" fontId="2" fillId="0" borderId="0"/>
    <xf numFmtId="0" fontId="2" fillId="0" borderId="0"/>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 fillId="24" borderId="9" applyNumberFormat="0" applyFont="0" applyAlignment="0" applyProtection="0">
      <alignment vertical="center"/>
    </xf>
    <xf numFmtId="0" fontId="21" fillId="21" borderId="10" applyNumberFormat="0" applyAlignment="0" applyProtection="0">
      <alignment vertical="center"/>
    </xf>
    <xf numFmtId="0" fontId="22" fillId="0" borderId="0"/>
    <xf numFmtId="0" fontId="3" fillId="0" borderId="0"/>
    <xf numFmtId="0" fontId="23" fillId="0" borderId="0" applyNumberFormat="0" applyFill="0" applyBorder="0" applyAlignment="0" applyProtection="0">
      <alignment vertical="center"/>
    </xf>
    <xf numFmtId="0" fontId="24" fillId="0" borderId="11" applyNumberFormat="0" applyFill="0" applyAlignment="0" applyProtection="0">
      <alignment vertical="center"/>
    </xf>
    <xf numFmtId="0" fontId="25" fillId="0" borderId="0" applyNumberFormat="0" applyFill="0" applyBorder="0" applyAlignment="0" applyProtection="0">
      <alignment vertical="center"/>
    </xf>
    <xf numFmtId="0" fontId="3" fillId="0" borderId="0"/>
    <xf numFmtId="0" fontId="18" fillId="23" borderId="0" applyNumberFormat="0" applyBorder="0" applyAlignment="0" applyProtection="0">
      <alignment vertical="center"/>
    </xf>
    <xf numFmtId="0" fontId="2" fillId="24" borderId="9" applyNumberFormat="0" applyFont="0" applyAlignment="0" applyProtection="0">
      <alignment vertical="center"/>
    </xf>
    <xf numFmtId="0" fontId="24" fillId="0" borderId="11" applyNumberFormat="0" applyFill="0" applyAlignment="0" applyProtection="0">
      <alignment vertical="center"/>
    </xf>
    <xf numFmtId="0" fontId="6" fillId="4" borderId="0" applyNumberFormat="0" applyBorder="0" applyAlignment="0" applyProtection="0">
      <alignment vertical="center"/>
    </xf>
    <xf numFmtId="0" fontId="11" fillId="5" borderId="0" applyNumberFormat="0" applyBorder="0" applyAlignment="0" applyProtection="0">
      <alignment vertical="center"/>
    </xf>
    <xf numFmtId="0" fontId="26" fillId="0" borderId="0"/>
    <xf numFmtId="0" fontId="23"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3" fillId="0" borderId="0"/>
    <xf numFmtId="0" fontId="8" fillId="22" borderId="4" applyNumberFormat="0" applyAlignment="0" applyProtection="0">
      <alignment vertical="center"/>
    </xf>
    <xf numFmtId="0" fontId="7" fillId="21" borderId="3" applyNumberFormat="0" applyAlignment="0" applyProtection="0">
      <alignment vertical="center"/>
    </xf>
    <xf numFmtId="0" fontId="1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20" borderId="0" applyNumberFormat="0" applyBorder="0" applyAlignment="0" applyProtection="0">
      <alignment vertical="center"/>
    </xf>
    <xf numFmtId="0" fontId="16" fillId="8" borderId="3" applyNumberFormat="0" applyAlignment="0" applyProtection="0">
      <alignment vertical="center"/>
    </xf>
    <xf numFmtId="0" fontId="21" fillId="21" borderId="10" applyNumberFormat="0" applyAlignment="0" applyProtection="0">
      <alignment vertical="center"/>
    </xf>
    <xf numFmtId="0" fontId="17" fillId="0" borderId="8" applyNumberFormat="0" applyFill="0" applyAlignment="0" applyProtection="0">
      <alignment vertical="center"/>
    </xf>
    <xf numFmtId="0" fontId="31" fillId="0" borderId="0"/>
    <xf numFmtId="165" fontId="3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3">
    <xf numFmtId="0" fontId="0" fillId="0" borderId="0" xfId="0"/>
    <xf numFmtId="0" fontId="0" fillId="0" borderId="1" xfId="0" applyBorder="1"/>
    <xf numFmtId="0" fontId="27" fillId="0" borderId="0" xfId="0" applyFont="1"/>
    <xf numFmtId="0" fontId="27" fillId="0" borderId="1" xfId="0" applyFont="1" applyBorder="1"/>
    <xf numFmtId="0" fontId="27" fillId="0" borderId="0" xfId="0" applyFont="1" applyBorder="1"/>
    <xf numFmtId="0" fontId="27" fillId="0" borderId="0" xfId="0" applyFont="1" applyFill="1" applyBorder="1"/>
    <xf numFmtId="0" fontId="27" fillId="0" borderId="0" xfId="2" applyFont="1" applyFill="1" applyBorder="1" applyAlignment="1">
      <alignment wrapText="1"/>
    </xf>
    <xf numFmtId="0" fontId="27" fillId="2" borderId="1" xfId="0" applyFont="1" applyFill="1" applyBorder="1"/>
    <xf numFmtId="0" fontId="27" fillId="25" borderId="1" xfId="0" applyFont="1" applyFill="1" applyBorder="1"/>
    <xf numFmtId="0" fontId="29" fillId="27" borderId="1" xfId="0" applyFont="1" applyFill="1" applyBorder="1"/>
    <xf numFmtId="0" fontId="28" fillId="27" borderId="1" xfId="0" applyFont="1" applyFill="1" applyBorder="1"/>
    <xf numFmtId="0" fontId="0" fillId="25" borderId="1" xfId="0" applyFill="1" applyBorder="1"/>
    <xf numFmtId="0" fontId="0" fillId="2" borderId="1" xfId="0" applyFill="1" applyBorder="1"/>
    <xf numFmtId="169" fontId="27" fillId="25" borderId="1" xfId="1" applyNumberFormat="1" applyFont="1" applyFill="1" applyBorder="1"/>
    <xf numFmtId="170" fontId="27" fillId="25" borderId="1" xfId="1" applyNumberFormat="1" applyFont="1" applyFill="1" applyBorder="1"/>
    <xf numFmtId="170" fontId="28" fillId="25" borderId="1" xfId="1" applyNumberFormat="1" applyFont="1" applyFill="1" applyBorder="1"/>
    <xf numFmtId="0" fontId="27" fillId="0" borderId="0" xfId="0" applyFont="1" applyAlignment="1">
      <alignment horizontal="center"/>
    </xf>
    <xf numFmtId="0" fontId="28" fillId="25" borderId="1" xfId="0" applyFont="1" applyFill="1" applyBorder="1"/>
    <xf numFmtId="0" fontId="33" fillId="26" borderId="13" xfId="2" applyFont="1" applyFill="1" applyBorder="1" applyAlignment="1">
      <alignment wrapText="1"/>
    </xf>
    <xf numFmtId="0" fontId="34" fillId="0" borderId="0" xfId="0" applyFont="1" applyBorder="1"/>
    <xf numFmtId="0" fontId="34" fillId="0" borderId="0" xfId="0" applyFont="1"/>
    <xf numFmtId="0" fontId="35" fillId="26" borderId="13" xfId="2" applyFont="1" applyFill="1" applyBorder="1" applyAlignment="1">
      <alignment wrapText="1"/>
    </xf>
    <xf numFmtId="0" fontId="28" fillId="0" borderId="0" xfId="0" applyFont="1"/>
    <xf numFmtId="170" fontId="37" fillId="0" borderId="0" xfId="0" applyNumberFormat="1" applyFont="1"/>
    <xf numFmtId="169" fontId="36" fillId="25" borderId="1" xfId="1" applyNumberFormat="1" applyFont="1" applyFill="1" applyBorder="1"/>
    <xf numFmtId="169" fontId="27" fillId="2" borderId="1" xfId="1" applyNumberFormat="1" applyFont="1" applyFill="1" applyBorder="1"/>
    <xf numFmtId="0" fontId="36" fillId="0" borderId="0" xfId="0" applyFont="1" applyBorder="1"/>
    <xf numFmtId="0" fontId="32" fillId="26" borderId="1" xfId="2" applyFont="1" applyFill="1" applyBorder="1" applyAlignment="1">
      <alignment horizontal="center" wrapText="1"/>
    </xf>
    <xf numFmtId="170" fontId="27" fillId="2" borderId="1" xfId="1" applyNumberFormat="1" applyFont="1" applyFill="1" applyBorder="1"/>
    <xf numFmtId="0" fontId="39" fillId="0" borderId="0" xfId="0" applyFont="1"/>
    <xf numFmtId="0" fontId="27" fillId="2" borderId="14" xfId="0" applyFont="1" applyFill="1" applyBorder="1"/>
    <xf numFmtId="0" fontId="32" fillId="26" borderId="1" xfId="0" applyFont="1" applyFill="1" applyBorder="1" applyAlignment="1">
      <alignment horizontal="center"/>
    </xf>
    <xf numFmtId="0" fontId="32" fillId="26" borderId="1" xfId="0" applyFont="1" applyFill="1" applyBorder="1"/>
    <xf numFmtId="170" fontId="27" fillId="0" borderId="0" xfId="1" applyNumberFormat="1" applyFont="1"/>
    <xf numFmtId="0" fontId="28" fillId="0" borderId="1" xfId="0" applyFont="1" applyBorder="1" applyAlignment="1">
      <alignment horizontal="center" vertical="center"/>
    </xf>
    <xf numFmtId="170" fontId="40" fillId="0" borderId="0" xfId="1" applyNumberFormat="1" applyFont="1"/>
    <xf numFmtId="170" fontId="41" fillId="25" borderId="0" xfId="1" applyNumberFormat="1" applyFont="1" applyFill="1"/>
    <xf numFmtId="170" fontId="40" fillId="25" borderId="0" xfId="1" applyNumberFormat="1" applyFont="1" applyFill="1"/>
    <xf numFmtId="0" fontId="36" fillId="25" borderId="1" xfId="0" applyFont="1" applyFill="1" applyBorder="1"/>
    <xf numFmtId="0" fontId="34" fillId="25" borderId="0" xfId="0" applyFont="1" applyFill="1"/>
    <xf numFmtId="170" fontId="27" fillId="0" borderId="0" xfId="0" applyNumberFormat="1" applyFont="1"/>
    <xf numFmtId="165" fontId="27" fillId="0" borderId="0" xfId="0" applyNumberFormat="1" applyFont="1"/>
    <xf numFmtId="0" fontId="28" fillId="0" borderId="0" xfId="0" applyFont="1" applyAlignment="1">
      <alignment horizontal="center"/>
    </xf>
    <xf numFmtId="0" fontId="37" fillId="0" borderId="0" xfId="0" applyFont="1" applyAlignment="1">
      <alignment horizontal="right"/>
    </xf>
    <xf numFmtId="0" fontId="39" fillId="2" borderId="0" xfId="0" applyFont="1" applyFill="1" applyAlignment="1">
      <alignment horizontal="center"/>
    </xf>
    <xf numFmtId="168" fontId="27" fillId="2" borderId="1" xfId="0" applyNumberFormat="1" applyFont="1" applyFill="1" applyBorder="1"/>
    <xf numFmtId="17" fontId="27" fillId="0" borderId="1" xfId="0" applyNumberFormat="1" applyFont="1" applyBorder="1" applyAlignment="1">
      <alignment horizontal="center"/>
    </xf>
    <xf numFmtId="17" fontId="27" fillId="0" borderId="1" xfId="0" applyNumberFormat="1" applyFont="1" applyBorder="1" applyAlignment="1">
      <alignment horizontal="center" vertical="center"/>
    </xf>
    <xf numFmtId="0" fontId="30" fillId="0" borderId="0" xfId="0" applyFont="1" applyAlignment="1">
      <alignment horizontal="left"/>
    </xf>
    <xf numFmtId="170" fontId="30" fillId="0" borderId="0" xfId="0" applyNumberFormat="1" applyFont="1"/>
    <xf numFmtId="1" fontId="27" fillId="25" borderId="1" xfId="0" applyNumberFormat="1" applyFont="1" applyFill="1" applyBorder="1"/>
    <xf numFmtId="0" fontId="35" fillId="26" borderId="1" xfId="0" applyFont="1" applyFill="1" applyBorder="1" applyAlignment="1">
      <alignment horizontal="left"/>
    </xf>
    <xf numFmtId="9" fontId="30" fillId="25" borderId="1" xfId="2147" applyFont="1" applyFill="1" applyBorder="1"/>
    <xf numFmtId="0" fontId="0" fillId="0" borderId="0" xfId="0" applyBorder="1"/>
    <xf numFmtId="0" fontId="27" fillId="0" borderId="1" xfId="0" applyFont="1" applyFill="1" applyBorder="1"/>
    <xf numFmtId="0" fontId="35" fillId="26" borderId="0" xfId="0" applyFont="1" applyFill="1" applyBorder="1"/>
    <xf numFmtId="0" fontId="35" fillId="26" borderId="1" xfId="0" applyFont="1" applyFill="1" applyBorder="1"/>
    <xf numFmtId="9" fontId="0" fillId="2" borderId="1" xfId="2147" applyFont="1" applyFill="1" applyBorder="1"/>
    <xf numFmtId="0" fontId="35" fillId="26" borderId="16" xfId="0" applyFont="1" applyFill="1" applyBorder="1"/>
    <xf numFmtId="0" fontId="27" fillId="0" borderId="16" xfId="0" applyFont="1" applyFill="1" applyBorder="1"/>
    <xf numFmtId="0" fontId="0" fillId="25" borderId="0" xfId="0" applyFill="1" applyBorder="1"/>
    <xf numFmtId="0" fontId="0" fillId="0" borderId="0" xfId="0" applyFill="1" applyBorder="1"/>
    <xf numFmtId="0" fontId="0" fillId="0" borderId="0" xfId="0" applyFill="1"/>
    <xf numFmtId="17" fontId="27" fillId="0" borderId="1" xfId="0" applyNumberFormat="1" applyFont="1" applyBorder="1"/>
    <xf numFmtId="0" fontId="27" fillId="0" borderId="0" xfId="0" applyFont="1" applyFill="1" applyAlignment="1">
      <alignment horizontal="center"/>
    </xf>
    <xf numFmtId="0" fontId="27" fillId="0" borderId="16" xfId="0" applyFont="1" applyBorder="1"/>
    <xf numFmtId="0" fontId="28" fillId="0" borderId="0" xfId="0" applyFont="1" applyFill="1" applyBorder="1"/>
    <xf numFmtId="17" fontId="0" fillId="0" borderId="1" xfId="0" applyNumberFormat="1" applyBorder="1"/>
    <xf numFmtId="17" fontId="27" fillId="0" borderId="0" xfId="0" applyNumberFormat="1" applyFont="1" applyFill="1" applyBorder="1"/>
    <xf numFmtId="0" fontId="33" fillId="26" borderId="1" xfId="0" applyFont="1" applyFill="1" applyBorder="1"/>
    <xf numFmtId="0" fontId="0" fillId="25" borderId="0" xfId="0" applyFill="1"/>
    <xf numFmtId="17" fontId="0" fillId="0" borderId="1" xfId="0" applyNumberFormat="1" applyFill="1" applyBorder="1"/>
    <xf numFmtId="2" fontId="0" fillId="25" borderId="1" xfId="0" applyNumberFormat="1" applyFill="1" applyBorder="1"/>
    <xf numFmtId="0" fontId="28" fillId="0" borderId="1" xfId="0" applyFont="1" applyFill="1" applyBorder="1"/>
    <xf numFmtId="164" fontId="0" fillId="0" borderId="1" xfId="0" applyNumberFormat="1" applyBorder="1"/>
    <xf numFmtId="0" fontId="27" fillId="28" borderId="1" xfId="0" applyFont="1" applyFill="1" applyBorder="1"/>
    <xf numFmtId="0" fontId="27" fillId="28" borderId="1" xfId="2" applyFont="1" applyFill="1" applyBorder="1" applyAlignment="1">
      <alignment wrapText="1"/>
    </xf>
    <xf numFmtId="170" fontId="27" fillId="2" borderId="1" xfId="2148" applyNumberFormat="1" applyFont="1" applyFill="1" applyBorder="1"/>
    <xf numFmtId="170" fontId="27" fillId="2" borderId="1" xfId="2148" applyNumberFormat="1" applyFont="1" applyFill="1" applyBorder="1" applyAlignment="1">
      <alignment horizontal="center"/>
    </xf>
    <xf numFmtId="0" fontId="27" fillId="2" borderId="0" xfId="0" applyFont="1" applyFill="1" applyBorder="1"/>
    <xf numFmtId="0" fontId="32" fillId="26" borderId="12" xfId="0" applyFont="1" applyFill="1" applyBorder="1" applyAlignment="1">
      <alignment horizontal="center"/>
    </xf>
    <xf numFmtId="0" fontId="32" fillId="26" borderId="15" xfId="0" applyFont="1" applyFill="1" applyBorder="1" applyAlignment="1">
      <alignment horizontal="center"/>
    </xf>
    <xf numFmtId="0" fontId="32" fillId="26" borderId="16" xfId="0" applyFont="1" applyFill="1" applyBorder="1" applyAlignment="1">
      <alignment horizontal="center"/>
    </xf>
    <xf numFmtId="0" fontId="32" fillId="26" borderId="1" xfId="0" applyFont="1" applyFill="1" applyBorder="1" applyAlignment="1">
      <alignment horizontal="center"/>
    </xf>
    <xf numFmtId="0" fontId="38" fillId="26" borderId="0" xfId="2" applyFont="1" applyFill="1" applyBorder="1" applyAlignment="1">
      <alignment horizontal="left" vertical="center"/>
    </xf>
    <xf numFmtId="0" fontId="35" fillId="26" borderId="0" xfId="2" applyFont="1" applyFill="1" applyBorder="1" applyAlignment="1">
      <alignment horizontal="left" vertical="center" wrapText="1"/>
    </xf>
    <xf numFmtId="0" fontId="42" fillId="26" borderId="13" xfId="0" applyFont="1" applyFill="1" applyBorder="1" applyAlignment="1">
      <alignment horizontal="center"/>
    </xf>
    <xf numFmtId="0" fontId="35" fillId="26" borderId="1" xfId="0" applyFont="1" applyFill="1" applyBorder="1" applyAlignment="1">
      <alignment horizontal="center"/>
    </xf>
    <xf numFmtId="0" fontId="33" fillId="26" borderId="1" xfId="0" applyFont="1" applyFill="1" applyBorder="1" applyAlignment="1">
      <alignment horizontal="center"/>
    </xf>
    <xf numFmtId="0" fontId="43" fillId="0" borderId="0" xfId="0" applyFont="1" applyFill="1" applyBorder="1" applyAlignment="1">
      <alignment horizontal="center" vertical="center" textRotation="90" wrapText="1"/>
    </xf>
    <xf numFmtId="0" fontId="35" fillId="26" borderId="12" xfId="0" applyFont="1" applyFill="1" applyBorder="1" applyAlignment="1">
      <alignment horizontal="center"/>
    </xf>
    <xf numFmtId="0" fontId="35" fillId="26" borderId="15" xfId="0" applyFont="1" applyFill="1" applyBorder="1" applyAlignment="1">
      <alignment horizontal="center"/>
    </xf>
    <xf numFmtId="0" fontId="35" fillId="26" borderId="16" xfId="0" applyFont="1" applyFill="1" applyBorder="1" applyAlignment="1">
      <alignment horizontal="center"/>
    </xf>
  </cellXfs>
  <cellStyles count="2149">
    <cellStyle name="%" xfId="5" xr:uid="{00000000-0005-0000-0000-000000000000}"/>
    <cellStyle name="% 10" xfId="6" xr:uid="{00000000-0005-0000-0000-000001000000}"/>
    <cellStyle name="% 11" xfId="7" xr:uid="{00000000-0005-0000-0000-000002000000}"/>
    <cellStyle name="% 12" xfId="8" xr:uid="{00000000-0005-0000-0000-000003000000}"/>
    <cellStyle name="% 13" xfId="9" xr:uid="{00000000-0005-0000-0000-000004000000}"/>
    <cellStyle name="% 14" xfId="10" xr:uid="{00000000-0005-0000-0000-000005000000}"/>
    <cellStyle name="% 15" xfId="11" xr:uid="{00000000-0005-0000-0000-000006000000}"/>
    <cellStyle name="% 16" xfId="12" xr:uid="{00000000-0005-0000-0000-000007000000}"/>
    <cellStyle name="% 17" xfId="13" xr:uid="{00000000-0005-0000-0000-000008000000}"/>
    <cellStyle name="% 18" xfId="14" xr:uid="{00000000-0005-0000-0000-000009000000}"/>
    <cellStyle name="% 19" xfId="15" xr:uid="{00000000-0005-0000-0000-00000A000000}"/>
    <cellStyle name="% 2" xfId="16" xr:uid="{00000000-0005-0000-0000-00000B000000}"/>
    <cellStyle name="% 20" xfId="17" xr:uid="{00000000-0005-0000-0000-00000C000000}"/>
    <cellStyle name="% 21" xfId="18" xr:uid="{00000000-0005-0000-0000-00000D000000}"/>
    <cellStyle name="% 22" xfId="19" xr:uid="{00000000-0005-0000-0000-00000E000000}"/>
    <cellStyle name="% 23" xfId="20" xr:uid="{00000000-0005-0000-0000-00000F000000}"/>
    <cellStyle name="% 24" xfId="21" xr:uid="{00000000-0005-0000-0000-000010000000}"/>
    <cellStyle name="% 25" xfId="22" xr:uid="{00000000-0005-0000-0000-000011000000}"/>
    <cellStyle name="% 26" xfId="23" xr:uid="{00000000-0005-0000-0000-000012000000}"/>
    <cellStyle name="% 27" xfId="24" xr:uid="{00000000-0005-0000-0000-000013000000}"/>
    <cellStyle name="% 28" xfId="25" xr:uid="{00000000-0005-0000-0000-000014000000}"/>
    <cellStyle name="% 29" xfId="26" xr:uid="{00000000-0005-0000-0000-000015000000}"/>
    <cellStyle name="% 3" xfId="27" xr:uid="{00000000-0005-0000-0000-000016000000}"/>
    <cellStyle name="% 30" xfId="28" xr:uid="{00000000-0005-0000-0000-000017000000}"/>
    <cellStyle name="% 4" xfId="29" xr:uid="{00000000-0005-0000-0000-000018000000}"/>
    <cellStyle name="% 5" xfId="30" xr:uid="{00000000-0005-0000-0000-000019000000}"/>
    <cellStyle name="% 6" xfId="31" xr:uid="{00000000-0005-0000-0000-00001A000000}"/>
    <cellStyle name="% 7" xfId="32" xr:uid="{00000000-0005-0000-0000-00001B000000}"/>
    <cellStyle name="% 8" xfId="33" xr:uid="{00000000-0005-0000-0000-00001C000000}"/>
    <cellStyle name="% 9" xfId="34" xr:uid="{00000000-0005-0000-0000-00001D000000}"/>
    <cellStyle name="%_AO SDM communication matrix - v23 5Apr10" xfId="35" xr:uid="{00000000-0005-0000-0000-00001E000000}"/>
    <cellStyle name="%_AO SDM communication matrix - v23 5Apr10 2" xfId="36" xr:uid="{00000000-0005-0000-0000-00001F000000}"/>
    <cellStyle name="%_AO SDM communication matrix - v24 30Apr10" xfId="37" xr:uid="{00000000-0005-0000-0000-000020000000}"/>
    <cellStyle name="%_AO SDM communication matrix - v24 30Apr10 2" xfId="38" xr:uid="{00000000-0005-0000-0000-000021000000}"/>
    <cellStyle name="%_AO SDM communication matrix - v27 7Jun10" xfId="39" xr:uid="{00000000-0005-0000-0000-000022000000}"/>
    <cellStyle name="%_AO SDM communication matrix - v27 7Jun10 2" xfId="40" xr:uid="{00000000-0005-0000-0000-000023000000}"/>
    <cellStyle name="_A7A971396E3F441FB4AA3F7B9A4AAE3E" xfId="41" xr:uid="{00000000-0005-0000-0000-000024000000}"/>
    <cellStyle name="_AO SDM communication matrix - v4 29Apr08 (KA)" xfId="42" xr:uid="{00000000-0005-0000-0000-000025000000}"/>
    <cellStyle name="_AO SDM communication matrix - v4 29Apr08 (KA) 10" xfId="43" xr:uid="{00000000-0005-0000-0000-000026000000}"/>
    <cellStyle name="_AO SDM communication matrix - v4 29Apr08 (KA) 11" xfId="44" xr:uid="{00000000-0005-0000-0000-000027000000}"/>
    <cellStyle name="_AO SDM communication matrix - v4 29Apr08 (KA) 12" xfId="45" xr:uid="{00000000-0005-0000-0000-000028000000}"/>
    <cellStyle name="_AO SDM communication matrix - v4 29Apr08 (KA) 13" xfId="46" xr:uid="{00000000-0005-0000-0000-000029000000}"/>
    <cellStyle name="_AO SDM communication matrix - v4 29Apr08 (KA) 14" xfId="47" xr:uid="{00000000-0005-0000-0000-00002A000000}"/>
    <cellStyle name="_AO SDM communication matrix - v4 29Apr08 (KA) 15" xfId="48" xr:uid="{00000000-0005-0000-0000-00002B000000}"/>
    <cellStyle name="_AO SDM communication matrix - v4 29Apr08 (KA) 16" xfId="49" xr:uid="{00000000-0005-0000-0000-00002C000000}"/>
    <cellStyle name="_AO SDM communication matrix - v4 29Apr08 (KA) 17" xfId="50" xr:uid="{00000000-0005-0000-0000-00002D000000}"/>
    <cellStyle name="_AO SDM communication matrix - v4 29Apr08 (KA) 18" xfId="51" xr:uid="{00000000-0005-0000-0000-00002E000000}"/>
    <cellStyle name="_AO SDM communication matrix - v4 29Apr08 (KA) 19" xfId="52" xr:uid="{00000000-0005-0000-0000-00002F000000}"/>
    <cellStyle name="_AO SDM communication matrix - v4 29Apr08 (KA) 2" xfId="53" xr:uid="{00000000-0005-0000-0000-000030000000}"/>
    <cellStyle name="_AO SDM communication matrix - v4 29Apr08 (KA) 20" xfId="54" xr:uid="{00000000-0005-0000-0000-000031000000}"/>
    <cellStyle name="_AO SDM communication matrix - v4 29Apr08 (KA) 21" xfId="55" xr:uid="{00000000-0005-0000-0000-000032000000}"/>
    <cellStyle name="_AO SDM communication matrix - v4 29Apr08 (KA) 22" xfId="56" xr:uid="{00000000-0005-0000-0000-000033000000}"/>
    <cellStyle name="_AO SDM communication matrix - v4 29Apr08 (KA) 23" xfId="57" xr:uid="{00000000-0005-0000-0000-000034000000}"/>
    <cellStyle name="_AO SDM communication matrix - v4 29Apr08 (KA) 24" xfId="58" xr:uid="{00000000-0005-0000-0000-000035000000}"/>
    <cellStyle name="_AO SDM communication matrix - v4 29Apr08 (KA) 25" xfId="59" xr:uid="{00000000-0005-0000-0000-000036000000}"/>
    <cellStyle name="_AO SDM communication matrix - v4 29Apr08 (KA) 26" xfId="60" xr:uid="{00000000-0005-0000-0000-000037000000}"/>
    <cellStyle name="_AO SDM communication matrix - v4 29Apr08 (KA) 27" xfId="61" xr:uid="{00000000-0005-0000-0000-000038000000}"/>
    <cellStyle name="_AO SDM communication matrix - v4 29Apr08 (KA) 28" xfId="62" xr:uid="{00000000-0005-0000-0000-000039000000}"/>
    <cellStyle name="_AO SDM communication matrix - v4 29Apr08 (KA) 29" xfId="63" xr:uid="{00000000-0005-0000-0000-00003A000000}"/>
    <cellStyle name="_AO SDM communication matrix - v4 29Apr08 (KA) 3" xfId="64" xr:uid="{00000000-0005-0000-0000-00003B000000}"/>
    <cellStyle name="_AO SDM communication matrix - v4 29Apr08 (KA) 30" xfId="65" xr:uid="{00000000-0005-0000-0000-00003C000000}"/>
    <cellStyle name="_AO SDM communication matrix - v4 29Apr08 (KA) 4" xfId="66" xr:uid="{00000000-0005-0000-0000-00003D000000}"/>
    <cellStyle name="_AO SDM communication matrix - v4 29Apr08 (KA) 5" xfId="67" xr:uid="{00000000-0005-0000-0000-00003E000000}"/>
    <cellStyle name="_AO SDM communication matrix - v4 29Apr08 (KA) 6" xfId="68" xr:uid="{00000000-0005-0000-0000-00003F000000}"/>
    <cellStyle name="_AO SDM communication matrix - v4 29Apr08 (KA) 7" xfId="69" xr:uid="{00000000-0005-0000-0000-000040000000}"/>
    <cellStyle name="_AO SDM communication matrix - v4 29Apr08 (KA) 8" xfId="70" xr:uid="{00000000-0005-0000-0000-000041000000}"/>
    <cellStyle name="_AO SDM communication matrix - v4 29Apr08 (KA) 9" xfId="71" xr:uid="{00000000-0005-0000-0000-000042000000}"/>
    <cellStyle name="_AO SDM communication matrix - v4 29Apr08 (KA)_AO SDM communication matrix - v23 5Apr10" xfId="72" xr:uid="{00000000-0005-0000-0000-000043000000}"/>
    <cellStyle name="_AO SDM communication matrix - v4 29Apr08 (KA)_AO SDM communication matrix - v23 5Apr10 2" xfId="73" xr:uid="{00000000-0005-0000-0000-000044000000}"/>
    <cellStyle name="_AO SDM communication matrix - v4 29Apr08 (KA)_AO SDM communication matrix - v24 30Apr10" xfId="74" xr:uid="{00000000-0005-0000-0000-000045000000}"/>
    <cellStyle name="_AO SDM communication matrix - v4 29Apr08 (KA)_AO SDM communication matrix - v24 30Apr10 2" xfId="75" xr:uid="{00000000-0005-0000-0000-000046000000}"/>
    <cellStyle name="_AO SDM communication matrix - v4 29Apr08 (KA)_AO SDM communication matrix - v27 7Jun10" xfId="76" xr:uid="{00000000-0005-0000-0000-000047000000}"/>
    <cellStyle name="_AO SDM communication matrix - v4 29Apr08 (KA)_AO SDM communication matrix - v27 7Jun10 2" xfId="77" xr:uid="{00000000-0005-0000-0000-000048000000}"/>
    <cellStyle name="_AO SDM communication matrix - v4_internal 9 Apr 08" xfId="78" xr:uid="{00000000-0005-0000-0000-000049000000}"/>
    <cellStyle name="_AO SDM communication matrix - v4_internal 9 Apr 08 10" xfId="79" xr:uid="{00000000-0005-0000-0000-00004A000000}"/>
    <cellStyle name="_AO SDM communication matrix - v4_internal 9 Apr 08 11" xfId="80" xr:uid="{00000000-0005-0000-0000-00004B000000}"/>
    <cellStyle name="_AO SDM communication matrix - v4_internal 9 Apr 08 12" xfId="81" xr:uid="{00000000-0005-0000-0000-00004C000000}"/>
    <cellStyle name="_AO SDM communication matrix - v4_internal 9 Apr 08 13" xfId="82" xr:uid="{00000000-0005-0000-0000-00004D000000}"/>
    <cellStyle name="_AO SDM communication matrix - v4_internal 9 Apr 08 14" xfId="83" xr:uid="{00000000-0005-0000-0000-00004E000000}"/>
    <cellStyle name="_AO SDM communication matrix - v4_internal 9 Apr 08 15" xfId="84" xr:uid="{00000000-0005-0000-0000-00004F000000}"/>
    <cellStyle name="_AO SDM communication matrix - v4_internal 9 Apr 08 16" xfId="85" xr:uid="{00000000-0005-0000-0000-000050000000}"/>
    <cellStyle name="_AO SDM communication matrix - v4_internal 9 Apr 08 17" xfId="86" xr:uid="{00000000-0005-0000-0000-000051000000}"/>
    <cellStyle name="_AO SDM communication matrix - v4_internal 9 Apr 08 18" xfId="87" xr:uid="{00000000-0005-0000-0000-000052000000}"/>
    <cellStyle name="_AO SDM communication matrix - v4_internal 9 Apr 08 19" xfId="88" xr:uid="{00000000-0005-0000-0000-000053000000}"/>
    <cellStyle name="_AO SDM communication matrix - v4_internal 9 Apr 08 2" xfId="89" xr:uid="{00000000-0005-0000-0000-000054000000}"/>
    <cellStyle name="_AO SDM communication matrix - v4_internal 9 Apr 08 20" xfId="90" xr:uid="{00000000-0005-0000-0000-000055000000}"/>
    <cellStyle name="_AO SDM communication matrix - v4_internal 9 Apr 08 21" xfId="91" xr:uid="{00000000-0005-0000-0000-000056000000}"/>
    <cellStyle name="_AO SDM communication matrix - v4_internal 9 Apr 08 22" xfId="92" xr:uid="{00000000-0005-0000-0000-000057000000}"/>
    <cellStyle name="_AO SDM communication matrix - v4_internal 9 Apr 08 23" xfId="93" xr:uid="{00000000-0005-0000-0000-000058000000}"/>
    <cellStyle name="_AO SDM communication matrix - v4_internal 9 Apr 08 24" xfId="94" xr:uid="{00000000-0005-0000-0000-000059000000}"/>
    <cellStyle name="_AO SDM communication matrix - v4_internal 9 Apr 08 25" xfId="95" xr:uid="{00000000-0005-0000-0000-00005A000000}"/>
    <cellStyle name="_AO SDM communication matrix - v4_internal 9 Apr 08 26" xfId="96" xr:uid="{00000000-0005-0000-0000-00005B000000}"/>
    <cellStyle name="_AO SDM communication matrix - v4_internal 9 Apr 08 27" xfId="97" xr:uid="{00000000-0005-0000-0000-00005C000000}"/>
    <cellStyle name="_AO SDM communication matrix - v4_internal 9 Apr 08 28" xfId="98" xr:uid="{00000000-0005-0000-0000-00005D000000}"/>
    <cellStyle name="_AO SDM communication matrix - v4_internal 9 Apr 08 29" xfId="99" xr:uid="{00000000-0005-0000-0000-00005E000000}"/>
    <cellStyle name="_AO SDM communication matrix - v4_internal 9 Apr 08 3" xfId="100" xr:uid="{00000000-0005-0000-0000-00005F000000}"/>
    <cellStyle name="_AO SDM communication matrix - v4_internal 9 Apr 08 30" xfId="101" xr:uid="{00000000-0005-0000-0000-000060000000}"/>
    <cellStyle name="_AO SDM communication matrix - v4_internal 9 Apr 08 4" xfId="102" xr:uid="{00000000-0005-0000-0000-000061000000}"/>
    <cellStyle name="_AO SDM communication matrix - v4_internal 9 Apr 08 5" xfId="103" xr:uid="{00000000-0005-0000-0000-000062000000}"/>
    <cellStyle name="_AO SDM communication matrix - v4_internal 9 Apr 08 6" xfId="104" xr:uid="{00000000-0005-0000-0000-000063000000}"/>
    <cellStyle name="_AO SDM communication matrix - v4_internal 9 Apr 08 7" xfId="105" xr:uid="{00000000-0005-0000-0000-000064000000}"/>
    <cellStyle name="_AO SDM communication matrix - v4_internal 9 Apr 08 8" xfId="106" xr:uid="{00000000-0005-0000-0000-000065000000}"/>
    <cellStyle name="_AO SDM communication matrix - v4_internal 9 Apr 08 9" xfId="107" xr:uid="{00000000-0005-0000-0000-000066000000}"/>
    <cellStyle name="_AO SDM communication matrix - v4_internal 9 Apr 08_AO SDM communication matrix - v23 5Apr10" xfId="108" xr:uid="{00000000-0005-0000-0000-000067000000}"/>
    <cellStyle name="_AO SDM communication matrix - v4_internal 9 Apr 08_AO SDM communication matrix - v23 5Apr10 2" xfId="109" xr:uid="{00000000-0005-0000-0000-000068000000}"/>
    <cellStyle name="_AO SDM communication matrix - v4_internal 9 Apr 08_AO SDM communication matrix - v24 30Apr10" xfId="110" xr:uid="{00000000-0005-0000-0000-000069000000}"/>
    <cellStyle name="_AO SDM communication matrix - v4_internal 9 Apr 08_AO SDM communication matrix - v24 30Apr10 2" xfId="111" xr:uid="{00000000-0005-0000-0000-00006A000000}"/>
    <cellStyle name="_AO SDM communication matrix - v4_internal 9 Apr 08_AO SDM communication matrix - v27 7Jun10" xfId="112" xr:uid="{00000000-0005-0000-0000-00006B000000}"/>
    <cellStyle name="_AO SDM communication matrix - v4_internal 9 Apr 08_AO SDM communication matrix - v27 7Jun10 2" xfId="113" xr:uid="{00000000-0005-0000-0000-00006C000000}"/>
    <cellStyle name="_AO SDM communication matrix - version 1 1_internal (2)" xfId="114" xr:uid="{00000000-0005-0000-0000-00006D000000}"/>
    <cellStyle name="_AO SDM communication matrix - version 1 1_internal (2) 10" xfId="115" xr:uid="{00000000-0005-0000-0000-00006E000000}"/>
    <cellStyle name="_AO SDM communication matrix - version 1 1_internal (2) 11" xfId="116" xr:uid="{00000000-0005-0000-0000-00006F000000}"/>
    <cellStyle name="_AO SDM communication matrix - version 1 1_internal (2) 12" xfId="117" xr:uid="{00000000-0005-0000-0000-000070000000}"/>
    <cellStyle name="_AO SDM communication matrix - version 1 1_internal (2) 13" xfId="118" xr:uid="{00000000-0005-0000-0000-000071000000}"/>
    <cellStyle name="_AO SDM communication matrix - version 1 1_internal (2) 14" xfId="119" xr:uid="{00000000-0005-0000-0000-000072000000}"/>
    <cellStyle name="_AO SDM communication matrix - version 1 1_internal (2) 15" xfId="120" xr:uid="{00000000-0005-0000-0000-000073000000}"/>
    <cellStyle name="_AO SDM communication matrix - version 1 1_internal (2) 16" xfId="121" xr:uid="{00000000-0005-0000-0000-000074000000}"/>
    <cellStyle name="_AO SDM communication matrix - version 1 1_internal (2) 17" xfId="122" xr:uid="{00000000-0005-0000-0000-000075000000}"/>
    <cellStyle name="_AO SDM communication matrix - version 1 1_internal (2) 18" xfId="123" xr:uid="{00000000-0005-0000-0000-000076000000}"/>
    <cellStyle name="_AO SDM communication matrix - version 1 1_internal (2) 19" xfId="124" xr:uid="{00000000-0005-0000-0000-000077000000}"/>
    <cellStyle name="_AO SDM communication matrix - version 1 1_internal (2) 2" xfId="125" xr:uid="{00000000-0005-0000-0000-000078000000}"/>
    <cellStyle name="_AO SDM communication matrix - version 1 1_internal (2) 20" xfId="126" xr:uid="{00000000-0005-0000-0000-000079000000}"/>
    <cellStyle name="_AO SDM communication matrix - version 1 1_internal (2) 21" xfId="127" xr:uid="{00000000-0005-0000-0000-00007A000000}"/>
    <cellStyle name="_AO SDM communication matrix - version 1 1_internal (2) 22" xfId="128" xr:uid="{00000000-0005-0000-0000-00007B000000}"/>
    <cellStyle name="_AO SDM communication matrix - version 1 1_internal (2) 23" xfId="129" xr:uid="{00000000-0005-0000-0000-00007C000000}"/>
    <cellStyle name="_AO SDM communication matrix - version 1 1_internal (2) 24" xfId="130" xr:uid="{00000000-0005-0000-0000-00007D000000}"/>
    <cellStyle name="_AO SDM communication matrix - version 1 1_internal (2) 25" xfId="131" xr:uid="{00000000-0005-0000-0000-00007E000000}"/>
    <cellStyle name="_AO SDM communication matrix - version 1 1_internal (2) 26" xfId="132" xr:uid="{00000000-0005-0000-0000-00007F000000}"/>
    <cellStyle name="_AO SDM communication matrix - version 1 1_internal (2) 27" xfId="133" xr:uid="{00000000-0005-0000-0000-000080000000}"/>
    <cellStyle name="_AO SDM communication matrix - version 1 1_internal (2) 28" xfId="134" xr:uid="{00000000-0005-0000-0000-000081000000}"/>
    <cellStyle name="_AO SDM communication matrix - version 1 1_internal (2) 29" xfId="135" xr:uid="{00000000-0005-0000-0000-000082000000}"/>
    <cellStyle name="_AO SDM communication matrix - version 1 1_internal (2) 3" xfId="136" xr:uid="{00000000-0005-0000-0000-000083000000}"/>
    <cellStyle name="_AO SDM communication matrix - version 1 1_internal (2) 30" xfId="137" xr:uid="{00000000-0005-0000-0000-000084000000}"/>
    <cellStyle name="_AO SDM communication matrix - version 1 1_internal (2) 4" xfId="138" xr:uid="{00000000-0005-0000-0000-000085000000}"/>
    <cellStyle name="_AO SDM communication matrix - version 1 1_internal (2) 5" xfId="139" xr:uid="{00000000-0005-0000-0000-000086000000}"/>
    <cellStyle name="_AO SDM communication matrix - version 1 1_internal (2) 6" xfId="140" xr:uid="{00000000-0005-0000-0000-000087000000}"/>
    <cellStyle name="_AO SDM communication matrix - version 1 1_internal (2) 7" xfId="141" xr:uid="{00000000-0005-0000-0000-000088000000}"/>
    <cellStyle name="_AO SDM communication matrix - version 1 1_internal (2) 8" xfId="142" xr:uid="{00000000-0005-0000-0000-000089000000}"/>
    <cellStyle name="_AO SDM communication matrix - version 1 1_internal (2) 9" xfId="143" xr:uid="{00000000-0005-0000-0000-00008A000000}"/>
    <cellStyle name="_AO SDM communication matrix - version 1 1_internal (2)_AO SDM communication matrix - v23 5Apr10" xfId="144" xr:uid="{00000000-0005-0000-0000-00008B000000}"/>
    <cellStyle name="_AO SDM communication matrix - version 1 1_internal (2)_AO SDM communication matrix - v23 5Apr10 2" xfId="145" xr:uid="{00000000-0005-0000-0000-00008C000000}"/>
    <cellStyle name="_AO SDM communication matrix - version 1 1_internal (2)_AO SDM communication matrix - v24 30Apr10" xfId="146" xr:uid="{00000000-0005-0000-0000-00008D000000}"/>
    <cellStyle name="_AO SDM communication matrix - version 1 1_internal (2)_AO SDM communication matrix - v24 30Apr10 2" xfId="147" xr:uid="{00000000-0005-0000-0000-00008E000000}"/>
    <cellStyle name="_AO SDM communication matrix - version 1 1_internal (2)_AO SDM communication matrix - v27 7Jun10" xfId="148" xr:uid="{00000000-0005-0000-0000-00008F000000}"/>
    <cellStyle name="_AO SDM communication matrix - version 1 1_internal (2)_AO SDM communication matrix - v27 7Jun10 2" xfId="149" xr:uid="{00000000-0005-0000-0000-000090000000}"/>
    <cellStyle name="_Automation Contact List" xfId="150" xr:uid="{00000000-0005-0000-0000-000091000000}"/>
    <cellStyle name="_Automation Support List - 2007Q1+2 v2" xfId="151" xr:uid="{00000000-0005-0000-0000-000092000000}"/>
    <cellStyle name="_Automation Support List - 2007Q1+2 v3 0" xfId="152" xr:uid="{00000000-0005-0000-0000-000093000000}"/>
    <cellStyle name="_Automation Support List - 2007Q1+2 v3 1" xfId="153" xr:uid="{00000000-0005-0000-0000-000094000000}"/>
    <cellStyle name="_Automation Support List - 2007Q1+2 v3 2 (2)" xfId="154" xr:uid="{00000000-0005-0000-0000-000095000000}"/>
    <cellStyle name="_Automation Support List - 2007Q1+2 v3 4" xfId="155" xr:uid="{00000000-0005-0000-0000-000096000000}"/>
    <cellStyle name="_Automation Support List - 2007Q1+2 v3 5 (2)" xfId="156" xr:uid="{00000000-0005-0000-0000-000097000000}"/>
    <cellStyle name="_Automation Support List - 2007Q2+3 v3 6" xfId="157" xr:uid="{00000000-0005-0000-0000-000098000000}"/>
    <cellStyle name="_Automation Support List - 2007Q4 v4 0" xfId="158" xr:uid="{00000000-0005-0000-0000-000099000000}"/>
    <cellStyle name="_Automation Support List - 2008 Complete" xfId="159" xr:uid="{00000000-0005-0000-0000-00009A000000}"/>
    <cellStyle name="_Automation Support List - 2008 Complete v4 3 (3)" xfId="160" xr:uid="{00000000-0005-0000-0000-00009B000000}"/>
    <cellStyle name="_Automation Support List - 2008 Complete v4 7 (2)" xfId="161" xr:uid="{00000000-0005-0000-0000-00009C000000}"/>
    <cellStyle name="_Automation Support List - 2008 Complete v4(1).5" xfId="162" xr:uid="{00000000-0005-0000-0000-00009D000000}"/>
    <cellStyle name="_Automation Support List - 2008Q1 v1 4" xfId="163" xr:uid="{00000000-0005-0000-0000-00009E000000}"/>
    <cellStyle name="_Automation Support List - 2008Q1 v1 6" xfId="164" xr:uid="{00000000-0005-0000-0000-00009F000000}"/>
    <cellStyle name="_Automation Support List - 2008Q2 v3" xfId="165" xr:uid="{00000000-0005-0000-0000-0000A0000000}"/>
    <cellStyle name="_Automation Support List - 2008Q2 v3 (updated)" xfId="166" xr:uid="{00000000-0005-0000-0000-0000A1000000}"/>
    <cellStyle name="_Automation Support List - 2009 v5 1" xfId="167" xr:uid="{00000000-0005-0000-0000-0000A2000000}"/>
    <cellStyle name="_CF1280357ACD4B7FACF202B3082E5E28 (2)" xfId="168" xr:uid="{00000000-0005-0000-0000-0000A3000000}"/>
    <cellStyle name="_HOST_INV_MEGA&amp;JUMBO" xfId="169" xr:uid="{00000000-0005-0000-0000-0000A4000000}"/>
    <cellStyle name="_New Support List" xfId="170" xr:uid="{00000000-0005-0000-0000-0000A5000000}"/>
    <cellStyle name="_new-support-list-20080603" xfId="171" xr:uid="{00000000-0005-0000-0000-0000A6000000}"/>
    <cellStyle name="_Sheet2" xfId="172" xr:uid="{00000000-0005-0000-0000-0000A7000000}"/>
    <cellStyle name="_Support List" xfId="173" xr:uid="{00000000-0005-0000-0000-0000A8000000}"/>
    <cellStyle name="_Supportlist SCB MO APAC_V2 8" xfId="174" xr:uid="{00000000-0005-0000-0000-0000A9000000}"/>
    <cellStyle name="_Supportlist SCB MO APAC_V2 8_218B5480ED674AACA093986C54DF61F8" xfId="175" xr:uid="{00000000-0005-0000-0000-0000AA000000}"/>
    <cellStyle name="_Supportlist SCB MO APAC_V2 8_218B5480ED674AACA093986C54DF61F8 10" xfId="176" xr:uid="{00000000-0005-0000-0000-0000AB000000}"/>
    <cellStyle name="_Supportlist SCB MO APAC_V2 8_218B5480ED674AACA093986C54DF61F8 11" xfId="177" xr:uid="{00000000-0005-0000-0000-0000AC000000}"/>
    <cellStyle name="_Supportlist SCB MO APAC_V2 8_218B5480ED674AACA093986C54DF61F8 12" xfId="178" xr:uid="{00000000-0005-0000-0000-0000AD000000}"/>
    <cellStyle name="_Supportlist SCB MO APAC_V2 8_218B5480ED674AACA093986C54DF61F8 13" xfId="179" xr:uid="{00000000-0005-0000-0000-0000AE000000}"/>
    <cellStyle name="_Supportlist SCB MO APAC_V2 8_218B5480ED674AACA093986C54DF61F8 14" xfId="180" xr:uid="{00000000-0005-0000-0000-0000AF000000}"/>
    <cellStyle name="_Supportlist SCB MO APAC_V2 8_218B5480ED674AACA093986C54DF61F8 15" xfId="181" xr:uid="{00000000-0005-0000-0000-0000B0000000}"/>
    <cellStyle name="_Supportlist SCB MO APAC_V2 8_218B5480ED674AACA093986C54DF61F8 16" xfId="182" xr:uid="{00000000-0005-0000-0000-0000B1000000}"/>
    <cellStyle name="_Supportlist SCB MO APAC_V2 8_218B5480ED674AACA093986C54DF61F8 2" xfId="183" xr:uid="{00000000-0005-0000-0000-0000B2000000}"/>
    <cellStyle name="_Supportlist SCB MO APAC_V2 8_218B5480ED674AACA093986C54DF61F8 3" xfId="184" xr:uid="{00000000-0005-0000-0000-0000B3000000}"/>
    <cellStyle name="_Supportlist SCB MO APAC_V2 8_218B5480ED674AACA093986C54DF61F8 4" xfId="185" xr:uid="{00000000-0005-0000-0000-0000B4000000}"/>
    <cellStyle name="_Supportlist SCB MO APAC_V2 8_218B5480ED674AACA093986C54DF61F8 5" xfId="186" xr:uid="{00000000-0005-0000-0000-0000B5000000}"/>
    <cellStyle name="_Supportlist SCB MO APAC_V2 8_218B5480ED674AACA093986C54DF61F8 6" xfId="187" xr:uid="{00000000-0005-0000-0000-0000B6000000}"/>
    <cellStyle name="_Supportlist SCB MO APAC_V2 8_218B5480ED674AACA093986C54DF61F8 7" xfId="188" xr:uid="{00000000-0005-0000-0000-0000B7000000}"/>
    <cellStyle name="_Supportlist SCB MO APAC_V2 8_218B5480ED674AACA093986C54DF61F8 8" xfId="189" xr:uid="{00000000-0005-0000-0000-0000B8000000}"/>
    <cellStyle name="_Supportlist SCB MO APAC_V2 8_218B5480ED674AACA093986C54DF61F8 9" xfId="190" xr:uid="{00000000-0005-0000-0000-0000B9000000}"/>
    <cellStyle name="_Supportlist SCB MO APAC_V2 8_AO SDM communication matrix - v10 9Sep08" xfId="191" xr:uid="{00000000-0005-0000-0000-0000BA000000}"/>
    <cellStyle name="_Supportlist SCB MO APAC_V2 8_AO SDM communication matrix - v10 9Sep08 10" xfId="192" xr:uid="{00000000-0005-0000-0000-0000BB000000}"/>
    <cellStyle name="_Supportlist SCB MO APAC_V2 8_AO SDM communication matrix - v10 9Sep08 11" xfId="193" xr:uid="{00000000-0005-0000-0000-0000BC000000}"/>
    <cellStyle name="_Supportlist SCB MO APAC_V2 8_AO SDM communication matrix - v10 9Sep08 12" xfId="194" xr:uid="{00000000-0005-0000-0000-0000BD000000}"/>
    <cellStyle name="_Supportlist SCB MO APAC_V2 8_AO SDM communication matrix - v10 9Sep08 13" xfId="195" xr:uid="{00000000-0005-0000-0000-0000BE000000}"/>
    <cellStyle name="_Supportlist SCB MO APAC_V2 8_AO SDM communication matrix - v10 9Sep08 14" xfId="196" xr:uid="{00000000-0005-0000-0000-0000BF000000}"/>
    <cellStyle name="_Supportlist SCB MO APAC_V2 8_AO SDM communication matrix - v10 9Sep08 15" xfId="197" xr:uid="{00000000-0005-0000-0000-0000C0000000}"/>
    <cellStyle name="_Supportlist SCB MO APAC_V2 8_AO SDM communication matrix - v10 9Sep08 16" xfId="198" xr:uid="{00000000-0005-0000-0000-0000C1000000}"/>
    <cellStyle name="_Supportlist SCB MO APAC_V2 8_AO SDM communication matrix - v10 9Sep08 2" xfId="199" xr:uid="{00000000-0005-0000-0000-0000C2000000}"/>
    <cellStyle name="_Supportlist SCB MO APAC_V2 8_AO SDM communication matrix - v10 9Sep08 3" xfId="200" xr:uid="{00000000-0005-0000-0000-0000C3000000}"/>
    <cellStyle name="_Supportlist SCB MO APAC_V2 8_AO SDM communication matrix - v10 9Sep08 4" xfId="201" xr:uid="{00000000-0005-0000-0000-0000C4000000}"/>
    <cellStyle name="_Supportlist SCB MO APAC_V2 8_AO SDM communication matrix - v10 9Sep08 5" xfId="202" xr:uid="{00000000-0005-0000-0000-0000C5000000}"/>
    <cellStyle name="_Supportlist SCB MO APAC_V2 8_AO SDM communication matrix - v10 9Sep08 6" xfId="203" xr:uid="{00000000-0005-0000-0000-0000C6000000}"/>
    <cellStyle name="_Supportlist SCB MO APAC_V2 8_AO SDM communication matrix - v10 9Sep08 7" xfId="204" xr:uid="{00000000-0005-0000-0000-0000C7000000}"/>
    <cellStyle name="_Supportlist SCB MO APAC_V2 8_AO SDM communication matrix - v10 9Sep08 8" xfId="205" xr:uid="{00000000-0005-0000-0000-0000C8000000}"/>
    <cellStyle name="_Supportlist SCB MO APAC_V2 8_AO SDM communication matrix - v10 9Sep08 9" xfId="206" xr:uid="{00000000-0005-0000-0000-0000C9000000}"/>
    <cellStyle name="_Supportlist SCB MO APAC_V2 8_AO SDM communication matrix - v12 31Dec08" xfId="207" xr:uid="{00000000-0005-0000-0000-0000CA000000}"/>
    <cellStyle name="_Supportlist SCB MO APAC_V2 8_AO SDM communication matrix - v12 31Dec08 10" xfId="208" xr:uid="{00000000-0005-0000-0000-0000CB000000}"/>
    <cellStyle name="_Supportlist SCB MO APAC_V2 8_AO SDM communication matrix - v12 31Dec08 11" xfId="209" xr:uid="{00000000-0005-0000-0000-0000CC000000}"/>
    <cellStyle name="_Supportlist SCB MO APAC_V2 8_AO SDM communication matrix - v12 31Dec08 12" xfId="210" xr:uid="{00000000-0005-0000-0000-0000CD000000}"/>
    <cellStyle name="_Supportlist SCB MO APAC_V2 8_AO SDM communication matrix - v12 31Dec08 13" xfId="211" xr:uid="{00000000-0005-0000-0000-0000CE000000}"/>
    <cellStyle name="_Supportlist SCB MO APAC_V2 8_AO SDM communication matrix - v12 31Dec08 14" xfId="212" xr:uid="{00000000-0005-0000-0000-0000CF000000}"/>
    <cellStyle name="_Supportlist SCB MO APAC_V2 8_AO SDM communication matrix - v12 31Dec08 2" xfId="213" xr:uid="{00000000-0005-0000-0000-0000D0000000}"/>
    <cellStyle name="_Supportlist SCB MO APAC_V2 8_AO SDM communication matrix - v12 31Dec08 3" xfId="214" xr:uid="{00000000-0005-0000-0000-0000D1000000}"/>
    <cellStyle name="_Supportlist SCB MO APAC_V2 8_AO SDM communication matrix - v12 31Dec08 4" xfId="215" xr:uid="{00000000-0005-0000-0000-0000D2000000}"/>
    <cellStyle name="_Supportlist SCB MO APAC_V2 8_AO SDM communication matrix - v12 31Dec08 5" xfId="216" xr:uid="{00000000-0005-0000-0000-0000D3000000}"/>
    <cellStyle name="_Supportlist SCB MO APAC_V2 8_AO SDM communication matrix - v12 31Dec08 6" xfId="217" xr:uid="{00000000-0005-0000-0000-0000D4000000}"/>
    <cellStyle name="_Supportlist SCB MO APAC_V2 8_AO SDM communication matrix - v12 31Dec08 7" xfId="218" xr:uid="{00000000-0005-0000-0000-0000D5000000}"/>
    <cellStyle name="_Supportlist SCB MO APAC_V2 8_AO SDM communication matrix - v12 31Dec08 8" xfId="219" xr:uid="{00000000-0005-0000-0000-0000D6000000}"/>
    <cellStyle name="_Supportlist SCB MO APAC_V2 8_AO SDM communication matrix - v12 31Dec08 9" xfId="220" xr:uid="{00000000-0005-0000-0000-0000D7000000}"/>
    <cellStyle name="_Supportlist SCB MO APAC_V2 8_AO SDM communication matrix - v18 5Oct09" xfId="221" xr:uid="{00000000-0005-0000-0000-0000D8000000}"/>
    <cellStyle name="_Supportlist SCB MO APAC_V2 8_AO SDM communication matrix - v18 5Oct09 2" xfId="222" xr:uid="{00000000-0005-0000-0000-0000D9000000}"/>
    <cellStyle name="_Supportlist SCB MO APAC_V2 8_AO SDM communication matrix - v18 5Oct09 3" xfId="223" xr:uid="{00000000-0005-0000-0000-0000DA000000}"/>
    <cellStyle name="_Supportlist SCB MO APAC_V2 8_AO SDM communication matrix - v18 5Oct09 4" xfId="224" xr:uid="{00000000-0005-0000-0000-0000DB000000}"/>
    <cellStyle name="_Supportlist SCB MO APAC_V2 8_AO SDM communication matrix - v18 5Oct09 5" xfId="225" xr:uid="{00000000-0005-0000-0000-0000DC000000}"/>
    <cellStyle name="_Supportlist SCB MO APAC_V2 8_AO SDM communication matrix - v18 5Oct09 6" xfId="226" xr:uid="{00000000-0005-0000-0000-0000DD000000}"/>
    <cellStyle name="_Supportlist SCB MO APAC_V2 8_AO SDM communication matrix - v18 5Oct09 7" xfId="227" xr:uid="{00000000-0005-0000-0000-0000DE000000}"/>
    <cellStyle name="_Supportlist SCB MO APAC_V2 8_AO SDM communication matrix - v18 5Oct09 8" xfId="228" xr:uid="{00000000-0005-0000-0000-0000DF000000}"/>
    <cellStyle name="_Supportlist SCB MO APAC_V2 8_AO SDM communication matrix - v21 11Jan10" xfId="229" xr:uid="{00000000-0005-0000-0000-0000E0000000}"/>
    <cellStyle name="_Supportlist SCB MO APAC_V2 8_AO SDM communication matrix - v21 11Jan10 2" xfId="230" xr:uid="{00000000-0005-0000-0000-0000E1000000}"/>
    <cellStyle name="_Supportlist SCB MO APAC_V2 8_AO SDM communication matrix - v21 11Jan10 3" xfId="231" xr:uid="{00000000-0005-0000-0000-0000E2000000}"/>
    <cellStyle name="_Supportlist SCB MO APAC_V2 8_AO SDM communication matrix - v21 11Jan10 4" xfId="232" xr:uid="{00000000-0005-0000-0000-0000E3000000}"/>
    <cellStyle name="_Supportlist SCB MO APAC_V2 8_AO SDM communication matrix - v21 11Jan10 5" xfId="233" xr:uid="{00000000-0005-0000-0000-0000E4000000}"/>
    <cellStyle name="_Supportlist SCB MO APAC_V2 8_AO SDM communication matrix - v21 11Jan10 6" xfId="234" xr:uid="{00000000-0005-0000-0000-0000E5000000}"/>
    <cellStyle name="_Supportlist SCB MO APAC_V2 8_AO SDM communication matrix - v21 11Jan10 7" xfId="235" xr:uid="{00000000-0005-0000-0000-0000E6000000}"/>
    <cellStyle name="_Supportlist SCB MO APAC_V2 8_AO SDM communication matrix - v21 11Jan10 8" xfId="236" xr:uid="{00000000-0005-0000-0000-0000E7000000}"/>
    <cellStyle name="_Supportlist SCB MO APAC_V2 8_AO SDM communication matrix - v22 22Jan10" xfId="237" xr:uid="{00000000-0005-0000-0000-0000E8000000}"/>
    <cellStyle name="_Supportlist SCB MO APAC_V2 8_AO SDM communication matrix - v22 22Jan10 2" xfId="238" xr:uid="{00000000-0005-0000-0000-0000E9000000}"/>
    <cellStyle name="_Supportlist SCB MO APAC_V2 8_AO SDM communication matrix - v22 22Jan10 3" xfId="239" xr:uid="{00000000-0005-0000-0000-0000EA000000}"/>
    <cellStyle name="_Supportlist SCB MO APAC_V2 8_AO SDM communication matrix - v22 22Jan10 4" xfId="240" xr:uid="{00000000-0005-0000-0000-0000EB000000}"/>
    <cellStyle name="_Supportlist SCB MO APAC_V2 8_AO SDM communication matrix - v22 22Jan10 5" xfId="241" xr:uid="{00000000-0005-0000-0000-0000EC000000}"/>
    <cellStyle name="_Supportlist SCB MO APAC_V2 8_AO SDM communication matrix - v22 22Jan10 6" xfId="242" xr:uid="{00000000-0005-0000-0000-0000ED000000}"/>
    <cellStyle name="_Supportlist SCB MO APAC_V2 8_AO SDM communication matrix - v22 22Jan10 7" xfId="243" xr:uid="{00000000-0005-0000-0000-0000EE000000}"/>
    <cellStyle name="_Supportlist SCB MO APAC_V2 8_AO SDM communication matrix - v22 22Jan10 8" xfId="244" xr:uid="{00000000-0005-0000-0000-0000EF000000}"/>
    <cellStyle name="_Supportlist SCB MO APAC_V2 8_AO SDM communication matrix - v23 5Apr10" xfId="245" xr:uid="{00000000-0005-0000-0000-0000F0000000}"/>
    <cellStyle name="_Supportlist SCB MO APAC_V2 8_AO SDM communication matrix - v23 5Apr10 2" xfId="246" xr:uid="{00000000-0005-0000-0000-0000F1000000}"/>
    <cellStyle name="_Supportlist SCB MO APAC_V2 8_AO SDM communication matrix - v24 30Apr10" xfId="247" xr:uid="{00000000-0005-0000-0000-0000F2000000}"/>
    <cellStyle name="_Supportlist SCB MO APAC_V2 8_AO SDM communication matrix - v24 30Apr10 2" xfId="248" xr:uid="{00000000-0005-0000-0000-0000F3000000}"/>
    <cellStyle name="_Supportlist SCB MO APAC_V2 8_AO SDM communication matrix - v27 7Jun10" xfId="249" xr:uid="{00000000-0005-0000-0000-0000F4000000}"/>
    <cellStyle name="_Supportlist SCB MO APAC_V2 8_AO SDM communication matrix - v27 7Jun10 2" xfId="250" xr:uid="{00000000-0005-0000-0000-0000F5000000}"/>
    <cellStyle name="_Supportlist SCB MO APAC_V2 8_AO SDM communication matrix - v5 6May08" xfId="251" xr:uid="{00000000-0005-0000-0000-0000F6000000}"/>
    <cellStyle name="_Supportlist SCB MO APAC_V2 8_AO SDM communication matrix - v5 6May08 10" xfId="252" xr:uid="{00000000-0005-0000-0000-0000F7000000}"/>
    <cellStyle name="_Supportlist SCB MO APAC_V2 8_AO SDM communication matrix - v5 6May08 11" xfId="253" xr:uid="{00000000-0005-0000-0000-0000F8000000}"/>
    <cellStyle name="_Supportlist SCB MO APAC_V2 8_AO SDM communication matrix - v5 6May08 12" xfId="254" xr:uid="{00000000-0005-0000-0000-0000F9000000}"/>
    <cellStyle name="_Supportlist SCB MO APAC_V2 8_AO SDM communication matrix - v5 6May08 13" xfId="255" xr:uid="{00000000-0005-0000-0000-0000FA000000}"/>
    <cellStyle name="_Supportlist SCB MO APAC_V2 8_AO SDM communication matrix - v5 6May08 14" xfId="256" xr:uid="{00000000-0005-0000-0000-0000FB000000}"/>
    <cellStyle name="_Supportlist SCB MO APAC_V2 8_AO SDM communication matrix - v5 6May08 15" xfId="257" xr:uid="{00000000-0005-0000-0000-0000FC000000}"/>
    <cellStyle name="_Supportlist SCB MO APAC_V2 8_AO SDM communication matrix - v5 6May08 16" xfId="258" xr:uid="{00000000-0005-0000-0000-0000FD000000}"/>
    <cellStyle name="_Supportlist SCB MO APAC_V2 8_AO SDM communication matrix - v5 6May08 2" xfId="259" xr:uid="{00000000-0005-0000-0000-0000FE000000}"/>
    <cellStyle name="_Supportlist SCB MO APAC_V2 8_AO SDM communication matrix - v5 6May08 3" xfId="260" xr:uid="{00000000-0005-0000-0000-0000FF000000}"/>
    <cellStyle name="_Supportlist SCB MO APAC_V2 8_AO SDM communication matrix - v5 6May08 4" xfId="261" xr:uid="{00000000-0005-0000-0000-000000010000}"/>
    <cellStyle name="_Supportlist SCB MO APAC_V2 8_AO SDM communication matrix - v5 6May08 5" xfId="262" xr:uid="{00000000-0005-0000-0000-000001010000}"/>
    <cellStyle name="_Supportlist SCB MO APAC_V2 8_AO SDM communication matrix - v5 6May08 6" xfId="263" xr:uid="{00000000-0005-0000-0000-000002010000}"/>
    <cellStyle name="_Supportlist SCB MO APAC_V2 8_AO SDM communication matrix - v5 6May08 7" xfId="264" xr:uid="{00000000-0005-0000-0000-000003010000}"/>
    <cellStyle name="_Supportlist SCB MO APAC_V2 8_AO SDM communication matrix - v5 6May08 8" xfId="265" xr:uid="{00000000-0005-0000-0000-000004010000}"/>
    <cellStyle name="_Supportlist SCB MO APAC_V2 8_AO SDM communication matrix - v5 6May08 9" xfId="266" xr:uid="{00000000-0005-0000-0000-000005010000}"/>
    <cellStyle name="_Supportlist SCB MO APAC_V2 8_AO SDM communication matrix - v6  30May08" xfId="267" xr:uid="{00000000-0005-0000-0000-000006010000}"/>
    <cellStyle name="_Supportlist SCB MO APAC_V2 8_AO SDM communication matrix - v6  30May08 10" xfId="268" xr:uid="{00000000-0005-0000-0000-000007010000}"/>
    <cellStyle name="_Supportlist SCB MO APAC_V2 8_AO SDM communication matrix - v6  30May08 11" xfId="269" xr:uid="{00000000-0005-0000-0000-000008010000}"/>
    <cellStyle name="_Supportlist SCB MO APAC_V2 8_AO SDM communication matrix - v6  30May08 12" xfId="270" xr:uid="{00000000-0005-0000-0000-000009010000}"/>
    <cellStyle name="_Supportlist SCB MO APAC_V2 8_AO SDM communication matrix - v6  30May08 13" xfId="271" xr:uid="{00000000-0005-0000-0000-00000A010000}"/>
    <cellStyle name="_Supportlist SCB MO APAC_V2 8_AO SDM communication matrix - v6  30May08 14" xfId="272" xr:uid="{00000000-0005-0000-0000-00000B010000}"/>
    <cellStyle name="_Supportlist SCB MO APAC_V2 8_AO SDM communication matrix - v6  30May08 15" xfId="273" xr:uid="{00000000-0005-0000-0000-00000C010000}"/>
    <cellStyle name="_Supportlist SCB MO APAC_V2 8_AO SDM communication matrix - v6  30May08 16" xfId="274" xr:uid="{00000000-0005-0000-0000-00000D010000}"/>
    <cellStyle name="_Supportlist SCB MO APAC_V2 8_AO SDM communication matrix - v6  30May08 2" xfId="275" xr:uid="{00000000-0005-0000-0000-00000E010000}"/>
    <cellStyle name="_Supportlist SCB MO APAC_V2 8_AO SDM communication matrix - v6  30May08 3" xfId="276" xr:uid="{00000000-0005-0000-0000-00000F010000}"/>
    <cellStyle name="_Supportlist SCB MO APAC_V2 8_AO SDM communication matrix - v6  30May08 4" xfId="277" xr:uid="{00000000-0005-0000-0000-000010010000}"/>
    <cellStyle name="_Supportlist SCB MO APAC_V2 8_AO SDM communication matrix - v6  30May08 5" xfId="278" xr:uid="{00000000-0005-0000-0000-000011010000}"/>
    <cellStyle name="_Supportlist SCB MO APAC_V2 8_AO SDM communication matrix - v6  30May08 6" xfId="279" xr:uid="{00000000-0005-0000-0000-000012010000}"/>
    <cellStyle name="_Supportlist SCB MO APAC_V2 8_AO SDM communication matrix - v6  30May08 7" xfId="280" xr:uid="{00000000-0005-0000-0000-000013010000}"/>
    <cellStyle name="_Supportlist SCB MO APAC_V2 8_AO SDM communication matrix - v6  30May08 8" xfId="281" xr:uid="{00000000-0005-0000-0000-000014010000}"/>
    <cellStyle name="_Supportlist SCB MO APAC_V2 8_AO SDM communication matrix - v6  30May08 9" xfId="282" xr:uid="{00000000-0005-0000-0000-000015010000}"/>
    <cellStyle name="_Supportlist SCB MO APAC_V2 8_AO SDM communication matrix - v7 18Jun08" xfId="283" xr:uid="{00000000-0005-0000-0000-000016010000}"/>
    <cellStyle name="_Supportlist SCB MO APAC_V2 8_AO SDM communication matrix - v7 18Jun08 10" xfId="284" xr:uid="{00000000-0005-0000-0000-000017010000}"/>
    <cellStyle name="_Supportlist SCB MO APAC_V2 8_AO SDM communication matrix - v7 18Jun08 11" xfId="285" xr:uid="{00000000-0005-0000-0000-000018010000}"/>
    <cellStyle name="_Supportlist SCB MO APAC_V2 8_AO SDM communication matrix - v7 18Jun08 12" xfId="286" xr:uid="{00000000-0005-0000-0000-000019010000}"/>
    <cellStyle name="_Supportlist SCB MO APAC_V2 8_AO SDM communication matrix - v7 18Jun08 13" xfId="287" xr:uid="{00000000-0005-0000-0000-00001A010000}"/>
    <cellStyle name="_Supportlist SCB MO APAC_V2 8_AO SDM communication matrix - v7 18Jun08 14" xfId="288" xr:uid="{00000000-0005-0000-0000-00001B010000}"/>
    <cellStyle name="_Supportlist SCB MO APAC_V2 8_AO SDM communication matrix - v7 18Jun08 15" xfId="289" xr:uid="{00000000-0005-0000-0000-00001C010000}"/>
    <cellStyle name="_Supportlist SCB MO APAC_V2 8_AO SDM communication matrix - v7 18Jun08 16" xfId="290" xr:uid="{00000000-0005-0000-0000-00001D010000}"/>
    <cellStyle name="_Supportlist SCB MO APAC_V2 8_AO SDM communication matrix - v7 18Jun08 2" xfId="291" xr:uid="{00000000-0005-0000-0000-00001E010000}"/>
    <cellStyle name="_Supportlist SCB MO APAC_V2 8_AO SDM communication matrix - v7 18Jun08 3" xfId="292" xr:uid="{00000000-0005-0000-0000-00001F010000}"/>
    <cellStyle name="_Supportlist SCB MO APAC_V2 8_AO SDM communication matrix - v7 18Jun08 4" xfId="293" xr:uid="{00000000-0005-0000-0000-000020010000}"/>
    <cellStyle name="_Supportlist SCB MO APAC_V2 8_AO SDM communication matrix - v7 18Jun08 5" xfId="294" xr:uid="{00000000-0005-0000-0000-000021010000}"/>
    <cellStyle name="_Supportlist SCB MO APAC_V2 8_AO SDM communication matrix - v7 18Jun08 6" xfId="295" xr:uid="{00000000-0005-0000-0000-000022010000}"/>
    <cellStyle name="_Supportlist SCB MO APAC_V2 8_AO SDM communication matrix - v7 18Jun08 7" xfId="296" xr:uid="{00000000-0005-0000-0000-000023010000}"/>
    <cellStyle name="_Supportlist SCB MO APAC_V2 8_AO SDM communication matrix - v7 18Jun08 8" xfId="297" xr:uid="{00000000-0005-0000-0000-000024010000}"/>
    <cellStyle name="_Supportlist SCB MO APAC_V2 8_AO SDM communication matrix - v7 18Jun08 9" xfId="298" xr:uid="{00000000-0005-0000-0000-000025010000}"/>
    <cellStyle name="_Supportlist SCB MO APAC_V2 8_AO SDM communication matrix - v8 3Jul08" xfId="299" xr:uid="{00000000-0005-0000-0000-000026010000}"/>
    <cellStyle name="_Supportlist SCB MO APAC_V2 8_AO SDM communication matrix - v8 3Jul08 10" xfId="300" xr:uid="{00000000-0005-0000-0000-000027010000}"/>
    <cellStyle name="_Supportlist SCB MO APAC_V2 8_AO SDM communication matrix - v8 3Jul08 11" xfId="301" xr:uid="{00000000-0005-0000-0000-000028010000}"/>
    <cellStyle name="_Supportlist SCB MO APAC_V2 8_AO SDM communication matrix - v8 3Jul08 12" xfId="302" xr:uid="{00000000-0005-0000-0000-000029010000}"/>
    <cellStyle name="_Supportlist SCB MO APAC_V2 8_AO SDM communication matrix - v8 3Jul08 13" xfId="303" xr:uid="{00000000-0005-0000-0000-00002A010000}"/>
    <cellStyle name="_Supportlist SCB MO APAC_V2 8_AO SDM communication matrix - v8 3Jul08 14" xfId="304" xr:uid="{00000000-0005-0000-0000-00002B010000}"/>
    <cellStyle name="_Supportlist SCB MO APAC_V2 8_AO SDM communication matrix - v8 3Jul08 15" xfId="305" xr:uid="{00000000-0005-0000-0000-00002C010000}"/>
    <cellStyle name="_Supportlist SCB MO APAC_V2 8_AO SDM communication matrix - v8 3Jul08 16" xfId="306" xr:uid="{00000000-0005-0000-0000-00002D010000}"/>
    <cellStyle name="_Supportlist SCB MO APAC_V2 8_AO SDM communication matrix - v8 3Jul08 2" xfId="307" xr:uid="{00000000-0005-0000-0000-00002E010000}"/>
    <cellStyle name="_Supportlist SCB MO APAC_V2 8_AO SDM communication matrix - v8 3Jul08 3" xfId="308" xr:uid="{00000000-0005-0000-0000-00002F010000}"/>
    <cellStyle name="_Supportlist SCB MO APAC_V2 8_AO SDM communication matrix - v8 3Jul08 4" xfId="309" xr:uid="{00000000-0005-0000-0000-000030010000}"/>
    <cellStyle name="_Supportlist SCB MO APAC_V2 8_AO SDM communication matrix - v8 3Jul08 5" xfId="310" xr:uid="{00000000-0005-0000-0000-000031010000}"/>
    <cellStyle name="_Supportlist SCB MO APAC_V2 8_AO SDM communication matrix - v8 3Jul08 6" xfId="311" xr:uid="{00000000-0005-0000-0000-000032010000}"/>
    <cellStyle name="_Supportlist SCB MO APAC_V2 8_AO SDM communication matrix - v8 3Jul08 7" xfId="312" xr:uid="{00000000-0005-0000-0000-000033010000}"/>
    <cellStyle name="_Supportlist SCB MO APAC_V2 8_AO SDM communication matrix - v8 3Jul08 8" xfId="313" xr:uid="{00000000-0005-0000-0000-000034010000}"/>
    <cellStyle name="_Supportlist SCB MO APAC_V2 8_AO SDM communication matrix - v8 3Jul08 9" xfId="314" xr:uid="{00000000-0005-0000-0000-000035010000}"/>
    <cellStyle name="_Supportlist SCB MO APAC_V2 8_AO SDM communication matrix - v9 1Aug08" xfId="315" xr:uid="{00000000-0005-0000-0000-000036010000}"/>
    <cellStyle name="_Supportlist SCB MO APAC_V2 8_AO SDM communication matrix - v9 1Aug08 10" xfId="316" xr:uid="{00000000-0005-0000-0000-000037010000}"/>
    <cellStyle name="_Supportlist SCB MO APAC_V2 8_AO SDM communication matrix - v9 1Aug08 11" xfId="317" xr:uid="{00000000-0005-0000-0000-000038010000}"/>
    <cellStyle name="_Supportlist SCB MO APAC_V2 8_AO SDM communication matrix - v9 1Aug08 12" xfId="318" xr:uid="{00000000-0005-0000-0000-000039010000}"/>
    <cellStyle name="_Supportlist SCB MO APAC_V2 8_AO SDM communication matrix - v9 1Aug08 13" xfId="319" xr:uid="{00000000-0005-0000-0000-00003A010000}"/>
    <cellStyle name="_Supportlist SCB MO APAC_V2 8_AO SDM communication matrix - v9 1Aug08 14" xfId="320" xr:uid="{00000000-0005-0000-0000-00003B010000}"/>
    <cellStyle name="_Supportlist SCB MO APAC_V2 8_AO SDM communication matrix - v9 1Aug08 15" xfId="321" xr:uid="{00000000-0005-0000-0000-00003C010000}"/>
    <cellStyle name="_Supportlist SCB MO APAC_V2 8_AO SDM communication matrix - v9 1Aug08 16" xfId="322" xr:uid="{00000000-0005-0000-0000-00003D010000}"/>
    <cellStyle name="_Supportlist SCB MO APAC_V2 8_AO SDM communication matrix - v9 1Aug08 2" xfId="323" xr:uid="{00000000-0005-0000-0000-00003E010000}"/>
    <cellStyle name="_Supportlist SCB MO APAC_V2 8_AO SDM communication matrix - v9 1Aug08 3" xfId="324" xr:uid="{00000000-0005-0000-0000-00003F010000}"/>
    <cellStyle name="_Supportlist SCB MO APAC_V2 8_AO SDM communication matrix - v9 1Aug08 4" xfId="325" xr:uid="{00000000-0005-0000-0000-000040010000}"/>
    <cellStyle name="_Supportlist SCB MO APAC_V2 8_AO SDM communication matrix - v9 1Aug08 5" xfId="326" xr:uid="{00000000-0005-0000-0000-000041010000}"/>
    <cellStyle name="_Supportlist SCB MO APAC_V2 8_AO SDM communication matrix - v9 1Aug08 6" xfId="327" xr:uid="{00000000-0005-0000-0000-000042010000}"/>
    <cellStyle name="_Supportlist SCB MO APAC_V2 8_AO SDM communication matrix - v9 1Aug08 7" xfId="328" xr:uid="{00000000-0005-0000-0000-000043010000}"/>
    <cellStyle name="_Supportlist SCB MO APAC_V2 8_AO SDM communication matrix - v9 1Aug08 8" xfId="329" xr:uid="{00000000-0005-0000-0000-000044010000}"/>
    <cellStyle name="_Supportlist SCB MO APAC_V2 8_AO SDM communication matrix - v9 1Aug08 9" xfId="330" xr:uid="{00000000-0005-0000-0000-000045010000}"/>
    <cellStyle name="_Supportlist SCB MO APAC_V2 8_Automation Contact List" xfId="331" xr:uid="{00000000-0005-0000-0000-000046010000}"/>
    <cellStyle name="_Supportlist SCB MO APAC_V2 8_Automation Contact List 10" xfId="332" xr:uid="{00000000-0005-0000-0000-000047010000}"/>
    <cellStyle name="_Supportlist SCB MO APAC_V2 8_Automation Contact List 11" xfId="333" xr:uid="{00000000-0005-0000-0000-000048010000}"/>
    <cellStyle name="_Supportlist SCB MO APAC_V2 8_Automation Contact List 12" xfId="334" xr:uid="{00000000-0005-0000-0000-000049010000}"/>
    <cellStyle name="_Supportlist SCB MO APAC_V2 8_Automation Contact List 13" xfId="335" xr:uid="{00000000-0005-0000-0000-00004A010000}"/>
    <cellStyle name="_Supportlist SCB MO APAC_V2 8_Automation Contact List 14" xfId="336" xr:uid="{00000000-0005-0000-0000-00004B010000}"/>
    <cellStyle name="_Supportlist SCB MO APAC_V2 8_Automation Contact List 2" xfId="337" xr:uid="{00000000-0005-0000-0000-00004C010000}"/>
    <cellStyle name="_Supportlist SCB MO APAC_V2 8_Automation Contact List 3" xfId="338" xr:uid="{00000000-0005-0000-0000-00004D010000}"/>
    <cellStyle name="_Supportlist SCB MO APAC_V2 8_Automation Contact List 4" xfId="339" xr:uid="{00000000-0005-0000-0000-00004E010000}"/>
    <cellStyle name="_Supportlist SCB MO APAC_V2 8_Automation Contact List 5" xfId="340" xr:uid="{00000000-0005-0000-0000-00004F010000}"/>
    <cellStyle name="_Supportlist SCB MO APAC_V2 8_Automation Contact List 6" xfId="341" xr:uid="{00000000-0005-0000-0000-000050010000}"/>
    <cellStyle name="_Supportlist SCB MO APAC_V2 8_Automation Contact List 7" xfId="342" xr:uid="{00000000-0005-0000-0000-000051010000}"/>
    <cellStyle name="_Supportlist SCB MO APAC_V2 8_Automation Contact List 8" xfId="343" xr:uid="{00000000-0005-0000-0000-000052010000}"/>
    <cellStyle name="_Supportlist SCB MO APAC_V2 8_Automation Contact List 9" xfId="344" xr:uid="{00000000-0005-0000-0000-000053010000}"/>
    <cellStyle name="_Supportlist SCB MO APAC_V2 8_Copy of Supportlist SCB MO APAC_V9 0(updated)" xfId="345" xr:uid="{00000000-0005-0000-0000-000054010000}"/>
    <cellStyle name="_Supportlist SCB MO APAC_V2 8_Copy of Supportlist SCB MO APAC_V9 0(updated) 10" xfId="346" xr:uid="{00000000-0005-0000-0000-000055010000}"/>
    <cellStyle name="_Supportlist SCB MO APAC_V2 8_Copy of Supportlist SCB MO APAC_V9 0(updated) 11" xfId="347" xr:uid="{00000000-0005-0000-0000-000056010000}"/>
    <cellStyle name="_Supportlist SCB MO APAC_V2 8_Copy of Supportlist SCB MO APAC_V9 0(updated) 12" xfId="348" xr:uid="{00000000-0005-0000-0000-000057010000}"/>
    <cellStyle name="_Supportlist SCB MO APAC_V2 8_Copy of Supportlist SCB MO APAC_V9 0(updated) 13" xfId="349" xr:uid="{00000000-0005-0000-0000-000058010000}"/>
    <cellStyle name="_Supportlist SCB MO APAC_V2 8_Copy of Supportlist SCB MO APAC_V9 0(updated) 14" xfId="350" xr:uid="{00000000-0005-0000-0000-000059010000}"/>
    <cellStyle name="_Supportlist SCB MO APAC_V2 8_Copy of Supportlist SCB MO APAC_V9 0(updated) 15" xfId="351" xr:uid="{00000000-0005-0000-0000-00005A010000}"/>
    <cellStyle name="_Supportlist SCB MO APAC_V2 8_Copy of Supportlist SCB MO APAC_V9 0(updated) 16" xfId="352" xr:uid="{00000000-0005-0000-0000-00005B010000}"/>
    <cellStyle name="_Supportlist SCB MO APAC_V2 8_Copy of Supportlist SCB MO APAC_V9 0(updated) 17" xfId="353" xr:uid="{00000000-0005-0000-0000-00005C010000}"/>
    <cellStyle name="_Supportlist SCB MO APAC_V2 8_Copy of Supportlist SCB MO APAC_V9 0(updated) 18" xfId="354" xr:uid="{00000000-0005-0000-0000-00005D010000}"/>
    <cellStyle name="_Supportlist SCB MO APAC_V2 8_Copy of Supportlist SCB MO APAC_V9 0(updated) 19" xfId="355" xr:uid="{00000000-0005-0000-0000-00005E010000}"/>
    <cellStyle name="_Supportlist SCB MO APAC_V2 8_Copy of Supportlist SCB MO APAC_V9 0(updated) 2" xfId="356" xr:uid="{00000000-0005-0000-0000-00005F010000}"/>
    <cellStyle name="_Supportlist SCB MO APAC_V2 8_Copy of Supportlist SCB MO APAC_V9 0(updated) 20" xfId="357" xr:uid="{00000000-0005-0000-0000-000060010000}"/>
    <cellStyle name="_Supportlist SCB MO APAC_V2 8_Copy of Supportlist SCB MO APAC_V9 0(updated) 21" xfId="358" xr:uid="{00000000-0005-0000-0000-000061010000}"/>
    <cellStyle name="_Supportlist SCB MO APAC_V2 8_Copy of Supportlist SCB MO APAC_V9 0(updated) 22" xfId="359" xr:uid="{00000000-0005-0000-0000-000062010000}"/>
    <cellStyle name="_Supportlist SCB MO APAC_V2 8_Copy of Supportlist SCB MO APAC_V9 0(updated) 23" xfId="360" xr:uid="{00000000-0005-0000-0000-000063010000}"/>
    <cellStyle name="_Supportlist SCB MO APAC_V2 8_Copy of Supportlist SCB MO APAC_V9 0(updated) 24" xfId="361" xr:uid="{00000000-0005-0000-0000-000064010000}"/>
    <cellStyle name="_Supportlist SCB MO APAC_V2 8_Copy of Supportlist SCB MO APAC_V9 0(updated) 25" xfId="362" xr:uid="{00000000-0005-0000-0000-000065010000}"/>
    <cellStyle name="_Supportlist SCB MO APAC_V2 8_Copy of Supportlist SCB MO APAC_V9 0(updated) 26" xfId="363" xr:uid="{00000000-0005-0000-0000-000066010000}"/>
    <cellStyle name="_Supportlist SCB MO APAC_V2 8_Copy of Supportlist SCB MO APAC_V9 0(updated) 27" xfId="364" xr:uid="{00000000-0005-0000-0000-000067010000}"/>
    <cellStyle name="_Supportlist SCB MO APAC_V2 8_Copy of Supportlist SCB MO APAC_V9 0(updated) 28" xfId="365" xr:uid="{00000000-0005-0000-0000-000068010000}"/>
    <cellStyle name="_Supportlist SCB MO APAC_V2 8_Copy of Supportlist SCB MO APAC_V9 0(updated) 29" xfId="366" xr:uid="{00000000-0005-0000-0000-000069010000}"/>
    <cellStyle name="_Supportlist SCB MO APAC_V2 8_Copy of Supportlist SCB MO APAC_V9 0(updated) 3" xfId="367" xr:uid="{00000000-0005-0000-0000-00006A010000}"/>
    <cellStyle name="_Supportlist SCB MO APAC_V2 8_Copy of Supportlist SCB MO APAC_V9 0(updated) 30" xfId="368" xr:uid="{00000000-0005-0000-0000-00006B010000}"/>
    <cellStyle name="_Supportlist SCB MO APAC_V2 8_Copy of Supportlist SCB MO APAC_V9 0(updated) 4" xfId="369" xr:uid="{00000000-0005-0000-0000-00006C010000}"/>
    <cellStyle name="_Supportlist SCB MO APAC_V2 8_Copy of Supportlist SCB MO APAC_V9 0(updated) 5" xfId="370" xr:uid="{00000000-0005-0000-0000-00006D010000}"/>
    <cellStyle name="_Supportlist SCB MO APAC_V2 8_Copy of Supportlist SCB MO APAC_V9 0(updated) 6" xfId="371" xr:uid="{00000000-0005-0000-0000-00006E010000}"/>
    <cellStyle name="_Supportlist SCB MO APAC_V2 8_Copy of Supportlist SCB MO APAC_V9 0(updated) 7" xfId="372" xr:uid="{00000000-0005-0000-0000-00006F010000}"/>
    <cellStyle name="_Supportlist SCB MO APAC_V2 8_Copy of Supportlist SCB MO APAC_V9 0(updated) 8" xfId="373" xr:uid="{00000000-0005-0000-0000-000070010000}"/>
    <cellStyle name="_Supportlist SCB MO APAC_V2 8_Copy of Supportlist SCB MO APAC_V9 0(updated) 9" xfId="374" xr:uid="{00000000-0005-0000-0000-000071010000}"/>
    <cellStyle name="_Supportlist SCB MO APAC_V2 8_Copy of Supportlist SCB MO APAC_V9 0(updated)_AO SDM communication matrix - v23 5Apr10" xfId="375" xr:uid="{00000000-0005-0000-0000-000072010000}"/>
    <cellStyle name="_Supportlist SCB MO APAC_V2 8_Copy of Supportlist SCB MO APAC_V9 0(updated)_AO SDM communication matrix - v23 5Apr10 2" xfId="376" xr:uid="{00000000-0005-0000-0000-000073010000}"/>
    <cellStyle name="_Supportlist SCB MO APAC_V2 8_Copy of Supportlist SCB MO APAC_V9 0(updated)_AO SDM communication matrix - v24 30Apr10" xfId="377" xr:uid="{00000000-0005-0000-0000-000074010000}"/>
    <cellStyle name="_Supportlist SCB MO APAC_V2 8_Copy of Supportlist SCB MO APAC_V9 0(updated)_AO SDM communication matrix - v24 30Apr10 2" xfId="378" xr:uid="{00000000-0005-0000-0000-000075010000}"/>
    <cellStyle name="_Supportlist SCB MO APAC_V2 8_Copy of Supportlist SCB MO APAC_V9 0(updated)_AO SDM communication matrix - v27 7Jun10" xfId="379" xr:uid="{00000000-0005-0000-0000-000076010000}"/>
    <cellStyle name="_Supportlist SCB MO APAC_V2 8_Copy of Supportlist SCB MO APAC_V9 0(updated)_AO SDM communication matrix - v27 7Jun10 2" xfId="380" xr:uid="{00000000-0005-0000-0000-000077010000}"/>
    <cellStyle name="_Supportlist SCB MO APAC_V2 8_Duty_Roster_2008" xfId="381" xr:uid="{00000000-0005-0000-0000-000078010000}"/>
    <cellStyle name="_Supportlist SCB MO APAC_V2 8_Duty_Roster_2008 10" xfId="382" xr:uid="{00000000-0005-0000-0000-000079010000}"/>
    <cellStyle name="_Supportlist SCB MO APAC_V2 8_Duty_Roster_2008 11" xfId="383" xr:uid="{00000000-0005-0000-0000-00007A010000}"/>
    <cellStyle name="_Supportlist SCB MO APAC_V2 8_Duty_Roster_2008 12" xfId="384" xr:uid="{00000000-0005-0000-0000-00007B010000}"/>
    <cellStyle name="_Supportlist SCB MO APAC_V2 8_Duty_Roster_2008 13" xfId="385" xr:uid="{00000000-0005-0000-0000-00007C010000}"/>
    <cellStyle name="_Supportlist SCB MO APAC_V2 8_Duty_Roster_2008 14" xfId="386" xr:uid="{00000000-0005-0000-0000-00007D010000}"/>
    <cellStyle name="_Supportlist SCB MO APAC_V2 8_Duty_Roster_2008 15" xfId="387" xr:uid="{00000000-0005-0000-0000-00007E010000}"/>
    <cellStyle name="_Supportlist SCB MO APAC_V2 8_Duty_Roster_2008 16" xfId="388" xr:uid="{00000000-0005-0000-0000-00007F010000}"/>
    <cellStyle name="_Supportlist SCB MO APAC_V2 8_Duty_Roster_2008 2" xfId="389" xr:uid="{00000000-0005-0000-0000-000080010000}"/>
    <cellStyle name="_Supportlist SCB MO APAC_V2 8_Duty_Roster_2008 3" xfId="390" xr:uid="{00000000-0005-0000-0000-000081010000}"/>
    <cellStyle name="_Supportlist SCB MO APAC_V2 8_Duty_Roster_2008 4" xfId="391" xr:uid="{00000000-0005-0000-0000-000082010000}"/>
    <cellStyle name="_Supportlist SCB MO APAC_V2 8_Duty_Roster_2008 5" xfId="392" xr:uid="{00000000-0005-0000-0000-000083010000}"/>
    <cellStyle name="_Supportlist SCB MO APAC_V2 8_Duty_Roster_2008 6" xfId="393" xr:uid="{00000000-0005-0000-0000-000084010000}"/>
    <cellStyle name="_Supportlist SCB MO APAC_V2 8_Duty_Roster_2008 7" xfId="394" xr:uid="{00000000-0005-0000-0000-000085010000}"/>
    <cellStyle name="_Supportlist SCB MO APAC_V2 8_Duty_Roster_2008 8" xfId="395" xr:uid="{00000000-0005-0000-0000-000086010000}"/>
    <cellStyle name="_Supportlist SCB MO APAC_V2 8_Duty_Roster_2008 9" xfId="396" xr:uid="{00000000-0005-0000-0000-000087010000}"/>
    <cellStyle name="_Supportlist SCB MO APAC_V2 8_EMC KL Contact_180608" xfId="397" xr:uid="{00000000-0005-0000-0000-000088010000}"/>
    <cellStyle name="_Supportlist SCB MO APAC_V2 8_EMC KL Contact_180608 10" xfId="398" xr:uid="{00000000-0005-0000-0000-000089010000}"/>
    <cellStyle name="_Supportlist SCB MO APAC_V2 8_EMC KL Contact_180608 11" xfId="399" xr:uid="{00000000-0005-0000-0000-00008A010000}"/>
    <cellStyle name="_Supportlist SCB MO APAC_V2 8_EMC KL Contact_180608 12" xfId="400" xr:uid="{00000000-0005-0000-0000-00008B010000}"/>
    <cellStyle name="_Supportlist SCB MO APAC_V2 8_EMC KL Contact_180608 13" xfId="401" xr:uid="{00000000-0005-0000-0000-00008C010000}"/>
    <cellStyle name="_Supportlist SCB MO APAC_V2 8_EMC KL Contact_180608 14" xfId="402" xr:uid="{00000000-0005-0000-0000-00008D010000}"/>
    <cellStyle name="_Supportlist SCB MO APAC_V2 8_EMC KL Contact_180608 15" xfId="403" xr:uid="{00000000-0005-0000-0000-00008E010000}"/>
    <cellStyle name="_Supportlist SCB MO APAC_V2 8_EMC KL Contact_180608 16" xfId="404" xr:uid="{00000000-0005-0000-0000-00008F010000}"/>
    <cellStyle name="_Supportlist SCB MO APAC_V2 8_EMC KL Contact_180608 2" xfId="405" xr:uid="{00000000-0005-0000-0000-000090010000}"/>
    <cellStyle name="_Supportlist SCB MO APAC_V2 8_EMC KL Contact_180608 3" xfId="406" xr:uid="{00000000-0005-0000-0000-000091010000}"/>
    <cellStyle name="_Supportlist SCB MO APAC_V2 8_EMC KL Contact_180608 4" xfId="407" xr:uid="{00000000-0005-0000-0000-000092010000}"/>
    <cellStyle name="_Supportlist SCB MO APAC_V2 8_EMC KL Contact_180608 5" xfId="408" xr:uid="{00000000-0005-0000-0000-000093010000}"/>
    <cellStyle name="_Supportlist SCB MO APAC_V2 8_EMC KL Contact_180608 6" xfId="409" xr:uid="{00000000-0005-0000-0000-000094010000}"/>
    <cellStyle name="_Supportlist SCB MO APAC_V2 8_EMC KL Contact_180608 7" xfId="410" xr:uid="{00000000-0005-0000-0000-000095010000}"/>
    <cellStyle name="_Supportlist SCB MO APAC_V2 8_EMC KL Contact_180608 8" xfId="411" xr:uid="{00000000-0005-0000-0000-000096010000}"/>
    <cellStyle name="_Supportlist SCB MO APAC_V2 8_EMC KL Contact_180608 9" xfId="412" xr:uid="{00000000-0005-0000-0000-000097010000}"/>
    <cellStyle name="_Supportlist SCB MO APAC_V2 8_modified Supportlist SCB MO APAC_V6 3" xfId="413" xr:uid="{00000000-0005-0000-0000-000098010000}"/>
    <cellStyle name="_Supportlist SCB MO APAC_V2 8_modified Supportlist SCB MO APAC_V6 3 10" xfId="414" xr:uid="{00000000-0005-0000-0000-000099010000}"/>
    <cellStyle name="_Supportlist SCB MO APAC_V2 8_modified Supportlist SCB MO APAC_V6 3 11" xfId="415" xr:uid="{00000000-0005-0000-0000-00009A010000}"/>
    <cellStyle name="_Supportlist SCB MO APAC_V2 8_modified Supportlist SCB MO APAC_V6 3 12" xfId="416" xr:uid="{00000000-0005-0000-0000-00009B010000}"/>
    <cellStyle name="_Supportlist SCB MO APAC_V2 8_modified Supportlist SCB MO APAC_V6 3 13" xfId="417" xr:uid="{00000000-0005-0000-0000-00009C010000}"/>
    <cellStyle name="_Supportlist SCB MO APAC_V2 8_modified Supportlist SCB MO APAC_V6 3 14" xfId="418" xr:uid="{00000000-0005-0000-0000-00009D010000}"/>
    <cellStyle name="_Supportlist SCB MO APAC_V2 8_modified Supportlist SCB MO APAC_V6 3 15" xfId="419" xr:uid="{00000000-0005-0000-0000-00009E010000}"/>
    <cellStyle name="_Supportlist SCB MO APAC_V2 8_modified Supportlist SCB MO APAC_V6 3 16" xfId="420" xr:uid="{00000000-0005-0000-0000-00009F010000}"/>
    <cellStyle name="_Supportlist SCB MO APAC_V2 8_modified Supportlist SCB MO APAC_V6 3 17" xfId="421" xr:uid="{00000000-0005-0000-0000-0000A0010000}"/>
    <cellStyle name="_Supportlist SCB MO APAC_V2 8_modified Supportlist SCB MO APAC_V6 3 18" xfId="422" xr:uid="{00000000-0005-0000-0000-0000A1010000}"/>
    <cellStyle name="_Supportlist SCB MO APAC_V2 8_modified Supportlist SCB MO APAC_V6 3 19" xfId="423" xr:uid="{00000000-0005-0000-0000-0000A2010000}"/>
    <cellStyle name="_Supportlist SCB MO APAC_V2 8_modified Supportlist SCB MO APAC_V6 3 2" xfId="424" xr:uid="{00000000-0005-0000-0000-0000A3010000}"/>
    <cellStyle name="_Supportlist SCB MO APAC_V2 8_modified Supportlist SCB MO APAC_V6 3 20" xfId="425" xr:uid="{00000000-0005-0000-0000-0000A4010000}"/>
    <cellStyle name="_Supportlist SCB MO APAC_V2 8_modified Supportlist SCB MO APAC_V6 3 21" xfId="426" xr:uid="{00000000-0005-0000-0000-0000A5010000}"/>
    <cellStyle name="_Supportlist SCB MO APAC_V2 8_modified Supportlist SCB MO APAC_V6 3 22" xfId="427" xr:uid="{00000000-0005-0000-0000-0000A6010000}"/>
    <cellStyle name="_Supportlist SCB MO APAC_V2 8_modified Supportlist SCB MO APAC_V6 3 23" xfId="428" xr:uid="{00000000-0005-0000-0000-0000A7010000}"/>
    <cellStyle name="_Supportlist SCB MO APAC_V2 8_modified Supportlist SCB MO APAC_V6 3 24" xfId="429" xr:uid="{00000000-0005-0000-0000-0000A8010000}"/>
    <cellStyle name="_Supportlist SCB MO APAC_V2 8_modified Supportlist SCB MO APAC_V6 3 25" xfId="430" xr:uid="{00000000-0005-0000-0000-0000A9010000}"/>
    <cellStyle name="_Supportlist SCB MO APAC_V2 8_modified Supportlist SCB MO APAC_V6 3 26" xfId="431" xr:uid="{00000000-0005-0000-0000-0000AA010000}"/>
    <cellStyle name="_Supportlist SCB MO APAC_V2 8_modified Supportlist SCB MO APAC_V6 3 27" xfId="432" xr:uid="{00000000-0005-0000-0000-0000AB010000}"/>
    <cellStyle name="_Supportlist SCB MO APAC_V2 8_modified Supportlist SCB MO APAC_V6 3 28" xfId="433" xr:uid="{00000000-0005-0000-0000-0000AC010000}"/>
    <cellStyle name="_Supportlist SCB MO APAC_V2 8_modified Supportlist SCB MO APAC_V6 3 29" xfId="434" xr:uid="{00000000-0005-0000-0000-0000AD010000}"/>
    <cellStyle name="_Supportlist SCB MO APAC_V2 8_modified Supportlist SCB MO APAC_V6 3 3" xfId="435" xr:uid="{00000000-0005-0000-0000-0000AE010000}"/>
    <cellStyle name="_Supportlist SCB MO APAC_V2 8_modified Supportlist SCB MO APAC_V6 3 30" xfId="436" xr:uid="{00000000-0005-0000-0000-0000AF010000}"/>
    <cellStyle name="_Supportlist SCB MO APAC_V2 8_modified Supportlist SCB MO APAC_V6 3 4" xfId="437" xr:uid="{00000000-0005-0000-0000-0000B0010000}"/>
    <cellStyle name="_Supportlist SCB MO APAC_V2 8_modified Supportlist SCB MO APAC_V6 3 5" xfId="438" xr:uid="{00000000-0005-0000-0000-0000B1010000}"/>
    <cellStyle name="_Supportlist SCB MO APAC_V2 8_modified Supportlist SCB MO APAC_V6 3 6" xfId="439" xr:uid="{00000000-0005-0000-0000-0000B2010000}"/>
    <cellStyle name="_Supportlist SCB MO APAC_V2 8_modified Supportlist SCB MO APAC_V6 3 7" xfId="440" xr:uid="{00000000-0005-0000-0000-0000B3010000}"/>
    <cellStyle name="_Supportlist SCB MO APAC_V2 8_modified Supportlist SCB MO APAC_V6 3 8" xfId="441" xr:uid="{00000000-0005-0000-0000-0000B4010000}"/>
    <cellStyle name="_Supportlist SCB MO APAC_V2 8_modified Supportlist SCB MO APAC_V6 3 9" xfId="442" xr:uid="{00000000-0005-0000-0000-0000B5010000}"/>
    <cellStyle name="_Supportlist SCB MO APAC_V2 8_modified Supportlist SCB MO APAC_V6 3_AO SDM communication matrix - v23 5Apr10" xfId="443" xr:uid="{00000000-0005-0000-0000-0000B6010000}"/>
    <cellStyle name="_Supportlist SCB MO APAC_V2 8_modified Supportlist SCB MO APAC_V6 3_AO SDM communication matrix - v23 5Apr10 2" xfId="444" xr:uid="{00000000-0005-0000-0000-0000B7010000}"/>
    <cellStyle name="_Supportlist SCB MO APAC_V2 8_modified Supportlist SCB MO APAC_V6 3_AO SDM communication matrix - v24 30Apr10" xfId="445" xr:uid="{00000000-0005-0000-0000-0000B8010000}"/>
    <cellStyle name="_Supportlist SCB MO APAC_V2 8_modified Supportlist SCB MO APAC_V6 3_AO SDM communication matrix - v24 30Apr10 2" xfId="446" xr:uid="{00000000-0005-0000-0000-0000B9010000}"/>
    <cellStyle name="_Supportlist SCB MO APAC_V2 8_modified Supportlist SCB MO APAC_V6 3_AO SDM communication matrix - v27 7Jun10" xfId="447" xr:uid="{00000000-0005-0000-0000-0000BA010000}"/>
    <cellStyle name="_Supportlist SCB MO APAC_V2 8_modified Supportlist SCB MO APAC_V6 3_AO SDM communication matrix - v27 7Jun10 2" xfId="448" xr:uid="{00000000-0005-0000-0000-0000BB010000}"/>
    <cellStyle name="_Supportlist SCB MO APAC_V2 8_MY SCB In-country Support List" xfId="449" xr:uid="{00000000-0005-0000-0000-0000BC010000}"/>
    <cellStyle name="_Supportlist SCB MO APAC_V2 8_MY SCB In-country Support List 10" xfId="450" xr:uid="{00000000-0005-0000-0000-0000BD010000}"/>
    <cellStyle name="_Supportlist SCB MO APAC_V2 8_MY SCB In-country Support List 11" xfId="451" xr:uid="{00000000-0005-0000-0000-0000BE010000}"/>
    <cellStyle name="_Supportlist SCB MO APAC_V2 8_MY SCB In-country Support List 12" xfId="452" xr:uid="{00000000-0005-0000-0000-0000BF010000}"/>
    <cellStyle name="_Supportlist SCB MO APAC_V2 8_MY SCB In-country Support List 13" xfId="453" xr:uid="{00000000-0005-0000-0000-0000C0010000}"/>
    <cellStyle name="_Supportlist SCB MO APAC_V2 8_MY SCB In-country Support List 14" xfId="454" xr:uid="{00000000-0005-0000-0000-0000C1010000}"/>
    <cellStyle name="_Supportlist SCB MO APAC_V2 8_MY SCB In-country Support List 15" xfId="455" xr:uid="{00000000-0005-0000-0000-0000C2010000}"/>
    <cellStyle name="_Supportlist SCB MO APAC_V2 8_MY SCB In-country Support List 16" xfId="456" xr:uid="{00000000-0005-0000-0000-0000C3010000}"/>
    <cellStyle name="_Supportlist SCB MO APAC_V2 8_MY SCB In-country Support List 17" xfId="457" xr:uid="{00000000-0005-0000-0000-0000C4010000}"/>
    <cellStyle name="_Supportlist SCB MO APAC_V2 8_MY SCB In-country Support List 18" xfId="458" xr:uid="{00000000-0005-0000-0000-0000C5010000}"/>
    <cellStyle name="_Supportlist SCB MO APAC_V2 8_MY SCB In-country Support List 19" xfId="459" xr:uid="{00000000-0005-0000-0000-0000C6010000}"/>
    <cellStyle name="_Supportlist SCB MO APAC_V2 8_MY SCB In-country Support List 2" xfId="460" xr:uid="{00000000-0005-0000-0000-0000C7010000}"/>
    <cellStyle name="_Supportlist SCB MO APAC_V2 8_MY SCB In-country Support List 20" xfId="461" xr:uid="{00000000-0005-0000-0000-0000C8010000}"/>
    <cellStyle name="_Supportlist SCB MO APAC_V2 8_MY SCB In-country Support List 21" xfId="462" xr:uid="{00000000-0005-0000-0000-0000C9010000}"/>
    <cellStyle name="_Supportlist SCB MO APAC_V2 8_MY SCB In-country Support List 22" xfId="463" xr:uid="{00000000-0005-0000-0000-0000CA010000}"/>
    <cellStyle name="_Supportlist SCB MO APAC_V2 8_MY SCB In-country Support List 23" xfId="464" xr:uid="{00000000-0005-0000-0000-0000CB010000}"/>
    <cellStyle name="_Supportlist SCB MO APAC_V2 8_MY SCB In-country Support List 24" xfId="465" xr:uid="{00000000-0005-0000-0000-0000CC010000}"/>
    <cellStyle name="_Supportlist SCB MO APAC_V2 8_MY SCB In-country Support List 25" xfId="466" xr:uid="{00000000-0005-0000-0000-0000CD010000}"/>
    <cellStyle name="_Supportlist SCB MO APAC_V2 8_MY SCB In-country Support List 26" xfId="467" xr:uid="{00000000-0005-0000-0000-0000CE010000}"/>
    <cellStyle name="_Supportlist SCB MO APAC_V2 8_MY SCB In-country Support List 27" xfId="468" xr:uid="{00000000-0005-0000-0000-0000CF010000}"/>
    <cellStyle name="_Supportlist SCB MO APAC_V2 8_MY SCB In-country Support List 28" xfId="469" xr:uid="{00000000-0005-0000-0000-0000D0010000}"/>
    <cellStyle name="_Supportlist SCB MO APAC_V2 8_MY SCB In-country Support List 29" xfId="470" xr:uid="{00000000-0005-0000-0000-0000D1010000}"/>
    <cellStyle name="_Supportlist SCB MO APAC_V2 8_MY SCB In-country Support List 3" xfId="471" xr:uid="{00000000-0005-0000-0000-0000D2010000}"/>
    <cellStyle name="_Supportlist SCB MO APAC_V2 8_MY SCB In-country Support List 30" xfId="472" xr:uid="{00000000-0005-0000-0000-0000D3010000}"/>
    <cellStyle name="_Supportlist SCB MO APAC_V2 8_MY SCB In-country Support List 4" xfId="473" xr:uid="{00000000-0005-0000-0000-0000D4010000}"/>
    <cellStyle name="_Supportlist SCB MO APAC_V2 8_MY SCB In-country Support List 5" xfId="474" xr:uid="{00000000-0005-0000-0000-0000D5010000}"/>
    <cellStyle name="_Supportlist SCB MO APAC_V2 8_MY SCB In-country Support List 6" xfId="475" xr:uid="{00000000-0005-0000-0000-0000D6010000}"/>
    <cellStyle name="_Supportlist SCB MO APAC_V2 8_MY SCB In-country Support List 7" xfId="476" xr:uid="{00000000-0005-0000-0000-0000D7010000}"/>
    <cellStyle name="_Supportlist SCB MO APAC_V2 8_MY SCB In-country Support List 8" xfId="477" xr:uid="{00000000-0005-0000-0000-0000D8010000}"/>
    <cellStyle name="_Supportlist SCB MO APAC_V2 8_MY SCB In-country Support List 9" xfId="478" xr:uid="{00000000-0005-0000-0000-0000D9010000}"/>
    <cellStyle name="_Supportlist SCB MO APAC_V2 8_MY SCB In-country Support List_AO SDM communication matrix - v23 5Apr10" xfId="479" xr:uid="{00000000-0005-0000-0000-0000DA010000}"/>
    <cellStyle name="_Supportlist SCB MO APAC_V2 8_MY SCB In-country Support List_AO SDM communication matrix - v23 5Apr10 2" xfId="480" xr:uid="{00000000-0005-0000-0000-0000DB010000}"/>
    <cellStyle name="_Supportlist SCB MO APAC_V2 8_MY SCB In-country Support List_AO SDM communication matrix - v24 30Apr10" xfId="481" xr:uid="{00000000-0005-0000-0000-0000DC010000}"/>
    <cellStyle name="_Supportlist SCB MO APAC_V2 8_MY SCB In-country Support List_AO SDM communication matrix - v24 30Apr10 2" xfId="482" xr:uid="{00000000-0005-0000-0000-0000DD010000}"/>
    <cellStyle name="_Supportlist SCB MO APAC_V2 8_MY SCB In-country Support List_AO SDM communication matrix - v27 7Jun10" xfId="483" xr:uid="{00000000-0005-0000-0000-0000DE010000}"/>
    <cellStyle name="_Supportlist SCB MO APAC_V2 8_MY SCB In-country Support List_AO SDM communication matrix - v27 7Jun10 2" xfId="484" xr:uid="{00000000-0005-0000-0000-0000DF010000}"/>
    <cellStyle name="_Supportlist SCB MO APAC_V2 8_SDM SCB v2_Apr08" xfId="485" xr:uid="{00000000-0005-0000-0000-0000E0010000}"/>
    <cellStyle name="_Supportlist SCB MO APAC_V2 8_SDM SCB v2_Apr08 10" xfId="486" xr:uid="{00000000-0005-0000-0000-0000E1010000}"/>
    <cellStyle name="_Supportlist SCB MO APAC_V2 8_SDM SCB v2_Apr08 11" xfId="487" xr:uid="{00000000-0005-0000-0000-0000E2010000}"/>
    <cellStyle name="_Supportlist SCB MO APAC_V2 8_SDM SCB v2_Apr08 12" xfId="488" xr:uid="{00000000-0005-0000-0000-0000E3010000}"/>
    <cellStyle name="_Supportlist SCB MO APAC_V2 8_SDM SCB v2_Apr08 13" xfId="489" xr:uid="{00000000-0005-0000-0000-0000E4010000}"/>
    <cellStyle name="_Supportlist SCB MO APAC_V2 8_SDM SCB v2_Apr08 14" xfId="490" xr:uid="{00000000-0005-0000-0000-0000E5010000}"/>
    <cellStyle name="_Supportlist SCB MO APAC_V2 8_SDM SCB v2_Apr08 15" xfId="491" xr:uid="{00000000-0005-0000-0000-0000E6010000}"/>
    <cellStyle name="_Supportlist SCB MO APAC_V2 8_SDM SCB v2_Apr08 16" xfId="492" xr:uid="{00000000-0005-0000-0000-0000E7010000}"/>
    <cellStyle name="_Supportlist SCB MO APAC_V2 8_SDM SCB v2_Apr08 17" xfId="493" xr:uid="{00000000-0005-0000-0000-0000E8010000}"/>
    <cellStyle name="_Supportlist SCB MO APAC_V2 8_SDM SCB v2_Apr08 18" xfId="494" xr:uid="{00000000-0005-0000-0000-0000E9010000}"/>
    <cellStyle name="_Supportlist SCB MO APAC_V2 8_SDM SCB v2_Apr08 19" xfId="495" xr:uid="{00000000-0005-0000-0000-0000EA010000}"/>
    <cellStyle name="_Supportlist SCB MO APAC_V2 8_SDM SCB v2_Apr08 2" xfId="496" xr:uid="{00000000-0005-0000-0000-0000EB010000}"/>
    <cellStyle name="_Supportlist SCB MO APAC_V2 8_SDM SCB v2_Apr08 20" xfId="497" xr:uid="{00000000-0005-0000-0000-0000EC010000}"/>
    <cellStyle name="_Supportlist SCB MO APAC_V2 8_SDM SCB v2_Apr08 21" xfId="498" xr:uid="{00000000-0005-0000-0000-0000ED010000}"/>
    <cellStyle name="_Supportlist SCB MO APAC_V2 8_SDM SCB v2_Apr08 22" xfId="499" xr:uid="{00000000-0005-0000-0000-0000EE010000}"/>
    <cellStyle name="_Supportlist SCB MO APAC_V2 8_SDM SCB v2_Apr08 23" xfId="500" xr:uid="{00000000-0005-0000-0000-0000EF010000}"/>
    <cellStyle name="_Supportlist SCB MO APAC_V2 8_SDM SCB v2_Apr08 24" xfId="501" xr:uid="{00000000-0005-0000-0000-0000F0010000}"/>
    <cellStyle name="_Supportlist SCB MO APAC_V2 8_SDM SCB v2_Apr08 25" xfId="502" xr:uid="{00000000-0005-0000-0000-0000F1010000}"/>
    <cellStyle name="_Supportlist SCB MO APAC_V2 8_SDM SCB v2_Apr08 26" xfId="503" xr:uid="{00000000-0005-0000-0000-0000F2010000}"/>
    <cellStyle name="_Supportlist SCB MO APAC_V2 8_SDM SCB v2_Apr08 27" xfId="504" xr:uid="{00000000-0005-0000-0000-0000F3010000}"/>
    <cellStyle name="_Supportlist SCB MO APAC_V2 8_SDM SCB v2_Apr08 28" xfId="505" xr:uid="{00000000-0005-0000-0000-0000F4010000}"/>
    <cellStyle name="_Supportlist SCB MO APAC_V2 8_SDM SCB v2_Apr08 29" xfId="506" xr:uid="{00000000-0005-0000-0000-0000F5010000}"/>
    <cellStyle name="_Supportlist SCB MO APAC_V2 8_SDM SCB v2_Apr08 3" xfId="507" xr:uid="{00000000-0005-0000-0000-0000F6010000}"/>
    <cellStyle name="_Supportlist SCB MO APAC_V2 8_SDM SCB v2_Apr08 30" xfId="508" xr:uid="{00000000-0005-0000-0000-0000F7010000}"/>
    <cellStyle name="_Supportlist SCB MO APAC_V2 8_SDM SCB v2_Apr08 4" xfId="509" xr:uid="{00000000-0005-0000-0000-0000F8010000}"/>
    <cellStyle name="_Supportlist SCB MO APAC_V2 8_SDM SCB v2_Apr08 5" xfId="510" xr:uid="{00000000-0005-0000-0000-0000F9010000}"/>
    <cellStyle name="_Supportlist SCB MO APAC_V2 8_SDM SCB v2_Apr08 6" xfId="511" xr:uid="{00000000-0005-0000-0000-0000FA010000}"/>
    <cellStyle name="_Supportlist SCB MO APAC_V2 8_SDM SCB v2_Apr08 7" xfId="512" xr:uid="{00000000-0005-0000-0000-0000FB010000}"/>
    <cellStyle name="_Supportlist SCB MO APAC_V2 8_SDM SCB v2_Apr08 8" xfId="513" xr:uid="{00000000-0005-0000-0000-0000FC010000}"/>
    <cellStyle name="_Supportlist SCB MO APAC_V2 8_SDM SCB v2_Apr08 9" xfId="514" xr:uid="{00000000-0005-0000-0000-0000FD010000}"/>
    <cellStyle name="_Supportlist SCB MO APAC_V2 8_SDM SCB v2_Apr08_AO SDM communication matrix - v23 5Apr10" xfId="515" xr:uid="{00000000-0005-0000-0000-0000FE010000}"/>
    <cellStyle name="_Supportlist SCB MO APAC_V2 8_SDM SCB v2_Apr08_AO SDM communication matrix - v23 5Apr10 2" xfId="516" xr:uid="{00000000-0005-0000-0000-0000FF010000}"/>
    <cellStyle name="_Supportlist SCB MO APAC_V2 8_SDM SCB v2_Apr08_AO SDM communication matrix - v24 30Apr10" xfId="517" xr:uid="{00000000-0005-0000-0000-000000020000}"/>
    <cellStyle name="_Supportlist SCB MO APAC_V2 8_SDM SCB v2_Apr08_AO SDM communication matrix - v24 30Apr10 2" xfId="518" xr:uid="{00000000-0005-0000-0000-000001020000}"/>
    <cellStyle name="_Supportlist SCB MO APAC_V2 8_SDM SCB v2_Apr08_AO SDM communication matrix - v27 7Jun10" xfId="519" xr:uid="{00000000-0005-0000-0000-000002020000}"/>
    <cellStyle name="_Supportlist SCB MO APAC_V2 8_SDM SCB v2_Apr08_AO SDM communication matrix - v27 7Jun10 2" xfId="520" xr:uid="{00000000-0005-0000-0000-000003020000}"/>
    <cellStyle name="_Supportlist SCB MO APAC_V2 8_Sheet1" xfId="521" xr:uid="{00000000-0005-0000-0000-000004020000}"/>
    <cellStyle name="_Supportlist SCB MO APAC_V2 8_Sheet1 10" xfId="522" xr:uid="{00000000-0005-0000-0000-000005020000}"/>
    <cellStyle name="_Supportlist SCB MO APAC_V2 8_Sheet1 11" xfId="523" xr:uid="{00000000-0005-0000-0000-000006020000}"/>
    <cellStyle name="_Supportlist SCB MO APAC_V2 8_Sheet1 12" xfId="524" xr:uid="{00000000-0005-0000-0000-000007020000}"/>
    <cellStyle name="_Supportlist SCB MO APAC_V2 8_Sheet1 13" xfId="525" xr:uid="{00000000-0005-0000-0000-000008020000}"/>
    <cellStyle name="_Supportlist SCB MO APAC_V2 8_Sheet1 14" xfId="526" xr:uid="{00000000-0005-0000-0000-000009020000}"/>
    <cellStyle name="_Supportlist SCB MO APAC_V2 8_Sheet1 15" xfId="527" xr:uid="{00000000-0005-0000-0000-00000A020000}"/>
    <cellStyle name="_Supportlist SCB MO APAC_V2 8_Sheet1 16" xfId="528" xr:uid="{00000000-0005-0000-0000-00000B020000}"/>
    <cellStyle name="_Supportlist SCB MO APAC_V2 8_Sheet1 17" xfId="529" xr:uid="{00000000-0005-0000-0000-00000C020000}"/>
    <cellStyle name="_Supportlist SCB MO APAC_V2 8_Sheet1 18" xfId="530" xr:uid="{00000000-0005-0000-0000-00000D020000}"/>
    <cellStyle name="_Supportlist SCB MO APAC_V2 8_Sheet1 19" xfId="531" xr:uid="{00000000-0005-0000-0000-00000E020000}"/>
    <cellStyle name="_Supportlist SCB MO APAC_V2 8_Sheet1 2" xfId="532" xr:uid="{00000000-0005-0000-0000-00000F020000}"/>
    <cellStyle name="_Supportlist SCB MO APAC_V2 8_Sheet1 20" xfId="533" xr:uid="{00000000-0005-0000-0000-000010020000}"/>
    <cellStyle name="_Supportlist SCB MO APAC_V2 8_Sheet1 21" xfId="534" xr:uid="{00000000-0005-0000-0000-000011020000}"/>
    <cellStyle name="_Supportlist SCB MO APAC_V2 8_Sheet1 22" xfId="535" xr:uid="{00000000-0005-0000-0000-000012020000}"/>
    <cellStyle name="_Supportlist SCB MO APAC_V2 8_Sheet1 23" xfId="536" xr:uid="{00000000-0005-0000-0000-000013020000}"/>
    <cellStyle name="_Supportlist SCB MO APAC_V2 8_Sheet1 24" xfId="537" xr:uid="{00000000-0005-0000-0000-000014020000}"/>
    <cellStyle name="_Supportlist SCB MO APAC_V2 8_Sheet1 25" xfId="538" xr:uid="{00000000-0005-0000-0000-000015020000}"/>
    <cellStyle name="_Supportlist SCB MO APAC_V2 8_Sheet1 26" xfId="539" xr:uid="{00000000-0005-0000-0000-000016020000}"/>
    <cellStyle name="_Supportlist SCB MO APAC_V2 8_Sheet1 27" xfId="540" xr:uid="{00000000-0005-0000-0000-000017020000}"/>
    <cellStyle name="_Supportlist SCB MO APAC_V2 8_Sheet1 28" xfId="541" xr:uid="{00000000-0005-0000-0000-000018020000}"/>
    <cellStyle name="_Supportlist SCB MO APAC_V2 8_Sheet1 29" xfId="542" xr:uid="{00000000-0005-0000-0000-000019020000}"/>
    <cellStyle name="_Supportlist SCB MO APAC_V2 8_Sheet1 3" xfId="543" xr:uid="{00000000-0005-0000-0000-00001A020000}"/>
    <cellStyle name="_Supportlist SCB MO APAC_V2 8_Sheet1 30" xfId="544" xr:uid="{00000000-0005-0000-0000-00001B020000}"/>
    <cellStyle name="_Supportlist SCB MO APAC_V2 8_Sheet1 4" xfId="545" xr:uid="{00000000-0005-0000-0000-00001C020000}"/>
    <cellStyle name="_Supportlist SCB MO APAC_V2 8_Sheet1 5" xfId="546" xr:uid="{00000000-0005-0000-0000-00001D020000}"/>
    <cellStyle name="_Supportlist SCB MO APAC_V2 8_Sheet1 6" xfId="547" xr:uid="{00000000-0005-0000-0000-00001E020000}"/>
    <cellStyle name="_Supportlist SCB MO APAC_V2 8_Sheet1 7" xfId="548" xr:uid="{00000000-0005-0000-0000-00001F020000}"/>
    <cellStyle name="_Supportlist SCB MO APAC_V2 8_Sheet1 8" xfId="549" xr:uid="{00000000-0005-0000-0000-000020020000}"/>
    <cellStyle name="_Supportlist SCB MO APAC_V2 8_Sheet1 9" xfId="550" xr:uid="{00000000-0005-0000-0000-000021020000}"/>
    <cellStyle name="_Supportlist SCB MO APAC_V2 8_Sheet1_AO SDM communication matrix - v23 5Apr10" xfId="551" xr:uid="{00000000-0005-0000-0000-000022020000}"/>
    <cellStyle name="_Supportlist SCB MO APAC_V2 8_Sheet1_AO SDM communication matrix - v23 5Apr10 2" xfId="552" xr:uid="{00000000-0005-0000-0000-000023020000}"/>
    <cellStyle name="_Supportlist SCB MO APAC_V2 8_Sheet1_AO SDM communication matrix - v24 30Apr10" xfId="553" xr:uid="{00000000-0005-0000-0000-000024020000}"/>
    <cellStyle name="_Supportlist SCB MO APAC_V2 8_Sheet1_AO SDM communication matrix - v24 30Apr10 2" xfId="554" xr:uid="{00000000-0005-0000-0000-000025020000}"/>
    <cellStyle name="_Supportlist SCB MO APAC_V2 8_Sheet1_AO SDM communication matrix - v27 7Jun10" xfId="555" xr:uid="{00000000-0005-0000-0000-000026020000}"/>
    <cellStyle name="_Supportlist SCB MO APAC_V2 8_Sheet1_AO SDM communication matrix - v27 7Jun10 2" xfId="556" xr:uid="{00000000-0005-0000-0000-000027020000}"/>
    <cellStyle name="_Supportlist SCB MO APAC_V2 8_Supportlist SCB MO APAC_TCC_MF_TS_20070205" xfId="557" xr:uid="{00000000-0005-0000-0000-000028020000}"/>
    <cellStyle name="_Supportlist SCB MO APAC_V2 8_Supportlist SCB MO APAC_TCC_MF_TS_20070205 10" xfId="558" xr:uid="{00000000-0005-0000-0000-000029020000}"/>
    <cellStyle name="_Supportlist SCB MO APAC_V2 8_Supportlist SCB MO APAC_TCC_MF_TS_20070205 11" xfId="559" xr:uid="{00000000-0005-0000-0000-00002A020000}"/>
    <cellStyle name="_Supportlist SCB MO APAC_V2 8_Supportlist SCB MO APAC_TCC_MF_TS_20070205 12" xfId="560" xr:uid="{00000000-0005-0000-0000-00002B020000}"/>
    <cellStyle name="_Supportlist SCB MO APAC_V2 8_Supportlist SCB MO APAC_TCC_MF_TS_20070205 13" xfId="561" xr:uid="{00000000-0005-0000-0000-00002C020000}"/>
    <cellStyle name="_Supportlist SCB MO APAC_V2 8_Supportlist SCB MO APAC_TCC_MF_TS_20070205 14" xfId="562" xr:uid="{00000000-0005-0000-0000-00002D020000}"/>
    <cellStyle name="_Supportlist SCB MO APAC_V2 8_Supportlist SCB MO APAC_TCC_MF_TS_20070205 15" xfId="563" xr:uid="{00000000-0005-0000-0000-00002E020000}"/>
    <cellStyle name="_Supportlist SCB MO APAC_V2 8_Supportlist SCB MO APAC_TCC_MF_TS_20070205 16" xfId="564" xr:uid="{00000000-0005-0000-0000-00002F020000}"/>
    <cellStyle name="_Supportlist SCB MO APAC_V2 8_Supportlist SCB MO APAC_TCC_MF_TS_20070205 17" xfId="565" xr:uid="{00000000-0005-0000-0000-000030020000}"/>
    <cellStyle name="_Supportlist SCB MO APAC_V2 8_Supportlist SCB MO APAC_TCC_MF_TS_20070205 18" xfId="566" xr:uid="{00000000-0005-0000-0000-000031020000}"/>
    <cellStyle name="_Supportlist SCB MO APAC_V2 8_Supportlist SCB MO APAC_TCC_MF_TS_20070205 19" xfId="567" xr:uid="{00000000-0005-0000-0000-000032020000}"/>
    <cellStyle name="_Supportlist SCB MO APAC_V2 8_Supportlist SCB MO APAC_TCC_MF_TS_20070205 2" xfId="568" xr:uid="{00000000-0005-0000-0000-000033020000}"/>
    <cellStyle name="_Supportlist SCB MO APAC_V2 8_Supportlist SCB MO APAC_TCC_MF_TS_20070205 20" xfId="569" xr:uid="{00000000-0005-0000-0000-000034020000}"/>
    <cellStyle name="_Supportlist SCB MO APAC_V2 8_Supportlist SCB MO APAC_TCC_MF_TS_20070205 21" xfId="570" xr:uid="{00000000-0005-0000-0000-000035020000}"/>
    <cellStyle name="_Supportlist SCB MO APAC_V2 8_Supportlist SCB MO APAC_TCC_MF_TS_20070205 22" xfId="571" xr:uid="{00000000-0005-0000-0000-000036020000}"/>
    <cellStyle name="_Supportlist SCB MO APAC_V2 8_Supportlist SCB MO APAC_TCC_MF_TS_20070205 23" xfId="572" xr:uid="{00000000-0005-0000-0000-000037020000}"/>
    <cellStyle name="_Supportlist SCB MO APAC_V2 8_Supportlist SCB MO APAC_TCC_MF_TS_20070205 24" xfId="573" xr:uid="{00000000-0005-0000-0000-000038020000}"/>
    <cellStyle name="_Supportlist SCB MO APAC_V2 8_Supportlist SCB MO APAC_TCC_MF_TS_20070205 25" xfId="574" xr:uid="{00000000-0005-0000-0000-000039020000}"/>
    <cellStyle name="_Supportlist SCB MO APAC_V2 8_Supportlist SCB MO APAC_TCC_MF_TS_20070205 26" xfId="575" xr:uid="{00000000-0005-0000-0000-00003A020000}"/>
    <cellStyle name="_Supportlist SCB MO APAC_V2 8_Supportlist SCB MO APAC_TCC_MF_TS_20070205 27" xfId="576" xr:uid="{00000000-0005-0000-0000-00003B020000}"/>
    <cellStyle name="_Supportlist SCB MO APAC_V2 8_Supportlist SCB MO APAC_TCC_MF_TS_20070205 28" xfId="577" xr:uid="{00000000-0005-0000-0000-00003C020000}"/>
    <cellStyle name="_Supportlist SCB MO APAC_V2 8_Supportlist SCB MO APAC_TCC_MF_TS_20070205 29" xfId="578" xr:uid="{00000000-0005-0000-0000-00003D020000}"/>
    <cellStyle name="_Supportlist SCB MO APAC_V2 8_Supportlist SCB MO APAC_TCC_MF_TS_20070205 3" xfId="579" xr:uid="{00000000-0005-0000-0000-00003E020000}"/>
    <cellStyle name="_Supportlist SCB MO APAC_V2 8_Supportlist SCB MO APAC_TCC_MF_TS_20070205 30" xfId="580" xr:uid="{00000000-0005-0000-0000-00003F020000}"/>
    <cellStyle name="_Supportlist SCB MO APAC_V2 8_Supportlist SCB MO APAC_TCC_MF_TS_20070205 4" xfId="581" xr:uid="{00000000-0005-0000-0000-000040020000}"/>
    <cellStyle name="_Supportlist SCB MO APAC_V2 8_Supportlist SCB MO APAC_TCC_MF_TS_20070205 5" xfId="582" xr:uid="{00000000-0005-0000-0000-000041020000}"/>
    <cellStyle name="_Supportlist SCB MO APAC_V2 8_Supportlist SCB MO APAC_TCC_MF_TS_20070205 6" xfId="583" xr:uid="{00000000-0005-0000-0000-000042020000}"/>
    <cellStyle name="_Supportlist SCB MO APAC_V2 8_Supportlist SCB MO APAC_TCC_MF_TS_20070205 7" xfId="584" xr:uid="{00000000-0005-0000-0000-000043020000}"/>
    <cellStyle name="_Supportlist SCB MO APAC_V2 8_Supportlist SCB MO APAC_TCC_MF_TS_20070205 8" xfId="585" xr:uid="{00000000-0005-0000-0000-000044020000}"/>
    <cellStyle name="_Supportlist SCB MO APAC_V2 8_Supportlist SCB MO APAC_TCC_MF_TS_20070205 9" xfId="586" xr:uid="{00000000-0005-0000-0000-000045020000}"/>
    <cellStyle name="_Supportlist SCB MO APAC_V2 8_Supportlist SCB MO APAC_TCC_MF_TS_20070205_AO SDM communication matrix - v23 5Apr10" xfId="587" xr:uid="{00000000-0005-0000-0000-000046020000}"/>
    <cellStyle name="_Supportlist SCB MO APAC_V2 8_Supportlist SCB MO APAC_TCC_MF_TS_20070205_AO SDM communication matrix - v23 5Apr10 2" xfId="588" xr:uid="{00000000-0005-0000-0000-000047020000}"/>
    <cellStyle name="_Supportlist SCB MO APAC_V2 8_Supportlist SCB MO APAC_TCC_MF_TS_20070205_AO SDM communication matrix - v24 30Apr10" xfId="589" xr:uid="{00000000-0005-0000-0000-000048020000}"/>
    <cellStyle name="_Supportlist SCB MO APAC_V2 8_Supportlist SCB MO APAC_TCC_MF_TS_20070205_AO SDM communication matrix - v24 30Apr10 2" xfId="590" xr:uid="{00000000-0005-0000-0000-000049020000}"/>
    <cellStyle name="_Supportlist SCB MO APAC_V2 8_Supportlist SCB MO APAC_TCC_MF_TS_20070205_AO SDM communication matrix - v27 7Jun10" xfId="591" xr:uid="{00000000-0005-0000-0000-00004A020000}"/>
    <cellStyle name="_Supportlist SCB MO APAC_V2 8_Supportlist SCB MO APAC_TCC_MF_TS_20070205_AO SDM communication matrix - v27 7Jun10 2" xfId="592" xr:uid="{00000000-0005-0000-0000-00004B020000}"/>
    <cellStyle name="_Supportlist SCB MO APAC_V2 8_Supportlist SCB MO APAC_V10.5" xfId="593" xr:uid="{00000000-0005-0000-0000-00004C020000}"/>
    <cellStyle name="_Supportlist SCB MO APAC_V2 8_Supportlist SCB MO APAC_V10.5 10" xfId="594" xr:uid="{00000000-0005-0000-0000-00004D020000}"/>
    <cellStyle name="_Supportlist SCB MO APAC_V2 8_Supportlist SCB MO APAC_V10.5 11" xfId="595" xr:uid="{00000000-0005-0000-0000-00004E020000}"/>
    <cellStyle name="_Supportlist SCB MO APAC_V2 8_Supportlist SCB MO APAC_V10.5 12" xfId="596" xr:uid="{00000000-0005-0000-0000-00004F020000}"/>
    <cellStyle name="_Supportlist SCB MO APAC_V2 8_Supportlist SCB MO APAC_V10.5 13" xfId="597" xr:uid="{00000000-0005-0000-0000-000050020000}"/>
    <cellStyle name="_Supportlist SCB MO APAC_V2 8_Supportlist SCB MO APAC_V10.5 14" xfId="598" xr:uid="{00000000-0005-0000-0000-000051020000}"/>
    <cellStyle name="_Supportlist SCB MO APAC_V2 8_Supportlist SCB MO APAC_V10.5 15" xfId="599" xr:uid="{00000000-0005-0000-0000-000052020000}"/>
    <cellStyle name="_Supportlist SCB MO APAC_V2 8_Supportlist SCB MO APAC_V10.5 16" xfId="600" xr:uid="{00000000-0005-0000-0000-000053020000}"/>
    <cellStyle name="_Supportlist SCB MO APAC_V2 8_Supportlist SCB MO APAC_V10.5 2" xfId="601" xr:uid="{00000000-0005-0000-0000-000054020000}"/>
    <cellStyle name="_Supportlist SCB MO APAC_V2 8_Supportlist SCB MO APAC_V10.5 3" xfId="602" xr:uid="{00000000-0005-0000-0000-000055020000}"/>
    <cellStyle name="_Supportlist SCB MO APAC_V2 8_Supportlist SCB MO APAC_V10.5 4" xfId="603" xr:uid="{00000000-0005-0000-0000-000056020000}"/>
    <cellStyle name="_Supportlist SCB MO APAC_V2 8_Supportlist SCB MO APAC_V10.5 5" xfId="604" xr:uid="{00000000-0005-0000-0000-000057020000}"/>
    <cellStyle name="_Supportlist SCB MO APAC_V2 8_Supportlist SCB MO APAC_V10.5 6" xfId="605" xr:uid="{00000000-0005-0000-0000-000058020000}"/>
    <cellStyle name="_Supportlist SCB MO APAC_V2 8_Supportlist SCB MO APAC_V10.5 7" xfId="606" xr:uid="{00000000-0005-0000-0000-000059020000}"/>
    <cellStyle name="_Supportlist SCB MO APAC_V2 8_Supportlist SCB MO APAC_V10.5 8" xfId="607" xr:uid="{00000000-0005-0000-0000-00005A020000}"/>
    <cellStyle name="_Supportlist SCB MO APAC_V2 8_Supportlist SCB MO APAC_V10.5 9" xfId="608" xr:uid="{00000000-0005-0000-0000-00005B020000}"/>
    <cellStyle name="_Supportlist SCB MO APAC_V2 8_Supportlist SCB MO APAC_V11 0xls updated for TCC2 (2)" xfId="609" xr:uid="{00000000-0005-0000-0000-00005C020000}"/>
    <cellStyle name="_Supportlist SCB MO APAC_V2 8_Supportlist SCB MO APAC_V11 0xls updated for TCC2 (2) 10" xfId="610" xr:uid="{00000000-0005-0000-0000-00005D020000}"/>
    <cellStyle name="_Supportlist SCB MO APAC_V2 8_Supportlist SCB MO APAC_V11 0xls updated for TCC2 (2) 11" xfId="611" xr:uid="{00000000-0005-0000-0000-00005E020000}"/>
    <cellStyle name="_Supportlist SCB MO APAC_V2 8_Supportlist SCB MO APAC_V11 0xls updated for TCC2 (2) 12" xfId="612" xr:uid="{00000000-0005-0000-0000-00005F020000}"/>
    <cellStyle name="_Supportlist SCB MO APAC_V2 8_Supportlist SCB MO APAC_V11 0xls updated for TCC2 (2) 13" xfId="613" xr:uid="{00000000-0005-0000-0000-000060020000}"/>
    <cellStyle name="_Supportlist SCB MO APAC_V2 8_Supportlist SCB MO APAC_V11 0xls updated for TCC2 (2) 14" xfId="614" xr:uid="{00000000-0005-0000-0000-000061020000}"/>
    <cellStyle name="_Supportlist SCB MO APAC_V2 8_Supportlist SCB MO APAC_V11 0xls updated for TCC2 (2) 15" xfId="615" xr:uid="{00000000-0005-0000-0000-000062020000}"/>
    <cellStyle name="_Supportlist SCB MO APAC_V2 8_Supportlist SCB MO APAC_V11 0xls updated for TCC2 (2) 16" xfId="616" xr:uid="{00000000-0005-0000-0000-000063020000}"/>
    <cellStyle name="_Supportlist SCB MO APAC_V2 8_Supportlist SCB MO APAC_V11 0xls updated for TCC2 (2) 2" xfId="617" xr:uid="{00000000-0005-0000-0000-000064020000}"/>
    <cellStyle name="_Supportlist SCB MO APAC_V2 8_Supportlist SCB MO APAC_V11 0xls updated for TCC2 (2) 3" xfId="618" xr:uid="{00000000-0005-0000-0000-000065020000}"/>
    <cellStyle name="_Supportlist SCB MO APAC_V2 8_Supportlist SCB MO APAC_V11 0xls updated for TCC2 (2) 4" xfId="619" xr:uid="{00000000-0005-0000-0000-000066020000}"/>
    <cellStyle name="_Supportlist SCB MO APAC_V2 8_Supportlist SCB MO APAC_V11 0xls updated for TCC2 (2) 5" xfId="620" xr:uid="{00000000-0005-0000-0000-000067020000}"/>
    <cellStyle name="_Supportlist SCB MO APAC_V2 8_Supportlist SCB MO APAC_V11 0xls updated for TCC2 (2) 6" xfId="621" xr:uid="{00000000-0005-0000-0000-000068020000}"/>
    <cellStyle name="_Supportlist SCB MO APAC_V2 8_Supportlist SCB MO APAC_V11 0xls updated for TCC2 (2) 7" xfId="622" xr:uid="{00000000-0005-0000-0000-000069020000}"/>
    <cellStyle name="_Supportlist SCB MO APAC_V2 8_Supportlist SCB MO APAC_V11 0xls updated for TCC2 (2) 8" xfId="623" xr:uid="{00000000-0005-0000-0000-00006A020000}"/>
    <cellStyle name="_Supportlist SCB MO APAC_V2 8_Supportlist SCB MO APAC_V11 0xls updated for TCC2 (2) 9" xfId="624" xr:uid="{00000000-0005-0000-0000-00006B020000}"/>
    <cellStyle name="_Supportlist SCB MO APAC_V2 8_Supportlist SCB MO APAC_V11 2 (2)" xfId="625" xr:uid="{00000000-0005-0000-0000-00006C020000}"/>
    <cellStyle name="_Supportlist SCB MO APAC_V2 8_Supportlist SCB MO APAC_V11 2 (2) 10" xfId="626" xr:uid="{00000000-0005-0000-0000-00006D020000}"/>
    <cellStyle name="_Supportlist SCB MO APAC_V2 8_Supportlist SCB MO APAC_V11 2 (2) 11" xfId="627" xr:uid="{00000000-0005-0000-0000-00006E020000}"/>
    <cellStyle name="_Supportlist SCB MO APAC_V2 8_Supportlist SCB MO APAC_V11 2 (2) 12" xfId="628" xr:uid="{00000000-0005-0000-0000-00006F020000}"/>
    <cellStyle name="_Supportlist SCB MO APAC_V2 8_Supportlist SCB MO APAC_V11 2 (2) 13" xfId="629" xr:uid="{00000000-0005-0000-0000-000070020000}"/>
    <cellStyle name="_Supportlist SCB MO APAC_V2 8_Supportlist SCB MO APAC_V11 2 (2) 14" xfId="630" xr:uid="{00000000-0005-0000-0000-000071020000}"/>
    <cellStyle name="_Supportlist SCB MO APAC_V2 8_Supportlist SCB MO APAC_V11 2 (2) 15" xfId="631" xr:uid="{00000000-0005-0000-0000-000072020000}"/>
    <cellStyle name="_Supportlist SCB MO APAC_V2 8_Supportlist SCB MO APAC_V11 2 (2) 16" xfId="632" xr:uid="{00000000-0005-0000-0000-000073020000}"/>
    <cellStyle name="_Supportlist SCB MO APAC_V2 8_Supportlist SCB MO APAC_V11 2 (2) 2" xfId="633" xr:uid="{00000000-0005-0000-0000-000074020000}"/>
    <cellStyle name="_Supportlist SCB MO APAC_V2 8_Supportlist SCB MO APAC_V11 2 (2) 3" xfId="634" xr:uid="{00000000-0005-0000-0000-000075020000}"/>
    <cellStyle name="_Supportlist SCB MO APAC_V2 8_Supportlist SCB MO APAC_V11 2 (2) 4" xfId="635" xr:uid="{00000000-0005-0000-0000-000076020000}"/>
    <cellStyle name="_Supportlist SCB MO APAC_V2 8_Supportlist SCB MO APAC_V11 2 (2) 5" xfId="636" xr:uid="{00000000-0005-0000-0000-000077020000}"/>
    <cellStyle name="_Supportlist SCB MO APAC_V2 8_Supportlist SCB MO APAC_V11 2 (2) 6" xfId="637" xr:uid="{00000000-0005-0000-0000-000078020000}"/>
    <cellStyle name="_Supportlist SCB MO APAC_V2 8_Supportlist SCB MO APAC_V11 2 (2) 7" xfId="638" xr:uid="{00000000-0005-0000-0000-000079020000}"/>
    <cellStyle name="_Supportlist SCB MO APAC_V2 8_Supportlist SCB MO APAC_V11 2 (2) 8" xfId="639" xr:uid="{00000000-0005-0000-0000-00007A020000}"/>
    <cellStyle name="_Supportlist SCB MO APAC_V2 8_Supportlist SCB MO APAC_V11 2 (2) 9" xfId="640" xr:uid="{00000000-0005-0000-0000-00007B020000}"/>
    <cellStyle name="_Supportlist SCB MO APAC_V2 8_Supportlist SCB MO APAC_V11 8---update2" xfId="641" xr:uid="{00000000-0005-0000-0000-00007C020000}"/>
    <cellStyle name="_Supportlist SCB MO APAC_V2 8_Supportlist SCB MO APAC_V11 8---update2 10" xfId="642" xr:uid="{00000000-0005-0000-0000-00007D020000}"/>
    <cellStyle name="_Supportlist SCB MO APAC_V2 8_Supportlist SCB MO APAC_V11 8---update2 11" xfId="643" xr:uid="{00000000-0005-0000-0000-00007E020000}"/>
    <cellStyle name="_Supportlist SCB MO APAC_V2 8_Supportlist SCB MO APAC_V11 8---update2 12" xfId="644" xr:uid="{00000000-0005-0000-0000-00007F020000}"/>
    <cellStyle name="_Supportlist SCB MO APAC_V2 8_Supportlist SCB MO APAC_V11 8---update2 13" xfId="645" xr:uid="{00000000-0005-0000-0000-000080020000}"/>
    <cellStyle name="_Supportlist SCB MO APAC_V2 8_Supportlist SCB MO APAC_V11 8---update2 14" xfId="646" xr:uid="{00000000-0005-0000-0000-000081020000}"/>
    <cellStyle name="_Supportlist SCB MO APAC_V2 8_Supportlist SCB MO APAC_V11 8---update2 15" xfId="647" xr:uid="{00000000-0005-0000-0000-000082020000}"/>
    <cellStyle name="_Supportlist SCB MO APAC_V2 8_Supportlist SCB MO APAC_V11 8---update2 16" xfId="648" xr:uid="{00000000-0005-0000-0000-000083020000}"/>
    <cellStyle name="_Supportlist SCB MO APAC_V2 8_Supportlist SCB MO APAC_V11 8---update2 2" xfId="649" xr:uid="{00000000-0005-0000-0000-000084020000}"/>
    <cellStyle name="_Supportlist SCB MO APAC_V2 8_Supportlist SCB MO APAC_V11 8---update2 3" xfId="650" xr:uid="{00000000-0005-0000-0000-000085020000}"/>
    <cellStyle name="_Supportlist SCB MO APAC_V2 8_Supportlist SCB MO APAC_V11 8---update2 4" xfId="651" xr:uid="{00000000-0005-0000-0000-000086020000}"/>
    <cellStyle name="_Supportlist SCB MO APAC_V2 8_Supportlist SCB MO APAC_V11 8---update2 5" xfId="652" xr:uid="{00000000-0005-0000-0000-000087020000}"/>
    <cellStyle name="_Supportlist SCB MO APAC_V2 8_Supportlist SCB MO APAC_V11 8---update2 6" xfId="653" xr:uid="{00000000-0005-0000-0000-000088020000}"/>
    <cellStyle name="_Supportlist SCB MO APAC_V2 8_Supportlist SCB MO APAC_V11 8---update2 7" xfId="654" xr:uid="{00000000-0005-0000-0000-000089020000}"/>
    <cellStyle name="_Supportlist SCB MO APAC_V2 8_Supportlist SCB MO APAC_V11 8---update2 8" xfId="655" xr:uid="{00000000-0005-0000-0000-00008A020000}"/>
    <cellStyle name="_Supportlist SCB MO APAC_V2 8_Supportlist SCB MO APAC_V11 8---update2 9" xfId="656" xr:uid="{00000000-0005-0000-0000-00008B020000}"/>
    <cellStyle name="_Supportlist SCB MO APAC_V2 8_Supportlist SCB MO APAC_V13.5" xfId="657" xr:uid="{00000000-0005-0000-0000-00008C020000}"/>
    <cellStyle name="_Supportlist SCB MO APAC_V2 8_Supportlist SCB MO APAC_V13.5 10" xfId="658" xr:uid="{00000000-0005-0000-0000-00008D020000}"/>
    <cellStyle name="_Supportlist SCB MO APAC_V2 8_Supportlist SCB MO APAC_V13.5 11" xfId="659" xr:uid="{00000000-0005-0000-0000-00008E020000}"/>
    <cellStyle name="_Supportlist SCB MO APAC_V2 8_Supportlist SCB MO APAC_V13.5 12" xfId="660" xr:uid="{00000000-0005-0000-0000-00008F020000}"/>
    <cellStyle name="_Supportlist SCB MO APAC_V2 8_Supportlist SCB MO APAC_V13.5 13" xfId="661" xr:uid="{00000000-0005-0000-0000-000090020000}"/>
    <cellStyle name="_Supportlist SCB MO APAC_V2 8_Supportlist SCB MO APAC_V13.5 14" xfId="662" xr:uid="{00000000-0005-0000-0000-000091020000}"/>
    <cellStyle name="_Supportlist SCB MO APAC_V2 8_Supportlist SCB MO APAC_V13.5 2" xfId="663" xr:uid="{00000000-0005-0000-0000-000092020000}"/>
    <cellStyle name="_Supportlist SCB MO APAC_V2 8_Supportlist SCB MO APAC_V13.5 3" xfId="664" xr:uid="{00000000-0005-0000-0000-000093020000}"/>
    <cellStyle name="_Supportlist SCB MO APAC_V2 8_Supportlist SCB MO APAC_V13.5 4" xfId="665" xr:uid="{00000000-0005-0000-0000-000094020000}"/>
    <cellStyle name="_Supportlist SCB MO APAC_V2 8_Supportlist SCB MO APAC_V13.5 5" xfId="666" xr:uid="{00000000-0005-0000-0000-000095020000}"/>
    <cellStyle name="_Supportlist SCB MO APAC_V2 8_Supportlist SCB MO APAC_V13.5 6" xfId="667" xr:uid="{00000000-0005-0000-0000-000096020000}"/>
    <cellStyle name="_Supportlist SCB MO APAC_V2 8_Supportlist SCB MO APAC_V13.5 7" xfId="668" xr:uid="{00000000-0005-0000-0000-000097020000}"/>
    <cellStyle name="_Supportlist SCB MO APAC_V2 8_Supportlist SCB MO APAC_V13.5 8" xfId="669" xr:uid="{00000000-0005-0000-0000-000098020000}"/>
    <cellStyle name="_Supportlist SCB MO APAC_V2 8_Supportlist SCB MO APAC_V13.5 9" xfId="670" xr:uid="{00000000-0005-0000-0000-000099020000}"/>
    <cellStyle name="_Supportlist SCB MO APAC_V2 8_Supportlist SCB MO APAC_V13.6" xfId="671" xr:uid="{00000000-0005-0000-0000-00009A020000}"/>
    <cellStyle name="_Supportlist SCB MO APAC_V2 8_Supportlist SCB MO APAC_V13.6 10" xfId="672" xr:uid="{00000000-0005-0000-0000-00009B020000}"/>
    <cellStyle name="_Supportlist SCB MO APAC_V2 8_Supportlist SCB MO APAC_V13.6 11" xfId="673" xr:uid="{00000000-0005-0000-0000-00009C020000}"/>
    <cellStyle name="_Supportlist SCB MO APAC_V2 8_Supportlist SCB MO APAC_V13.6 12" xfId="674" xr:uid="{00000000-0005-0000-0000-00009D020000}"/>
    <cellStyle name="_Supportlist SCB MO APAC_V2 8_Supportlist SCB MO APAC_V13.6 13" xfId="675" xr:uid="{00000000-0005-0000-0000-00009E020000}"/>
    <cellStyle name="_Supportlist SCB MO APAC_V2 8_Supportlist SCB MO APAC_V13.6 14" xfId="676" xr:uid="{00000000-0005-0000-0000-00009F020000}"/>
    <cellStyle name="_Supportlist SCB MO APAC_V2 8_Supportlist SCB MO APAC_V13.6 2" xfId="677" xr:uid="{00000000-0005-0000-0000-0000A0020000}"/>
    <cellStyle name="_Supportlist SCB MO APAC_V2 8_Supportlist SCB MO APAC_V13.6 3" xfId="678" xr:uid="{00000000-0005-0000-0000-0000A1020000}"/>
    <cellStyle name="_Supportlist SCB MO APAC_V2 8_Supportlist SCB MO APAC_V13.6 4" xfId="679" xr:uid="{00000000-0005-0000-0000-0000A2020000}"/>
    <cellStyle name="_Supportlist SCB MO APAC_V2 8_Supportlist SCB MO APAC_V13.6 5" xfId="680" xr:uid="{00000000-0005-0000-0000-0000A3020000}"/>
    <cellStyle name="_Supportlist SCB MO APAC_V2 8_Supportlist SCB MO APAC_V13.6 6" xfId="681" xr:uid="{00000000-0005-0000-0000-0000A4020000}"/>
    <cellStyle name="_Supportlist SCB MO APAC_V2 8_Supportlist SCB MO APAC_V13.6 7" xfId="682" xr:uid="{00000000-0005-0000-0000-0000A5020000}"/>
    <cellStyle name="_Supportlist SCB MO APAC_V2 8_Supportlist SCB MO APAC_V13.6 8" xfId="683" xr:uid="{00000000-0005-0000-0000-0000A6020000}"/>
    <cellStyle name="_Supportlist SCB MO APAC_V2 8_Supportlist SCB MO APAC_V13.6 9" xfId="684" xr:uid="{00000000-0005-0000-0000-0000A7020000}"/>
    <cellStyle name="_Supportlist SCB MO APAC_V2 8_Supportlist SCB MO APAC_V13.7" xfId="685" xr:uid="{00000000-0005-0000-0000-0000A8020000}"/>
    <cellStyle name="_Supportlist SCB MO APAC_V2 8_Supportlist SCB MO APAC_V13.7 10" xfId="686" xr:uid="{00000000-0005-0000-0000-0000A9020000}"/>
    <cellStyle name="_Supportlist SCB MO APAC_V2 8_Supportlist SCB MO APAC_V13.7 11" xfId="687" xr:uid="{00000000-0005-0000-0000-0000AA020000}"/>
    <cellStyle name="_Supportlist SCB MO APAC_V2 8_Supportlist SCB MO APAC_V13.7 12" xfId="688" xr:uid="{00000000-0005-0000-0000-0000AB020000}"/>
    <cellStyle name="_Supportlist SCB MO APAC_V2 8_Supportlist SCB MO APAC_V13.7 13" xfId="689" xr:uid="{00000000-0005-0000-0000-0000AC020000}"/>
    <cellStyle name="_Supportlist SCB MO APAC_V2 8_Supportlist SCB MO APAC_V13.7 14" xfId="690" xr:uid="{00000000-0005-0000-0000-0000AD020000}"/>
    <cellStyle name="_Supportlist SCB MO APAC_V2 8_Supportlist SCB MO APAC_V13.7 2" xfId="691" xr:uid="{00000000-0005-0000-0000-0000AE020000}"/>
    <cellStyle name="_Supportlist SCB MO APAC_V2 8_Supportlist SCB MO APAC_V13.7 3" xfId="692" xr:uid="{00000000-0005-0000-0000-0000AF020000}"/>
    <cellStyle name="_Supportlist SCB MO APAC_V2 8_Supportlist SCB MO APAC_V13.7 4" xfId="693" xr:uid="{00000000-0005-0000-0000-0000B0020000}"/>
    <cellStyle name="_Supportlist SCB MO APAC_V2 8_Supportlist SCB MO APAC_V13.7 5" xfId="694" xr:uid="{00000000-0005-0000-0000-0000B1020000}"/>
    <cellStyle name="_Supportlist SCB MO APAC_V2 8_Supportlist SCB MO APAC_V13.7 6" xfId="695" xr:uid="{00000000-0005-0000-0000-0000B2020000}"/>
    <cellStyle name="_Supportlist SCB MO APAC_V2 8_Supportlist SCB MO APAC_V13.7 7" xfId="696" xr:uid="{00000000-0005-0000-0000-0000B3020000}"/>
    <cellStyle name="_Supportlist SCB MO APAC_V2 8_Supportlist SCB MO APAC_V13.7 8" xfId="697" xr:uid="{00000000-0005-0000-0000-0000B4020000}"/>
    <cellStyle name="_Supportlist SCB MO APAC_V2 8_Supportlist SCB MO APAC_V13.7 9" xfId="698" xr:uid="{00000000-0005-0000-0000-0000B5020000}"/>
    <cellStyle name="_Supportlist SCB MO APAC_V2 8_Supportlist SCB MO APAC_V14 2 (KW)" xfId="699" xr:uid="{00000000-0005-0000-0000-0000B6020000}"/>
    <cellStyle name="_Supportlist SCB MO APAC_V2 8_Supportlist SCB MO APAC_V14 2 (KW) 10" xfId="700" xr:uid="{00000000-0005-0000-0000-0000B7020000}"/>
    <cellStyle name="_Supportlist SCB MO APAC_V2 8_Supportlist SCB MO APAC_V14 2 (KW) 11" xfId="701" xr:uid="{00000000-0005-0000-0000-0000B8020000}"/>
    <cellStyle name="_Supportlist SCB MO APAC_V2 8_Supportlist SCB MO APAC_V14 2 (KW) 12" xfId="702" xr:uid="{00000000-0005-0000-0000-0000B9020000}"/>
    <cellStyle name="_Supportlist SCB MO APAC_V2 8_Supportlist SCB MO APAC_V14 2 (KW) 13" xfId="703" xr:uid="{00000000-0005-0000-0000-0000BA020000}"/>
    <cellStyle name="_Supportlist SCB MO APAC_V2 8_Supportlist SCB MO APAC_V14 2 (KW) 2" xfId="704" xr:uid="{00000000-0005-0000-0000-0000BB020000}"/>
    <cellStyle name="_Supportlist SCB MO APAC_V2 8_Supportlist SCB MO APAC_V14 2 (KW) 3" xfId="705" xr:uid="{00000000-0005-0000-0000-0000BC020000}"/>
    <cellStyle name="_Supportlist SCB MO APAC_V2 8_Supportlist SCB MO APAC_V14 2 (KW) 4" xfId="706" xr:uid="{00000000-0005-0000-0000-0000BD020000}"/>
    <cellStyle name="_Supportlist SCB MO APAC_V2 8_Supportlist SCB MO APAC_V14 2 (KW) 5" xfId="707" xr:uid="{00000000-0005-0000-0000-0000BE020000}"/>
    <cellStyle name="_Supportlist SCB MO APAC_V2 8_Supportlist SCB MO APAC_V14 2 (KW) 6" xfId="708" xr:uid="{00000000-0005-0000-0000-0000BF020000}"/>
    <cellStyle name="_Supportlist SCB MO APAC_V2 8_Supportlist SCB MO APAC_V14 2 (KW) 7" xfId="709" xr:uid="{00000000-0005-0000-0000-0000C0020000}"/>
    <cellStyle name="_Supportlist SCB MO APAC_V2 8_Supportlist SCB MO APAC_V14 2 (KW) 8" xfId="710" xr:uid="{00000000-0005-0000-0000-0000C1020000}"/>
    <cellStyle name="_Supportlist SCB MO APAC_V2 8_Supportlist SCB MO APAC_V14 2 (KW) 9" xfId="711" xr:uid="{00000000-0005-0000-0000-0000C2020000}"/>
    <cellStyle name="_Supportlist SCB MO APAC_V2 8_Supportlist SCB MO APAC_V3 1_udpated" xfId="712" xr:uid="{00000000-0005-0000-0000-0000C3020000}"/>
    <cellStyle name="_Supportlist SCB MO APAC_V2 8_Supportlist SCB MO APAC_V3 1_udpated 10" xfId="713" xr:uid="{00000000-0005-0000-0000-0000C4020000}"/>
    <cellStyle name="_Supportlist SCB MO APAC_V2 8_Supportlist SCB MO APAC_V3 1_udpated 11" xfId="714" xr:uid="{00000000-0005-0000-0000-0000C5020000}"/>
    <cellStyle name="_Supportlist SCB MO APAC_V2 8_Supportlist SCB MO APAC_V3 1_udpated 12" xfId="715" xr:uid="{00000000-0005-0000-0000-0000C6020000}"/>
    <cellStyle name="_Supportlist SCB MO APAC_V2 8_Supportlist SCB MO APAC_V3 1_udpated 13" xfId="716" xr:uid="{00000000-0005-0000-0000-0000C7020000}"/>
    <cellStyle name="_Supportlist SCB MO APAC_V2 8_Supportlist SCB MO APAC_V3 1_udpated 14" xfId="717" xr:uid="{00000000-0005-0000-0000-0000C8020000}"/>
    <cellStyle name="_Supportlist SCB MO APAC_V2 8_Supportlist SCB MO APAC_V3 1_udpated 15" xfId="718" xr:uid="{00000000-0005-0000-0000-0000C9020000}"/>
    <cellStyle name="_Supportlist SCB MO APAC_V2 8_Supportlist SCB MO APAC_V3 1_udpated 16" xfId="719" xr:uid="{00000000-0005-0000-0000-0000CA020000}"/>
    <cellStyle name="_Supportlist SCB MO APAC_V2 8_Supportlist SCB MO APAC_V3 1_udpated 17" xfId="720" xr:uid="{00000000-0005-0000-0000-0000CB020000}"/>
    <cellStyle name="_Supportlist SCB MO APAC_V2 8_Supportlist SCB MO APAC_V3 1_udpated 18" xfId="721" xr:uid="{00000000-0005-0000-0000-0000CC020000}"/>
    <cellStyle name="_Supportlist SCB MO APAC_V2 8_Supportlist SCB MO APAC_V3 1_udpated 19" xfId="722" xr:uid="{00000000-0005-0000-0000-0000CD020000}"/>
    <cellStyle name="_Supportlist SCB MO APAC_V2 8_Supportlist SCB MO APAC_V3 1_udpated 2" xfId="723" xr:uid="{00000000-0005-0000-0000-0000CE020000}"/>
    <cellStyle name="_Supportlist SCB MO APAC_V2 8_Supportlist SCB MO APAC_V3 1_udpated 20" xfId="724" xr:uid="{00000000-0005-0000-0000-0000CF020000}"/>
    <cellStyle name="_Supportlist SCB MO APAC_V2 8_Supportlist SCB MO APAC_V3 1_udpated 21" xfId="725" xr:uid="{00000000-0005-0000-0000-0000D0020000}"/>
    <cellStyle name="_Supportlist SCB MO APAC_V2 8_Supportlist SCB MO APAC_V3 1_udpated 22" xfId="726" xr:uid="{00000000-0005-0000-0000-0000D1020000}"/>
    <cellStyle name="_Supportlist SCB MO APAC_V2 8_Supportlist SCB MO APAC_V3 1_udpated 23" xfId="727" xr:uid="{00000000-0005-0000-0000-0000D2020000}"/>
    <cellStyle name="_Supportlist SCB MO APAC_V2 8_Supportlist SCB MO APAC_V3 1_udpated 24" xfId="728" xr:uid="{00000000-0005-0000-0000-0000D3020000}"/>
    <cellStyle name="_Supportlist SCB MO APAC_V2 8_Supportlist SCB MO APAC_V3 1_udpated 25" xfId="729" xr:uid="{00000000-0005-0000-0000-0000D4020000}"/>
    <cellStyle name="_Supportlist SCB MO APAC_V2 8_Supportlist SCB MO APAC_V3 1_udpated 26" xfId="730" xr:uid="{00000000-0005-0000-0000-0000D5020000}"/>
    <cellStyle name="_Supportlist SCB MO APAC_V2 8_Supportlist SCB MO APAC_V3 1_udpated 27" xfId="731" xr:uid="{00000000-0005-0000-0000-0000D6020000}"/>
    <cellStyle name="_Supportlist SCB MO APAC_V2 8_Supportlist SCB MO APAC_V3 1_udpated 28" xfId="732" xr:uid="{00000000-0005-0000-0000-0000D7020000}"/>
    <cellStyle name="_Supportlist SCB MO APAC_V2 8_Supportlist SCB MO APAC_V3 1_udpated 29" xfId="733" xr:uid="{00000000-0005-0000-0000-0000D8020000}"/>
    <cellStyle name="_Supportlist SCB MO APAC_V2 8_Supportlist SCB MO APAC_V3 1_udpated 3" xfId="734" xr:uid="{00000000-0005-0000-0000-0000D9020000}"/>
    <cellStyle name="_Supportlist SCB MO APAC_V2 8_Supportlist SCB MO APAC_V3 1_udpated 30" xfId="735" xr:uid="{00000000-0005-0000-0000-0000DA020000}"/>
    <cellStyle name="_Supportlist SCB MO APAC_V2 8_Supportlist SCB MO APAC_V3 1_udpated 4" xfId="736" xr:uid="{00000000-0005-0000-0000-0000DB020000}"/>
    <cellStyle name="_Supportlist SCB MO APAC_V2 8_Supportlist SCB MO APAC_V3 1_udpated 5" xfId="737" xr:uid="{00000000-0005-0000-0000-0000DC020000}"/>
    <cellStyle name="_Supportlist SCB MO APAC_V2 8_Supportlist SCB MO APAC_V3 1_udpated 6" xfId="738" xr:uid="{00000000-0005-0000-0000-0000DD020000}"/>
    <cellStyle name="_Supportlist SCB MO APAC_V2 8_Supportlist SCB MO APAC_V3 1_udpated 7" xfId="739" xr:uid="{00000000-0005-0000-0000-0000DE020000}"/>
    <cellStyle name="_Supportlist SCB MO APAC_V2 8_Supportlist SCB MO APAC_V3 1_udpated 8" xfId="740" xr:uid="{00000000-0005-0000-0000-0000DF020000}"/>
    <cellStyle name="_Supportlist SCB MO APAC_V2 8_Supportlist SCB MO APAC_V3 1_udpated 9" xfId="741" xr:uid="{00000000-0005-0000-0000-0000E0020000}"/>
    <cellStyle name="_Supportlist SCB MO APAC_V2 8_Supportlist SCB MO APAC_V3 1_udpated_AO SDM communication matrix - v23 5Apr10" xfId="742" xr:uid="{00000000-0005-0000-0000-0000E1020000}"/>
    <cellStyle name="_Supportlist SCB MO APAC_V2 8_Supportlist SCB MO APAC_V3 1_udpated_AO SDM communication matrix - v23 5Apr10 2" xfId="743" xr:uid="{00000000-0005-0000-0000-0000E2020000}"/>
    <cellStyle name="_Supportlist SCB MO APAC_V2 8_Supportlist SCB MO APAC_V3 1_udpated_AO SDM communication matrix - v24 30Apr10" xfId="744" xr:uid="{00000000-0005-0000-0000-0000E3020000}"/>
    <cellStyle name="_Supportlist SCB MO APAC_V2 8_Supportlist SCB MO APAC_V3 1_udpated_AO SDM communication matrix - v24 30Apr10 2" xfId="745" xr:uid="{00000000-0005-0000-0000-0000E4020000}"/>
    <cellStyle name="_Supportlist SCB MO APAC_V2 8_Supportlist SCB MO APAC_V3 1_udpated_AO SDM communication matrix - v27 7Jun10" xfId="746" xr:uid="{00000000-0005-0000-0000-0000E5020000}"/>
    <cellStyle name="_Supportlist SCB MO APAC_V2 8_Supportlist SCB MO APAC_V3 1_udpated_AO SDM communication matrix - v27 7Jun10 2" xfId="747" xr:uid="{00000000-0005-0000-0000-0000E6020000}"/>
    <cellStyle name="_Supportlist SCB MO APAC_V2 8_Supportlist SCB MO APAC_V3 2 (draft)" xfId="748" xr:uid="{00000000-0005-0000-0000-0000E7020000}"/>
    <cellStyle name="_Supportlist SCB MO APAC_V2 8_Supportlist SCB MO APAC_V3 2 (draft) 10" xfId="749" xr:uid="{00000000-0005-0000-0000-0000E8020000}"/>
    <cellStyle name="_Supportlist SCB MO APAC_V2 8_Supportlist SCB MO APAC_V3 2 (draft) 11" xfId="750" xr:uid="{00000000-0005-0000-0000-0000E9020000}"/>
    <cellStyle name="_Supportlist SCB MO APAC_V2 8_Supportlist SCB MO APAC_V3 2 (draft) 12" xfId="751" xr:uid="{00000000-0005-0000-0000-0000EA020000}"/>
    <cellStyle name="_Supportlist SCB MO APAC_V2 8_Supportlist SCB MO APAC_V3 2 (draft) 13" xfId="752" xr:uid="{00000000-0005-0000-0000-0000EB020000}"/>
    <cellStyle name="_Supportlist SCB MO APAC_V2 8_Supportlist SCB MO APAC_V3 2 (draft) 14" xfId="753" xr:uid="{00000000-0005-0000-0000-0000EC020000}"/>
    <cellStyle name="_Supportlist SCB MO APAC_V2 8_Supportlist SCB MO APAC_V3 2 (draft) 15" xfId="754" xr:uid="{00000000-0005-0000-0000-0000ED020000}"/>
    <cellStyle name="_Supportlist SCB MO APAC_V2 8_Supportlist SCB MO APAC_V3 2 (draft) 16" xfId="755" xr:uid="{00000000-0005-0000-0000-0000EE020000}"/>
    <cellStyle name="_Supportlist SCB MO APAC_V2 8_Supportlist SCB MO APAC_V3 2 (draft) 17" xfId="756" xr:uid="{00000000-0005-0000-0000-0000EF020000}"/>
    <cellStyle name="_Supportlist SCB MO APAC_V2 8_Supportlist SCB MO APAC_V3 2 (draft) 18" xfId="757" xr:uid="{00000000-0005-0000-0000-0000F0020000}"/>
    <cellStyle name="_Supportlist SCB MO APAC_V2 8_Supportlist SCB MO APAC_V3 2 (draft) 19" xfId="758" xr:uid="{00000000-0005-0000-0000-0000F1020000}"/>
    <cellStyle name="_Supportlist SCB MO APAC_V2 8_Supportlist SCB MO APAC_V3 2 (draft) 2" xfId="759" xr:uid="{00000000-0005-0000-0000-0000F2020000}"/>
    <cellStyle name="_Supportlist SCB MO APAC_V2 8_Supportlist SCB MO APAC_V3 2 (draft) 20" xfId="760" xr:uid="{00000000-0005-0000-0000-0000F3020000}"/>
    <cellStyle name="_Supportlist SCB MO APAC_V2 8_Supportlist SCB MO APAC_V3 2 (draft) 21" xfId="761" xr:uid="{00000000-0005-0000-0000-0000F4020000}"/>
    <cellStyle name="_Supportlist SCB MO APAC_V2 8_Supportlist SCB MO APAC_V3 2 (draft) 22" xfId="762" xr:uid="{00000000-0005-0000-0000-0000F5020000}"/>
    <cellStyle name="_Supportlist SCB MO APAC_V2 8_Supportlist SCB MO APAC_V3 2 (draft) 23" xfId="763" xr:uid="{00000000-0005-0000-0000-0000F6020000}"/>
    <cellStyle name="_Supportlist SCB MO APAC_V2 8_Supportlist SCB MO APAC_V3 2 (draft) 24" xfId="764" xr:uid="{00000000-0005-0000-0000-0000F7020000}"/>
    <cellStyle name="_Supportlist SCB MO APAC_V2 8_Supportlist SCB MO APAC_V3 2 (draft) 25" xfId="765" xr:uid="{00000000-0005-0000-0000-0000F8020000}"/>
    <cellStyle name="_Supportlist SCB MO APAC_V2 8_Supportlist SCB MO APAC_V3 2 (draft) 26" xfId="766" xr:uid="{00000000-0005-0000-0000-0000F9020000}"/>
    <cellStyle name="_Supportlist SCB MO APAC_V2 8_Supportlist SCB MO APAC_V3 2 (draft) 27" xfId="767" xr:uid="{00000000-0005-0000-0000-0000FA020000}"/>
    <cellStyle name="_Supportlist SCB MO APAC_V2 8_Supportlist SCB MO APAC_V3 2 (draft) 28" xfId="768" xr:uid="{00000000-0005-0000-0000-0000FB020000}"/>
    <cellStyle name="_Supportlist SCB MO APAC_V2 8_Supportlist SCB MO APAC_V3 2 (draft) 29" xfId="769" xr:uid="{00000000-0005-0000-0000-0000FC020000}"/>
    <cellStyle name="_Supportlist SCB MO APAC_V2 8_Supportlist SCB MO APAC_V3 2 (draft) 3" xfId="770" xr:uid="{00000000-0005-0000-0000-0000FD020000}"/>
    <cellStyle name="_Supportlist SCB MO APAC_V2 8_Supportlist SCB MO APAC_V3 2 (draft) 30" xfId="771" xr:uid="{00000000-0005-0000-0000-0000FE020000}"/>
    <cellStyle name="_Supportlist SCB MO APAC_V2 8_Supportlist SCB MO APAC_V3 2 (draft) 4" xfId="772" xr:uid="{00000000-0005-0000-0000-0000FF020000}"/>
    <cellStyle name="_Supportlist SCB MO APAC_V2 8_Supportlist SCB MO APAC_V3 2 (draft) 5" xfId="773" xr:uid="{00000000-0005-0000-0000-000000030000}"/>
    <cellStyle name="_Supportlist SCB MO APAC_V2 8_Supportlist SCB MO APAC_V3 2 (draft) 6" xfId="774" xr:uid="{00000000-0005-0000-0000-000001030000}"/>
    <cellStyle name="_Supportlist SCB MO APAC_V2 8_Supportlist SCB MO APAC_V3 2 (draft) 7" xfId="775" xr:uid="{00000000-0005-0000-0000-000002030000}"/>
    <cellStyle name="_Supportlist SCB MO APAC_V2 8_Supportlist SCB MO APAC_V3 2 (draft) 8" xfId="776" xr:uid="{00000000-0005-0000-0000-000003030000}"/>
    <cellStyle name="_Supportlist SCB MO APAC_V2 8_Supportlist SCB MO APAC_V3 2 (draft) 9" xfId="777" xr:uid="{00000000-0005-0000-0000-000004030000}"/>
    <cellStyle name="_Supportlist SCB MO APAC_V2 8_Supportlist SCB MO APAC_V3 2 (draft)_AO SDM communication matrix - v23 5Apr10" xfId="778" xr:uid="{00000000-0005-0000-0000-000005030000}"/>
    <cellStyle name="_Supportlist SCB MO APAC_V2 8_Supportlist SCB MO APAC_V3 2 (draft)_AO SDM communication matrix - v23 5Apr10 2" xfId="779" xr:uid="{00000000-0005-0000-0000-000006030000}"/>
    <cellStyle name="_Supportlist SCB MO APAC_V2 8_Supportlist SCB MO APAC_V3 2 (draft)_AO SDM communication matrix - v24 30Apr10" xfId="780" xr:uid="{00000000-0005-0000-0000-000007030000}"/>
    <cellStyle name="_Supportlist SCB MO APAC_V2 8_Supportlist SCB MO APAC_V3 2 (draft)_AO SDM communication matrix - v24 30Apr10 2" xfId="781" xr:uid="{00000000-0005-0000-0000-000008030000}"/>
    <cellStyle name="_Supportlist SCB MO APAC_V2 8_Supportlist SCB MO APAC_V3 2 (draft)_AO SDM communication matrix - v27 7Jun10" xfId="782" xr:uid="{00000000-0005-0000-0000-000009030000}"/>
    <cellStyle name="_Supportlist SCB MO APAC_V2 8_Supportlist SCB MO APAC_V3 2 (draft)_AO SDM communication matrix - v27 7Jun10 2" xfId="783" xr:uid="{00000000-0005-0000-0000-00000A030000}"/>
    <cellStyle name="_Supportlist SCB MO APAC_V2 8_Supportlist SCB MO APAC_V3 6" xfId="784" xr:uid="{00000000-0005-0000-0000-00000B030000}"/>
    <cellStyle name="_Supportlist SCB MO APAC_V2 8_Supportlist SCB MO APAC_V3 6 10" xfId="785" xr:uid="{00000000-0005-0000-0000-00000C030000}"/>
    <cellStyle name="_Supportlist SCB MO APAC_V2 8_Supportlist SCB MO APAC_V3 6 11" xfId="786" xr:uid="{00000000-0005-0000-0000-00000D030000}"/>
    <cellStyle name="_Supportlist SCB MO APAC_V2 8_Supportlist SCB MO APAC_V3 6 12" xfId="787" xr:uid="{00000000-0005-0000-0000-00000E030000}"/>
    <cellStyle name="_Supportlist SCB MO APAC_V2 8_Supportlist SCB MO APAC_V3 6 13" xfId="788" xr:uid="{00000000-0005-0000-0000-00000F030000}"/>
    <cellStyle name="_Supportlist SCB MO APAC_V2 8_Supportlist SCB MO APAC_V3 6 14" xfId="789" xr:uid="{00000000-0005-0000-0000-000010030000}"/>
    <cellStyle name="_Supportlist SCB MO APAC_V2 8_Supportlist SCB MO APAC_V3 6 15" xfId="790" xr:uid="{00000000-0005-0000-0000-000011030000}"/>
    <cellStyle name="_Supportlist SCB MO APAC_V2 8_Supportlist SCB MO APAC_V3 6 16" xfId="791" xr:uid="{00000000-0005-0000-0000-000012030000}"/>
    <cellStyle name="_Supportlist SCB MO APAC_V2 8_Supportlist SCB MO APAC_V3 6 17" xfId="792" xr:uid="{00000000-0005-0000-0000-000013030000}"/>
    <cellStyle name="_Supportlist SCB MO APAC_V2 8_Supportlist SCB MO APAC_V3 6 18" xfId="793" xr:uid="{00000000-0005-0000-0000-000014030000}"/>
    <cellStyle name="_Supportlist SCB MO APAC_V2 8_Supportlist SCB MO APAC_V3 6 19" xfId="794" xr:uid="{00000000-0005-0000-0000-000015030000}"/>
    <cellStyle name="_Supportlist SCB MO APAC_V2 8_Supportlist SCB MO APAC_V3 6 2" xfId="795" xr:uid="{00000000-0005-0000-0000-000016030000}"/>
    <cellStyle name="_Supportlist SCB MO APAC_V2 8_Supportlist SCB MO APAC_V3 6 20" xfId="796" xr:uid="{00000000-0005-0000-0000-000017030000}"/>
    <cellStyle name="_Supportlist SCB MO APAC_V2 8_Supportlist SCB MO APAC_V3 6 21" xfId="797" xr:uid="{00000000-0005-0000-0000-000018030000}"/>
    <cellStyle name="_Supportlist SCB MO APAC_V2 8_Supportlist SCB MO APAC_V3 6 22" xfId="798" xr:uid="{00000000-0005-0000-0000-000019030000}"/>
    <cellStyle name="_Supportlist SCB MO APAC_V2 8_Supportlist SCB MO APAC_V3 6 23" xfId="799" xr:uid="{00000000-0005-0000-0000-00001A030000}"/>
    <cellStyle name="_Supportlist SCB MO APAC_V2 8_Supportlist SCB MO APAC_V3 6 24" xfId="800" xr:uid="{00000000-0005-0000-0000-00001B030000}"/>
    <cellStyle name="_Supportlist SCB MO APAC_V2 8_Supportlist SCB MO APAC_V3 6 25" xfId="801" xr:uid="{00000000-0005-0000-0000-00001C030000}"/>
    <cellStyle name="_Supportlist SCB MO APAC_V2 8_Supportlist SCB MO APAC_V3 6 26" xfId="802" xr:uid="{00000000-0005-0000-0000-00001D030000}"/>
    <cellStyle name="_Supportlist SCB MO APAC_V2 8_Supportlist SCB MO APAC_V3 6 27" xfId="803" xr:uid="{00000000-0005-0000-0000-00001E030000}"/>
    <cellStyle name="_Supportlist SCB MO APAC_V2 8_Supportlist SCB MO APAC_V3 6 28" xfId="804" xr:uid="{00000000-0005-0000-0000-00001F030000}"/>
    <cellStyle name="_Supportlist SCB MO APAC_V2 8_Supportlist SCB MO APAC_V3 6 29" xfId="805" xr:uid="{00000000-0005-0000-0000-000020030000}"/>
    <cellStyle name="_Supportlist SCB MO APAC_V2 8_Supportlist SCB MO APAC_V3 6 3" xfId="806" xr:uid="{00000000-0005-0000-0000-000021030000}"/>
    <cellStyle name="_Supportlist SCB MO APAC_V2 8_Supportlist SCB MO APAC_V3 6 30" xfId="807" xr:uid="{00000000-0005-0000-0000-000022030000}"/>
    <cellStyle name="_Supportlist SCB MO APAC_V2 8_Supportlist SCB MO APAC_V3 6 4" xfId="808" xr:uid="{00000000-0005-0000-0000-000023030000}"/>
    <cellStyle name="_Supportlist SCB MO APAC_V2 8_Supportlist SCB MO APAC_V3 6 5" xfId="809" xr:uid="{00000000-0005-0000-0000-000024030000}"/>
    <cellStyle name="_Supportlist SCB MO APAC_V2 8_Supportlist SCB MO APAC_V3 6 6" xfId="810" xr:uid="{00000000-0005-0000-0000-000025030000}"/>
    <cellStyle name="_Supportlist SCB MO APAC_V2 8_Supportlist SCB MO APAC_V3 6 7" xfId="811" xr:uid="{00000000-0005-0000-0000-000026030000}"/>
    <cellStyle name="_Supportlist SCB MO APAC_V2 8_Supportlist SCB MO APAC_V3 6 8" xfId="812" xr:uid="{00000000-0005-0000-0000-000027030000}"/>
    <cellStyle name="_Supportlist SCB MO APAC_V2 8_Supportlist SCB MO APAC_V3 6 9" xfId="813" xr:uid="{00000000-0005-0000-0000-000028030000}"/>
    <cellStyle name="_Supportlist SCB MO APAC_V2 8_Supportlist SCB MO APAC_V3 6_AO SDM communication matrix - v23 5Apr10" xfId="814" xr:uid="{00000000-0005-0000-0000-000029030000}"/>
    <cellStyle name="_Supportlist SCB MO APAC_V2 8_Supportlist SCB MO APAC_V3 6_AO SDM communication matrix - v23 5Apr10 2" xfId="815" xr:uid="{00000000-0005-0000-0000-00002A030000}"/>
    <cellStyle name="_Supportlist SCB MO APAC_V2 8_Supportlist SCB MO APAC_V3 6_AO SDM communication matrix - v24 30Apr10" xfId="816" xr:uid="{00000000-0005-0000-0000-00002B030000}"/>
    <cellStyle name="_Supportlist SCB MO APAC_V2 8_Supportlist SCB MO APAC_V3 6_AO SDM communication matrix - v24 30Apr10 2" xfId="817" xr:uid="{00000000-0005-0000-0000-00002C030000}"/>
    <cellStyle name="_Supportlist SCB MO APAC_V2 8_Supportlist SCB MO APAC_V3 6_AO SDM communication matrix - v27 7Jun10" xfId="818" xr:uid="{00000000-0005-0000-0000-00002D030000}"/>
    <cellStyle name="_Supportlist SCB MO APAC_V2 8_Supportlist SCB MO APAC_V3 6_AO SDM communication matrix - v27 7Jun10 2" xfId="819" xr:uid="{00000000-0005-0000-0000-00002E030000}"/>
    <cellStyle name="_Supportlist SCB MO APAC_V2 8_Supportlist SCB MO APAC_V4 4" xfId="820" xr:uid="{00000000-0005-0000-0000-00002F030000}"/>
    <cellStyle name="_Supportlist SCB MO APAC_V2 8_Supportlist SCB MO APAC_V4 4 10" xfId="821" xr:uid="{00000000-0005-0000-0000-000030030000}"/>
    <cellStyle name="_Supportlist SCB MO APAC_V2 8_Supportlist SCB MO APAC_V4 4 11" xfId="822" xr:uid="{00000000-0005-0000-0000-000031030000}"/>
    <cellStyle name="_Supportlist SCB MO APAC_V2 8_Supportlist SCB MO APAC_V4 4 12" xfId="823" xr:uid="{00000000-0005-0000-0000-000032030000}"/>
    <cellStyle name="_Supportlist SCB MO APAC_V2 8_Supportlist SCB MO APAC_V4 4 13" xfId="824" xr:uid="{00000000-0005-0000-0000-000033030000}"/>
    <cellStyle name="_Supportlist SCB MO APAC_V2 8_Supportlist SCB MO APAC_V4 4 14" xfId="825" xr:uid="{00000000-0005-0000-0000-000034030000}"/>
    <cellStyle name="_Supportlist SCB MO APAC_V2 8_Supportlist SCB MO APAC_V4 4 15" xfId="826" xr:uid="{00000000-0005-0000-0000-000035030000}"/>
    <cellStyle name="_Supportlist SCB MO APAC_V2 8_Supportlist SCB MO APAC_V4 4 16" xfId="827" xr:uid="{00000000-0005-0000-0000-000036030000}"/>
    <cellStyle name="_Supportlist SCB MO APAC_V2 8_Supportlist SCB MO APAC_V4 4 17" xfId="828" xr:uid="{00000000-0005-0000-0000-000037030000}"/>
    <cellStyle name="_Supportlist SCB MO APAC_V2 8_Supportlist SCB MO APAC_V4 4 18" xfId="829" xr:uid="{00000000-0005-0000-0000-000038030000}"/>
    <cellStyle name="_Supportlist SCB MO APAC_V2 8_Supportlist SCB MO APAC_V4 4 19" xfId="830" xr:uid="{00000000-0005-0000-0000-000039030000}"/>
    <cellStyle name="_Supportlist SCB MO APAC_V2 8_Supportlist SCB MO APAC_V4 4 2" xfId="831" xr:uid="{00000000-0005-0000-0000-00003A030000}"/>
    <cellStyle name="_Supportlist SCB MO APAC_V2 8_Supportlist SCB MO APAC_V4 4 20" xfId="832" xr:uid="{00000000-0005-0000-0000-00003B030000}"/>
    <cellStyle name="_Supportlist SCB MO APAC_V2 8_Supportlist SCB MO APAC_V4 4 21" xfId="833" xr:uid="{00000000-0005-0000-0000-00003C030000}"/>
    <cellStyle name="_Supportlist SCB MO APAC_V2 8_Supportlist SCB MO APAC_V4 4 22" xfId="834" xr:uid="{00000000-0005-0000-0000-00003D030000}"/>
    <cellStyle name="_Supportlist SCB MO APAC_V2 8_Supportlist SCB MO APAC_V4 4 23" xfId="835" xr:uid="{00000000-0005-0000-0000-00003E030000}"/>
    <cellStyle name="_Supportlist SCB MO APAC_V2 8_Supportlist SCB MO APAC_V4 4 24" xfId="836" xr:uid="{00000000-0005-0000-0000-00003F030000}"/>
    <cellStyle name="_Supportlist SCB MO APAC_V2 8_Supportlist SCB MO APAC_V4 4 25" xfId="837" xr:uid="{00000000-0005-0000-0000-000040030000}"/>
    <cellStyle name="_Supportlist SCB MO APAC_V2 8_Supportlist SCB MO APAC_V4 4 26" xfId="838" xr:uid="{00000000-0005-0000-0000-000041030000}"/>
    <cellStyle name="_Supportlist SCB MO APAC_V2 8_Supportlist SCB MO APAC_V4 4 27" xfId="839" xr:uid="{00000000-0005-0000-0000-000042030000}"/>
    <cellStyle name="_Supportlist SCB MO APAC_V2 8_Supportlist SCB MO APAC_V4 4 28" xfId="840" xr:uid="{00000000-0005-0000-0000-000043030000}"/>
    <cellStyle name="_Supportlist SCB MO APAC_V2 8_Supportlist SCB MO APAC_V4 4 29" xfId="841" xr:uid="{00000000-0005-0000-0000-000044030000}"/>
    <cellStyle name="_Supportlist SCB MO APAC_V2 8_Supportlist SCB MO APAC_V4 4 3" xfId="842" xr:uid="{00000000-0005-0000-0000-000045030000}"/>
    <cellStyle name="_Supportlist SCB MO APAC_V2 8_Supportlist SCB MO APAC_V4 4 30" xfId="843" xr:uid="{00000000-0005-0000-0000-000046030000}"/>
    <cellStyle name="_Supportlist SCB MO APAC_V2 8_Supportlist SCB MO APAC_V4 4 4" xfId="844" xr:uid="{00000000-0005-0000-0000-000047030000}"/>
    <cellStyle name="_Supportlist SCB MO APAC_V2 8_Supportlist SCB MO APAC_V4 4 5" xfId="845" xr:uid="{00000000-0005-0000-0000-000048030000}"/>
    <cellStyle name="_Supportlist SCB MO APAC_V2 8_Supportlist SCB MO APAC_V4 4 6" xfId="846" xr:uid="{00000000-0005-0000-0000-000049030000}"/>
    <cellStyle name="_Supportlist SCB MO APAC_V2 8_Supportlist SCB MO APAC_V4 4 7" xfId="847" xr:uid="{00000000-0005-0000-0000-00004A030000}"/>
    <cellStyle name="_Supportlist SCB MO APAC_V2 8_Supportlist SCB MO APAC_V4 4 8" xfId="848" xr:uid="{00000000-0005-0000-0000-00004B030000}"/>
    <cellStyle name="_Supportlist SCB MO APAC_V2 8_Supportlist SCB MO APAC_V4 4 9" xfId="849" xr:uid="{00000000-0005-0000-0000-00004C030000}"/>
    <cellStyle name="_Supportlist SCB MO APAC_V2 8_Supportlist SCB MO APAC_V4 4_AO SDM communication matrix - v23 5Apr10" xfId="850" xr:uid="{00000000-0005-0000-0000-00004D030000}"/>
    <cellStyle name="_Supportlist SCB MO APAC_V2 8_Supportlist SCB MO APAC_V4 4_AO SDM communication matrix - v23 5Apr10 2" xfId="851" xr:uid="{00000000-0005-0000-0000-00004E030000}"/>
    <cellStyle name="_Supportlist SCB MO APAC_V2 8_Supportlist SCB MO APAC_V4 4_AO SDM communication matrix - v24 30Apr10" xfId="852" xr:uid="{00000000-0005-0000-0000-00004F030000}"/>
    <cellStyle name="_Supportlist SCB MO APAC_V2 8_Supportlist SCB MO APAC_V4 4_AO SDM communication matrix - v24 30Apr10 2" xfId="853" xr:uid="{00000000-0005-0000-0000-000050030000}"/>
    <cellStyle name="_Supportlist SCB MO APAC_V2 8_Supportlist SCB MO APAC_V4 4_AO SDM communication matrix - v27 7Jun10" xfId="854" xr:uid="{00000000-0005-0000-0000-000051030000}"/>
    <cellStyle name="_Supportlist SCB MO APAC_V2 8_Supportlist SCB MO APAC_V4 4_AO SDM communication matrix - v27 7Jun10 2" xfId="855" xr:uid="{00000000-0005-0000-0000-000052030000}"/>
    <cellStyle name="_Supportlist SCB MO APAC_V2 8_Supportlist SCB MO APAC_V5 0b" xfId="856" xr:uid="{00000000-0005-0000-0000-000053030000}"/>
    <cellStyle name="_Supportlist SCB MO APAC_V2 8_Supportlist SCB MO APAC_V5 0b 10" xfId="857" xr:uid="{00000000-0005-0000-0000-000054030000}"/>
    <cellStyle name="_Supportlist SCB MO APAC_V2 8_Supportlist SCB MO APAC_V5 0b 11" xfId="858" xr:uid="{00000000-0005-0000-0000-000055030000}"/>
    <cellStyle name="_Supportlist SCB MO APAC_V2 8_Supportlist SCB MO APAC_V5 0b 12" xfId="859" xr:uid="{00000000-0005-0000-0000-000056030000}"/>
    <cellStyle name="_Supportlist SCB MO APAC_V2 8_Supportlist SCB MO APAC_V5 0b 13" xfId="860" xr:uid="{00000000-0005-0000-0000-000057030000}"/>
    <cellStyle name="_Supportlist SCB MO APAC_V2 8_Supportlist SCB MO APAC_V5 0b 14" xfId="861" xr:uid="{00000000-0005-0000-0000-000058030000}"/>
    <cellStyle name="_Supportlist SCB MO APAC_V2 8_Supportlist SCB MO APAC_V5 0b 15" xfId="862" xr:uid="{00000000-0005-0000-0000-000059030000}"/>
    <cellStyle name="_Supportlist SCB MO APAC_V2 8_Supportlist SCB MO APAC_V5 0b 16" xfId="863" xr:uid="{00000000-0005-0000-0000-00005A030000}"/>
    <cellStyle name="_Supportlist SCB MO APAC_V2 8_Supportlist SCB MO APAC_V5 0b 17" xfId="864" xr:uid="{00000000-0005-0000-0000-00005B030000}"/>
    <cellStyle name="_Supportlist SCB MO APAC_V2 8_Supportlist SCB MO APAC_V5 0b 18" xfId="865" xr:uid="{00000000-0005-0000-0000-00005C030000}"/>
    <cellStyle name="_Supportlist SCB MO APAC_V2 8_Supportlist SCB MO APAC_V5 0b 19" xfId="866" xr:uid="{00000000-0005-0000-0000-00005D030000}"/>
    <cellStyle name="_Supportlist SCB MO APAC_V2 8_Supportlist SCB MO APAC_V5 0b 2" xfId="867" xr:uid="{00000000-0005-0000-0000-00005E030000}"/>
    <cellStyle name="_Supportlist SCB MO APAC_V2 8_Supportlist SCB MO APAC_V5 0b 20" xfId="868" xr:uid="{00000000-0005-0000-0000-00005F030000}"/>
    <cellStyle name="_Supportlist SCB MO APAC_V2 8_Supportlist SCB MO APAC_V5 0b 21" xfId="869" xr:uid="{00000000-0005-0000-0000-000060030000}"/>
    <cellStyle name="_Supportlist SCB MO APAC_V2 8_Supportlist SCB MO APAC_V5 0b 22" xfId="870" xr:uid="{00000000-0005-0000-0000-000061030000}"/>
    <cellStyle name="_Supportlist SCB MO APAC_V2 8_Supportlist SCB MO APAC_V5 0b 23" xfId="871" xr:uid="{00000000-0005-0000-0000-000062030000}"/>
    <cellStyle name="_Supportlist SCB MO APAC_V2 8_Supportlist SCB MO APAC_V5 0b 24" xfId="872" xr:uid="{00000000-0005-0000-0000-000063030000}"/>
    <cellStyle name="_Supportlist SCB MO APAC_V2 8_Supportlist SCB MO APAC_V5 0b 25" xfId="873" xr:uid="{00000000-0005-0000-0000-000064030000}"/>
    <cellStyle name="_Supportlist SCB MO APAC_V2 8_Supportlist SCB MO APAC_V5 0b 26" xfId="874" xr:uid="{00000000-0005-0000-0000-000065030000}"/>
    <cellStyle name="_Supportlist SCB MO APAC_V2 8_Supportlist SCB MO APAC_V5 0b 27" xfId="875" xr:uid="{00000000-0005-0000-0000-000066030000}"/>
    <cellStyle name="_Supportlist SCB MO APAC_V2 8_Supportlist SCB MO APAC_V5 0b 28" xfId="876" xr:uid="{00000000-0005-0000-0000-000067030000}"/>
    <cellStyle name="_Supportlist SCB MO APAC_V2 8_Supportlist SCB MO APAC_V5 0b 29" xfId="877" xr:uid="{00000000-0005-0000-0000-000068030000}"/>
    <cellStyle name="_Supportlist SCB MO APAC_V2 8_Supportlist SCB MO APAC_V5 0b 3" xfId="878" xr:uid="{00000000-0005-0000-0000-000069030000}"/>
    <cellStyle name="_Supportlist SCB MO APAC_V2 8_Supportlist SCB MO APAC_V5 0b 30" xfId="879" xr:uid="{00000000-0005-0000-0000-00006A030000}"/>
    <cellStyle name="_Supportlist SCB MO APAC_V2 8_Supportlist SCB MO APAC_V5 0b 4" xfId="880" xr:uid="{00000000-0005-0000-0000-00006B030000}"/>
    <cellStyle name="_Supportlist SCB MO APAC_V2 8_Supportlist SCB MO APAC_V5 0b 5" xfId="881" xr:uid="{00000000-0005-0000-0000-00006C030000}"/>
    <cellStyle name="_Supportlist SCB MO APAC_V2 8_Supportlist SCB MO APAC_V5 0b 6" xfId="882" xr:uid="{00000000-0005-0000-0000-00006D030000}"/>
    <cellStyle name="_Supportlist SCB MO APAC_V2 8_Supportlist SCB MO APAC_V5 0b 7" xfId="883" xr:uid="{00000000-0005-0000-0000-00006E030000}"/>
    <cellStyle name="_Supportlist SCB MO APAC_V2 8_Supportlist SCB MO APAC_V5 0b 8" xfId="884" xr:uid="{00000000-0005-0000-0000-00006F030000}"/>
    <cellStyle name="_Supportlist SCB MO APAC_V2 8_Supportlist SCB MO APAC_V5 0b 9" xfId="885" xr:uid="{00000000-0005-0000-0000-000070030000}"/>
    <cellStyle name="_Supportlist SCB MO APAC_V2 8_Supportlist SCB MO APAC_V5 0b_AO SDM communication matrix - v23 5Apr10" xfId="886" xr:uid="{00000000-0005-0000-0000-000071030000}"/>
    <cellStyle name="_Supportlist SCB MO APAC_V2 8_Supportlist SCB MO APAC_V5 0b_AO SDM communication matrix - v23 5Apr10 2" xfId="887" xr:uid="{00000000-0005-0000-0000-000072030000}"/>
    <cellStyle name="_Supportlist SCB MO APAC_V2 8_Supportlist SCB MO APAC_V5 0b_AO SDM communication matrix - v24 30Apr10" xfId="888" xr:uid="{00000000-0005-0000-0000-000073030000}"/>
    <cellStyle name="_Supportlist SCB MO APAC_V2 8_Supportlist SCB MO APAC_V5 0b_AO SDM communication matrix - v24 30Apr10 2" xfId="889" xr:uid="{00000000-0005-0000-0000-000074030000}"/>
    <cellStyle name="_Supportlist SCB MO APAC_V2 8_Supportlist SCB MO APAC_V5 0b_AO SDM communication matrix - v27 7Jun10" xfId="890" xr:uid="{00000000-0005-0000-0000-000075030000}"/>
    <cellStyle name="_Supportlist SCB MO APAC_V2 8_Supportlist SCB MO APAC_V5 0b_AO SDM communication matrix - v27 7Jun10 2" xfId="891" xr:uid="{00000000-0005-0000-0000-000076030000}"/>
    <cellStyle name="_Supportlist SCB MO APAC_V2 8_Supportlist SCB MO APAC_V5 2" xfId="892" xr:uid="{00000000-0005-0000-0000-000077030000}"/>
    <cellStyle name="_Supportlist SCB MO APAC_V2 8_Supportlist SCB MO APAC_V5 2 10" xfId="893" xr:uid="{00000000-0005-0000-0000-000078030000}"/>
    <cellStyle name="_Supportlist SCB MO APAC_V2 8_Supportlist SCB MO APAC_V5 2 11" xfId="894" xr:uid="{00000000-0005-0000-0000-000079030000}"/>
    <cellStyle name="_Supportlist SCB MO APAC_V2 8_Supportlist SCB MO APAC_V5 2 12" xfId="895" xr:uid="{00000000-0005-0000-0000-00007A030000}"/>
    <cellStyle name="_Supportlist SCB MO APAC_V2 8_Supportlist SCB MO APAC_V5 2 13" xfId="896" xr:uid="{00000000-0005-0000-0000-00007B030000}"/>
    <cellStyle name="_Supportlist SCB MO APAC_V2 8_Supportlist SCB MO APAC_V5 2 14" xfId="897" xr:uid="{00000000-0005-0000-0000-00007C030000}"/>
    <cellStyle name="_Supportlist SCB MO APAC_V2 8_Supportlist SCB MO APAC_V5 2 15" xfId="898" xr:uid="{00000000-0005-0000-0000-00007D030000}"/>
    <cellStyle name="_Supportlist SCB MO APAC_V2 8_Supportlist SCB MO APAC_V5 2 16" xfId="899" xr:uid="{00000000-0005-0000-0000-00007E030000}"/>
    <cellStyle name="_Supportlist SCB MO APAC_V2 8_Supportlist SCB MO APAC_V5 2 17" xfId="900" xr:uid="{00000000-0005-0000-0000-00007F030000}"/>
    <cellStyle name="_Supportlist SCB MO APAC_V2 8_Supportlist SCB MO APAC_V5 2 18" xfId="901" xr:uid="{00000000-0005-0000-0000-000080030000}"/>
    <cellStyle name="_Supportlist SCB MO APAC_V2 8_Supportlist SCB MO APAC_V5 2 19" xfId="902" xr:uid="{00000000-0005-0000-0000-000081030000}"/>
    <cellStyle name="_Supportlist SCB MO APAC_V2 8_Supportlist SCB MO APAC_V5 2 2" xfId="903" xr:uid="{00000000-0005-0000-0000-000082030000}"/>
    <cellStyle name="_Supportlist SCB MO APAC_V2 8_Supportlist SCB MO APAC_V5 2 20" xfId="904" xr:uid="{00000000-0005-0000-0000-000083030000}"/>
    <cellStyle name="_Supportlist SCB MO APAC_V2 8_Supportlist SCB MO APAC_V5 2 21" xfId="905" xr:uid="{00000000-0005-0000-0000-000084030000}"/>
    <cellStyle name="_Supportlist SCB MO APAC_V2 8_Supportlist SCB MO APAC_V5 2 22" xfId="906" xr:uid="{00000000-0005-0000-0000-000085030000}"/>
    <cellStyle name="_Supportlist SCB MO APAC_V2 8_Supportlist SCB MO APAC_V5 2 23" xfId="907" xr:uid="{00000000-0005-0000-0000-000086030000}"/>
    <cellStyle name="_Supportlist SCB MO APAC_V2 8_Supportlist SCB MO APAC_V5 2 24" xfId="908" xr:uid="{00000000-0005-0000-0000-000087030000}"/>
    <cellStyle name="_Supportlist SCB MO APAC_V2 8_Supportlist SCB MO APAC_V5 2 25" xfId="909" xr:uid="{00000000-0005-0000-0000-000088030000}"/>
    <cellStyle name="_Supportlist SCB MO APAC_V2 8_Supportlist SCB MO APAC_V5 2 26" xfId="910" xr:uid="{00000000-0005-0000-0000-000089030000}"/>
    <cellStyle name="_Supportlist SCB MO APAC_V2 8_Supportlist SCB MO APAC_V5 2 27" xfId="911" xr:uid="{00000000-0005-0000-0000-00008A030000}"/>
    <cellStyle name="_Supportlist SCB MO APAC_V2 8_Supportlist SCB MO APAC_V5 2 28" xfId="912" xr:uid="{00000000-0005-0000-0000-00008B030000}"/>
    <cellStyle name="_Supportlist SCB MO APAC_V2 8_Supportlist SCB MO APAC_V5 2 29" xfId="913" xr:uid="{00000000-0005-0000-0000-00008C030000}"/>
    <cellStyle name="_Supportlist SCB MO APAC_V2 8_Supportlist SCB MO APAC_V5 2 3" xfId="914" xr:uid="{00000000-0005-0000-0000-00008D030000}"/>
    <cellStyle name="_Supportlist SCB MO APAC_V2 8_Supportlist SCB MO APAC_V5 2 30" xfId="915" xr:uid="{00000000-0005-0000-0000-00008E030000}"/>
    <cellStyle name="_Supportlist SCB MO APAC_V2 8_Supportlist SCB MO APAC_V5 2 4" xfId="916" xr:uid="{00000000-0005-0000-0000-00008F030000}"/>
    <cellStyle name="_Supportlist SCB MO APAC_V2 8_Supportlist SCB MO APAC_V5 2 5" xfId="917" xr:uid="{00000000-0005-0000-0000-000090030000}"/>
    <cellStyle name="_Supportlist SCB MO APAC_V2 8_Supportlist SCB MO APAC_V5 2 6" xfId="918" xr:uid="{00000000-0005-0000-0000-000091030000}"/>
    <cellStyle name="_Supportlist SCB MO APAC_V2 8_Supportlist SCB MO APAC_V5 2 7" xfId="919" xr:uid="{00000000-0005-0000-0000-000092030000}"/>
    <cellStyle name="_Supportlist SCB MO APAC_V2 8_Supportlist SCB MO APAC_V5 2 8" xfId="920" xr:uid="{00000000-0005-0000-0000-000093030000}"/>
    <cellStyle name="_Supportlist SCB MO APAC_V2 8_Supportlist SCB MO APAC_V5 2 9" xfId="921" xr:uid="{00000000-0005-0000-0000-000094030000}"/>
    <cellStyle name="_Supportlist SCB MO APAC_V2 8_Supportlist SCB MO APAC_V5 2_AO SDM communication matrix - v23 5Apr10" xfId="922" xr:uid="{00000000-0005-0000-0000-000095030000}"/>
    <cellStyle name="_Supportlist SCB MO APAC_V2 8_Supportlist SCB MO APAC_V5 2_AO SDM communication matrix - v23 5Apr10 2" xfId="923" xr:uid="{00000000-0005-0000-0000-000096030000}"/>
    <cellStyle name="_Supportlist SCB MO APAC_V2 8_Supportlist SCB MO APAC_V5 2_AO SDM communication matrix - v24 30Apr10" xfId="924" xr:uid="{00000000-0005-0000-0000-000097030000}"/>
    <cellStyle name="_Supportlist SCB MO APAC_V2 8_Supportlist SCB MO APAC_V5 2_AO SDM communication matrix - v24 30Apr10 2" xfId="925" xr:uid="{00000000-0005-0000-0000-000098030000}"/>
    <cellStyle name="_Supportlist SCB MO APAC_V2 8_Supportlist SCB MO APAC_V5 2_AO SDM communication matrix - v27 7Jun10" xfId="926" xr:uid="{00000000-0005-0000-0000-000099030000}"/>
    <cellStyle name="_Supportlist SCB MO APAC_V2 8_Supportlist SCB MO APAC_V5 2_AO SDM communication matrix - v27 7Jun10 2" xfId="927" xr:uid="{00000000-0005-0000-0000-00009A030000}"/>
    <cellStyle name="_Supportlist SCB MO APAC_V2 8_Supportlist SCB MO APAC_V5 5a" xfId="928" xr:uid="{00000000-0005-0000-0000-00009B030000}"/>
    <cellStyle name="_Supportlist SCB MO APAC_V2 8_Supportlist SCB MO APAC_V5 5a 10" xfId="929" xr:uid="{00000000-0005-0000-0000-00009C030000}"/>
    <cellStyle name="_Supportlist SCB MO APAC_V2 8_Supportlist SCB MO APAC_V5 5a 11" xfId="930" xr:uid="{00000000-0005-0000-0000-00009D030000}"/>
    <cellStyle name="_Supportlist SCB MO APAC_V2 8_Supportlist SCB MO APAC_V5 5a 12" xfId="931" xr:uid="{00000000-0005-0000-0000-00009E030000}"/>
    <cellStyle name="_Supportlist SCB MO APAC_V2 8_Supportlist SCB MO APAC_V5 5a 13" xfId="932" xr:uid="{00000000-0005-0000-0000-00009F030000}"/>
    <cellStyle name="_Supportlist SCB MO APAC_V2 8_Supportlist SCB MO APAC_V5 5a 14" xfId="933" xr:uid="{00000000-0005-0000-0000-0000A0030000}"/>
    <cellStyle name="_Supportlist SCB MO APAC_V2 8_Supportlist SCB MO APAC_V5 5a 15" xfId="934" xr:uid="{00000000-0005-0000-0000-0000A1030000}"/>
    <cellStyle name="_Supportlist SCB MO APAC_V2 8_Supportlist SCB MO APAC_V5 5a 16" xfId="935" xr:uid="{00000000-0005-0000-0000-0000A2030000}"/>
    <cellStyle name="_Supportlist SCB MO APAC_V2 8_Supportlist SCB MO APAC_V5 5a 17" xfId="936" xr:uid="{00000000-0005-0000-0000-0000A3030000}"/>
    <cellStyle name="_Supportlist SCB MO APAC_V2 8_Supportlist SCB MO APAC_V5 5a 18" xfId="937" xr:uid="{00000000-0005-0000-0000-0000A4030000}"/>
    <cellStyle name="_Supportlist SCB MO APAC_V2 8_Supportlist SCB MO APAC_V5 5a 19" xfId="938" xr:uid="{00000000-0005-0000-0000-0000A5030000}"/>
    <cellStyle name="_Supportlist SCB MO APAC_V2 8_Supportlist SCB MO APAC_V5 5a 2" xfId="939" xr:uid="{00000000-0005-0000-0000-0000A6030000}"/>
    <cellStyle name="_Supportlist SCB MO APAC_V2 8_Supportlist SCB MO APAC_V5 5a 20" xfId="940" xr:uid="{00000000-0005-0000-0000-0000A7030000}"/>
    <cellStyle name="_Supportlist SCB MO APAC_V2 8_Supportlist SCB MO APAC_V5 5a 21" xfId="941" xr:uid="{00000000-0005-0000-0000-0000A8030000}"/>
    <cellStyle name="_Supportlist SCB MO APAC_V2 8_Supportlist SCB MO APAC_V5 5a 22" xfId="942" xr:uid="{00000000-0005-0000-0000-0000A9030000}"/>
    <cellStyle name="_Supportlist SCB MO APAC_V2 8_Supportlist SCB MO APAC_V5 5a 23" xfId="943" xr:uid="{00000000-0005-0000-0000-0000AA030000}"/>
    <cellStyle name="_Supportlist SCB MO APAC_V2 8_Supportlist SCB MO APAC_V5 5a 24" xfId="944" xr:uid="{00000000-0005-0000-0000-0000AB030000}"/>
    <cellStyle name="_Supportlist SCB MO APAC_V2 8_Supportlist SCB MO APAC_V5 5a 25" xfId="945" xr:uid="{00000000-0005-0000-0000-0000AC030000}"/>
    <cellStyle name="_Supportlist SCB MO APAC_V2 8_Supportlist SCB MO APAC_V5 5a 26" xfId="946" xr:uid="{00000000-0005-0000-0000-0000AD030000}"/>
    <cellStyle name="_Supportlist SCB MO APAC_V2 8_Supportlist SCB MO APAC_V5 5a 27" xfId="947" xr:uid="{00000000-0005-0000-0000-0000AE030000}"/>
    <cellStyle name="_Supportlist SCB MO APAC_V2 8_Supportlist SCB MO APAC_V5 5a 28" xfId="948" xr:uid="{00000000-0005-0000-0000-0000AF030000}"/>
    <cellStyle name="_Supportlist SCB MO APAC_V2 8_Supportlist SCB MO APAC_V5 5a 29" xfId="949" xr:uid="{00000000-0005-0000-0000-0000B0030000}"/>
    <cellStyle name="_Supportlist SCB MO APAC_V2 8_Supportlist SCB MO APAC_V5 5a 3" xfId="950" xr:uid="{00000000-0005-0000-0000-0000B1030000}"/>
    <cellStyle name="_Supportlist SCB MO APAC_V2 8_Supportlist SCB MO APAC_V5 5a 30" xfId="951" xr:uid="{00000000-0005-0000-0000-0000B2030000}"/>
    <cellStyle name="_Supportlist SCB MO APAC_V2 8_Supportlist SCB MO APAC_V5 5a 4" xfId="952" xr:uid="{00000000-0005-0000-0000-0000B3030000}"/>
    <cellStyle name="_Supportlist SCB MO APAC_V2 8_Supportlist SCB MO APAC_V5 5a 5" xfId="953" xr:uid="{00000000-0005-0000-0000-0000B4030000}"/>
    <cellStyle name="_Supportlist SCB MO APAC_V2 8_Supportlist SCB MO APAC_V5 5a 6" xfId="954" xr:uid="{00000000-0005-0000-0000-0000B5030000}"/>
    <cellStyle name="_Supportlist SCB MO APAC_V2 8_Supportlist SCB MO APAC_V5 5a 7" xfId="955" xr:uid="{00000000-0005-0000-0000-0000B6030000}"/>
    <cellStyle name="_Supportlist SCB MO APAC_V2 8_Supportlist SCB MO APAC_V5 5a 8" xfId="956" xr:uid="{00000000-0005-0000-0000-0000B7030000}"/>
    <cellStyle name="_Supportlist SCB MO APAC_V2 8_Supportlist SCB MO APAC_V5 5a 9" xfId="957" xr:uid="{00000000-0005-0000-0000-0000B8030000}"/>
    <cellStyle name="_Supportlist SCB MO APAC_V2 8_Supportlist SCB MO APAC_V5 5a_AO SDM communication matrix - v23 5Apr10" xfId="958" xr:uid="{00000000-0005-0000-0000-0000B9030000}"/>
    <cellStyle name="_Supportlist SCB MO APAC_V2 8_Supportlist SCB MO APAC_V5 5a_AO SDM communication matrix - v23 5Apr10 2" xfId="959" xr:uid="{00000000-0005-0000-0000-0000BA030000}"/>
    <cellStyle name="_Supportlist SCB MO APAC_V2 8_Supportlist SCB MO APAC_V5 5a_AO SDM communication matrix - v24 30Apr10" xfId="960" xr:uid="{00000000-0005-0000-0000-0000BB030000}"/>
    <cellStyle name="_Supportlist SCB MO APAC_V2 8_Supportlist SCB MO APAC_V5 5a_AO SDM communication matrix - v24 30Apr10 2" xfId="961" xr:uid="{00000000-0005-0000-0000-0000BC030000}"/>
    <cellStyle name="_Supportlist SCB MO APAC_V2 8_Supportlist SCB MO APAC_V5 5a_AO SDM communication matrix - v27 7Jun10" xfId="962" xr:uid="{00000000-0005-0000-0000-0000BD030000}"/>
    <cellStyle name="_Supportlist SCB MO APAC_V2 8_Supportlist SCB MO APAC_V5 5a_AO SDM communication matrix - v27 7Jun10 2" xfId="963" xr:uid="{00000000-0005-0000-0000-0000BE030000}"/>
    <cellStyle name="_Supportlist SCB MO APAC_V2 8_Supportlist SCB MO APAC_V5 6_ updated on TCC MFR" xfId="964" xr:uid="{00000000-0005-0000-0000-0000BF030000}"/>
    <cellStyle name="_Supportlist SCB MO APAC_V2 8_Supportlist SCB MO APAC_V5 6_ updated on TCC MFR 10" xfId="965" xr:uid="{00000000-0005-0000-0000-0000C0030000}"/>
    <cellStyle name="_Supportlist SCB MO APAC_V2 8_Supportlist SCB MO APAC_V5 6_ updated on TCC MFR 11" xfId="966" xr:uid="{00000000-0005-0000-0000-0000C1030000}"/>
    <cellStyle name="_Supportlist SCB MO APAC_V2 8_Supportlist SCB MO APAC_V5 6_ updated on TCC MFR 12" xfId="967" xr:uid="{00000000-0005-0000-0000-0000C2030000}"/>
    <cellStyle name="_Supportlist SCB MO APAC_V2 8_Supportlist SCB MO APAC_V5 6_ updated on TCC MFR 13" xfId="968" xr:uid="{00000000-0005-0000-0000-0000C3030000}"/>
    <cellStyle name="_Supportlist SCB MO APAC_V2 8_Supportlist SCB MO APAC_V5 6_ updated on TCC MFR 14" xfId="969" xr:uid="{00000000-0005-0000-0000-0000C4030000}"/>
    <cellStyle name="_Supportlist SCB MO APAC_V2 8_Supportlist SCB MO APAC_V5 6_ updated on TCC MFR 15" xfId="970" xr:uid="{00000000-0005-0000-0000-0000C5030000}"/>
    <cellStyle name="_Supportlist SCB MO APAC_V2 8_Supportlist SCB MO APAC_V5 6_ updated on TCC MFR 16" xfId="971" xr:uid="{00000000-0005-0000-0000-0000C6030000}"/>
    <cellStyle name="_Supportlist SCB MO APAC_V2 8_Supportlist SCB MO APAC_V5 6_ updated on TCC MFR 17" xfId="972" xr:uid="{00000000-0005-0000-0000-0000C7030000}"/>
    <cellStyle name="_Supportlist SCB MO APAC_V2 8_Supportlist SCB MO APAC_V5 6_ updated on TCC MFR 18" xfId="973" xr:uid="{00000000-0005-0000-0000-0000C8030000}"/>
    <cellStyle name="_Supportlist SCB MO APAC_V2 8_Supportlist SCB MO APAC_V5 6_ updated on TCC MFR 19" xfId="974" xr:uid="{00000000-0005-0000-0000-0000C9030000}"/>
    <cellStyle name="_Supportlist SCB MO APAC_V2 8_Supportlist SCB MO APAC_V5 6_ updated on TCC MFR 2" xfId="975" xr:uid="{00000000-0005-0000-0000-0000CA030000}"/>
    <cellStyle name="_Supportlist SCB MO APAC_V2 8_Supportlist SCB MO APAC_V5 6_ updated on TCC MFR 20" xfId="976" xr:uid="{00000000-0005-0000-0000-0000CB030000}"/>
    <cellStyle name="_Supportlist SCB MO APAC_V2 8_Supportlist SCB MO APAC_V5 6_ updated on TCC MFR 21" xfId="977" xr:uid="{00000000-0005-0000-0000-0000CC030000}"/>
    <cellStyle name="_Supportlist SCB MO APAC_V2 8_Supportlist SCB MO APAC_V5 6_ updated on TCC MFR 22" xfId="978" xr:uid="{00000000-0005-0000-0000-0000CD030000}"/>
    <cellStyle name="_Supportlist SCB MO APAC_V2 8_Supportlist SCB MO APAC_V5 6_ updated on TCC MFR 23" xfId="979" xr:uid="{00000000-0005-0000-0000-0000CE030000}"/>
    <cellStyle name="_Supportlist SCB MO APAC_V2 8_Supportlist SCB MO APAC_V5 6_ updated on TCC MFR 24" xfId="980" xr:uid="{00000000-0005-0000-0000-0000CF030000}"/>
    <cellStyle name="_Supportlist SCB MO APAC_V2 8_Supportlist SCB MO APAC_V5 6_ updated on TCC MFR 25" xfId="981" xr:uid="{00000000-0005-0000-0000-0000D0030000}"/>
    <cellStyle name="_Supportlist SCB MO APAC_V2 8_Supportlist SCB MO APAC_V5 6_ updated on TCC MFR 26" xfId="982" xr:uid="{00000000-0005-0000-0000-0000D1030000}"/>
    <cellStyle name="_Supportlist SCB MO APAC_V2 8_Supportlist SCB MO APAC_V5 6_ updated on TCC MFR 27" xfId="983" xr:uid="{00000000-0005-0000-0000-0000D2030000}"/>
    <cellStyle name="_Supportlist SCB MO APAC_V2 8_Supportlist SCB MO APAC_V5 6_ updated on TCC MFR 28" xfId="984" xr:uid="{00000000-0005-0000-0000-0000D3030000}"/>
    <cellStyle name="_Supportlist SCB MO APAC_V2 8_Supportlist SCB MO APAC_V5 6_ updated on TCC MFR 29" xfId="985" xr:uid="{00000000-0005-0000-0000-0000D4030000}"/>
    <cellStyle name="_Supportlist SCB MO APAC_V2 8_Supportlist SCB MO APAC_V5 6_ updated on TCC MFR 3" xfId="986" xr:uid="{00000000-0005-0000-0000-0000D5030000}"/>
    <cellStyle name="_Supportlist SCB MO APAC_V2 8_Supportlist SCB MO APAC_V5 6_ updated on TCC MFR 30" xfId="987" xr:uid="{00000000-0005-0000-0000-0000D6030000}"/>
    <cellStyle name="_Supportlist SCB MO APAC_V2 8_Supportlist SCB MO APAC_V5 6_ updated on TCC MFR 4" xfId="988" xr:uid="{00000000-0005-0000-0000-0000D7030000}"/>
    <cellStyle name="_Supportlist SCB MO APAC_V2 8_Supportlist SCB MO APAC_V5 6_ updated on TCC MFR 5" xfId="989" xr:uid="{00000000-0005-0000-0000-0000D8030000}"/>
    <cellStyle name="_Supportlist SCB MO APAC_V2 8_Supportlist SCB MO APAC_V5 6_ updated on TCC MFR 6" xfId="990" xr:uid="{00000000-0005-0000-0000-0000D9030000}"/>
    <cellStyle name="_Supportlist SCB MO APAC_V2 8_Supportlist SCB MO APAC_V5 6_ updated on TCC MFR 7" xfId="991" xr:uid="{00000000-0005-0000-0000-0000DA030000}"/>
    <cellStyle name="_Supportlist SCB MO APAC_V2 8_Supportlist SCB MO APAC_V5 6_ updated on TCC MFR 8" xfId="992" xr:uid="{00000000-0005-0000-0000-0000DB030000}"/>
    <cellStyle name="_Supportlist SCB MO APAC_V2 8_Supportlist SCB MO APAC_V5 6_ updated on TCC MFR 9" xfId="993" xr:uid="{00000000-0005-0000-0000-0000DC030000}"/>
    <cellStyle name="_Supportlist SCB MO APAC_V2 8_Supportlist SCB MO APAC_V5 6_ updated on TCC MFR_AO SDM communication matrix - v23 5Apr10" xfId="994" xr:uid="{00000000-0005-0000-0000-0000DD030000}"/>
    <cellStyle name="_Supportlist SCB MO APAC_V2 8_Supportlist SCB MO APAC_V5 6_ updated on TCC MFR_AO SDM communication matrix - v23 5Apr10 2" xfId="995" xr:uid="{00000000-0005-0000-0000-0000DE030000}"/>
    <cellStyle name="_Supportlist SCB MO APAC_V2 8_Supportlist SCB MO APAC_V5 6_ updated on TCC MFR_AO SDM communication matrix - v24 30Apr10" xfId="996" xr:uid="{00000000-0005-0000-0000-0000DF030000}"/>
    <cellStyle name="_Supportlist SCB MO APAC_V2 8_Supportlist SCB MO APAC_V5 6_ updated on TCC MFR_AO SDM communication matrix - v24 30Apr10 2" xfId="997" xr:uid="{00000000-0005-0000-0000-0000E0030000}"/>
    <cellStyle name="_Supportlist SCB MO APAC_V2 8_Supportlist SCB MO APAC_V5 6_ updated on TCC MFR_AO SDM communication matrix - v27 7Jun10" xfId="998" xr:uid="{00000000-0005-0000-0000-0000E1030000}"/>
    <cellStyle name="_Supportlist SCB MO APAC_V2 8_Supportlist SCB MO APAC_V5 6_ updated on TCC MFR_AO SDM communication matrix - v27 7Jun10 2" xfId="999" xr:uid="{00000000-0005-0000-0000-0000E2030000}"/>
    <cellStyle name="_Supportlist SCB MO APAC_V2 8_Supportlist SCB MO APAC_V5 7" xfId="1000" xr:uid="{00000000-0005-0000-0000-0000E3030000}"/>
    <cellStyle name="_Supportlist SCB MO APAC_V2 8_Supportlist SCB MO APAC_V5 7 10" xfId="1001" xr:uid="{00000000-0005-0000-0000-0000E4030000}"/>
    <cellStyle name="_Supportlist SCB MO APAC_V2 8_Supportlist SCB MO APAC_V5 7 11" xfId="1002" xr:uid="{00000000-0005-0000-0000-0000E5030000}"/>
    <cellStyle name="_Supportlist SCB MO APAC_V2 8_Supportlist SCB MO APAC_V5 7 12" xfId="1003" xr:uid="{00000000-0005-0000-0000-0000E6030000}"/>
    <cellStyle name="_Supportlist SCB MO APAC_V2 8_Supportlist SCB MO APAC_V5 7 13" xfId="1004" xr:uid="{00000000-0005-0000-0000-0000E7030000}"/>
    <cellStyle name="_Supportlist SCB MO APAC_V2 8_Supportlist SCB MO APAC_V5 7 14" xfId="1005" xr:uid="{00000000-0005-0000-0000-0000E8030000}"/>
    <cellStyle name="_Supportlist SCB MO APAC_V2 8_Supportlist SCB MO APAC_V5 7 15" xfId="1006" xr:uid="{00000000-0005-0000-0000-0000E9030000}"/>
    <cellStyle name="_Supportlist SCB MO APAC_V2 8_Supportlist SCB MO APAC_V5 7 16" xfId="1007" xr:uid="{00000000-0005-0000-0000-0000EA030000}"/>
    <cellStyle name="_Supportlist SCB MO APAC_V2 8_Supportlist SCB MO APAC_V5 7 17" xfId="1008" xr:uid="{00000000-0005-0000-0000-0000EB030000}"/>
    <cellStyle name="_Supportlist SCB MO APAC_V2 8_Supportlist SCB MO APAC_V5 7 18" xfId="1009" xr:uid="{00000000-0005-0000-0000-0000EC030000}"/>
    <cellStyle name="_Supportlist SCB MO APAC_V2 8_Supportlist SCB MO APAC_V5 7 19" xfId="1010" xr:uid="{00000000-0005-0000-0000-0000ED030000}"/>
    <cellStyle name="_Supportlist SCB MO APAC_V2 8_Supportlist SCB MO APAC_V5 7 2" xfId="1011" xr:uid="{00000000-0005-0000-0000-0000EE030000}"/>
    <cellStyle name="_Supportlist SCB MO APAC_V2 8_Supportlist SCB MO APAC_V5 7 20" xfId="1012" xr:uid="{00000000-0005-0000-0000-0000EF030000}"/>
    <cellStyle name="_Supportlist SCB MO APAC_V2 8_Supportlist SCB MO APAC_V5 7 21" xfId="1013" xr:uid="{00000000-0005-0000-0000-0000F0030000}"/>
    <cellStyle name="_Supportlist SCB MO APAC_V2 8_Supportlist SCB MO APAC_V5 7 22" xfId="1014" xr:uid="{00000000-0005-0000-0000-0000F1030000}"/>
    <cellStyle name="_Supportlist SCB MO APAC_V2 8_Supportlist SCB MO APAC_V5 7 23" xfId="1015" xr:uid="{00000000-0005-0000-0000-0000F2030000}"/>
    <cellStyle name="_Supportlist SCB MO APAC_V2 8_Supportlist SCB MO APAC_V5 7 24" xfId="1016" xr:uid="{00000000-0005-0000-0000-0000F3030000}"/>
    <cellStyle name="_Supportlist SCB MO APAC_V2 8_Supportlist SCB MO APAC_V5 7 25" xfId="1017" xr:uid="{00000000-0005-0000-0000-0000F4030000}"/>
    <cellStyle name="_Supportlist SCB MO APAC_V2 8_Supportlist SCB MO APAC_V5 7 26" xfId="1018" xr:uid="{00000000-0005-0000-0000-0000F5030000}"/>
    <cellStyle name="_Supportlist SCB MO APAC_V2 8_Supportlist SCB MO APAC_V5 7 27" xfId="1019" xr:uid="{00000000-0005-0000-0000-0000F6030000}"/>
    <cellStyle name="_Supportlist SCB MO APAC_V2 8_Supportlist SCB MO APAC_V5 7 28" xfId="1020" xr:uid="{00000000-0005-0000-0000-0000F7030000}"/>
    <cellStyle name="_Supportlist SCB MO APAC_V2 8_Supportlist SCB MO APAC_V5 7 29" xfId="1021" xr:uid="{00000000-0005-0000-0000-0000F8030000}"/>
    <cellStyle name="_Supportlist SCB MO APAC_V2 8_Supportlist SCB MO APAC_V5 7 3" xfId="1022" xr:uid="{00000000-0005-0000-0000-0000F9030000}"/>
    <cellStyle name="_Supportlist SCB MO APAC_V2 8_Supportlist SCB MO APAC_V5 7 30" xfId="1023" xr:uid="{00000000-0005-0000-0000-0000FA030000}"/>
    <cellStyle name="_Supportlist SCB MO APAC_V2 8_Supportlist SCB MO APAC_V5 7 4" xfId="1024" xr:uid="{00000000-0005-0000-0000-0000FB030000}"/>
    <cellStyle name="_Supportlist SCB MO APAC_V2 8_Supportlist SCB MO APAC_V5 7 5" xfId="1025" xr:uid="{00000000-0005-0000-0000-0000FC030000}"/>
    <cellStyle name="_Supportlist SCB MO APAC_V2 8_Supportlist SCB MO APAC_V5 7 6" xfId="1026" xr:uid="{00000000-0005-0000-0000-0000FD030000}"/>
    <cellStyle name="_Supportlist SCB MO APAC_V2 8_Supportlist SCB MO APAC_V5 7 7" xfId="1027" xr:uid="{00000000-0005-0000-0000-0000FE030000}"/>
    <cellStyle name="_Supportlist SCB MO APAC_V2 8_Supportlist SCB MO APAC_V5 7 8" xfId="1028" xr:uid="{00000000-0005-0000-0000-0000FF030000}"/>
    <cellStyle name="_Supportlist SCB MO APAC_V2 8_Supportlist SCB MO APAC_V5 7 9" xfId="1029" xr:uid="{00000000-0005-0000-0000-000000040000}"/>
    <cellStyle name="_Supportlist SCB MO APAC_V2 8_Supportlist SCB MO APAC_V5 7_AO SDM communication matrix - v23 5Apr10" xfId="1030" xr:uid="{00000000-0005-0000-0000-000001040000}"/>
    <cellStyle name="_Supportlist SCB MO APAC_V2 8_Supportlist SCB MO APAC_V5 7_AO SDM communication matrix - v23 5Apr10 2" xfId="1031" xr:uid="{00000000-0005-0000-0000-000002040000}"/>
    <cellStyle name="_Supportlist SCB MO APAC_V2 8_Supportlist SCB MO APAC_V5 7_AO SDM communication matrix - v24 30Apr10" xfId="1032" xr:uid="{00000000-0005-0000-0000-000003040000}"/>
    <cellStyle name="_Supportlist SCB MO APAC_V2 8_Supportlist SCB MO APAC_V5 7_AO SDM communication matrix - v24 30Apr10 2" xfId="1033" xr:uid="{00000000-0005-0000-0000-000004040000}"/>
    <cellStyle name="_Supportlist SCB MO APAC_V2 8_Supportlist SCB MO APAC_V5 7_AO SDM communication matrix - v27 7Jun10" xfId="1034" xr:uid="{00000000-0005-0000-0000-000005040000}"/>
    <cellStyle name="_Supportlist SCB MO APAC_V2 8_Supportlist SCB MO APAC_V5 7_AO SDM communication matrix - v27 7Jun10 2" xfId="1035" xr:uid="{00000000-0005-0000-0000-000006040000}"/>
    <cellStyle name="_Supportlist SCB MO APAC_V2 8_Supportlist SCB MO APAC_V6 0b" xfId="1036" xr:uid="{00000000-0005-0000-0000-000007040000}"/>
    <cellStyle name="_Supportlist SCB MO APAC_V2 8_Supportlist SCB MO APAC_V6 0b 10" xfId="1037" xr:uid="{00000000-0005-0000-0000-000008040000}"/>
    <cellStyle name="_Supportlist SCB MO APAC_V2 8_Supportlist SCB MO APAC_V6 0b 11" xfId="1038" xr:uid="{00000000-0005-0000-0000-000009040000}"/>
    <cellStyle name="_Supportlist SCB MO APAC_V2 8_Supportlist SCB MO APAC_V6 0b 12" xfId="1039" xr:uid="{00000000-0005-0000-0000-00000A040000}"/>
    <cellStyle name="_Supportlist SCB MO APAC_V2 8_Supportlist SCB MO APAC_V6 0b 13" xfId="1040" xr:uid="{00000000-0005-0000-0000-00000B040000}"/>
    <cellStyle name="_Supportlist SCB MO APAC_V2 8_Supportlist SCB MO APAC_V6 0b 14" xfId="1041" xr:uid="{00000000-0005-0000-0000-00000C040000}"/>
    <cellStyle name="_Supportlist SCB MO APAC_V2 8_Supportlist SCB MO APAC_V6 0b 15" xfId="1042" xr:uid="{00000000-0005-0000-0000-00000D040000}"/>
    <cellStyle name="_Supportlist SCB MO APAC_V2 8_Supportlist SCB MO APAC_V6 0b 16" xfId="1043" xr:uid="{00000000-0005-0000-0000-00000E040000}"/>
    <cellStyle name="_Supportlist SCB MO APAC_V2 8_Supportlist SCB MO APAC_V6 0b 17" xfId="1044" xr:uid="{00000000-0005-0000-0000-00000F040000}"/>
    <cellStyle name="_Supportlist SCB MO APAC_V2 8_Supportlist SCB MO APAC_V6 0b 18" xfId="1045" xr:uid="{00000000-0005-0000-0000-000010040000}"/>
    <cellStyle name="_Supportlist SCB MO APAC_V2 8_Supportlist SCB MO APAC_V6 0b 19" xfId="1046" xr:uid="{00000000-0005-0000-0000-000011040000}"/>
    <cellStyle name="_Supportlist SCB MO APAC_V2 8_Supportlist SCB MO APAC_V6 0b 2" xfId="1047" xr:uid="{00000000-0005-0000-0000-000012040000}"/>
    <cellStyle name="_Supportlist SCB MO APAC_V2 8_Supportlist SCB MO APAC_V6 0b 20" xfId="1048" xr:uid="{00000000-0005-0000-0000-000013040000}"/>
    <cellStyle name="_Supportlist SCB MO APAC_V2 8_Supportlist SCB MO APAC_V6 0b 21" xfId="1049" xr:uid="{00000000-0005-0000-0000-000014040000}"/>
    <cellStyle name="_Supportlist SCB MO APAC_V2 8_Supportlist SCB MO APAC_V6 0b 22" xfId="1050" xr:uid="{00000000-0005-0000-0000-000015040000}"/>
    <cellStyle name="_Supportlist SCB MO APAC_V2 8_Supportlist SCB MO APAC_V6 0b 23" xfId="1051" xr:uid="{00000000-0005-0000-0000-000016040000}"/>
    <cellStyle name="_Supportlist SCB MO APAC_V2 8_Supportlist SCB MO APAC_V6 0b 24" xfId="1052" xr:uid="{00000000-0005-0000-0000-000017040000}"/>
    <cellStyle name="_Supportlist SCB MO APAC_V2 8_Supportlist SCB MO APAC_V6 0b 25" xfId="1053" xr:uid="{00000000-0005-0000-0000-000018040000}"/>
    <cellStyle name="_Supportlist SCB MO APAC_V2 8_Supportlist SCB MO APAC_V6 0b 26" xfId="1054" xr:uid="{00000000-0005-0000-0000-000019040000}"/>
    <cellStyle name="_Supportlist SCB MO APAC_V2 8_Supportlist SCB MO APAC_V6 0b 27" xfId="1055" xr:uid="{00000000-0005-0000-0000-00001A040000}"/>
    <cellStyle name="_Supportlist SCB MO APAC_V2 8_Supportlist SCB MO APAC_V6 0b 28" xfId="1056" xr:uid="{00000000-0005-0000-0000-00001B040000}"/>
    <cellStyle name="_Supportlist SCB MO APAC_V2 8_Supportlist SCB MO APAC_V6 0b 29" xfId="1057" xr:uid="{00000000-0005-0000-0000-00001C040000}"/>
    <cellStyle name="_Supportlist SCB MO APAC_V2 8_Supportlist SCB MO APAC_V6 0b 3" xfId="1058" xr:uid="{00000000-0005-0000-0000-00001D040000}"/>
    <cellStyle name="_Supportlist SCB MO APAC_V2 8_Supportlist SCB MO APAC_V6 0b 30" xfId="1059" xr:uid="{00000000-0005-0000-0000-00001E040000}"/>
    <cellStyle name="_Supportlist SCB MO APAC_V2 8_Supportlist SCB MO APAC_V6 0b 4" xfId="1060" xr:uid="{00000000-0005-0000-0000-00001F040000}"/>
    <cellStyle name="_Supportlist SCB MO APAC_V2 8_Supportlist SCB MO APAC_V6 0b 5" xfId="1061" xr:uid="{00000000-0005-0000-0000-000020040000}"/>
    <cellStyle name="_Supportlist SCB MO APAC_V2 8_Supportlist SCB MO APAC_V6 0b 6" xfId="1062" xr:uid="{00000000-0005-0000-0000-000021040000}"/>
    <cellStyle name="_Supportlist SCB MO APAC_V2 8_Supportlist SCB MO APAC_V6 0b 7" xfId="1063" xr:uid="{00000000-0005-0000-0000-000022040000}"/>
    <cellStyle name="_Supportlist SCB MO APAC_V2 8_Supportlist SCB MO APAC_V6 0b 8" xfId="1064" xr:uid="{00000000-0005-0000-0000-000023040000}"/>
    <cellStyle name="_Supportlist SCB MO APAC_V2 8_Supportlist SCB MO APAC_V6 0b 9" xfId="1065" xr:uid="{00000000-0005-0000-0000-000024040000}"/>
    <cellStyle name="_Supportlist SCB MO APAC_V2 8_Supportlist SCB MO APAC_V6 0b_AO SDM communication matrix - v23 5Apr10" xfId="1066" xr:uid="{00000000-0005-0000-0000-000025040000}"/>
    <cellStyle name="_Supportlist SCB MO APAC_V2 8_Supportlist SCB MO APAC_V6 0b_AO SDM communication matrix - v23 5Apr10 2" xfId="1067" xr:uid="{00000000-0005-0000-0000-000026040000}"/>
    <cellStyle name="_Supportlist SCB MO APAC_V2 8_Supportlist SCB MO APAC_V6 0b_AO SDM communication matrix - v24 30Apr10" xfId="1068" xr:uid="{00000000-0005-0000-0000-000027040000}"/>
    <cellStyle name="_Supportlist SCB MO APAC_V2 8_Supportlist SCB MO APAC_V6 0b_AO SDM communication matrix - v24 30Apr10 2" xfId="1069" xr:uid="{00000000-0005-0000-0000-000028040000}"/>
    <cellStyle name="_Supportlist SCB MO APAC_V2 8_Supportlist SCB MO APAC_V6 0b_AO SDM communication matrix - v27 7Jun10" xfId="1070" xr:uid="{00000000-0005-0000-0000-000029040000}"/>
    <cellStyle name="_Supportlist SCB MO APAC_V2 8_Supportlist SCB MO APAC_V6 0b_AO SDM communication matrix - v27 7Jun10 2" xfId="1071" xr:uid="{00000000-0005-0000-0000-00002A040000}"/>
    <cellStyle name="_Supportlist SCB MO APAC_V2 8_Supportlist SCB MO APAC_V6 1" xfId="1072" xr:uid="{00000000-0005-0000-0000-00002B040000}"/>
    <cellStyle name="_Supportlist SCB MO APAC_V2 8_Supportlist SCB MO APAC_V6 1 10" xfId="1073" xr:uid="{00000000-0005-0000-0000-00002C040000}"/>
    <cellStyle name="_Supportlist SCB MO APAC_V2 8_Supportlist SCB MO APAC_V6 1 11" xfId="1074" xr:uid="{00000000-0005-0000-0000-00002D040000}"/>
    <cellStyle name="_Supportlist SCB MO APAC_V2 8_Supportlist SCB MO APAC_V6 1 12" xfId="1075" xr:uid="{00000000-0005-0000-0000-00002E040000}"/>
    <cellStyle name="_Supportlist SCB MO APAC_V2 8_Supportlist SCB MO APAC_V6 1 13" xfId="1076" xr:uid="{00000000-0005-0000-0000-00002F040000}"/>
    <cellStyle name="_Supportlist SCB MO APAC_V2 8_Supportlist SCB MO APAC_V6 1 14" xfId="1077" xr:uid="{00000000-0005-0000-0000-000030040000}"/>
    <cellStyle name="_Supportlist SCB MO APAC_V2 8_Supportlist SCB MO APAC_V6 1 15" xfId="1078" xr:uid="{00000000-0005-0000-0000-000031040000}"/>
    <cellStyle name="_Supportlist SCB MO APAC_V2 8_Supportlist SCB MO APAC_V6 1 16" xfId="1079" xr:uid="{00000000-0005-0000-0000-000032040000}"/>
    <cellStyle name="_Supportlist SCB MO APAC_V2 8_Supportlist SCB MO APAC_V6 1 17" xfId="1080" xr:uid="{00000000-0005-0000-0000-000033040000}"/>
    <cellStyle name="_Supportlist SCB MO APAC_V2 8_Supportlist SCB MO APAC_V6 1 18" xfId="1081" xr:uid="{00000000-0005-0000-0000-000034040000}"/>
    <cellStyle name="_Supportlist SCB MO APAC_V2 8_Supportlist SCB MO APAC_V6 1 19" xfId="1082" xr:uid="{00000000-0005-0000-0000-000035040000}"/>
    <cellStyle name="_Supportlist SCB MO APAC_V2 8_Supportlist SCB MO APAC_V6 1 2" xfId="1083" xr:uid="{00000000-0005-0000-0000-000036040000}"/>
    <cellStyle name="_Supportlist SCB MO APAC_V2 8_Supportlist SCB MO APAC_V6 1 20" xfId="1084" xr:uid="{00000000-0005-0000-0000-000037040000}"/>
    <cellStyle name="_Supportlist SCB MO APAC_V2 8_Supportlist SCB MO APAC_V6 1 21" xfId="1085" xr:uid="{00000000-0005-0000-0000-000038040000}"/>
    <cellStyle name="_Supportlist SCB MO APAC_V2 8_Supportlist SCB MO APAC_V6 1 22" xfId="1086" xr:uid="{00000000-0005-0000-0000-000039040000}"/>
    <cellStyle name="_Supportlist SCB MO APAC_V2 8_Supportlist SCB MO APAC_V6 1 23" xfId="1087" xr:uid="{00000000-0005-0000-0000-00003A040000}"/>
    <cellStyle name="_Supportlist SCB MO APAC_V2 8_Supportlist SCB MO APAC_V6 1 24" xfId="1088" xr:uid="{00000000-0005-0000-0000-00003B040000}"/>
    <cellStyle name="_Supportlist SCB MO APAC_V2 8_Supportlist SCB MO APAC_V6 1 25" xfId="1089" xr:uid="{00000000-0005-0000-0000-00003C040000}"/>
    <cellStyle name="_Supportlist SCB MO APAC_V2 8_Supportlist SCB MO APAC_V6 1 26" xfId="1090" xr:uid="{00000000-0005-0000-0000-00003D040000}"/>
    <cellStyle name="_Supportlist SCB MO APAC_V2 8_Supportlist SCB MO APAC_V6 1 27" xfId="1091" xr:uid="{00000000-0005-0000-0000-00003E040000}"/>
    <cellStyle name="_Supportlist SCB MO APAC_V2 8_Supportlist SCB MO APAC_V6 1 28" xfId="1092" xr:uid="{00000000-0005-0000-0000-00003F040000}"/>
    <cellStyle name="_Supportlist SCB MO APAC_V2 8_Supportlist SCB MO APAC_V6 1 29" xfId="1093" xr:uid="{00000000-0005-0000-0000-000040040000}"/>
    <cellStyle name="_Supportlist SCB MO APAC_V2 8_Supportlist SCB MO APAC_V6 1 3" xfId="1094" xr:uid="{00000000-0005-0000-0000-000041040000}"/>
    <cellStyle name="_Supportlist SCB MO APAC_V2 8_Supportlist SCB MO APAC_V6 1 30" xfId="1095" xr:uid="{00000000-0005-0000-0000-000042040000}"/>
    <cellStyle name="_Supportlist SCB MO APAC_V2 8_Supportlist SCB MO APAC_V6 1 4" xfId="1096" xr:uid="{00000000-0005-0000-0000-000043040000}"/>
    <cellStyle name="_Supportlist SCB MO APAC_V2 8_Supportlist SCB MO APAC_V6 1 5" xfId="1097" xr:uid="{00000000-0005-0000-0000-000044040000}"/>
    <cellStyle name="_Supportlist SCB MO APAC_V2 8_Supportlist SCB MO APAC_V6 1 6" xfId="1098" xr:uid="{00000000-0005-0000-0000-000045040000}"/>
    <cellStyle name="_Supportlist SCB MO APAC_V2 8_Supportlist SCB MO APAC_V6 1 7" xfId="1099" xr:uid="{00000000-0005-0000-0000-000046040000}"/>
    <cellStyle name="_Supportlist SCB MO APAC_V2 8_Supportlist SCB MO APAC_V6 1 8" xfId="1100" xr:uid="{00000000-0005-0000-0000-000047040000}"/>
    <cellStyle name="_Supportlist SCB MO APAC_V2 8_Supportlist SCB MO APAC_V6 1 9" xfId="1101" xr:uid="{00000000-0005-0000-0000-000048040000}"/>
    <cellStyle name="_Supportlist SCB MO APAC_V2 8_Supportlist SCB MO APAC_V6 1_AO SDM communication matrix - v23 5Apr10" xfId="1102" xr:uid="{00000000-0005-0000-0000-000049040000}"/>
    <cellStyle name="_Supportlist SCB MO APAC_V2 8_Supportlist SCB MO APAC_V6 1_AO SDM communication matrix - v23 5Apr10 2" xfId="1103" xr:uid="{00000000-0005-0000-0000-00004A040000}"/>
    <cellStyle name="_Supportlist SCB MO APAC_V2 8_Supportlist SCB MO APAC_V6 1_AO SDM communication matrix - v24 30Apr10" xfId="1104" xr:uid="{00000000-0005-0000-0000-00004B040000}"/>
    <cellStyle name="_Supportlist SCB MO APAC_V2 8_Supportlist SCB MO APAC_V6 1_AO SDM communication matrix - v24 30Apr10 2" xfId="1105" xr:uid="{00000000-0005-0000-0000-00004C040000}"/>
    <cellStyle name="_Supportlist SCB MO APAC_V2 8_Supportlist SCB MO APAC_V6 1_AO SDM communication matrix - v27 7Jun10" xfId="1106" xr:uid="{00000000-0005-0000-0000-00004D040000}"/>
    <cellStyle name="_Supportlist SCB MO APAC_V2 8_Supportlist SCB MO APAC_V6 1_AO SDM communication matrix - v27 7Jun10 2" xfId="1107" xr:uid="{00000000-0005-0000-0000-00004E040000}"/>
    <cellStyle name="_Supportlist SCB MO APAC_V2 8_Supportlist SCB MO APAC_V6 4_updated on TCC MFR" xfId="1108" xr:uid="{00000000-0005-0000-0000-00004F040000}"/>
    <cellStyle name="_Supportlist SCB MO APAC_V2 8_Supportlist SCB MO APAC_V6 4_updated on TCC MFR 10" xfId="1109" xr:uid="{00000000-0005-0000-0000-000050040000}"/>
    <cellStyle name="_Supportlist SCB MO APAC_V2 8_Supportlist SCB MO APAC_V6 4_updated on TCC MFR 11" xfId="1110" xr:uid="{00000000-0005-0000-0000-000051040000}"/>
    <cellStyle name="_Supportlist SCB MO APAC_V2 8_Supportlist SCB MO APAC_V6 4_updated on TCC MFR 12" xfId="1111" xr:uid="{00000000-0005-0000-0000-000052040000}"/>
    <cellStyle name="_Supportlist SCB MO APAC_V2 8_Supportlist SCB MO APAC_V6 4_updated on TCC MFR 13" xfId="1112" xr:uid="{00000000-0005-0000-0000-000053040000}"/>
    <cellStyle name="_Supportlist SCB MO APAC_V2 8_Supportlist SCB MO APAC_V6 4_updated on TCC MFR 14" xfId="1113" xr:uid="{00000000-0005-0000-0000-000054040000}"/>
    <cellStyle name="_Supportlist SCB MO APAC_V2 8_Supportlist SCB MO APAC_V6 4_updated on TCC MFR 15" xfId="1114" xr:uid="{00000000-0005-0000-0000-000055040000}"/>
    <cellStyle name="_Supportlist SCB MO APAC_V2 8_Supportlist SCB MO APAC_V6 4_updated on TCC MFR 16" xfId="1115" xr:uid="{00000000-0005-0000-0000-000056040000}"/>
    <cellStyle name="_Supportlist SCB MO APAC_V2 8_Supportlist SCB MO APAC_V6 4_updated on TCC MFR 17" xfId="1116" xr:uid="{00000000-0005-0000-0000-000057040000}"/>
    <cellStyle name="_Supportlist SCB MO APAC_V2 8_Supportlist SCB MO APAC_V6 4_updated on TCC MFR 18" xfId="1117" xr:uid="{00000000-0005-0000-0000-000058040000}"/>
    <cellStyle name="_Supportlist SCB MO APAC_V2 8_Supportlist SCB MO APAC_V6 4_updated on TCC MFR 19" xfId="1118" xr:uid="{00000000-0005-0000-0000-000059040000}"/>
    <cellStyle name="_Supportlist SCB MO APAC_V2 8_Supportlist SCB MO APAC_V6 4_updated on TCC MFR 2" xfId="1119" xr:uid="{00000000-0005-0000-0000-00005A040000}"/>
    <cellStyle name="_Supportlist SCB MO APAC_V2 8_Supportlist SCB MO APAC_V6 4_updated on TCC MFR 20" xfId="1120" xr:uid="{00000000-0005-0000-0000-00005B040000}"/>
    <cellStyle name="_Supportlist SCB MO APAC_V2 8_Supportlist SCB MO APAC_V6 4_updated on TCC MFR 21" xfId="1121" xr:uid="{00000000-0005-0000-0000-00005C040000}"/>
    <cellStyle name="_Supportlist SCB MO APAC_V2 8_Supportlist SCB MO APAC_V6 4_updated on TCC MFR 22" xfId="1122" xr:uid="{00000000-0005-0000-0000-00005D040000}"/>
    <cellStyle name="_Supportlist SCB MO APAC_V2 8_Supportlist SCB MO APAC_V6 4_updated on TCC MFR 23" xfId="1123" xr:uid="{00000000-0005-0000-0000-00005E040000}"/>
    <cellStyle name="_Supportlist SCB MO APAC_V2 8_Supportlist SCB MO APAC_V6 4_updated on TCC MFR 24" xfId="1124" xr:uid="{00000000-0005-0000-0000-00005F040000}"/>
    <cellStyle name="_Supportlist SCB MO APAC_V2 8_Supportlist SCB MO APAC_V6 4_updated on TCC MFR 25" xfId="1125" xr:uid="{00000000-0005-0000-0000-000060040000}"/>
    <cellStyle name="_Supportlist SCB MO APAC_V2 8_Supportlist SCB MO APAC_V6 4_updated on TCC MFR 26" xfId="1126" xr:uid="{00000000-0005-0000-0000-000061040000}"/>
    <cellStyle name="_Supportlist SCB MO APAC_V2 8_Supportlist SCB MO APAC_V6 4_updated on TCC MFR 27" xfId="1127" xr:uid="{00000000-0005-0000-0000-000062040000}"/>
    <cellStyle name="_Supportlist SCB MO APAC_V2 8_Supportlist SCB MO APAC_V6 4_updated on TCC MFR 28" xfId="1128" xr:uid="{00000000-0005-0000-0000-000063040000}"/>
    <cellStyle name="_Supportlist SCB MO APAC_V2 8_Supportlist SCB MO APAC_V6 4_updated on TCC MFR 29" xfId="1129" xr:uid="{00000000-0005-0000-0000-000064040000}"/>
    <cellStyle name="_Supportlist SCB MO APAC_V2 8_Supportlist SCB MO APAC_V6 4_updated on TCC MFR 3" xfId="1130" xr:uid="{00000000-0005-0000-0000-000065040000}"/>
    <cellStyle name="_Supportlist SCB MO APAC_V2 8_Supportlist SCB MO APAC_V6 4_updated on TCC MFR 30" xfId="1131" xr:uid="{00000000-0005-0000-0000-000066040000}"/>
    <cellStyle name="_Supportlist SCB MO APAC_V2 8_Supportlist SCB MO APAC_V6 4_updated on TCC MFR 4" xfId="1132" xr:uid="{00000000-0005-0000-0000-000067040000}"/>
    <cellStyle name="_Supportlist SCB MO APAC_V2 8_Supportlist SCB MO APAC_V6 4_updated on TCC MFR 5" xfId="1133" xr:uid="{00000000-0005-0000-0000-000068040000}"/>
    <cellStyle name="_Supportlist SCB MO APAC_V2 8_Supportlist SCB MO APAC_V6 4_updated on TCC MFR 6" xfId="1134" xr:uid="{00000000-0005-0000-0000-000069040000}"/>
    <cellStyle name="_Supportlist SCB MO APAC_V2 8_Supportlist SCB MO APAC_V6 4_updated on TCC MFR 7" xfId="1135" xr:uid="{00000000-0005-0000-0000-00006A040000}"/>
    <cellStyle name="_Supportlist SCB MO APAC_V2 8_Supportlist SCB MO APAC_V6 4_updated on TCC MFR 8" xfId="1136" xr:uid="{00000000-0005-0000-0000-00006B040000}"/>
    <cellStyle name="_Supportlist SCB MO APAC_V2 8_Supportlist SCB MO APAC_V6 4_updated on TCC MFR 9" xfId="1137" xr:uid="{00000000-0005-0000-0000-00006C040000}"/>
    <cellStyle name="_Supportlist SCB MO APAC_V2 8_Supportlist SCB MO APAC_V6 4_updated on TCC MFR_AO SDM communication matrix - v23 5Apr10" xfId="1138" xr:uid="{00000000-0005-0000-0000-00006D040000}"/>
    <cellStyle name="_Supportlist SCB MO APAC_V2 8_Supportlist SCB MO APAC_V6 4_updated on TCC MFR_AO SDM communication matrix - v23 5Apr10 2" xfId="1139" xr:uid="{00000000-0005-0000-0000-00006E040000}"/>
    <cellStyle name="_Supportlist SCB MO APAC_V2 8_Supportlist SCB MO APAC_V6 4_updated on TCC MFR_AO SDM communication matrix - v24 30Apr10" xfId="1140" xr:uid="{00000000-0005-0000-0000-00006F040000}"/>
    <cellStyle name="_Supportlist SCB MO APAC_V2 8_Supportlist SCB MO APAC_V6 4_updated on TCC MFR_AO SDM communication matrix - v24 30Apr10 2" xfId="1141" xr:uid="{00000000-0005-0000-0000-000070040000}"/>
    <cellStyle name="_Supportlist SCB MO APAC_V2 8_Supportlist SCB MO APAC_V6 4_updated on TCC MFR_AO SDM communication matrix - v27 7Jun10" xfId="1142" xr:uid="{00000000-0005-0000-0000-000071040000}"/>
    <cellStyle name="_Supportlist SCB MO APAC_V2 8_Supportlist SCB MO APAC_V6 4_updated on TCC MFR_AO SDM communication matrix - v27 7Jun10 2" xfId="1143" xr:uid="{00000000-0005-0000-0000-000072040000}"/>
    <cellStyle name="_Supportlist SCB MO APAC_V2 8_Supportlist SCB MO APAC_V6 6_update_by_Henry" xfId="1144" xr:uid="{00000000-0005-0000-0000-000073040000}"/>
    <cellStyle name="_Supportlist SCB MO APAC_V2 8_Supportlist SCB MO APAC_V6 6_update_by_Henry 10" xfId="1145" xr:uid="{00000000-0005-0000-0000-000074040000}"/>
    <cellStyle name="_Supportlist SCB MO APAC_V2 8_Supportlist SCB MO APAC_V6 6_update_by_Henry 11" xfId="1146" xr:uid="{00000000-0005-0000-0000-000075040000}"/>
    <cellStyle name="_Supportlist SCB MO APAC_V2 8_Supportlist SCB MO APAC_V6 6_update_by_Henry 12" xfId="1147" xr:uid="{00000000-0005-0000-0000-000076040000}"/>
    <cellStyle name="_Supportlist SCB MO APAC_V2 8_Supportlist SCB MO APAC_V6 6_update_by_Henry 13" xfId="1148" xr:uid="{00000000-0005-0000-0000-000077040000}"/>
    <cellStyle name="_Supportlist SCB MO APAC_V2 8_Supportlist SCB MO APAC_V6 6_update_by_Henry 14" xfId="1149" xr:uid="{00000000-0005-0000-0000-000078040000}"/>
    <cellStyle name="_Supportlist SCB MO APAC_V2 8_Supportlist SCB MO APAC_V6 6_update_by_Henry 15" xfId="1150" xr:uid="{00000000-0005-0000-0000-000079040000}"/>
    <cellStyle name="_Supportlist SCB MO APAC_V2 8_Supportlist SCB MO APAC_V6 6_update_by_Henry 16" xfId="1151" xr:uid="{00000000-0005-0000-0000-00007A040000}"/>
    <cellStyle name="_Supportlist SCB MO APAC_V2 8_Supportlist SCB MO APAC_V6 6_update_by_Henry 17" xfId="1152" xr:uid="{00000000-0005-0000-0000-00007B040000}"/>
    <cellStyle name="_Supportlist SCB MO APAC_V2 8_Supportlist SCB MO APAC_V6 6_update_by_Henry 18" xfId="1153" xr:uid="{00000000-0005-0000-0000-00007C040000}"/>
    <cellStyle name="_Supportlist SCB MO APAC_V2 8_Supportlist SCB MO APAC_V6 6_update_by_Henry 19" xfId="1154" xr:uid="{00000000-0005-0000-0000-00007D040000}"/>
    <cellStyle name="_Supportlist SCB MO APAC_V2 8_Supportlist SCB MO APAC_V6 6_update_by_Henry 2" xfId="1155" xr:uid="{00000000-0005-0000-0000-00007E040000}"/>
    <cellStyle name="_Supportlist SCB MO APAC_V2 8_Supportlist SCB MO APAC_V6 6_update_by_Henry 20" xfId="1156" xr:uid="{00000000-0005-0000-0000-00007F040000}"/>
    <cellStyle name="_Supportlist SCB MO APAC_V2 8_Supportlist SCB MO APAC_V6 6_update_by_Henry 21" xfId="1157" xr:uid="{00000000-0005-0000-0000-000080040000}"/>
    <cellStyle name="_Supportlist SCB MO APAC_V2 8_Supportlist SCB MO APAC_V6 6_update_by_Henry 22" xfId="1158" xr:uid="{00000000-0005-0000-0000-000081040000}"/>
    <cellStyle name="_Supportlist SCB MO APAC_V2 8_Supportlist SCB MO APAC_V6 6_update_by_Henry 23" xfId="1159" xr:uid="{00000000-0005-0000-0000-000082040000}"/>
    <cellStyle name="_Supportlist SCB MO APAC_V2 8_Supportlist SCB MO APAC_V6 6_update_by_Henry 24" xfId="1160" xr:uid="{00000000-0005-0000-0000-000083040000}"/>
    <cellStyle name="_Supportlist SCB MO APAC_V2 8_Supportlist SCB MO APAC_V6 6_update_by_Henry 25" xfId="1161" xr:uid="{00000000-0005-0000-0000-000084040000}"/>
    <cellStyle name="_Supportlist SCB MO APAC_V2 8_Supportlist SCB MO APAC_V6 6_update_by_Henry 26" xfId="1162" xr:uid="{00000000-0005-0000-0000-000085040000}"/>
    <cellStyle name="_Supportlist SCB MO APAC_V2 8_Supportlist SCB MO APAC_V6 6_update_by_Henry 27" xfId="1163" xr:uid="{00000000-0005-0000-0000-000086040000}"/>
    <cellStyle name="_Supportlist SCB MO APAC_V2 8_Supportlist SCB MO APAC_V6 6_update_by_Henry 28" xfId="1164" xr:uid="{00000000-0005-0000-0000-000087040000}"/>
    <cellStyle name="_Supportlist SCB MO APAC_V2 8_Supportlist SCB MO APAC_V6 6_update_by_Henry 29" xfId="1165" xr:uid="{00000000-0005-0000-0000-000088040000}"/>
    <cellStyle name="_Supportlist SCB MO APAC_V2 8_Supportlist SCB MO APAC_V6 6_update_by_Henry 3" xfId="1166" xr:uid="{00000000-0005-0000-0000-000089040000}"/>
    <cellStyle name="_Supportlist SCB MO APAC_V2 8_Supportlist SCB MO APAC_V6 6_update_by_Henry 30" xfId="1167" xr:uid="{00000000-0005-0000-0000-00008A040000}"/>
    <cellStyle name="_Supportlist SCB MO APAC_V2 8_Supportlist SCB MO APAC_V6 6_update_by_Henry 4" xfId="1168" xr:uid="{00000000-0005-0000-0000-00008B040000}"/>
    <cellStyle name="_Supportlist SCB MO APAC_V2 8_Supportlist SCB MO APAC_V6 6_update_by_Henry 5" xfId="1169" xr:uid="{00000000-0005-0000-0000-00008C040000}"/>
    <cellStyle name="_Supportlist SCB MO APAC_V2 8_Supportlist SCB MO APAC_V6 6_update_by_Henry 6" xfId="1170" xr:uid="{00000000-0005-0000-0000-00008D040000}"/>
    <cellStyle name="_Supportlist SCB MO APAC_V2 8_Supportlist SCB MO APAC_V6 6_update_by_Henry 7" xfId="1171" xr:uid="{00000000-0005-0000-0000-00008E040000}"/>
    <cellStyle name="_Supportlist SCB MO APAC_V2 8_Supportlist SCB MO APAC_V6 6_update_by_Henry 8" xfId="1172" xr:uid="{00000000-0005-0000-0000-00008F040000}"/>
    <cellStyle name="_Supportlist SCB MO APAC_V2 8_Supportlist SCB MO APAC_V6 6_update_by_Henry 9" xfId="1173" xr:uid="{00000000-0005-0000-0000-000090040000}"/>
    <cellStyle name="_Supportlist SCB MO APAC_V2 8_Supportlist SCB MO APAC_V6 6_update_by_Henry_AO SDM communication matrix - v23 5Apr10" xfId="1174" xr:uid="{00000000-0005-0000-0000-000091040000}"/>
    <cellStyle name="_Supportlist SCB MO APAC_V2 8_Supportlist SCB MO APAC_V6 6_update_by_Henry_AO SDM communication matrix - v23 5Apr10 2" xfId="1175" xr:uid="{00000000-0005-0000-0000-000092040000}"/>
    <cellStyle name="_Supportlist SCB MO APAC_V2 8_Supportlist SCB MO APAC_V6 6_update_by_Henry_AO SDM communication matrix - v24 30Apr10" xfId="1176" xr:uid="{00000000-0005-0000-0000-000093040000}"/>
    <cellStyle name="_Supportlist SCB MO APAC_V2 8_Supportlist SCB MO APAC_V6 6_update_by_Henry_AO SDM communication matrix - v24 30Apr10 2" xfId="1177" xr:uid="{00000000-0005-0000-0000-000094040000}"/>
    <cellStyle name="_Supportlist SCB MO APAC_V2 8_Supportlist SCB MO APAC_V6 6_update_by_Henry_AO SDM communication matrix - v27 7Jun10" xfId="1178" xr:uid="{00000000-0005-0000-0000-000095040000}"/>
    <cellStyle name="_Supportlist SCB MO APAC_V2 8_Supportlist SCB MO APAC_V6 6_update_by_Henry_AO SDM communication matrix - v27 7Jun10 2" xfId="1179" xr:uid="{00000000-0005-0000-0000-000096040000}"/>
    <cellStyle name="_Supportlist SCB MO APAC_V2 8_Supportlist SCB MO APAC_V6 7" xfId="1180" xr:uid="{00000000-0005-0000-0000-000097040000}"/>
    <cellStyle name="_Supportlist SCB MO APAC_V2 8_Supportlist SCB MO APAC_V6 7 10" xfId="1181" xr:uid="{00000000-0005-0000-0000-000098040000}"/>
    <cellStyle name="_Supportlist SCB MO APAC_V2 8_Supportlist SCB MO APAC_V6 7 11" xfId="1182" xr:uid="{00000000-0005-0000-0000-000099040000}"/>
    <cellStyle name="_Supportlist SCB MO APAC_V2 8_Supportlist SCB MO APAC_V6 7 12" xfId="1183" xr:uid="{00000000-0005-0000-0000-00009A040000}"/>
    <cellStyle name="_Supportlist SCB MO APAC_V2 8_Supportlist SCB MO APAC_V6 7 13" xfId="1184" xr:uid="{00000000-0005-0000-0000-00009B040000}"/>
    <cellStyle name="_Supportlist SCB MO APAC_V2 8_Supportlist SCB MO APAC_V6 7 14" xfId="1185" xr:uid="{00000000-0005-0000-0000-00009C040000}"/>
    <cellStyle name="_Supportlist SCB MO APAC_V2 8_Supportlist SCB MO APAC_V6 7 15" xfId="1186" xr:uid="{00000000-0005-0000-0000-00009D040000}"/>
    <cellStyle name="_Supportlist SCB MO APAC_V2 8_Supportlist SCB MO APAC_V6 7 16" xfId="1187" xr:uid="{00000000-0005-0000-0000-00009E040000}"/>
    <cellStyle name="_Supportlist SCB MO APAC_V2 8_Supportlist SCB MO APAC_V6 7 17" xfId="1188" xr:uid="{00000000-0005-0000-0000-00009F040000}"/>
    <cellStyle name="_Supportlist SCB MO APAC_V2 8_Supportlist SCB MO APAC_V6 7 18" xfId="1189" xr:uid="{00000000-0005-0000-0000-0000A0040000}"/>
    <cellStyle name="_Supportlist SCB MO APAC_V2 8_Supportlist SCB MO APAC_V6 7 19" xfId="1190" xr:uid="{00000000-0005-0000-0000-0000A1040000}"/>
    <cellStyle name="_Supportlist SCB MO APAC_V2 8_Supportlist SCB MO APAC_V6 7 2" xfId="1191" xr:uid="{00000000-0005-0000-0000-0000A2040000}"/>
    <cellStyle name="_Supportlist SCB MO APAC_V2 8_Supportlist SCB MO APAC_V6 7 20" xfId="1192" xr:uid="{00000000-0005-0000-0000-0000A3040000}"/>
    <cellStyle name="_Supportlist SCB MO APAC_V2 8_Supportlist SCB MO APAC_V6 7 21" xfId="1193" xr:uid="{00000000-0005-0000-0000-0000A4040000}"/>
    <cellStyle name="_Supportlist SCB MO APAC_V2 8_Supportlist SCB MO APAC_V6 7 22" xfId="1194" xr:uid="{00000000-0005-0000-0000-0000A5040000}"/>
    <cellStyle name="_Supportlist SCB MO APAC_V2 8_Supportlist SCB MO APAC_V6 7 23" xfId="1195" xr:uid="{00000000-0005-0000-0000-0000A6040000}"/>
    <cellStyle name="_Supportlist SCB MO APAC_V2 8_Supportlist SCB MO APAC_V6 7 24" xfId="1196" xr:uid="{00000000-0005-0000-0000-0000A7040000}"/>
    <cellStyle name="_Supportlist SCB MO APAC_V2 8_Supportlist SCB MO APAC_V6 7 25" xfId="1197" xr:uid="{00000000-0005-0000-0000-0000A8040000}"/>
    <cellStyle name="_Supportlist SCB MO APAC_V2 8_Supportlist SCB MO APAC_V6 7 26" xfId="1198" xr:uid="{00000000-0005-0000-0000-0000A9040000}"/>
    <cellStyle name="_Supportlist SCB MO APAC_V2 8_Supportlist SCB MO APAC_V6 7 27" xfId="1199" xr:uid="{00000000-0005-0000-0000-0000AA040000}"/>
    <cellStyle name="_Supportlist SCB MO APAC_V2 8_Supportlist SCB MO APAC_V6 7 28" xfId="1200" xr:uid="{00000000-0005-0000-0000-0000AB040000}"/>
    <cellStyle name="_Supportlist SCB MO APAC_V2 8_Supportlist SCB MO APAC_V6 7 29" xfId="1201" xr:uid="{00000000-0005-0000-0000-0000AC040000}"/>
    <cellStyle name="_Supportlist SCB MO APAC_V2 8_Supportlist SCB MO APAC_V6 7 3" xfId="1202" xr:uid="{00000000-0005-0000-0000-0000AD040000}"/>
    <cellStyle name="_Supportlist SCB MO APAC_V2 8_Supportlist SCB MO APAC_V6 7 30" xfId="1203" xr:uid="{00000000-0005-0000-0000-0000AE040000}"/>
    <cellStyle name="_Supportlist SCB MO APAC_V2 8_Supportlist SCB MO APAC_V6 7 4" xfId="1204" xr:uid="{00000000-0005-0000-0000-0000AF040000}"/>
    <cellStyle name="_Supportlist SCB MO APAC_V2 8_Supportlist SCB MO APAC_V6 7 5" xfId="1205" xr:uid="{00000000-0005-0000-0000-0000B0040000}"/>
    <cellStyle name="_Supportlist SCB MO APAC_V2 8_Supportlist SCB MO APAC_V6 7 6" xfId="1206" xr:uid="{00000000-0005-0000-0000-0000B1040000}"/>
    <cellStyle name="_Supportlist SCB MO APAC_V2 8_Supportlist SCB MO APAC_V6 7 7" xfId="1207" xr:uid="{00000000-0005-0000-0000-0000B2040000}"/>
    <cellStyle name="_Supportlist SCB MO APAC_V2 8_Supportlist SCB MO APAC_V6 7 8" xfId="1208" xr:uid="{00000000-0005-0000-0000-0000B3040000}"/>
    <cellStyle name="_Supportlist SCB MO APAC_V2 8_Supportlist SCB MO APAC_V6 7 9" xfId="1209" xr:uid="{00000000-0005-0000-0000-0000B4040000}"/>
    <cellStyle name="_Supportlist SCB MO APAC_V2 8_Supportlist SCB MO APAC_V6 7_AO SDM communication matrix - v23 5Apr10" xfId="1210" xr:uid="{00000000-0005-0000-0000-0000B5040000}"/>
    <cellStyle name="_Supportlist SCB MO APAC_V2 8_Supportlist SCB MO APAC_V6 7_AO SDM communication matrix - v23 5Apr10 2" xfId="1211" xr:uid="{00000000-0005-0000-0000-0000B6040000}"/>
    <cellStyle name="_Supportlist SCB MO APAC_V2 8_Supportlist SCB MO APAC_V6 7_AO SDM communication matrix - v24 30Apr10" xfId="1212" xr:uid="{00000000-0005-0000-0000-0000B7040000}"/>
    <cellStyle name="_Supportlist SCB MO APAC_V2 8_Supportlist SCB MO APAC_V6 7_AO SDM communication matrix - v24 30Apr10 2" xfId="1213" xr:uid="{00000000-0005-0000-0000-0000B8040000}"/>
    <cellStyle name="_Supportlist SCB MO APAC_V2 8_Supportlist SCB MO APAC_V6 7_AO SDM communication matrix - v27 7Jun10" xfId="1214" xr:uid="{00000000-0005-0000-0000-0000B9040000}"/>
    <cellStyle name="_Supportlist SCB MO APAC_V2 8_Supportlist SCB MO APAC_V6 7_AO SDM communication matrix - v27 7Jun10 2" xfId="1215" xr:uid="{00000000-0005-0000-0000-0000BA040000}"/>
    <cellStyle name="_Supportlist SCB MO APAC_V2 8_Supportlist SCB MO APAC_V7 0" xfId="1216" xr:uid="{00000000-0005-0000-0000-0000BB040000}"/>
    <cellStyle name="_Supportlist SCB MO APAC_V2 8_Supportlist SCB MO APAC_V7 0 10" xfId="1217" xr:uid="{00000000-0005-0000-0000-0000BC040000}"/>
    <cellStyle name="_Supportlist SCB MO APAC_V2 8_Supportlist SCB MO APAC_V7 0 11" xfId="1218" xr:uid="{00000000-0005-0000-0000-0000BD040000}"/>
    <cellStyle name="_Supportlist SCB MO APAC_V2 8_Supportlist SCB MO APAC_V7 0 12" xfId="1219" xr:uid="{00000000-0005-0000-0000-0000BE040000}"/>
    <cellStyle name="_Supportlist SCB MO APAC_V2 8_Supportlist SCB MO APAC_V7 0 13" xfId="1220" xr:uid="{00000000-0005-0000-0000-0000BF040000}"/>
    <cellStyle name="_Supportlist SCB MO APAC_V2 8_Supportlist SCB MO APAC_V7 0 14" xfId="1221" xr:uid="{00000000-0005-0000-0000-0000C0040000}"/>
    <cellStyle name="_Supportlist SCB MO APAC_V2 8_Supportlist SCB MO APAC_V7 0 15" xfId="1222" xr:uid="{00000000-0005-0000-0000-0000C1040000}"/>
    <cellStyle name="_Supportlist SCB MO APAC_V2 8_Supportlist SCB MO APAC_V7 0 16" xfId="1223" xr:uid="{00000000-0005-0000-0000-0000C2040000}"/>
    <cellStyle name="_Supportlist SCB MO APAC_V2 8_Supportlist SCB MO APAC_V7 0 17" xfId="1224" xr:uid="{00000000-0005-0000-0000-0000C3040000}"/>
    <cellStyle name="_Supportlist SCB MO APAC_V2 8_Supportlist SCB MO APAC_V7 0 18" xfId="1225" xr:uid="{00000000-0005-0000-0000-0000C4040000}"/>
    <cellStyle name="_Supportlist SCB MO APAC_V2 8_Supportlist SCB MO APAC_V7 0 19" xfId="1226" xr:uid="{00000000-0005-0000-0000-0000C5040000}"/>
    <cellStyle name="_Supportlist SCB MO APAC_V2 8_Supportlist SCB MO APAC_V7 0 2" xfId="1227" xr:uid="{00000000-0005-0000-0000-0000C6040000}"/>
    <cellStyle name="_Supportlist SCB MO APAC_V2 8_Supportlist SCB MO APAC_V7 0 20" xfId="1228" xr:uid="{00000000-0005-0000-0000-0000C7040000}"/>
    <cellStyle name="_Supportlist SCB MO APAC_V2 8_Supportlist SCB MO APAC_V7 0 21" xfId="1229" xr:uid="{00000000-0005-0000-0000-0000C8040000}"/>
    <cellStyle name="_Supportlist SCB MO APAC_V2 8_Supportlist SCB MO APAC_V7 0 22" xfId="1230" xr:uid="{00000000-0005-0000-0000-0000C9040000}"/>
    <cellStyle name="_Supportlist SCB MO APAC_V2 8_Supportlist SCB MO APAC_V7 0 23" xfId="1231" xr:uid="{00000000-0005-0000-0000-0000CA040000}"/>
    <cellStyle name="_Supportlist SCB MO APAC_V2 8_Supportlist SCB MO APAC_V7 0 24" xfId="1232" xr:uid="{00000000-0005-0000-0000-0000CB040000}"/>
    <cellStyle name="_Supportlist SCB MO APAC_V2 8_Supportlist SCB MO APAC_V7 0 25" xfId="1233" xr:uid="{00000000-0005-0000-0000-0000CC040000}"/>
    <cellStyle name="_Supportlist SCB MO APAC_V2 8_Supportlist SCB MO APAC_V7 0 26" xfId="1234" xr:uid="{00000000-0005-0000-0000-0000CD040000}"/>
    <cellStyle name="_Supportlist SCB MO APAC_V2 8_Supportlist SCB MO APAC_V7 0 27" xfId="1235" xr:uid="{00000000-0005-0000-0000-0000CE040000}"/>
    <cellStyle name="_Supportlist SCB MO APAC_V2 8_Supportlist SCB MO APAC_V7 0 28" xfId="1236" xr:uid="{00000000-0005-0000-0000-0000CF040000}"/>
    <cellStyle name="_Supportlist SCB MO APAC_V2 8_Supportlist SCB MO APAC_V7 0 29" xfId="1237" xr:uid="{00000000-0005-0000-0000-0000D0040000}"/>
    <cellStyle name="_Supportlist SCB MO APAC_V2 8_Supportlist SCB MO APAC_V7 0 3" xfId="1238" xr:uid="{00000000-0005-0000-0000-0000D1040000}"/>
    <cellStyle name="_Supportlist SCB MO APAC_V2 8_Supportlist SCB MO APAC_V7 0 30" xfId="1239" xr:uid="{00000000-0005-0000-0000-0000D2040000}"/>
    <cellStyle name="_Supportlist SCB MO APAC_V2 8_Supportlist SCB MO APAC_V7 0 4" xfId="1240" xr:uid="{00000000-0005-0000-0000-0000D3040000}"/>
    <cellStyle name="_Supportlist SCB MO APAC_V2 8_Supportlist SCB MO APAC_V7 0 5" xfId="1241" xr:uid="{00000000-0005-0000-0000-0000D4040000}"/>
    <cellStyle name="_Supportlist SCB MO APAC_V2 8_Supportlist SCB MO APAC_V7 0 6" xfId="1242" xr:uid="{00000000-0005-0000-0000-0000D5040000}"/>
    <cellStyle name="_Supportlist SCB MO APAC_V2 8_Supportlist SCB MO APAC_V7 0 7" xfId="1243" xr:uid="{00000000-0005-0000-0000-0000D6040000}"/>
    <cellStyle name="_Supportlist SCB MO APAC_V2 8_Supportlist SCB MO APAC_V7 0 8" xfId="1244" xr:uid="{00000000-0005-0000-0000-0000D7040000}"/>
    <cellStyle name="_Supportlist SCB MO APAC_V2 8_Supportlist SCB MO APAC_V7 0 9" xfId="1245" xr:uid="{00000000-0005-0000-0000-0000D8040000}"/>
    <cellStyle name="_Supportlist SCB MO APAC_V2 8_Supportlist SCB MO APAC_V7 0_AO SDM communication matrix - v23 5Apr10" xfId="1246" xr:uid="{00000000-0005-0000-0000-0000D9040000}"/>
    <cellStyle name="_Supportlist SCB MO APAC_V2 8_Supportlist SCB MO APAC_V7 0_AO SDM communication matrix - v23 5Apr10 2" xfId="1247" xr:uid="{00000000-0005-0000-0000-0000DA040000}"/>
    <cellStyle name="_Supportlist SCB MO APAC_V2 8_Supportlist SCB MO APAC_V7 0_AO SDM communication matrix - v24 30Apr10" xfId="1248" xr:uid="{00000000-0005-0000-0000-0000DB040000}"/>
    <cellStyle name="_Supportlist SCB MO APAC_V2 8_Supportlist SCB MO APAC_V7 0_AO SDM communication matrix - v24 30Apr10 2" xfId="1249" xr:uid="{00000000-0005-0000-0000-0000DC040000}"/>
    <cellStyle name="_Supportlist SCB MO APAC_V2 8_Supportlist SCB MO APAC_V7 0_AO SDM communication matrix - v27 7Jun10" xfId="1250" xr:uid="{00000000-0005-0000-0000-0000DD040000}"/>
    <cellStyle name="_Supportlist SCB MO APAC_V2 8_Supportlist SCB MO APAC_V7 0_AO SDM communication matrix - v27 7Jun10 2" xfId="1251" xr:uid="{00000000-0005-0000-0000-0000DE040000}"/>
    <cellStyle name="_Supportlist SCB MO APAC_V2 8_Supportlist SCB MO APAC_V7 4" xfId="1252" xr:uid="{00000000-0005-0000-0000-0000DF040000}"/>
    <cellStyle name="_Supportlist SCB MO APAC_V2 8_Supportlist SCB MO APAC_V7 4 10" xfId="1253" xr:uid="{00000000-0005-0000-0000-0000E0040000}"/>
    <cellStyle name="_Supportlist SCB MO APAC_V2 8_Supportlist SCB MO APAC_V7 4 11" xfId="1254" xr:uid="{00000000-0005-0000-0000-0000E1040000}"/>
    <cellStyle name="_Supportlist SCB MO APAC_V2 8_Supportlist SCB MO APAC_V7 4 12" xfId="1255" xr:uid="{00000000-0005-0000-0000-0000E2040000}"/>
    <cellStyle name="_Supportlist SCB MO APAC_V2 8_Supportlist SCB MO APAC_V7 4 13" xfId="1256" xr:uid="{00000000-0005-0000-0000-0000E3040000}"/>
    <cellStyle name="_Supportlist SCB MO APAC_V2 8_Supportlist SCB MO APAC_V7 4 14" xfId="1257" xr:uid="{00000000-0005-0000-0000-0000E4040000}"/>
    <cellStyle name="_Supportlist SCB MO APAC_V2 8_Supportlist SCB MO APAC_V7 4 15" xfId="1258" xr:uid="{00000000-0005-0000-0000-0000E5040000}"/>
    <cellStyle name="_Supportlist SCB MO APAC_V2 8_Supportlist SCB MO APAC_V7 4 16" xfId="1259" xr:uid="{00000000-0005-0000-0000-0000E6040000}"/>
    <cellStyle name="_Supportlist SCB MO APAC_V2 8_Supportlist SCB MO APAC_V7 4 17" xfId="1260" xr:uid="{00000000-0005-0000-0000-0000E7040000}"/>
    <cellStyle name="_Supportlist SCB MO APAC_V2 8_Supportlist SCB MO APAC_V7 4 18" xfId="1261" xr:uid="{00000000-0005-0000-0000-0000E8040000}"/>
    <cellStyle name="_Supportlist SCB MO APAC_V2 8_Supportlist SCB MO APAC_V7 4 19" xfId="1262" xr:uid="{00000000-0005-0000-0000-0000E9040000}"/>
    <cellStyle name="_Supportlist SCB MO APAC_V2 8_Supportlist SCB MO APAC_V7 4 2" xfId="1263" xr:uid="{00000000-0005-0000-0000-0000EA040000}"/>
    <cellStyle name="_Supportlist SCB MO APAC_V2 8_Supportlist SCB MO APAC_V7 4 20" xfId="1264" xr:uid="{00000000-0005-0000-0000-0000EB040000}"/>
    <cellStyle name="_Supportlist SCB MO APAC_V2 8_Supportlist SCB MO APAC_V7 4 21" xfId="1265" xr:uid="{00000000-0005-0000-0000-0000EC040000}"/>
    <cellStyle name="_Supportlist SCB MO APAC_V2 8_Supportlist SCB MO APAC_V7 4 22" xfId="1266" xr:uid="{00000000-0005-0000-0000-0000ED040000}"/>
    <cellStyle name="_Supportlist SCB MO APAC_V2 8_Supportlist SCB MO APAC_V7 4 23" xfId="1267" xr:uid="{00000000-0005-0000-0000-0000EE040000}"/>
    <cellStyle name="_Supportlist SCB MO APAC_V2 8_Supportlist SCB MO APAC_V7 4 24" xfId="1268" xr:uid="{00000000-0005-0000-0000-0000EF040000}"/>
    <cellStyle name="_Supportlist SCB MO APAC_V2 8_Supportlist SCB MO APAC_V7 4 25" xfId="1269" xr:uid="{00000000-0005-0000-0000-0000F0040000}"/>
    <cellStyle name="_Supportlist SCB MO APAC_V2 8_Supportlist SCB MO APAC_V7 4 26" xfId="1270" xr:uid="{00000000-0005-0000-0000-0000F1040000}"/>
    <cellStyle name="_Supportlist SCB MO APAC_V2 8_Supportlist SCB MO APAC_V7 4 27" xfId="1271" xr:uid="{00000000-0005-0000-0000-0000F2040000}"/>
    <cellStyle name="_Supportlist SCB MO APAC_V2 8_Supportlist SCB MO APAC_V7 4 28" xfId="1272" xr:uid="{00000000-0005-0000-0000-0000F3040000}"/>
    <cellStyle name="_Supportlist SCB MO APAC_V2 8_Supportlist SCB MO APAC_V7 4 29" xfId="1273" xr:uid="{00000000-0005-0000-0000-0000F4040000}"/>
    <cellStyle name="_Supportlist SCB MO APAC_V2 8_Supportlist SCB MO APAC_V7 4 3" xfId="1274" xr:uid="{00000000-0005-0000-0000-0000F5040000}"/>
    <cellStyle name="_Supportlist SCB MO APAC_V2 8_Supportlist SCB MO APAC_V7 4 30" xfId="1275" xr:uid="{00000000-0005-0000-0000-0000F6040000}"/>
    <cellStyle name="_Supportlist SCB MO APAC_V2 8_Supportlist SCB MO APAC_V7 4 4" xfId="1276" xr:uid="{00000000-0005-0000-0000-0000F7040000}"/>
    <cellStyle name="_Supportlist SCB MO APAC_V2 8_Supportlist SCB MO APAC_V7 4 5" xfId="1277" xr:uid="{00000000-0005-0000-0000-0000F8040000}"/>
    <cellStyle name="_Supportlist SCB MO APAC_V2 8_Supportlist SCB MO APAC_V7 4 6" xfId="1278" xr:uid="{00000000-0005-0000-0000-0000F9040000}"/>
    <cellStyle name="_Supportlist SCB MO APAC_V2 8_Supportlist SCB MO APAC_V7 4 7" xfId="1279" xr:uid="{00000000-0005-0000-0000-0000FA040000}"/>
    <cellStyle name="_Supportlist SCB MO APAC_V2 8_Supportlist SCB MO APAC_V7 4 8" xfId="1280" xr:uid="{00000000-0005-0000-0000-0000FB040000}"/>
    <cellStyle name="_Supportlist SCB MO APAC_V2 8_Supportlist SCB MO APAC_V7 4 9" xfId="1281" xr:uid="{00000000-0005-0000-0000-0000FC040000}"/>
    <cellStyle name="_Supportlist SCB MO APAC_V2 8_Supportlist SCB MO APAC_V7 4_AO SDM communication matrix - v23 5Apr10" xfId="1282" xr:uid="{00000000-0005-0000-0000-0000FD040000}"/>
    <cellStyle name="_Supportlist SCB MO APAC_V2 8_Supportlist SCB MO APAC_V7 4_AO SDM communication matrix - v23 5Apr10 2" xfId="1283" xr:uid="{00000000-0005-0000-0000-0000FE040000}"/>
    <cellStyle name="_Supportlist SCB MO APAC_V2 8_Supportlist SCB MO APAC_V7 4_AO SDM communication matrix - v24 30Apr10" xfId="1284" xr:uid="{00000000-0005-0000-0000-0000FF040000}"/>
    <cellStyle name="_Supportlist SCB MO APAC_V2 8_Supportlist SCB MO APAC_V7 4_AO SDM communication matrix - v24 30Apr10 2" xfId="1285" xr:uid="{00000000-0005-0000-0000-000000050000}"/>
    <cellStyle name="_Supportlist SCB MO APAC_V2 8_Supportlist SCB MO APAC_V7 4_AO SDM communication matrix - v27 7Jun10" xfId="1286" xr:uid="{00000000-0005-0000-0000-000001050000}"/>
    <cellStyle name="_Supportlist SCB MO APAC_V2 8_Supportlist SCB MO APAC_V7 4_AO SDM communication matrix - v27 7Jun10 2" xfId="1287" xr:uid="{00000000-0005-0000-0000-000002050000}"/>
    <cellStyle name="_Supportlist SCB MO APAC_V2 8_Supportlist SCB MO APAC_V7 5" xfId="1288" xr:uid="{00000000-0005-0000-0000-000003050000}"/>
    <cellStyle name="_Supportlist SCB MO APAC_V2 8_Supportlist SCB MO APAC_V7 5 10" xfId="1289" xr:uid="{00000000-0005-0000-0000-000004050000}"/>
    <cellStyle name="_Supportlist SCB MO APAC_V2 8_Supportlist SCB MO APAC_V7 5 11" xfId="1290" xr:uid="{00000000-0005-0000-0000-000005050000}"/>
    <cellStyle name="_Supportlist SCB MO APAC_V2 8_Supportlist SCB MO APAC_V7 5 12" xfId="1291" xr:uid="{00000000-0005-0000-0000-000006050000}"/>
    <cellStyle name="_Supportlist SCB MO APAC_V2 8_Supportlist SCB MO APAC_V7 5 13" xfId="1292" xr:uid="{00000000-0005-0000-0000-000007050000}"/>
    <cellStyle name="_Supportlist SCB MO APAC_V2 8_Supportlist SCB MO APAC_V7 5 14" xfId="1293" xr:uid="{00000000-0005-0000-0000-000008050000}"/>
    <cellStyle name="_Supportlist SCB MO APAC_V2 8_Supportlist SCB MO APAC_V7 5 15" xfId="1294" xr:uid="{00000000-0005-0000-0000-000009050000}"/>
    <cellStyle name="_Supportlist SCB MO APAC_V2 8_Supportlist SCB MO APAC_V7 5 16" xfId="1295" xr:uid="{00000000-0005-0000-0000-00000A050000}"/>
    <cellStyle name="_Supportlist SCB MO APAC_V2 8_Supportlist SCB MO APAC_V7 5 17" xfId="1296" xr:uid="{00000000-0005-0000-0000-00000B050000}"/>
    <cellStyle name="_Supportlist SCB MO APAC_V2 8_Supportlist SCB MO APAC_V7 5 18" xfId="1297" xr:uid="{00000000-0005-0000-0000-00000C050000}"/>
    <cellStyle name="_Supportlist SCB MO APAC_V2 8_Supportlist SCB MO APAC_V7 5 19" xfId="1298" xr:uid="{00000000-0005-0000-0000-00000D050000}"/>
    <cellStyle name="_Supportlist SCB MO APAC_V2 8_Supportlist SCB MO APAC_V7 5 2" xfId="1299" xr:uid="{00000000-0005-0000-0000-00000E050000}"/>
    <cellStyle name="_Supportlist SCB MO APAC_V2 8_Supportlist SCB MO APAC_V7 5 20" xfId="1300" xr:uid="{00000000-0005-0000-0000-00000F050000}"/>
    <cellStyle name="_Supportlist SCB MO APAC_V2 8_Supportlist SCB MO APAC_V7 5 21" xfId="1301" xr:uid="{00000000-0005-0000-0000-000010050000}"/>
    <cellStyle name="_Supportlist SCB MO APAC_V2 8_Supportlist SCB MO APAC_V7 5 22" xfId="1302" xr:uid="{00000000-0005-0000-0000-000011050000}"/>
    <cellStyle name="_Supportlist SCB MO APAC_V2 8_Supportlist SCB MO APAC_V7 5 23" xfId="1303" xr:uid="{00000000-0005-0000-0000-000012050000}"/>
    <cellStyle name="_Supportlist SCB MO APAC_V2 8_Supportlist SCB MO APAC_V7 5 24" xfId="1304" xr:uid="{00000000-0005-0000-0000-000013050000}"/>
    <cellStyle name="_Supportlist SCB MO APAC_V2 8_Supportlist SCB MO APAC_V7 5 25" xfId="1305" xr:uid="{00000000-0005-0000-0000-000014050000}"/>
    <cellStyle name="_Supportlist SCB MO APAC_V2 8_Supportlist SCB MO APAC_V7 5 26" xfId="1306" xr:uid="{00000000-0005-0000-0000-000015050000}"/>
    <cellStyle name="_Supportlist SCB MO APAC_V2 8_Supportlist SCB MO APAC_V7 5 27" xfId="1307" xr:uid="{00000000-0005-0000-0000-000016050000}"/>
    <cellStyle name="_Supportlist SCB MO APAC_V2 8_Supportlist SCB MO APAC_V7 5 28" xfId="1308" xr:uid="{00000000-0005-0000-0000-000017050000}"/>
    <cellStyle name="_Supportlist SCB MO APAC_V2 8_Supportlist SCB MO APAC_V7 5 29" xfId="1309" xr:uid="{00000000-0005-0000-0000-000018050000}"/>
    <cellStyle name="_Supportlist SCB MO APAC_V2 8_Supportlist SCB MO APAC_V7 5 3" xfId="1310" xr:uid="{00000000-0005-0000-0000-000019050000}"/>
    <cellStyle name="_Supportlist SCB MO APAC_V2 8_Supportlist SCB MO APAC_V7 5 30" xfId="1311" xr:uid="{00000000-0005-0000-0000-00001A050000}"/>
    <cellStyle name="_Supportlist SCB MO APAC_V2 8_Supportlist SCB MO APAC_V7 5 4" xfId="1312" xr:uid="{00000000-0005-0000-0000-00001B050000}"/>
    <cellStyle name="_Supportlist SCB MO APAC_V2 8_Supportlist SCB MO APAC_V7 5 5" xfId="1313" xr:uid="{00000000-0005-0000-0000-00001C050000}"/>
    <cellStyle name="_Supportlist SCB MO APAC_V2 8_Supportlist SCB MO APAC_V7 5 6" xfId="1314" xr:uid="{00000000-0005-0000-0000-00001D050000}"/>
    <cellStyle name="_Supportlist SCB MO APAC_V2 8_Supportlist SCB MO APAC_V7 5 7" xfId="1315" xr:uid="{00000000-0005-0000-0000-00001E050000}"/>
    <cellStyle name="_Supportlist SCB MO APAC_V2 8_Supportlist SCB MO APAC_V7 5 8" xfId="1316" xr:uid="{00000000-0005-0000-0000-00001F050000}"/>
    <cellStyle name="_Supportlist SCB MO APAC_V2 8_Supportlist SCB MO APAC_V7 5 9" xfId="1317" xr:uid="{00000000-0005-0000-0000-000020050000}"/>
    <cellStyle name="_Supportlist SCB MO APAC_V2 8_Supportlist SCB MO APAC_V7 5_AO SDM communication matrix - v23 5Apr10" xfId="1318" xr:uid="{00000000-0005-0000-0000-000021050000}"/>
    <cellStyle name="_Supportlist SCB MO APAC_V2 8_Supportlist SCB MO APAC_V7 5_AO SDM communication matrix - v23 5Apr10 2" xfId="1319" xr:uid="{00000000-0005-0000-0000-000022050000}"/>
    <cellStyle name="_Supportlist SCB MO APAC_V2 8_Supportlist SCB MO APAC_V7 5_AO SDM communication matrix - v24 30Apr10" xfId="1320" xr:uid="{00000000-0005-0000-0000-000023050000}"/>
    <cellStyle name="_Supportlist SCB MO APAC_V2 8_Supportlist SCB MO APAC_V7 5_AO SDM communication matrix - v24 30Apr10 2" xfId="1321" xr:uid="{00000000-0005-0000-0000-000024050000}"/>
    <cellStyle name="_Supportlist SCB MO APAC_V2 8_Supportlist SCB MO APAC_V7 5_AO SDM communication matrix - v27 7Jun10" xfId="1322" xr:uid="{00000000-0005-0000-0000-000025050000}"/>
    <cellStyle name="_Supportlist SCB MO APAC_V2 8_Supportlist SCB MO APAC_V7 5_AO SDM communication matrix - v27 7Jun10 2" xfId="1323" xr:uid="{00000000-0005-0000-0000-000026050000}"/>
    <cellStyle name="_Supportlist SCB MO APAC_V2 8_Supportlist SCB MO APAC_V8 1_updated on TCC MF by Raymond" xfId="1324" xr:uid="{00000000-0005-0000-0000-000027050000}"/>
    <cellStyle name="_Supportlist SCB MO APAC_V2 8_Supportlist SCB MO APAC_V8 1_updated on TCC MF by Raymond 10" xfId="1325" xr:uid="{00000000-0005-0000-0000-000028050000}"/>
    <cellStyle name="_Supportlist SCB MO APAC_V2 8_Supportlist SCB MO APAC_V8 1_updated on TCC MF by Raymond 11" xfId="1326" xr:uid="{00000000-0005-0000-0000-000029050000}"/>
    <cellStyle name="_Supportlist SCB MO APAC_V2 8_Supportlist SCB MO APAC_V8 1_updated on TCC MF by Raymond 12" xfId="1327" xr:uid="{00000000-0005-0000-0000-00002A050000}"/>
    <cellStyle name="_Supportlist SCB MO APAC_V2 8_Supportlist SCB MO APAC_V8 1_updated on TCC MF by Raymond 13" xfId="1328" xr:uid="{00000000-0005-0000-0000-00002B050000}"/>
    <cellStyle name="_Supportlist SCB MO APAC_V2 8_Supportlist SCB MO APAC_V8 1_updated on TCC MF by Raymond 14" xfId="1329" xr:uid="{00000000-0005-0000-0000-00002C050000}"/>
    <cellStyle name="_Supportlist SCB MO APAC_V2 8_Supportlist SCB MO APAC_V8 1_updated on TCC MF by Raymond 15" xfId="1330" xr:uid="{00000000-0005-0000-0000-00002D050000}"/>
    <cellStyle name="_Supportlist SCB MO APAC_V2 8_Supportlist SCB MO APAC_V8 1_updated on TCC MF by Raymond 16" xfId="1331" xr:uid="{00000000-0005-0000-0000-00002E050000}"/>
    <cellStyle name="_Supportlist SCB MO APAC_V2 8_Supportlist SCB MO APAC_V8 1_updated on TCC MF by Raymond 17" xfId="1332" xr:uid="{00000000-0005-0000-0000-00002F050000}"/>
    <cellStyle name="_Supportlist SCB MO APAC_V2 8_Supportlist SCB MO APAC_V8 1_updated on TCC MF by Raymond 18" xfId="1333" xr:uid="{00000000-0005-0000-0000-000030050000}"/>
    <cellStyle name="_Supportlist SCB MO APAC_V2 8_Supportlist SCB MO APAC_V8 1_updated on TCC MF by Raymond 19" xfId="1334" xr:uid="{00000000-0005-0000-0000-000031050000}"/>
    <cellStyle name="_Supportlist SCB MO APAC_V2 8_Supportlist SCB MO APAC_V8 1_updated on TCC MF by Raymond 2" xfId="1335" xr:uid="{00000000-0005-0000-0000-000032050000}"/>
    <cellStyle name="_Supportlist SCB MO APAC_V2 8_Supportlist SCB MO APAC_V8 1_updated on TCC MF by Raymond 20" xfId="1336" xr:uid="{00000000-0005-0000-0000-000033050000}"/>
    <cellStyle name="_Supportlist SCB MO APAC_V2 8_Supportlist SCB MO APAC_V8 1_updated on TCC MF by Raymond 21" xfId="1337" xr:uid="{00000000-0005-0000-0000-000034050000}"/>
    <cellStyle name="_Supportlist SCB MO APAC_V2 8_Supportlist SCB MO APAC_V8 1_updated on TCC MF by Raymond 22" xfId="1338" xr:uid="{00000000-0005-0000-0000-000035050000}"/>
    <cellStyle name="_Supportlist SCB MO APAC_V2 8_Supportlist SCB MO APAC_V8 1_updated on TCC MF by Raymond 23" xfId="1339" xr:uid="{00000000-0005-0000-0000-000036050000}"/>
    <cellStyle name="_Supportlist SCB MO APAC_V2 8_Supportlist SCB MO APAC_V8 1_updated on TCC MF by Raymond 24" xfId="1340" xr:uid="{00000000-0005-0000-0000-000037050000}"/>
    <cellStyle name="_Supportlist SCB MO APAC_V2 8_Supportlist SCB MO APAC_V8 1_updated on TCC MF by Raymond 25" xfId="1341" xr:uid="{00000000-0005-0000-0000-000038050000}"/>
    <cellStyle name="_Supportlist SCB MO APAC_V2 8_Supportlist SCB MO APAC_V8 1_updated on TCC MF by Raymond 26" xfId="1342" xr:uid="{00000000-0005-0000-0000-000039050000}"/>
    <cellStyle name="_Supportlist SCB MO APAC_V2 8_Supportlist SCB MO APAC_V8 1_updated on TCC MF by Raymond 27" xfId="1343" xr:uid="{00000000-0005-0000-0000-00003A050000}"/>
    <cellStyle name="_Supportlist SCB MO APAC_V2 8_Supportlist SCB MO APAC_V8 1_updated on TCC MF by Raymond 28" xfId="1344" xr:uid="{00000000-0005-0000-0000-00003B050000}"/>
    <cellStyle name="_Supportlist SCB MO APAC_V2 8_Supportlist SCB MO APAC_V8 1_updated on TCC MF by Raymond 29" xfId="1345" xr:uid="{00000000-0005-0000-0000-00003C050000}"/>
    <cellStyle name="_Supportlist SCB MO APAC_V2 8_Supportlist SCB MO APAC_V8 1_updated on TCC MF by Raymond 3" xfId="1346" xr:uid="{00000000-0005-0000-0000-00003D050000}"/>
    <cellStyle name="_Supportlist SCB MO APAC_V2 8_Supportlist SCB MO APAC_V8 1_updated on TCC MF by Raymond 30" xfId="1347" xr:uid="{00000000-0005-0000-0000-00003E050000}"/>
    <cellStyle name="_Supportlist SCB MO APAC_V2 8_Supportlist SCB MO APAC_V8 1_updated on TCC MF by Raymond 4" xfId="1348" xr:uid="{00000000-0005-0000-0000-00003F050000}"/>
    <cellStyle name="_Supportlist SCB MO APAC_V2 8_Supportlist SCB MO APAC_V8 1_updated on TCC MF by Raymond 5" xfId="1349" xr:uid="{00000000-0005-0000-0000-000040050000}"/>
    <cellStyle name="_Supportlist SCB MO APAC_V2 8_Supportlist SCB MO APAC_V8 1_updated on TCC MF by Raymond 6" xfId="1350" xr:uid="{00000000-0005-0000-0000-000041050000}"/>
    <cellStyle name="_Supportlist SCB MO APAC_V2 8_Supportlist SCB MO APAC_V8 1_updated on TCC MF by Raymond 7" xfId="1351" xr:uid="{00000000-0005-0000-0000-000042050000}"/>
    <cellStyle name="_Supportlist SCB MO APAC_V2 8_Supportlist SCB MO APAC_V8 1_updated on TCC MF by Raymond 8" xfId="1352" xr:uid="{00000000-0005-0000-0000-000043050000}"/>
    <cellStyle name="_Supportlist SCB MO APAC_V2 8_Supportlist SCB MO APAC_V8 1_updated on TCC MF by Raymond 9" xfId="1353" xr:uid="{00000000-0005-0000-0000-000044050000}"/>
    <cellStyle name="_Supportlist SCB MO APAC_V2 8_Supportlist SCB MO APAC_V8 1_updated on TCC MF by Raymond_AO SDM communication matrix - v23 5Apr10" xfId="1354" xr:uid="{00000000-0005-0000-0000-000045050000}"/>
    <cellStyle name="_Supportlist SCB MO APAC_V2 8_Supportlist SCB MO APAC_V8 1_updated on TCC MF by Raymond_AO SDM communication matrix - v23 5Apr10 2" xfId="1355" xr:uid="{00000000-0005-0000-0000-000046050000}"/>
    <cellStyle name="_Supportlist SCB MO APAC_V2 8_Supportlist SCB MO APAC_V8 1_updated on TCC MF by Raymond_AO SDM communication matrix - v24 30Apr10" xfId="1356" xr:uid="{00000000-0005-0000-0000-000047050000}"/>
    <cellStyle name="_Supportlist SCB MO APAC_V2 8_Supportlist SCB MO APAC_V8 1_updated on TCC MF by Raymond_AO SDM communication matrix - v24 30Apr10 2" xfId="1357" xr:uid="{00000000-0005-0000-0000-000048050000}"/>
    <cellStyle name="_Supportlist SCB MO APAC_V2 8_Supportlist SCB MO APAC_V8 1_updated on TCC MF by Raymond_AO SDM communication matrix - v27 7Jun10" xfId="1358" xr:uid="{00000000-0005-0000-0000-000049050000}"/>
    <cellStyle name="_Supportlist SCB MO APAC_V2 8_Supportlist SCB MO APAC_V8 1_updated on TCC MF by Raymond_AO SDM communication matrix - v27 7Jun10 2" xfId="1359" xr:uid="{00000000-0005-0000-0000-00004A050000}"/>
    <cellStyle name="_Supportlist SCB MO APAC_V2 8_Supportlist SCB MO APAC_V8 2" xfId="1360" xr:uid="{00000000-0005-0000-0000-00004B050000}"/>
    <cellStyle name="_Supportlist SCB MO APAC_V2 8_Supportlist SCB MO APAC_V8 2 10" xfId="1361" xr:uid="{00000000-0005-0000-0000-00004C050000}"/>
    <cellStyle name="_Supportlist SCB MO APAC_V2 8_Supportlist SCB MO APAC_V8 2 11" xfId="1362" xr:uid="{00000000-0005-0000-0000-00004D050000}"/>
    <cellStyle name="_Supportlist SCB MO APAC_V2 8_Supportlist SCB MO APAC_V8 2 12" xfId="1363" xr:uid="{00000000-0005-0000-0000-00004E050000}"/>
    <cellStyle name="_Supportlist SCB MO APAC_V2 8_Supportlist SCB MO APAC_V8 2 13" xfId="1364" xr:uid="{00000000-0005-0000-0000-00004F050000}"/>
    <cellStyle name="_Supportlist SCB MO APAC_V2 8_Supportlist SCB MO APAC_V8 2 14" xfId="1365" xr:uid="{00000000-0005-0000-0000-000050050000}"/>
    <cellStyle name="_Supportlist SCB MO APAC_V2 8_Supportlist SCB MO APAC_V8 2 15" xfId="1366" xr:uid="{00000000-0005-0000-0000-000051050000}"/>
    <cellStyle name="_Supportlist SCB MO APAC_V2 8_Supportlist SCB MO APAC_V8 2 16" xfId="1367" xr:uid="{00000000-0005-0000-0000-000052050000}"/>
    <cellStyle name="_Supportlist SCB MO APAC_V2 8_Supportlist SCB MO APAC_V8 2 17" xfId="1368" xr:uid="{00000000-0005-0000-0000-000053050000}"/>
    <cellStyle name="_Supportlist SCB MO APAC_V2 8_Supportlist SCB MO APAC_V8 2 18" xfId="1369" xr:uid="{00000000-0005-0000-0000-000054050000}"/>
    <cellStyle name="_Supportlist SCB MO APAC_V2 8_Supportlist SCB MO APAC_V8 2 19" xfId="1370" xr:uid="{00000000-0005-0000-0000-000055050000}"/>
    <cellStyle name="_Supportlist SCB MO APAC_V2 8_Supportlist SCB MO APAC_V8 2 2" xfId="1371" xr:uid="{00000000-0005-0000-0000-000056050000}"/>
    <cellStyle name="_Supportlist SCB MO APAC_V2 8_Supportlist SCB MO APAC_V8 2 20" xfId="1372" xr:uid="{00000000-0005-0000-0000-000057050000}"/>
    <cellStyle name="_Supportlist SCB MO APAC_V2 8_Supportlist SCB MO APAC_V8 2 21" xfId="1373" xr:uid="{00000000-0005-0000-0000-000058050000}"/>
    <cellStyle name="_Supportlist SCB MO APAC_V2 8_Supportlist SCB MO APAC_V8 2 22" xfId="1374" xr:uid="{00000000-0005-0000-0000-000059050000}"/>
    <cellStyle name="_Supportlist SCB MO APAC_V2 8_Supportlist SCB MO APAC_V8 2 23" xfId="1375" xr:uid="{00000000-0005-0000-0000-00005A050000}"/>
    <cellStyle name="_Supportlist SCB MO APAC_V2 8_Supportlist SCB MO APAC_V8 2 24" xfId="1376" xr:uid="{00000000-0005-0000-0000-00005B050000}"/>
    <cellStyle name="_Supportlist SCB MO APAC_V2 8_Supportlist SCB MO APAC_V8 2 25" xfId="1377" xr:uid="{00000000-0005-0000-0000-00005C050000}"/>
    <cellStyle name="_Supportlist SCB MO APAC_V2 8_Supportlist SCB MO APAC_V8 2 26" xfId="1378" xr:uid="{00000000-0005-0000-0000-00005D050000}"/>
    <cellStyle name="_Supportlist SCB MO APAC_V2 8_Supportlist SCB MO APAC_V8 2 27" xfId="1379" xr:uid="{00000000-0005-0000-0000-00005E050000}"/>
    <cellStyle name="_Supportlist SCB MO APAC_V2 8_Supportlist SCB MO APAC_V8 2 28" xfId="1380" xr:uid="{00000000-0005-0000-0000-00005F050000}"/>
    <cellStyle name="_Supportlist SCB MO APAC_V2 8_Supportlist SCB MO APAC_V8 2 29" xfId="1381" xr:uid="{00000000-0005-0000-0000-000060050000}"/>
    <cellStyle name="_Supportlist SCB MO APAC_V2 8_Supportlist SCB MO APAC_V8 2 3" xfId="1382" xr:uid="{00000000-0005-0000-0000-000061050000}"/>
    <cellStyle name="_Supportlist SCB MO APAC_V2 8_Supportlist SCB MO APAC_V8 2 30" xfId="1383" xr:uid="{00000000-0005-0000-0000-000062050000}"/>
    <cellStyle name="_Supportlist SCB MO APAC_V2 8_Supportlist SCB MO APAC_V8 2 4" xfId="1384" xr:uid="{00000000-0005-0000-0000-000063050000}"/>
    <cellStyle name="_Supportlist SCB MO APAC_V2 8_Supportlist SCB MO APAC_V8 2 5" xfId="1385" xr:uid="{00000000-0005-0000-0000-000064050000}"/>
    <cellStyle name="_Supportlist SCB MO APAC_V2 8_Supportlist SCB MO APAC_V8 2 6" xfId="1386" xr:uid="{00000000-0005-0000-0000-000065050000}"/>
    <cellStyle name="_Supportlist SCB MO APAC_V2 8_Supportlist SCB MO APAC_V8 2 7" xfId="1387" xr:uid="{00000000-0005-0000-0000-000066050000}"/>
    <cellStyle name="_Supportlist SCB MO APAC_V2 8_Supportlist SCB MO APAC_V8 2 8" xfId="1388" xr:uid="{00000000-0005-0000-0000-000067050000}"/>
    <cellStyle name="_Supportlist SCB MO APAC_V2 8_Supportlist SCB MO APAC_V8 2 9" xfId="1389" xr:uid="{00000000-0005-0000-0000-000068050000}"/>
    <cellStyle name="_Supportlist SCB MO APAC_V2 8_Supportlist SCB MO APAC_V8 2_AO SDM communication matrix - v23 5Apr10" xfId="1390" xr:uid="{00000000-0005-0000-0000-000069050000}"/>
    <cellStyle name="_Supportlist SCB MO APAC_V2 8_Supportlist SCB MO APAC_V8 2_AO SDM communication matrix - v23 5Apr10 2" xfId="1391" xr:uid="{00000000-0005-0000-0000-00006A050000}"/>
    <cellStyle name="_Supportlist SCB MO APAC_V2 8_Supportlist SCB MO APAC_V8 2_AO SDM communication matrix - v24 30Apr10" xfId="1392" xr:uid="{00000000-0005-0000-0000-00006B050000}"/>
    <cellStyle name="_Supportlist SCB MO APAC_V2 8_Supportlist SCB MO APAC_V8 2_AO SDM communication matrix - v24 30Apr10 2" xfId="1393" xr:uid="{00000000-0005-0000-0000-00006C050000}"/>
    <cellStyle name="_Supportlist SCB MO APAC_V2 8_Supportlist SCB MO APAC_V8 2_AO SDM communication matrix - v27 7Jun10" xfId="1394" xr:uid="{00000000-0005-0000-0000-00006D050000}"/>
    <cellStyle name="_Supportlist SCB MO APAC_V2 8_Supportlist SCB MO APAC_V8 2_AO SDM communication matrix - v27 7Jun10 2" xfId="1395" xr:uid="{00000000-0005-0000-0000-00006E050000}"/>
    <cellStyle name="_Supportlist SCB MO APAC_V2 8_Supportlist SCB MO APAC_V8 3" xfId="1396" xr:uid="{00000000-0005-0000-0000-00006F050000}"/>
    <cellStyle name="_Supportlist SCB MO APAC_V2 8_Supportlist SCB MO APAC_V8 3 10" xfId="1397" xr:uid="{00000000-0005-0000-0000-000070050000}"/>
    <cellStyle name="_Supportlist SCB MO APAC_V2 8_Supportlist SCB MO APAC_V8 3 11" xfId="1398" xr:uid="{00000000-0005-0000-0000-000071050000}"/>
    <cellStyle name="_Supportlist SCB MO APAC_V2 8_Supportlist SCB MO APAC_V8 3 12" xfId="1399" xr:uid="{00000000-0005-0000-0000-000072050000}"/>
    <cellStyle name="_Supportlist SCB MO APAC_V2 8_Supportlist SCB MO APAC_V8 3 13" xfId="1400" xr:uid="{00000000-0005-0000-0000-000073050000}"/>
    <cellStyle name="_Supportlist SCB MO APAC_V2 8_Supportlist SCB MO APAC_V8 3 14" xfId="1401" xr:uid="{00000000-0005-0000-0000-000074050000}"/>
    <cellStyle name="_Supportlist SCB MO APAC_V2 8_Supportlist SCB MO APAC_V8 3 15" xfId="1402" xr:uid="{00000000-0005-0000-0000-000075050000}"/>
    <cellStyle name="_Supportlist SCB MO APAC_V2 8_Supportlist SCB MO APAC_V8 3 16" xfId="1403" xr:uid="{00000000-0005-0000-0000-000076050000}"/>
    <cellStyle name="_Supportlist SCB MO APAC_V2 8_Supportlist SCB MO APAC_V8 3 17" xfId="1404" xr:uid="{00000000-0005-0000-0000-000077050000}"/>
    <cellStyle name="_Supportlist SCB MO APAC_V2 8_Supportlist SCB MO APAC_V8 3 18" xfId="1405" xr:uid="{00000000-0005-0000-0000-000078050000}"/>
    <cellStyle name="_Supportlist SCB MO APAC_V2 8_Supportlist SCB MO APAC_V8 3 19" xfId="1406" xr:uid="{00000000-0005-0000-0000-000079050000}"/>
    <cellStyle name="_Supportlist SCB MO APAC_V2 8_Supportlist SCB MO APAC_V8 3 2" xfId="1407" xr:uid="{00000000-0005-0000-0000-00007A050000}"/>
    <cellStyle name="_Supportlist SCB MO APAC_V2 8_Supportlist SCB MO APAC_V8 3 20" xfId="1408" xr:uid="{00000000-0005-0000-0000-00007B050000}"/>
    <cellStyle name="_Supportlist SCB MO APAC_V2 8_Supportlist SCB MO APAC_V8 3 21" xfId="1409" xr:uid="{00000000-0005-0000-0000-00007C050000}"/>
    <cellStyle name="_Supportlist SCB MO APAC_V2 8_Supportlist SCB MO APAC_V8 3 22" xfId="1410" xr:uid="{00000000-0005-0000-0000-00007D050000}"/>
    <cellStyle name="_Supportlist SCB MO APAC_V2 8_Supportlist SCB MO APAC_V8 3 23" xfId="1411" xr:uid="{00000000-0005-0000-0000-00007E050000}"/>
    <cellStyle name="_Supportlist SCB MO APAC_V2 8_Supportlist SCB MO APAC_V8 3 24" xfId="1412" xr:uid="{00000000-0005-0000-0000-00007F050000}"/>
    <cellStyle name="_Supportlist SCB MO APAC_V2 8_Supportlist SCB MO APAC_V8 3 25" xfId="1413" xr:uid="{00000000-0005-0000-0000-000080050000}"/>
    <cellStyle name="_Supportlist SCB MO APAC_V2 8_Supportlist SCB MO APAC_V8 3 26" xfId="1414" xr:uid="{00000000-0005-0000-0000-000081050000}"/>
    <cellStyle name="_Supportlist SCB MO APAC_V2 8_Supportlist SCB MO APAC_V8 3 27" xfId="1415" xr:uid="{00000000-0005-0000-0000-000082050000}"/>
    <cellStyle name="_Supportlist SCB MO APAC_V2 8_Supportlist SCB MO APAC_V8 3 28" xfId="1416" xr:uid="{00000000-0005-0000-0000-000083050000}"/>
    <cellStyle name="_Supportlist SCB MO APAC_V2 8_Supportlist SCB MO APAC_V8 3 29" xfId="1417" xr:uid="{00000000-0005-0000-0000-000084050000}"/>
    <cellStyle name="_Supportlist SCB MO APAC_V2 8_Supportlist SCB MO APAC_V8 3 3" xfId="1418" xr:uid="{00000000-0005-0000-0000-000085050000}"/>
    <cellStyle name="_Supportlist SCB MO APAC_V2 8_Supportlist SCB MO APAC_V8 3 30" xfId="1419" xr:uid="{00000000-0005-0000-0000-000086050000}"/>
    <cellStyle name="_Supportlist SCB MO APAC_V2 8_Supportlist SCB MO APAC_V8 3 4" xfId="1420" xr:uid="{00000000-0005-0000-0000-000087050000}"/>
    <cellStyle name="_Supportlist SCB MO APAC_V2 8_Supportlist SCB MO APAC_V8 3 5" xfId="1421" xr:uid="{00000000-0005-0000-0000-000088050000}"/>
    <cellStyle name="_Supportlist SCB MO APAC_V2 8_Supportlist SCB MO APAC_V8 3 6" xfId="1422" xr:uid="{00000000-0005-0000-0000-000089050000}"/>
    <cellStyle name="_Supportlist SCB MO APAC_V2 8_Supportlist SCB MO APAC_V8 3 7" xfId="1423" xr:uid="{00000000-0005-0000-0000-00008A050000}"/>
    <cellStyle name="_Supportlist SCB MO APAC_V2 8_Supportlist SCB MO APAC_V8 3 8" xfId="1424" xr:uid="{00000000-0005-0000-0000-00008B050000}"/>
    <cellStyle name="_Supportlist SCB MO APAC_V2 8_Supportlist SCB MO APAC_V8 3 9" xfId="1425" xr:uid="{00000000-0005-0000-0000-00008C050000}"/>
    <cellStyle name="_Supportlist SCB MO APAC_V2 8_Supportlist SCB MO APAC_V8 3 CICS_VTAM_DB_Storage" xfId="1426" xr:uid="{00000000-0005-0000-0000-00008D050000}"/>
    <cellStyle name="_Supportlist SCB MO APAC_V2 8_Supportlist SCB MO APAC_V8 3 CICS_VTAM_DB_Storage 10" xfId="1427" xr:uid="{00000000-0005-0000-0000-00008E050000}"/>
    <cellStyle name="_Supportlist SCB MO APAC_V2 8_Supportlist SCB MO APAC_V8 3 CICS_VTAM_DB_Storage 11" xfId="1428" xr:uid="{00000000-0005-0000-0000-00008F050000}"/>
    <cellStyle name="_Supportlist SCB MO APAC_V2 8_Supportlist SCB MO APAC_V8 3 CICS_VTAM_DB_Storage 12" xfId="1429" xr:uid="{00000000-0005-0000-0000-000090050000}"/>
    <cellStyle name="_Supportlist SCB MO APAC_V2 8_Supportlist SCB MO APAC_V8 3 CICS_VTAM_DB_Storage 13" xfId="1430" xr:uid="{00000000-0005-0000-0000-000091050000}"/>
    <cellStyle name="_Supportlist SCB MO APAC_V2 8_Supportlist SCB MO APAC_V8 3 CICS_VTAM_DB_Storage 14" xfId="1431" xr:uid="{00000000-0005-0000-0000-000092050000}"/>
    <cellStyle name="_Supportlist SCB MO APAC_V2 8_Supportlist SCB MO APAC_V8 3 CICS_VTAM_DB_Storage 15" xfId="1432" xr:uid="{00000000-0005-0000-0000-000093050000}"/>
    <cellStyle name="_Supportlist SCB MO APAC_V2 8_Supportlist SCB MO APAC_V8 3 CICS_VTAM_DB_Storage 16" xfId="1433" xr:uid="{00000000-0005-0000-0000-000094050000}"/>
    <cellStyle name="_Supportlist SCB MO APAC_V2 8_Supportlist SCB MO APAC_V8 3 CICS_VTAM_DB_Storage 17" xfId="1434" xr:uid="{00000000-0005-0000-0000-000095050000}"/>
    <cellStyle name="_Supportlist SCB MO APAC_V2 8_Supportlist SCB MO APAC_V8 3 CICS_VTAM_DB_Storage 18" xfId="1435" xr:uid="{00000000-0005-0000-0000-000096050000}"/>
    <cellStyle name="_Supportlist SCB MO APAC_V2 8_Supportlist SCB MO APAC_V8 3 CICS_VTAM_DB_Storage 19" xfId="1436" xr:uid="{00000000-0005-0000-0000-000097050000}"/>
    <cellStyle name="_Supportlist SCB MO APAC_V2 8_Supportlist SCB MO APAC_V8 3 CICS_VTAM_DB_Storage 2" xfId="1437" xr:uid="{00000000-0005-0000-0000-000098050000}"/>
    <cellStyle name="_Supportlist SCB MO APAC_V2 8_Supportlist SCB MO APAC_V8 3 CICS_VTAM_DB_Storage 20" xfId="1438" xr:uid="{00000000-0005-0000-0000-000099050000}"/>
    <cellStyle name="_Supportlist SCB MO APAC_V2 8_Supportlist SCB MO APAC_V8 3 CICS_VTAM_DB_Storage 21" xfId="1439" xr:uid="{00000000-0005-0000-0000-00009A050000}"/>
    <cellStyle name="_Supportlist SCB MO APAC_V2 8_Supportlist SCB MO APAC_V8 3 CICS_VTAM_DB_Storage 22" xfId="1440" xr:uid="{00000000-0005-0000-0000-00009B050000}"/>
    <cellStyle name="_Supportlist SCB MO APAC_V2 8_Supportlist SCB MO APAC_V8 3 CICS_VTAM_DB_Storage 23" xfId="1441" xr:uid="{00000000-0005-0000-0000-00009C050000}"/>
    <cellStyle name="_Supportlist SCB MO APAC_V2 8_Supportlist SCB MO APAC_V8 3 CICS_VTAM_DB_Storage 24" xfId="1442" xr:uid="{00000000-0005-0000-0000-00009D050000}"/>
    <cellStyle name="_Supportlist SCB MO APAC_V2 8_Supportlist SCB MO APAC_V8 3 CICS_VTAM_DB_Storage 25" xfId="1443" xr:uid="{00000000-0005-0000-0000-00009E050000}"/>
    <cellStyle name="_Supportlist SCB MO APAC_V2 8_Supportlist SCB MO APAC_V8 3 CICS_VTAM_DB_Storage 26" xfId="1444" xr:uid="{00000000-0005-0000-0000-00009F050000}"/>
    <cellStyle name="_Supportlist SCB MO APAC_V2 8_Supportlist SCB MO APAC_V8 3 CICS_VTAM_DB_Storage 27" xfId="1445" xr:uid="{00000000-0005-0000-0000-0000A0050000}"/>
    <cellStyle name="_Supportlist SCB MO APAC_V2 8_Supportlist SCB MO APAC_V8 3 CICS_VTAM_DB_Storage 28" xfId="1446" xr:uid="{00000000-0005-0000-0000-0000A1050000}"/>
    <cellStyle name="_Supportlist SCB MO APAC_V2 8_Supportlist SCB MO APAC_V8 3 CICS_VTAM_DB_Storage 29" xfId="1447" xr:uid="{00000000-0005-0000-0000-0000A2050000}"/>
    <cellStyle name="_Supportlist SCB MO APAC_V2 8_Supportlist SCB MO APAC_V8 3 CICS_VTAM_DB_Storage 3" xfId="1448" xr:uid="{00000000-0005-0000-0000-0000A3050000}"/>
    <cellStyle name="_Supportlist SCB MO APAC_V2 8_Supportlist SCB MO APAC_V8 3 CICS_VTAM_DB_Storage 30" xfId="1449" xr:uid="{00000000-0005-0000-0000-0000A4050000}"/>
    <cellStyle name="_Supportlist SCB MO APAC_V2 8_Supportlist SCB MO APAC_V8 3 CICS_VTAM_DB_Storage 4" xfId="1450" xr:uid="{00000000-0005-0000-0000-0000A5050000}"/>
    <cellStyle name="_Supportlist SCB MO APAC_V2 8_Supportlist SCB MO APAC_V8 3 CICS_VTAM_DB_Storage 5" xfId="1451" xr:uid="{00000000-0005-0000-0000-0000A6050000}"/>
    <cellStyle name="_Supportlist SCB MO APAC_V2 8_Supportlist SCB MO APAC_V8 3 CICS_VTAM_DB_Storage 6" xfId="1452" xr:uid="{00000000-0005-0000-0000-0000A7050000}"/>
    <cellStyle name="_Supportlist SCB MO APAC_V2 8_Supportlist SCB MO APAC_V8 3 CICS_VTAM_DB_Storage 7" xfId="1453" xr:uid="{00000000-0005-0000-0000-0000A8050000}"/>
    <cellStyle name="_Supportlist SCB MO APAC_V2 8_Supportlist SCB MO APAC_V8 3 CICS_VTAM_DB_Storage 8" xfId="1454" xr:uid="{00000000-0005-0000-0000-0000A9050000}"/>
    <cellStyle name="_Supportlist SCB MO APAC_V2 8_Supportlist SCB MO APAC_V8 3 CICS_VTAM_DB_Storage 9" xfId="1455" xr:uid="{00000000-0005-0000-0000-0000AA050000}"/>
    <cellStyle name="_Supportlist SCB MO APAC_V2 8_Supportlist SCB MO APAC_V8 3 CICS_VTAM_DB_Storage_AO SDM communication matrix - v23 5Apr10" xfId="1456" xr:uid="{00000000-0005-0000-0000-0000AB050000}"/>
    <cellStyle name="_Supportlist SCB MO APAC_V2 8_Supportlist SCB MO APAC_V8 3 CICS_VTAM_DB_Storage_AO SDM communication matrix - v23 5Apr10 2" xfId="1457" xr:uid="{00000000-0005-0000-0000-0000AC050000}"/>
    <cellStyle name="_Supportlist SCB MO APAC_V2 8_Supportlist SCB MO APAC_V8 3 CICS_VTAM_DB_Storage_AO SDM communication matrix - v24 30Apr10" xfId="1458" xr:uid="{00000000-0005-0000-0000-0000AD050000}"/>
    <cellStyle name="_Supportlist SCB MO APAC_V2 8_Supportlist SCB MO APAC_V8 3 CICS_VTAM_DB_Storage_AO SDM communication matrix - v24 30Apr10 2" xfId="1459" xr:uid="{00000000-0005-0000-0000-0000AE050000}"/>
    <cellStyle name="_Supportlist SCB MO APAC_V2 8_Supportlist SCB MO APAC_V8 3 CICS_VTAM_DB_Storage_AO SDM communication matrix - v27 7Jun10" xfId="1460" xr:uid="{00000000-0005-0000-0000-0000AF050000}"/>
    <cellStyle name="_Supportlist SCB MO APAC_V2 8_Supportlist SCB MO APAC_V8 3 CICS_VTAM_DB_Storage_AO SDM communication matrix - v27 7Jun10 2" xfId="1461" xr:uid="{00000000-0005-0000-0000-0000B0050000}"/>
    <cellStyle name="_Supportlist SCB MO APAC_V2 8_Supportlist SCB MO APAC_V8 3_AO SDM communication matrix - v23 5Apr10" xfId="1462" xr:uid="{00000000-0005-0000-0000-0000B1050000}"/>
    <cellStyle name="_Supportlist SCB MO APAC_V2 8_Supportlist SCB MO APAC_V8 3_AO SDM communication matrix - v23 5Apr10 2" xfId="1463" xr:uid="{00000000-0005-0000-0000-0000B2050000}"/>
    <cellStyle name="_Supportlist SCB MO APAC_V2 8_Supportlist SCB MO APAC_V8 3_AO SDM communication matrix - v24 30Apr10" xfId="1464" xr:uid="{00000000-0005-0000-0000-0000B3050000}"/>
    <cellStyle name="_Supportlist SCB MO APAC_V2 8_Supportlist SCB MO APAC_V8 3_AO SDM communication matrix - v24 30Apr10 2" xfId="1465" xr:uid="{00000000-0005-0000-0000-0000B4050000}"/>
    <cellStyle name="_Supportlist SCB MO APAC_V2 8_Supportlist SCB MO APAC_V8 3_AO SDM communication matrix - v27 7Jun10" xfId="1466" xr:uid="{00000000-0005-0000-0000-0000B5050000}"/>
    <cellStyle name="_Supportlist SCB MO APAC_V2 8_Supportlist SCB MO APAC_V8 3_AO SDM communication matrix - v27 7Jun10 2" xfId="1467" xr:uid="{00000000-0005-0000-0000-0000B6050000}"/>
    <cellStyle name="_Supportlist SCB MO APAC_V2 8_Supportlist SCB MO APAC_V8 6_Updated by Wallace" xfId="1468" xr:uid="{00000000-0005-0000-0000-0000B7050000}"/>
    <cellStyle name="_Supportlist SCB MO APAC_V2 8_Supportlist SCB MO APAC_V8 6_Updated by Wallace 10" xfId="1469" xr:uid="{00000000-0005-0000-0000-0000B8050000}"/>
    <cellStyle name="_Supportlist SCB MO APAC_V2 8_Supportlist SCB MO APAC_V8 6_Updated by Wallace 11" xfId="1470" xr:uid="{00000000-0005-0000-0000-0000B9050000}"/>
    <cellStyle name="_Supportlist SCB MO APAC_V2 8_Supportlist SCB MO APAC_V8 6_Updated by Wallace 12" xfId="1471" xr:uid="{00000000-0005-0000-0000-0000BA050000}"/>
    <cellStyle name="_Supportlist SCB MO APAC_V2 8_Supportlist SCB MO APAC_V8 6_Updated by Wallace 13" xfId="1472" xr:uid="{00000000-0005-0000-0000-0000BB050000}"/>
    <cellStyle name="_Supportlist SCB MO APAC_V2 8_Supportlist SCB MO APAC_V8 6_Updated by Wallace 14" xfId="1473" xr:uid="{00000000-0005-0000-0000-0000BC050000}"/>
    <cellStyle name="_Supportlist SCB MO APAC_V2 8_Supportlist SCB MO APAC_V8 6_Updated by Wallace 15" xfId="1474" xr:uid="{00000000-0005-0000-0000-0000BD050000}"/>
    <cellStyle name="_Supportlist SCB MO APAC_V2 8_Supportlist SCB MO APAC_V8 6_Updated by Wallace 16" xfId="1475" xr:uid="{00000000-0005-0000-0000-0000BE050000}"/>
    <cellStyle name="_Supportlist SCB MO APAC_V2 8_Supportlist SCB MO APAC_V8 6_Updated by Wallace 17" xfId="1476" xr:uid="{00000000-0005-0000-0000-0000BF050000}"/>
    <cellStyle name="_Supportlist SCB MO APAC_V2 8_Supportlist SCB MO APAC_V8 6_Updated by Wallace 18" xfId="1477" xr:uid="{00000000-0005-0000-0000-0000C0050000}"/>
    <cellStyle name="_Supportlist SCB MO APAC_V2 8_Supportlist SCB MO APAC_V8 6_Updated by Wallace 19" xfId="1478" xr:uid="{00000000-0005-0000-0000-0000C1050000}"/>
    <cellStyle name="_Supportlist SCB MO APAC_V2 8_Supportlist SCB MO APAC_V8 6_Updated by Wallace 2" xfId="1479" xr:uid="{00000000-0005-0000-0000-0000C2050000}"/>
    <cellStyle name="_Supportlist SCB MO APAC_V2 8_Supportlist SCB MO APAC_V8 6_Updated by Wallace 20" xfId="1480" xr:uid="{00000000-0005-0000-0000-0000C3050000}"/>
    <cellStyle name="_Supportlist SCB MO APAC_V2 8_Supportlist SCB MO APAC_V8 6_Updated by Wallace 21" xfId="1481" xr:uid="{00000000-0005-0000-0000-0000C4050000}"/>
    <cellStyle name="_Supportlist SCB MO APAC_V2 8_Supportlist SCB MO APAC_V8 6_Updated by Wallace 22" xfId="1482" xr:uid="{00000000-0005-0000-0000-0000C5050000}"/>
    <cellStyle name="_Supportlist SCB MO APAC_V2 8_Supportlist SCB MO APAC_V8 6_Updated by Wallace 23" xfId="1483" xr:uid="{00000000-0005-0000-0000-0000C6050000}"/>
    <cellStyle name="_Supportlist SCB MO APAC_V2 8_Supportlist SCB MO APAC_V8 6_Updated by Wallace 24" xfId="1484" xr:uid="{00000000-0005-0000-0000-0000C7050000}"/>
    <cellStyle name="_Supportlist SCB MO APAC_V2 8_Supportlist SCB MO APAC_V8 6_Updated by Wallace 25" xfId="1485" xr:uid="{00000000-0005-0000-0000-0000C8050000}"/>
    <cellStyle name="_Supportlist SCB MO APAC_V2 8_Supportlist SCB MO APAC_V8 6_Updated by Wallace 26" xfId="1486" xr:uid="{00000000-0005-0000-0000-0000C9050000}"/>
    <cellStyle name="_Supportlist SCB MO APAC_V2 8_Supportlist SCB MO APAC_V8 6_Updated by Wallace 27" xfId="1487" xr:uid="{00000000-0005-0000-0000-0000CA050000}"/>
    <cellStyle name="_Supportlist SCB MO APAC_V2 8_Supportlist SCB MO APAC_V8 6_Updated by Wallace 28" xfId="1488" xr:uid="{00000000-0005-0000-0000-0000CB050000}"/>
    <cellStyle name="_Supportlist SCB MO APAC_V2 8_Supportlist SCB MO APAC_V8 6_Updated by Wallace 29" xfId="1489" xr:uid="{00000000-0005-0000-0000-0000CC050000}"/>
    <cellStyle name="_Supportlist SCB MO APAC_V2 8_Supportlist SCB MO APAC_V8 6_Updated by Wallace 3" xfId="1490" xr:uid="{00000000-0005-0000-0000-0000CD050000}"/>
    <cellStyle name="_Supportlist SCB MO APAC_V2 8_Supportlist SCB MO APAC_V8 6_Updated by Wallace 30" xfId="1491" xr:uid="{00000000-0005-0000-0000-0000CE050000}"/>
    <cellStyle name="_Supportlist SCB MO APAC_V2 8_Supportlist SCB MO APAC_V8 6_Updated by Wallace 4" xfId="1492" xr:uid="{00000000-0005-0000-0000-0000CF050000}"/>
    <cellStyle name="_Supportlist SCB MO APAC_V2 8_Supportlist SCB MO APAC_V8 6_Updated by Wallace 5" xfId="1493" xr:uid="{00000000-0005-0000-0000-0000D0050000}"/>
    <cellStyle name="_Supportlist SCB MO APAC_V2 8_Supportlist SCB MO APAC_V8 6_Updated by Wallace 6" xfId="1494" xr:uid="{00000000-0005-0000-0000-0000D1050000}"/>
    <cellStyle name="_Supportlist SCB MO APAC_V2 8_Supportlist SCB MO APAC_V8 6_Updated by Wallace 7" xfId="1495" xr:uid="{00000000-0005-0000-0000-0000D2050000}"/>
    <cellStyle name="_Supportlist SCB MO APAC_V2 8_Supportlist SCB MO APAC_V8 6_Updated by Wallace 8" xfId="1496" xr:uid="{00000000-0005-0000-0000-0000D3050000}"/>
    <cellStyle name="_Supportlist SCB MO APAC_V2 8_Supportlist SCB MO APAC_V8 6_Updated by Wallace 9" xfId="1497" xr:uid="{00000000-0005-0000-0000-0000D4050000}"/>
    <cellStyle name="_Supportlist SCB MO APAC_V2 8_Supportlist SCB MO APAC_V8 6_Updated by Wallace_AO SDM communication matrix - v23 5Apr10" xfId="1498" xr:uid="{00000000-0005-0000-0000-0000D5050000}"/>
    <cellStyle name="_Supportlist SCB MO APAC_V2 8_Supportlist SCB MO APAC_V8 6_Updated by Wallace_AO SDM communication matrix - v23 5Apr10 2" xfId="1499" xr:uid="{00000000-0005-0000-0000-0000D6050000}"/>
    <cellStyle name="_Supportlist SCB MO APAC_V2 8_Supportlist SCB MO APAC_V8 6_Updated by Wallace_AO SDM communication matrix - v24 30Apr10" xfId="1500" xr:uid="{00000000-0005-0000-0000-0000D7050000}"/>
    <cellStyle name="_Supportlist SCB MO APAC_V2 8_Supportlist SCB MO APAC_V8 6_Updated by Wallace_AO SDM communication matrix - v24 30Apr10 2" xfId="1501" xr:uid="{00000000-0005-0000-0000-0000D8050000}"/>
    <cellStyle name="_Supportlist SCB MO APAC_V2 8_Supportlist SCB MO APAC_V8 6_Updated by Wallace_AO SDM communication matrix - v27 7Jun10" xfId="1502" xr:uid="{00000000-0005-0000-0000-0000D9050000}"/>
    <cellStyle name="_Supportlist SCB MO APAC_V2 8_Supportlist SCB MO APAC_V8 6_Updated by Wallace_AO SDM communication matrix - v27 7Jun10 2" xfId="1503" xr:uid="{00000000-0005-0000-0000-0000DA050000}"/>
    <cellStyle name="_Supportlist SCB MO APAC_V2 8_Supportlist SCB MO APAC_V8 7a (JN)" xfId="1504" xr:uid="{00000000-0005-0000-0000-0000DB050000}"/>
    <cellStyle name="_Supportlist SCB MO APAC_V2 8_Supportlist SCB MO APAC_V8 7a (JN) 10" xfId="1505" xr:uid="{00000000-0005-0000-0000-0000DC050000}"/>
    <cellStyle name="_Supportlist SCB MO APAC_V2 8_Supportlist SCB MO APAC_V8 7a (JN) 11" xfId="1506" xr:uid="{00000000-0005-0000-0000-0000DD050000}"/>
    <cellStyle name="_Supportlist SCB MO APAC_V2 8_Supportlist SCB MO APAC_V8 7a (JN) 12" xfId="1507" xr:uid="{00000000-0005-0000-0000-0000DE050000}"/>
    <cellStyle name="_Supportlist SCB MO APAC_V2 8_Supportlist SCB MO APAC_V8 7a (JN) 13" xfId="1508" xr:uid="{00000000-0005-0000-0000-0000DF050000}"/>
    <cellStyle name="_Supportlist SCB MO APAC_V2 8_Supportlist SCB MO APAC_V8 7a (JN) 14" xfId="1509" xr:uid="{00000000-0005-0000-0000-0000E0050000}"/>
    <cellStyle name="_Supportlist SCB MO APAC_V2 8_Supportlist SCB MO APAC_V8 7a (JN) 15" xfId="1510" xr:uid="{00000000-0005-0000-0000-0000E1050000}"/>
    <cellStyle name="_Supportlist SCB MO APAC_V2 8_Supportlist SCB MO APAC_V8 7a (JN) 16" xfId="1511" xr:uid="{00000000-0005-0000-0000-0000E2050000}"/>
    <cellStyle name="_Supportlist SCB MO APAC_V2 8_Supportlist SCB MO APAC_V8 7a (JN) 17" xfId="1512" xr:uid="{00000000-0005-0000-0000-0000E3050000}"/>
    <cellStyle name="_Supportlist SCB MO APAC_V2 8_Supportlist SCB MO APAC_V8 7a (JN) 18" xfId="1513" xr:uid="{00000000-0005-0000-0000-0000E4050000}"/>
    <cellStyle name="_Supportlist SCB MO APAC_V2 8_Supportlist SCB MO APAC_V8 7a (JN) 19" xfId="1514" xr:uid="{00000000-0005-0000-0000-0000E5050000}"/>
    <cellStyle name="_Supportlist SCB MO APAC_V2 8_Supportlist SCB MO APAC_V8 7a (JN) 2" xfId="1515" xr:uid="{00000000-0005-0000-0000-0000E6050000}"/>
    <cellStyle name="_Supportlist SCB MO APAC_V2 8_Supportlist SCB MO APAC_V8 7a (JN) 20" xfId="1516" xr:uid="{00000000-0005-0000-0000-0000E7050000}"/>
    <cellStyle name="_Supportlist SCB MO APAC_V2 8_Supportlist SCB MO APAC_V8 7a (JN) 21" xfId="1517" xr:uid="{00000000-0005-0000-0000-0000E8050000}"/>
    <cellStyle name="_Supportlist SCB MO APAC_V2 8_Supportlist SCB MO APAC_V8 7a (JN) 22" xfId="1518" xr:uid="{00000000-0005-0000-0000-0000E9050000}"/>
    <cellStyle name="_Supportlist SCB MO APAC_V2 8_Supportlist SCB MO APAC_V8 7a (JN) 23" xfId="1519" xr:uid="{00000000-0005-0000-0000-0000EA050000}"/>
    <cellStyle name="_Supportlist SCB MO APAC_V2 8_Supportlist SCB MO APAC_V8 7a (JN) 24" xfId="1520" xr:uid="{00000000-0005-0000-0000-0000EB050000}"/>
    <cellStyle name="_Supportlist SCB MO APAC_V2 8_Supportlist SCB MO APAC_V8 7a (JN) 25" xfId="1521" xr:uid="{00000000-0005-0000-0000-0000EC050000}"/>
    <cellStyle name="_Supportlist SCB MO APAC_V2 8_Supportlist SCB MO APAC_V8 7a (JN) 26" xfId="1522" xr:uid="{00000000-0005-0000-0000-0000ED050000}"/>
    <cellStyle name="_Supportlist SCB MO APAC_V2 8_Supportlist SCB MO APAC_V8 7a (JN) 27" xfId="1523" xr:uid="{00000000-0005-0000-0000-0000EE050000}"/>
    <cellStyle name="_Supportlist SCB MO APAC_V2 8_Supportlist SCB MO APAC_V8 7a (JN) 28" xfId="1524" xr:uid="{00000000-0005-0000-0000-0000EF050000}"/>
    <cellStyle name="_Supportlist SCB MO APAC_V2 8_Supportlist SCB MO APAC_V8 7a (JN) 29" xfId="1525" xr:uid="{00000000-0005-0000-0000-0000F0050000}"/>
    <cellStyle name="_Supportlist SCB MO APAC_V2 8_Supportlist SCB MO APAC_V8 7a (JN) 3" xfId="1526" xr:uid="{00000000-0005-0000-0000-0000F1050000}"/>
    <cellStyle name="_Supportlist SCB MO APAC_V2 8_Supportlist SCB MO APAC_V8 7a (JN) 30" xfId="1527" xr:uid="{00000000-0005-0000-0000-0000F2050000}"/>
    <cellStyle name="_Supportlist SCB MO APAC_V2 8_Supportlist SCB MO APAC_V8 7a (JN) 4" xfId="1528" xr:uid="{00000000-0005-0000-0000-0000F3050000}"/>
    <cellStyle name="_Supportlist SCB MO APAC_V2 8_Supportlist SCB MO APAC_V8 7a (JN) 5" xfId="1529" xr:uid="{00000000-0005-0000-0000-0000F4050000}"/>
    <cellStyle name="_Supportlist SCB MO APAC_V2 8_Supportlist SCB MO APAC_V8 7a (JN) 6" xfId="1530" xr:uid="{00000000-0005-0000-0000-0000F5050000}"/>
    <cellStyle name="_Supportlist SCB MO APAC_V2 8_Supportlist SCB MO APAC_V8 7a (JN) 7" xfId="1531" xr:uid="{00000000-0005-0000-0000-0000F6050000}"/>
    <cellStyle name="_Supportlist SCB MO APAC_V2 8_Supportlist SCB MO APAC_V8 7a (JN) 8" xfId="1532" xr:uid="{00000000-0005-0000-0000-0000F7050000}"/>
    <cellStyle name="_Supportlist SCB MO APAC_V2 8_Supportlist SCB MO APAC_V8 7a (JN) 9" xfId="1533" xr:uid="{00000000-0005-0000-0000-0000F8050000}"/>
    <cellStyle name="_Supportlist SCB MO APAC_V2 8_Supportlist SCB MO APAC_V8 7a (JN)_AO SDM communication matrix - v23 5Apr10" xfId="1534" xr:uid="{00000000-0005-0000-0000-0000F9050000}"/>
    <cellStyle name="_Supportlist SCB MO APAC_V2 8_Supportlist SCB MO APAC_V8 7a (JN)_AO SDM communication matrix - v23 5Apr10 2" xfId="1535" xr:uid="{00000000-0005-0000-0000-0000FA050000}"/>
    <cellStyle name="_Supportlist SCB MO APAC_V2 8_Supportlist SCB MO APAC_V8 7a (JN)_AO SDM communication matrix - v24 30Apr10" xfId="1536" xr:uid="{00000000-0005-0000-0000-0000FB050000}"/>
    <cellStyle name="_Supportlist SCB MO APAC_V2 8_Supportlist SCB MO APAC_V8 7a (JN)_AO SDM communication matrix - v24 30Apr10 2" xfId="1537" xr:uid="{00000000-0005-0000-0000-0000FC050000}"/>
    <cellStyle name="_Supportlist SCB MO APAC_V2 8_Supportlist SCB MO APAC_V8 7a (JN)_AO SDM communication matrix - v27 7Jun10" xfId="1538" xr:uid="{00000000-0005-0000-0000-0000FD050000}"/>
    <cellStyle name="_Supportlist SCB MO APAC_V2 8_Supportlist SCB MO APAC_V8 7a (JN)_AO SDM communication matrix - v27 7Jun10 2" xfId="1539" xr:uid="{00000000-0005-0000-0000-0000FE050000}"/>
    <cellStyle name="_Supportlist SCB MO APAC_V2 8_Supportlist SCB MO APAC_V8.3" xfId="1540" xr:uid="{00000000-0005-0000-0000-0000FF050000}"/>
    <cellStyle name="_Supportlist SCB MO APAC_V2 8_Supportlist SCB MO APAC_V8.3 10" xfId="1541" xr:uid="{00000000-0005-0000-0000-000000060000}"/>
    <cellStyle name="_Supportlist SCB MO APAC_V2 8_Supportlist SCB MO APAC_V8.3 11" xfId="1542" xr:uid="{00000000-0005-0000-0000-000001060000}"/>
    <cellStyle name="_Supportlist SCB MO APAC_V2 8_Supportlist SCB MO APAC_V8.3 12" xfId="1543" xr:uid="{00000000-0005-0000-0000-000002060000}"/>
    <cellStyle name="_Supportlist SCB MO APAC_V2 8_Supportlist SCB MO APAC_V8.3 13" xfId="1544" xr:uid="{00000000-0005-0000-0000-000003060000}"/>
    <cellStyle name="_Supportlist SCB MO APAC_V2 8_Supportlist SCB MO APAC_V8.3 14" xfId="1545" xr:uid="{00000000-0005-0000-0000-000004060000}"/>
    <cellStyle name="_Supportlist SCB MO APAC_V2 8_Supportlist SCB MO APAC_V8.3 15" xfId="1546" xr:uid="{00000000-0005-0000-0000-000005060000}"/>
    <cellStyle name="_Supportlist SCB MO APAC_V2 8_Supportlist SCB MO APAC_V8.3 16" xfId="1547" xr:uid="{00000000-0005-0000-0000-000006060000}"/>
    <cellStyle name="_Supportlist SCB MO APAC_V2 8_Supportlist SCB MO APAC_V8.3 17" xfId="1548" xr:uid="{00000000-0005-0000-0000-000007060000}"/>
    <cellStyle name="_Supportlist SCB MO APAC_V2 8_Supportlist SCB MO APAC_V8.3 18" xfId="1549" xr:uid="{00000000-0005-0000-0000-000008060000}"/>
    <cellStyle name="_Supportlist SCB MO APAC_V2 8_Supportlist SCB MO APAC_V8.3 19" xfId="1550" xr:uid="{00000000-0005-0000-0000-000009060000}"/>
    <cellStyle name="_Supportlist SCB MO APAC_V2 8_Supportlist SCB MO APAC_V8.3 2" xfId="1551" xr:uid="{00000000-0005-0000-0000-00000A060000}"/>
    <cellStyle name="_Supportlist SCB MO APAC_V2 8_Supportlist SCB MO APAC_V8.3 20" xfId="1552" xr:uid="{00000000-0005-0000-0000-00000B060000}"/>
    <cellStyle name="_Supportlist SCB MO APAC_V2 8_Supportlist SCB MO APAC_V8.3 21" xfId="1553" xr:uid="{00000000-0005-0000-0000-00000C060000}"/>
    <cellStyle name="_Supportlist SCB MO APAC_V2 8_Supportlist SCB MO APAC_V8.3 22" xfId="1554" xr:uid="{00000000-0005-0000-0000-00000D060000}"/>
    <cellStyle name="_Supportlist SCB MO APAC_V2 8_Supportlist SCB MO APAC_V8.3 23" xfId="1555" xr:uid="{00000000-0005-0000-0000-00000E060000}"/>
    <cellStyle name="_Supportlist SCB MO APAC_V2 8_Supportlist SCB MO APAC_V8.3 24" xfId="1556" xr:uid="{00000000-0005-0000-0000-00000F060000}"/>
    <cellStyle name="_Supportlist SCB MO APAC_V2 8_Supportlist SCB MO APAC_V8.3 25" xfId="1557" xr:uid="{00000000-0005-0000-0000-000010060000}"/>
    <cellStyle name="_Supportlist SCB MO APAC_V2 8_Supportlist SCB MO APAC_V8.3 26" xfId="1558" xr:uid="{00000000-0005-0000-0000-000011060000}"/>
    <cellStyle name="_Supportlist SCB MO APAC_V2 8_Supportlist SCB MO APAC_V8.3 27" xfId="1559" xr:uid="{00000000-0005-0000-0000-000012060000}"/>
    <cellStyle name="_Supportlist SCB MO APAC_V2 8_Supportlist SCB MO APAC_V8.3 28" xfId="1560" xr:uid="{00000000-0005-0000-0000-000013060000}"/>
    <cellStyle name="_Supportlist SCB MO APAC_V2 8_Supportlist SCB MO APAC_V8.3 29" xfId="1561" xr:uid="{00000000-0005-0000-0000-000014060000}"/>
    <cellStyle name="_Supportlist SCB MO APAC_V2 8_Supportlist SCB MO APAC_V8.3 3" xfId="1562" xr:uid="{00000000-0005-0000-0000-000015060000}"/>
    <cellStyle name="_Supportlist SCB MO APAC_V2 8_Supportlist SCB MO APAC_V8.3 30" xfId="1563" xr:uid="{00000000-0005-0000-0000-000016060000}"/>
    <cellStyle name="_Supportlist SCB MO APAC_V2 8_Supportlist SCB MO APAC_V8.3 4" xfId="1564" xr:uid="{00000000-0005-0000-0000-000017060000}"/>
    <cellStyle name="_Supportlist SCB MO APAC_V2 8_Supportlist SCB MO APAC_V8.3 5" xfId="1565" xr:uid="{00000000-0005-0000-0000-000018060000}"/>
    <cellStyle name="_Supportlist SCB MO APAC_V2 8_Supportlist SCB MO APAC_V8.3 6" xfId="1566" xr:uid="{00000000-0005-0000-0000-000019060000}"/>
    <cellStyle name="_Supportlist SCB MO APAC_V2 8_Supportlist SCB MO APAC_V8.3 7" xfId="1567" xr:uid="{00000000-0005-0000-0000-00001A060000}"/>
    <cellStyle name="_Supportlist SCB MO APAC_V2 8_Supportlist SCB MO APAC_V8.3 8" xfId="1568" xr:uid="{00000000-0005-0000-0000-00001B060000}"/>
    <cellStyle name="_Supportlist SCB MO APAC_V2 8_Supportlist SCB MO APAC_V8.3 9" xfId="1569" xr:uid="{00000000-0005-0000-0000-00001C060000}"/>
    <cellStyle name="_Supportlist SCB MO APAC_V2 8_Supportlist SCB MO APAC_V8.3_AO SDM communication matrix - v23 5Apr10" xfId="1570" xr:uid="{00000000-0005-0000-0000-00001D060000}"/>
    <cellStyle name="_Supportlist SCB MO APAC_V2 8_Supportlist SCB MO APAC_V8.3_AO SDM communication matrix - v23 5Apr10 2" xfId="1571" xr:uid="{00000000-0005-0000-0000-00001E060000}"/>
    <cellStyle name="_Supportlist SCB MO APAC_V2 8_Supportlist SCB MO APAC_V8.3_AO SDM communication matrix - v24 30Apr10" xfId="1572" xr:uid="{00000000-0005-0000-0000-00001F060000}"/>
    <cellStyle name="_Supportlist SCB MO APAC_V2 8_Supportlist SCB MO APAC_V8.3_AO SDM communication matrix - v24 30Apr10 2" xfId="1573" xr:uid="{00000000-0005-0000-0000-000020060000}"/>
    <cellStyle name="_Supportlist SCB MO APAC_V2 8_Supportlist SCB MO APAC_V8.3_AO SDM communication matrix - v27 7Jun10" xfId="1574" xr:uid="{00000000-0005-0000-0000-000021060000}"/>
    <cellStyle name="_Supportlist SCB MO APAC_V2 8_Supportlist SCB MO APAC_V8.3_AO SDM communication matrix - v27 7Jun10 2" xfId="1575" xr:uid="{00000000-0005-0000-0000-000022060000}"/>
    <cellStyle name="_Supportlist SCB MO APAC_V2 8_Supportlist SCB MO APAC_V8.7a (JN)" xfId="1576" xr:uid="{00000000-0005-0000-0000-000023060000}"/>
    <cellStyle name="_Supportlist SCB MO APAC_V2 8_Supportlist SCB MO APAC_V8.7a (JN) 10" xfId="1577" xr:uid="{00000000-0005-0000-0000-000024060000}"/>
    <cellStyle name="_Supportlist SCB MO APAC_V2 8_Supportlist SCB MO APAC_V8.7a (JN) 11" xfId="1578" xr:uid="{00000000-0005-0000-0000-000025060000}"/>
    <cellStyle name="_Supportlist SCB MO APAC_V2 8_Supportlist SCB MO APAC_V8.7a (JN) 12" xfId="1579" xr:uid="{00000000-0005-0000-0000-000026060000}"/>
    <cellStyle name="_Supportlist SCB MO APAC_V2 8_Supportlist SCB MO APAC_V8.7a (JN) 13" xfId="1580" xr:uid="{00000000-0005-0000-0000-000027060000}"/>
    <cellStyle name="_Supportlist SCB MO APAC_V2 8_Supportlist SCB MO APAC_V8.7a (JN) 14" xfId="1581" xr:uid="{00000000-0005-0000-0000-000028060000}"/>
    <cellStyle name="_Supportlist SCB MO APAC_V2 8_Supportlist SCB MO APAC_V8.7a (JN) 15" xfId="1582" xr:uid="{00000000-0005-0000-0000-000029060000}"/>
    <cellStyle name="_Supportlist SCB MO APAC_V2 8_Supportlist SCB MO APAC_V8.7a (JN) 16" xfId="1583" xr:uid="{00000000-0005-0000-0000-00002A060000}"/>
    <cellStyle name="_Supportlist SCB MO APAC_V2 8_Supportlist SCB MO APAC_V8.7a (JN) 17" xfId="1584" xr:uid="{00000000-0005-0000-0000-00002B060000}"/>
    <cellStyle name="_Supportlist SCB MO APAC_V2 8_Supportlist SCB MO APAC_V8.7a (JN) 18" xfId="1585" xr:uid="{00000000-0005-0000-0000-00002C060000}"/>
    <cellStyle name="_Supportlist SCB MO APAC_V2 8_Supportlist SCB MO APAC_V8.7a (JN) 19" xfId="1586" xr:uid="{00000000-0005-0000-0000-00002D060000}"/>
    <cellStyle name="_Supportlist SCB MO APAC_V2 8_Supportlist SCB MO APAC_V8.7a (JN) 2" xfId="1587" xr:uid="{00000000-0005-0000-0000-00002E060000}"/>
    <cellStyle name="_Supportlist SCB MO APAC_V2 8_Supportlist SCB MO APAC_V8.7a (JN) 20" xfId="1588" xr:uid="{00000000-0005-0000-0000-00002F060000}"/>
    <cellStyle name="_Supportlist SCB MO APAC_V2 8_Supportlist SCB MO APAC_V8.7a (JN) 21" xfId="1589" xr:uid="{00000000-0005-0000-0000-000030060000}"/>
    <cellStyle name="_Supportlist SCB MO APAC_V2 8_Supportlist SCB MO APAC_V8.7a (JN) 22" xfId="1590" xr:uid="{00000000-0005-0000-0000-000031060000}"/>
    <cellStyle name="_Supportlist SCB MO APAC_V2 8_Supportlist SCB MO APAC_V8.7a (JN) 23" xfId="1591" xr:uid="{00000000-0005-0000-0000-000032060000}"/>
    <cellStyle name="_Supportlist SCB MO APAC_V2 8_Supportlist SCB MO APAC_V8.7a (JN) 24" xfId="1592" xr:uid="{00000000-0005-0000-0000-000033060000}"/>
    <cellStyle name="_Supportlist SCB MO APAC_V2 8_Supportlist SCB MO APAC_V8.7a (JN) 25" xfId="1593" xr:uid="{00000000-0005-0000-0000-000034060000}"/>
    <cellStyle name="_Supportlist SCB MO APAC_V2 8_Supportlist SCB MO APAC_V8.7a (JN) 26" xfId="1594" xr:uid="{00000000-0005-0000-0000-000035060000}"/>
    <cellStyle name="_Supportlist SCB MO APAC_V2 8_Supportlist SCB MO APAC_V8.7a (JN) 27" xfId="1595" xr:uid="{00000000-0005-0000-0000-000036060000}"/>
    <cellStyle name="_Supportlist SCB MO APAC_V2 8_Supportlist SCB MO APAC_V8.7a (JN) 28" xfId="1596" xr:uid="{00000000-0005-0000-0000-000037060000}"/>
    <cellStyle name="_Supportlist SCB MO APAC_V2 8_Supportlist SCB MO APAC_V8.7a (JN) 29" xfId="1597" xr:uid="{00000000-0005-0000-0000-000038060000}"/>
    <cellStyle name="_Supportlist SCB MO APAC_V2 8_Supportlist SCB MO APAC_V8.7a (JN) 3" xfId="1598" xr:uid="{00000000-0005-0000-0000-000039060000}"/>
    <cellStyle name="_Supportlist SCB MO APAC_V2 8_Supportlist SCB MO APAC_V8.7a (JN) 30" xfId="1599" xr:uid="{00000000-0005-0000-0000-00003A060000}"/>
    <cellStyle name="_Supportlist SCB MO APAC_V2 8_Supportlist SCB MO APAC_V8.7a (JN) 4" xfId="1600" xr:uid="{00000000-0005-0000-0000-00003B060000}"/>
    <cellStyle name="_Supportlist SCB MO APAC_V2 8_Supportlist SCB MO APAC_V8.7a (JN) 5" xfId="1601" xr:uid="{00000000-0005-0000-0000-00003C060000}"/>
    <cellStyle name="_Supportlist SCB MO APAC_V2 8_Supportlist SCB MO APAC_V8.7a (JN) 6" xfId="1602" xr:uid="{00000000-0005-0000-0000-00003D060000}"/>
    <cellStyle name="_Supportlist SCB MO APAC_V2 8_Supportlist SCB MO APAC_V8.7a (JN) 7" xfId="1603" xr:uid="{00000000-0005-0000-0000-00003E060000}"/>
    <cellStyle name="_Supportlist SCB MO APAC_V2 8_Supportlist SCB MO APAC_V8.7a (JN) 8" xfId="1604" xr:uid="{00000000-0005-0000-0000-00003F060000}"/>
    <cellStyle name="_Supportlist SCB MO APAC_V2 8_Supportlist SCB MO APAC_V8.7a (JN) 9" xfId="1605" xr:uid="{00000000-0005-0000-0000-000040060000}"/>
    <cellStyle name="_Supportlist SCB MO APAC_V2 8_Supportlist SCB MO APAC_V8.7a (JN)_AO SDM communication matrix - v23 5Apr10" xfId="1606" xr:uid="{00000000-0005-0000-0000-000041060000}"/>
    <cellStyle name="_Supportlist SCB MO APAC_V2 8_Supportlist SCB MO APAC_V8.7a (JN)_AO SDM communication matrix - v23 5Apr10 2" xfId="1607" xr:uid="{00000000-0005-0000-0000-000042060000}"/>
    <cellStyle name="_Supportlist SCB MO APAC_V2 8_Supportlist SCB MO APAC_V8.7a (JN)_AO SDM communication matrix - v24 30Apr10" xfId="1608" xr:uid="{00000000-0005-0000-0000-000043060000}"/>
    <cellStyle name="_Supportlist SCB MO APAC_V2 8_Supportlist SCB MO APAC_V8.7a (JN)_AO SDM communication matrix - v24 30Apr10 2" xfId="1609" xr:uid="{00000000-0005-0000-0000-000044060000}"/>
    <cellStyle name="_Supportlist SCB MO APAC_V2 8_Supportlist SCB MO APAC_V8.7a (JN)_AO SDM communication matrix - v27 7Jun10" xfId="1610" xr:uid="{00000000-0005-0000-0000-000045060000}"/>
    <cellStyle name="_Supportlist SCB MO APAC_V2 8_Supportlist SCB MO APAC_V8.7a (JN)_AO SDM communication matrix - v27 7Jun10 2" xfId="1611" xr:uid="{00000000-0005-0000-0000-000046060000}"/>
    <cellStyle name="_Supportlist SCB MO APAC_V2 8_Supportlist SCB MO APAC_V9 0" xfId="1612" xr:uid="{00000000-0005-0000-0000-000047060000}"/>
    <cellStyle name="_Supportlist SCB MO APAC_V2 8_Supportlist SCB MO APAC_V9 0 10" xfId="1613" xr:uid="{00000000-0005-0000-0000-000048060000}"/>
    <cellStyle name="_Supportlist SCB MO APAC_V2 8_Supportlist SCB MO APAC_V9 0 11" xfId="1614" xr:uid="{00000000-0005-0000-0000-000049060000}"/>
    <cellStyle name="_Supportlist SCB MO APAC_V2 8_Supportlist SCB MO APAC_V9 0 12" xfId="1615" xr:uid="{00000000-0005-0000-0000-00004A060000}"/>
    <cellStyle name="_Supportlist SCB MO APAC_V2 8_Supportlist SCB MO APAC_V9 0 13" xfId="1616" xr:uid="{00000000-0005-0000-0000-00004B060000}"/>
    <cellStyle name="_Supportlist SCB MO APAC_V2 8_Supportlist SCB MO APAC_V9 0 14" xfId="1617" xr:uid="{00000000-0005-0000-0000-00004C060000}"/>
    <cellStyle name="_Supportlist SCB MO APAC_V2 8_Supportlist SCB MO APAC_V9 0 15" xfId="1618" xr:uid="{00000000-0005-0000-0000-00004D060000}"/>
    <cellStyle name="_Supportlist SCB MO APAC_V2 8_Supportlist SCB MO APAC_V9 0 16" xfId="1619" xr:uid="{00000000-0005-0000-0000-00004E060000}"/>
    <cellStyle name="_Supportlist SCB MO APAC_V2 8_Supportlist SCB MO APAC_V9 0 17" xfId="1620" xr:uid="{00000000-0005-0000-0000-00004F060000}"/>
    <cellStyle name="_Supportlist SCB MO APAC_V2 8_Supportlist SCB MO APAC_V9 0 18" xfId="1621" xr:uid="{00000000-0005-0000-0000-000050060000}"/>
    <cellStyle name="_Supportlist SCB MO APAC_V2 8_Supportlist SCB MO APAC_V9 0 19" xfId="1622" xr:uid="{00000000-0005-0000-0000-000051060000}"/>
    <cellStyle name="_Supportlist SCB MO APAC_V2 8_Supportlist SCB MO APAC_V9 0 2" xfId="1623" xr:uid="{00000000-0005-0000-0000-000052060000}"/>
    <cellStyle name="_Supportlist SCB MO APAC_V2 8_Supportlist SCB MO APAC_V9 0 20" xfId="1624" xr:uid="{00000000-0005-0000-0000-000053060000}"/>
    <cellStyle name="_Supportlist SCB MO APAC_V2 8_Supportlist SCB MO APAC_V9 0 21" xfId="1625" xr:uid="{00000000-0005-0000-0000-000054060000}"/>
    <cellStyle name="_Supportlist SCB MO APAC_V2 8_Supportlist SCB MO APAC_V9 0 22" xfId="1626" xr:uid="{00000000-0005-0000-0000-000055060000}"/>
    <cellStyle name="_Supportlist SCB MO APAC_V2 8_Supportlist SCB MO APAC_V9 0 23" xfId="1627" xr:uid="{00000000-0005-0000-0000-000056060000}"/>
    <cellStyle name="_Supportlist SCB MO APAC_V2 8_Supportlist SCB MO APAC_V9 0 24" xfId="1628" xr:uid="{00000000-0005-0000-0000-000057060000}"/>
    <cellStyle name="_Supportlist SCB MO APAC_V2 8_Supportlist SCB MO APAC_V9 0 25" xfId="1629" xr:uid="{00000000-0005-0000-0000-000058060000}"/>
    <cellStyle name="_Supportlist SCB MO APAC_V2 8_Supportlist SCB MO APAC_V9 0 26" xfId="1630" xr:uid="{00000000-0005-0000-0000-000059060000}"/>
    <cellStyle name="_Supportlist SCB MO APAC_V2 8_Supportlist SCB MO APAC_V9 0 27" xfId="1631" xr:uid="{00000000-0005-0000-0000-00005A060000}"/>
    <cellStyle name="_Supportlist SCB MO APAC_V2 8_Supportlist SCB MO APAC_V9 0 28" xfId="1632" xr:uid="{00000000-0005-0000-0000-00005B060000}"/>
    <cellStyle name="_Supportlist SCB MO APAC_V2 8_Supportlist SCB MO APAC_V9 0 29" xfId="1633" xr:uid="{00000000-0005-0000-0000-00005C060000}"/>
    <cellStyle name="_Supportlist SCB MO APAC_V2 8_Supportlist SCB MO APAC_V9 0 3" xfId="1634" xr:uid="{00000000-0005-0000-0000-00005D060000}"/>
    <cellStyle name="_Supportlist SCB MO APAC_V2 8_Supportlist SCB MO APAC_V9 0 30" xfId="1635" xr:uid="{00000000-0005-0000-0000-00005E060000}"/>
    <cellStyle name="_Supportlist SCB MO APAC_V2 8_Supportlist SCB MO APAC_V9 0 4" xfId="1636" xr:uid="{00000000-0005-0000-0000-00005F060000}"/>
    <cellStyle name="_Supportlist SCB MO APAC_V2 8_Supportlist SCB MO APAC_V9 0 5" xfId="1637" xr:uid="{00000000-0005-0000-0000-000060060000}"/>
    <cellStyle name="_Supportlist SCB MO APAC_V2 8_Supportlist SCB MO APAC_V9 0 6" xfId="1638" xr:uid="{00000000-0005-0000-0000-000061060000}"/>
    <cellStyle name="_Supportlist SCB MO APAC_V2 8_Supportlist SCB MO APAC_V9 0 7" xfId="1639" xr:uid="{00000000-0005-0000-0000-000062060000}"/>
    <cellStyle name="_Supportlist SCB MO APAC_V2 8_Supportlist SCB MO APAC_V9 0 8" xfId="1640" xr:uid="{00000000-0005-0000-0000-000063060000}"/>
    <cellStyle name="_Supportlist SCB MO APAC_V2 8_Supportlist SCB MO APAC_V9 0 9" xfId="1641" xr:uid="{00000000-0005-0000-0000-000064060000}"/>
    <cellStyle name="_Supportlist SCB MO APAC_V2 8_Supportlist SCB MO APAC_V9 0_AO SDM communication matrix - v23 5Apr10" xfId="1642" xr:uid="{00000000-0005-0000-0000-000065060000}"/>
    <cellStyle name="_Supportlist SCB MO APAC_V2 8_Supportlist SCB MO APAC_V9 0_AO SDM communication matrix - v23 5Apr10 2" xfId="1643" xr:uid="{00000000-0005-0000-0000-000066060000}"/>
    <cellStyle name="_Supportlist SCB MO APAC_V2 8_Supportlist SCB MO APAC_V9 0_AO SDM communication matrix - v24 30Apr10" xfId="1644" xr:uid="{00000000-0005-0000-0000-000067060000}"/>
    <cellStyle name="_Supportlist SCB MO APAC_V2 8_Supportlist SCB MO APAC_V9 0_AO SDM communication matrix - v24 30Apr10 2" xfId="1645" xr:uid="{00000000-0005-0000-0000-000068060000}"/>
    <cellStyle name="_Supportlist SCB MO APAC_V2 8_Supportlist SCB MO APAC_V9 0_AO SDM communication matrix - v27 7Jun10" xfId="1646" xr:uid="{00000000-0005-0000-0000-000069060000}"/>
    <cellStyle name="_Supportlist SCB MO APAC_V2 8_Supportlist SCB MO APAC_V9 0_AO SDM communication matrix - v27 7Jun10 2" xfId="1647" xr:uid="{00000000-0005-0000-0000-00006A060000}"/>
    <cellStyle name="_Supportlist SCB MO APAC_V2 8_TCC_MFR" xfId="1648" xr:uid="{00000000-0005-0000-0000-00006B060000}"/>
    <cellStyle name="_Supportlist SCB MO APAC_V2 8_TCC_MFR 10" xfId="1649" xr:uid="{00000000-0005-0000-0000-00006C060000}"/>
    <cellStyle name="_Supportlist SCB MO APAC_V2 8_TCC_MFR 11" xfId="1650" xr:uid="{00000000-0005-0000-0000-00006D060000}"/>
    <cellStyle name="_Supportlist SCB MO APAC_V2 8_TCC_MFR 12" xfId="1651" xr:uid="{00000000-0005-0000-0000-00006E060000}"/>
    <cellStyle name="_Supportlist SCB MO APAC_V2 8_TCC_MFR 13" xfId="1652" xr:uid="{00000000-0005-0000-0000-00006F060000}"/>
    <cellStyle name="_Supportlist SCB MO APAC_V2 8_TCC_MFR 14" xfId="1653" xr:uid="{00000000-0005-0000-0000-000070060000}"/>
    <cellStyle name="_Supportlist SCB MO APAC_V2 8_TCC_MFR 15" xfId="1654" xr:uid="{00000000-0005-0000-0000-000071060000}"/>
    <cellStyle name="_Supportlist SCB MO APAC_V2 8_TCC_MFR 16" xfId="1655" xr:uid="{00000000-0005-0000-0000-000072060000}"/>
    <cellStyle name="_Supportlist SCB MO APAC_V2 8_TCC_MFR 17" xfId="1656" xr:uid="{00000000-0005-0000-0000-000073060000}"/>
    <cellStyle name="_Supportlist SCB MO APAC_V2 8_TCC_MFR 18" xfId="1657" xr:uid="{00000000-0005-0000-0000-000074060000}"/>
    <cellStyle name="_Supportlist SCB MO APAC_V2 8_TCC_MFR 19" xfId="1658" xr:uid="{00000000-0005-0000-0000-000075060000}"/>
    <cellStyle name="_Supportlist SCB MO APAC_V2 8_TCC_MFR 2" xfId="1659" xr:uid="{00000000-0005-0000-0000-000076060000}"/>
    <cellStyle name="_Supportlist SCB MO APAC_V2 8_TCC_MFR 20" xfId="1660" xr:uid="{00000000-0005-0000-0000-000077060000}"/>
    <cellStyle name="_Supportlist SCB MO APAC_V2 8_TCC_MFR 21" xfId="1661" xr:uid="{00000000-0005-0000-0000-000078060000}"/>
    <cellStyle name="_Supportlist SCB MO APAC_V2 8_TCC_MFR 22" xfId="1662" xr:uid="{00000000-0005-0000-0000-000079060000}"/>
    <cellStyle name="_Supportlist SCB MO APAC_V2 8_TCC_MFR 23" xfId="1663" xr:uid="{00000000-0005-0000-0000-00007A060000}"/>
    <cellStyle name="_Supportlist SCB MO APAC_V2 8_TCC_MFR 24" xfId="1664" xr:uid="{00000000-0005-0000-0000-00007B060000}"/>
    <cellStyle name="_Supportlist SCB MO APAC_V2 8_TCC_MFR 25" xfId="1665" xr:uid="{00000000-0005-0000-0000-00007C060000}"/>
    <cellStyle name="_Supportlist SCB MO APAC_V2 8_TCC_MFR 26" xfId="1666" xr:uid="{00000000-0005-0000-0000-00007D060000}"/>
    <cellStyle name="_Supportlist SCB MO APAC_V2 8_TCC_MFR 27" xfId="1667" xr:uid="{00000000-0005-0000-0000-00007E060000}"/>
    <cellStyle name="_Supportlist SCB MO APAC_V2 8_TCC_MFR 28" xfId="1668" xr:uid="{00000000-0005-0000-0000-00007F060000}"/>
    <cellStyle name="_Supportlist SCB MO APAC_V2 8_TCC_MFR 29" xfId="1669" xr:uid="{00000000-0005-0000-0000-000080060000}"/>
    <cellStyle name="_Supportlist SCB MO APAC_V2 8_TCC_MFR 3" xfId="1670" xr:uid="{00000000-0005-0000-0000-000081060000}"/>
    <cellStyle name="_Supportlist SCB MO APAC_V2 8_TCC_MFR 30" xfId="1671" xr:uid="{00000000-0005-0000-0000-000082060000}"/>
    <cellStyle name="_Supportlist SCB MO APAC_V2 8_TCC_MFR 4" xfId="1672" xr:uid="{00000000-0005-0000-0000-000083060000}"/>
    <cellStyle name="_Supportlist SCB MO APAC_V2 8_TCC_MFR 5" xfId="1673" xr:uid="{00000000-0005-0000-0000-000084060000}"/>
    <cellStyle name="_Supportlist SCB MO APAC_V2 8_TCC_MFR 6" xfId="1674" xr:uid="{00000000-0005-0000-0000-000085060000}"/>
    <cellStyle name="_Supportlist SCB MO APAC_V2 8_TCC_MFR 7" xfId="1675" xr:uid="{00000000-0005-0000-0000-000086060000}"/>
    <cellStyle name="_Supportlist SCB MO APAC_V2 8_TCC_MFR 8" xfId="1676" xr:uid="{00000000-0005-0000-0000-000087060000}"/>
    <cellStyle name="_Supportlist SCB MO APAC_V2 8_TCC_MFR 9" xfId="1677" xr:uid="{00000000-0005-0000-0000-000088060000}"/>
    <cellStyle name="_Supportlist SCB MO APAC_V2 8_TCC_MFR_AO SDM communication matrix - v23 5Apr10" xfId="1678" xr:uid="{00000000-0005-0000-0000-000089060000}"/>
    <cellStyle name="_Supportlist SCB MO APAC_V2 8_TCC_MFR_AO SDM communication matrix - v23 5Apr10 2" xfId="1679" xr:uid="{00000000-0005-0000-0000-00008A060000}"/>
    <cellStyle name="_Supportlist SCB MO APAC_V2 8_TCC_MFR_AO SDM communication matrix - v24 30Apr10" xfId="1680" xr:uid="{00000000-0005-0000-0000-00008B060000}"/>
    <cellStyle name="_Supportlist SCB MO APAC_V2 8_TCC_MFR_AO SDM communication matrix - v24 30Apr10 2" xfId="1681" xr:uid="{00000000-0005-0000-0000-00008C060000}"/>
    <cellStyle name="_Supportlist SCB MO APAC_V2 8_TCC_MFR_AO SDM communication matrix - v27 7Jun10" xfId="1682" xr:uid="{00000000-0005-0000-0000-00008D060000}"/>
    <cellStyle name="_Supportlist SCB MO APAC_V2 8_TCC_MFR_AO SDM communication matrix - v27 7Jun10 2" xfId="1683" xr:uid="{00000000-0005-0000-0000-00008E060000}"/>
    <cellStyle name="_Supportlist SCB MO APAC_V2 8_TCC2 escalation list" xfId="1684" xr:uid="{00000000-0005-0000-0000-00008F060000}"/>
    <cellStyle name="_Supportlist SCB MO APAC_V2 8_TCC2 escalation list 10" xfId="1685" xr:uid="{00000000-0005-0000-0000-000090060000}"/>
    <cellStyle name="_Supportlist SCB MO APAC_V2 8_TCC2 escalation list 11" xfId="1686" xr:uid="{00000000-0005-0000-0000-000091060000}"/>
    <cellStyle name="_Supportlist SCB MO APAC_V2 8_TCC2 escalation list 12" xfId="1687" xr:uid="{00000000-0005-0000-0000-000092060000}"/>
    <cellStyle name="_Supportlist SCB MO APAC_V2 8_TCC2 escalation list 13" xfId="1688" xr:uid="{00000000-0005-0000-0000-000093060000}"/>
    <cellStyle name="_Supportlist SCB MO APAC_V2 8_TCC2 escalation list 14" xfId="1689" xr:uid="{00000000-0005-0000-0000-000094060000}"/>
    <cellStyle name="_Supportlist SCB MO APAC_V2 8_TCC2 escalation list 2" xfId="1690" xr:uid="{00000000-0005-0000-0000-000095060000}"/>
    <cellStyle name="_Supportlist SCB MO APAC_V2 8_TCC2 escalation list 3" xfId="1691" xr:uid="{00000000-0005-0000-0000-000096060000}"/>
    <cellStyle name="_Supportlist SCB MO APAC_V2 8_TCC2 escalation list 4" xfId="1692" xr:uid="{00000000-0005-0000-0000-000097060000}"/>
    <cellStyle name="_Supportlist SCB MO APAC_V2 8_TCC2 escalation list 5" xfId="1693" xr:uid="{00000000-0005-0000-0000-000098060000}"/>
    <cellStyle name="_Supportlist SCB MO APAC_V2 8_TCC2 escalation list 6" xfId="1694" xr:uid="{00000000-0005-0000-0000-000099060000}"/>
    <cellStyle name="_Supportlist SCB MO APAC_V2 8_TCC2 escalation list 7" xfId="1695" xr:uid="{00000000-0005-0000-0000-00009A060000}"/>
    <cellStyle name="_Supportlist SCB MO APAC_V2 8_TCC2 escalation list 8" xfId="1696" xr:uid="{00000000-0005-0000-0000-00009B060000}"/>
    <cellStyle name="_Supportlist SCB MO APAC_V2 8_TCC2 escalation list 9" xfId="1697" xr:uid="{00000000-0005-0000-0000-00009C060000}"/>
    <cellStyle name="_support-list-20080617-cutover3" xfId="1698" xr:uid="{00000000-0005-0000-0000-00009D060000}"/>
    <cellStyle name="_TCC_MDR_HK" xfId="1699" xr:uid="{00000000-0005-0000-0000-00009E060000}"/>
    <cellStyle name="20% - Accent1 2" xfId="1700" xr:uid="{00000000-0005-0000-0000-00009F060000}"/>
    <cellStyle name="20% - Accent2 2" xfId="1701" xr:uid="{00000000-0005-0000-0000-0000A0060000}"/>
    <cellStyle name="20% - Accent3 2" xfId="1702" xr:uid="{00000000-0005-0000-0000-0000A1060000}"/>
    <cellStyle name="20% - Accent4 2" xfId="1703" xr:uid="{00000000-0005-0000-0000-0000A2060000}"/>
    <cellStyle name="20% - Accent5 2" xfId="1704" xr:uid="{00000000-0005-0000-0000-0000A3060000}"/>
    <cellStyle name="20% - Accent6 2" xfId="1705" xr:uid="{00000000-0005-0000-0000-0000A4060000}"/>
    <cellStyle name="20% - 輔色1" xfId="1706" xr:uid="{00000000-0005-0000-0000-0000A5060000}"/>
    <cellStyle name="20% - 輔色2" xfId="1707" xr:uid="{00000000-0005-0000-0000-0000A6060000}"/>
    <cellStyle name="20% - 輔色3" xfId="1708" xr:uid="{00000000-0005-0000-0000-0000A7060000}"/>
    <cellStyle name="20% - 輔色4" xfId="1709" xr:uid="{00000000-0005-0000-0000-0000A8060000}"/>
    <cellStyle name="20% - 輔色5" xfId="1710" xr:uid="{00000000-0005-0000-0000-0000A9060000}"/>
    <cellStyle name="20% - 輔色6" xfId="1711" xr:uid="{00000000-0005-0000-0000-0000AA060000}"/>
    <cellStyle name="40% - Accent1 2" xfId="1712" xr:uid="{00000000-0005-0000-0000-0000AB060000}"/>
    <cellStyle name="40% - Accent2 2" xfId="1713" xr:uid="{00000000-0005-0000-0000-0000AC060000}"/>
    <cellStyle name="40% - Accent3 2" xfId="1714" xr:uid="{00000000-0005-0000-0000-0000AD060000}"/>
    <cellStyle name="40% - Accent4 2" xfId="1715" xr:uid="{00000000-0005-0000-0000-0000AE060000}"/>
    <cellStyle name="40% - Accent5 2" xfId="1716" xr:uid="{00000000-0005-0000-0000-0000AF060000}"/>
    <cellStyle name="40% - Accent6 2" xfId="1717" xr:uid="{00000000-0005-0000-0000-0000B0060000}"/>
    <cellStyle name="40% - 輔色1" xfId="1718" xr:uid="{00000000-0005-0000-0000-0000B1060000}"/>
    <cellStyle name="40% - 輔色2" xfId="1719" xr:uid="{00000000-0005-0000-0000-0000B2060000}"/>
    <cellStyle name="40% - 輔色3" xfId="1720" xr:uid="{00000000-0005-0000-0000-0000B3060000}"/>
    <cellStyle name="40% - 輔色4" xfId="1721" xr:uid="{00000000-0005-0000-0000-0000B4060000}"/>
    <cellStyle name="40% - 輔色5" xfId="1722" xr:uid="{00000000-0005-0000-0000-0000B5060000}"/>
    <cellStyle name="40% - 輔色6" xfId="1723" xr:uid="{00000000-0005-0000-0000-0000B6060000}"/>
    <cellStyle name="60% - Accent1 2" xfId="1724" xr:uid="{00000000-0005-0000-0000-0000B7060000}"/>
    <cellStyle name="60% - Accent2 2" xfId="1725" xr:uid="{00000000-0005-0000-0000-0000B8060000}"/>
    <cellStyle name="60% - Accent3 2" xfId="1726" xr:uid="{00000000-0005-0000-0000-0000B9060000}"/>
    <cellStyle name="60% - Accent4 2" xfId="1727" xr:uid="{00000000-0005-0000-0000-0000BA060000}"/>
    <cellStyle name="60% - Accent5 2" xfId="1728" xr:uid="{00000000-0005-0000-0000-0000BB060000}"/>
    <cellStyle name="60% - Accent6 2" xfId="1729" xr:uid="{00000000-0005-0000-0000-0000BC060000}"/>
    <cellStyle name="60% - 輔色1" xfId="1730" xr:uid="{00000000-0005-0000-0000-0000BD060000}"/>
    <cellStyle name="60% - 輔色2" xfId="1731" xr:uid="{00000000-0005-0000-0000-0000BE060000}"/>
    <cellStyle name="60% - 輔色3" xfId="1732" xr:uid="{00000000-0005-0000-0000-0000BF060000}"/>
    <cellStyle name="60% - 輔色4" xfId="1733" xr:uid="{00000000-0005-0000-0000-0000C0060000}"/>
    <cellStyle name="60% - 輔色5" xfId="1734" xr:uid="{00000000-0005-0000-0000-0000C1060000}"/>
    <cellStyle name="60% - 輔色6" xfId="1735" xr:uid="{00000000-0005-0000-0000-0000C2060000}"/>
    <cellStyle name="Accent1 2" xfId="1736" xr:uid="{00000000-0005-0000-0000-0000C3060000}"/>
    <cellStyle name="Accent2 2" xfId="1737" xr:uid="{00000000-0005-0000-0000-0000C4060000}"/>
    <cellStyle name="Accent3 2" xfId="1738" xr:uid="{00000000-0005-0000-0000-0000C5060000}"/>
    <cellStyle name="Accent4 2" xfId="1739" xr:uid="{00000000-0005-0000-0000-0000C6060000}"/>
    <cellStyle name="Accent5 2" xfId="1740" xr:uid="{00000000-0005-0000-0000-0000C7060000}"/>
    <cellStyle name="Accent6 2" xfId="1741" xr:uid="{00000000-0005-0000-0000-0000C8060000}"/>
    <cellStyle name="Bad 2" xfId="1742" xr:uid="{00000000-0005-0000-0000-0000C9060000}"/>
    <cellStyle name="C:\Data\MS\Excel" xfId="1743" xr:uid="{00000000-0005-0000-0000-0000CA060000}"/>
    <cellStyle name="C:\Data\MS\Excel 10" xfId="1744" xr:uid="{00000000-0005-0000-0000-0000CB060000}"/>
    <cellStyle name="C:\Data\MS\Excel 11" xfId="1745" xr:uid="{00000000-0005-0000-0000-0000CC060000}"/>
    <cellStyle name="C:\Data\MS\Excel 12" xfId="1746" xr:uid="{00000000-0005-0000-0000-0000CD060000}"/>
    <cellStyle name="C:\Data\MS\Excel 13" xfId="1747" xr:uid="{00000000-0005-0000-0000-0000CE060000}"/>
    <cellStyle name="C:\Data\MS\Excel 14" xfId="1748" xr:uid="{00000000-0005-0000-0000-0000CF060000}"/>
    <cellStyle name="C:\Data\MS\Excel 15" xfId="1749" xr:uid="{00000000-0005-0000-0000-0000D0060000}"/>
    <cellStyle name="C:\Data\MS\Excel 16" xfId="1750" xr:uid="{00000000-0005-0000-0000-0000D1060000}"/>
    <cellStyle name="C:\Data\MS\Excel 17" xfId="1751" xr:uid="{00000000-0005-0000-0000-0000D2060000}"/>
    <cellStyle name="C:\Data\MS\Excel 18" xfId="1752" xr:uid="{00000000-0005-0000-0000-0000D3060000}"/>
    <cellStyle name="C:\Data\MS\Excel 19" xfId="1753" xr:uid="{00000000-0005-0000-0000-0000D4060000}"/>
    <cellStyle name="C:\Data\MS\Excel 2" xfId="1754" xr:uid="{00000000-0005-0000-0000-0000D5060000}"/>
    <cellStyle name="C:\Data\MS\Excel 2 10" xfId="1755" xr:uid="{00000000-0005-0000-0000-0000D6060000}"/>
    <cellStyle name="C:\Data\MS\Excel 2 10 2" xfId="1756" xr:uid="{00000000-0005-0000-0000-0000D7060000}"/>
    <cellStyle name="C:\Data\MS\Excel 2 11" xfId="1757" xr:uid="{00000000-0005-0000-0000-0000D8060000}"/>
    <cellStyle name="C:\Data\MS\Excel 2 12" xfId="1758" xr:uid="{00000000-0005-0000-0000-0000D9060000}"/>
    <cellStyle name="C:\Data\MS\Excel 2 13" xfId="1759" xr:uid="{00000000-0005-0000-0000-0000DA060000}"/>
    <cellStyle name="C:\Data\MS\Excel 2 14" xfId="1760" xr:uid="{00000000-0005-0000-0000-0000DB060000}"/>
    <cellStyle name="C:\Data\MS\Excel 2 15" xfId="1761" xr:uid="{00000000-0005-0000-0000-0000DC060000}"/>
    <cellStyle name="C:\Data\MS\Excel 2 16" xfId="1762" xr:uid="{00000000-0005-0000-0000-0000DD060000}"/>
    <cellStyle name="C:\Data\MS\Excel 2 17" xfId="1763" xr:uid="{00000000-0005-0000-0000-0000DE060000}"/>
    <cellStyle name="C:\Data\MS\Excel 2 18" xfId="1764" xr:uid="{00000000-0005-0000-0000-0000DF060000}"/>
    <cellStyle name="C:\Data\MS\Excel 2 19" xfId="1765" xr:uid="{00000000-0005-0000-0000-0000E0060000}"/>
    <cellStyle name="C:\Data\MS\Excel 2 2" xfId="1766" xr:uid="{00000000-0005-0000-0000-0000E1060000}"/>
    <cellStyle name="C:\Data\MS\Excel 2 20" xfId="1767" xr:uid="{00000000-0005-0000-0000-0000E2060000}"/>
    <cellStyle name="C:\Data\MS\Excel 2 21" xfId="1768" xr:uid="{00000000-0005-0000-0000-0000E3060000}"/>
    <cellStyle name="C:\Data\MS\Excel 2 22" xfId="1769" xr:uid="{00000000-0005-0000-0000-0000E4060000}"/>
    <cellStyle name="C:\Data\MS\Excel 2 3" xfId="1770" xr:uid="{00000000-0005-0000-0000-0000E5060000}"/>
    <cellStyle name="C:\Data\MS\Excel 2 3 10" xfId="1771" xr:uid="{00000000-0005-0000-0000-0000E6060000}"/>
    <cellStyle name="C:\Data\MS\Excel 2 3 11" xfId="1772" xr:uid="{00000000-0005-0000-0000-0000E7060000}"/>
    <cellStyle name="C:\Data\MS\Excel 2 3 12" xfId="1773" xr:uid="{00000000-0005-0000-0000-0000E8060000}"/>
    <cellStyle name="C:\Data\MS\Excel 2 3 13" xfId="1774" xr:uid="{00000000-0005-0000-0000-0000E9060000}"/>
    <cellStyle name="C:\Data\MS\Excel 2 3 14" xfId="1775" xr:uid="{00000000-0005-0000-0000-0000EA060000}"/>
    <cellStyle name="C:\Data\MS\Excel 2 3 2" xfId="1776" xr:uid="{00000000-0005-0000-0000-0000EB060000}"/>
    <cellStyle name="C:\Data\MS\Excel 2 3 3" xfId="1777" xr:uid="{00000000-0005-0000-0000-0000EC060000}"/>
    <cellStyle name="C:\Data\MS\Excel 2 3 4" xfId="1778" xr:uid="{00000000-0005-0000-0000-0000ED060000}"/>
    <cellStyle name="C:\Data\MS\Excel 2 3 5" xfId="1779" xr:uid="{00000000-0005-0000-0000-0000EE060000}"/>
    <cellStyle name="C:\Data\MS\Excel 2 3 6" xfId="1780" xr:uid="{00000000-0005-0000-0000-0000EF060000}"/>
    <cellStyle name="C:\Data\MS\Excel 2 3 7" xfId="1781" xr:uid="{00000000-0005-0000-0000-0000F0060000}"/>
    <cellStyle name="C:\Data\MS\Excel 2 3 8" xfId="1782" xr:uid="{00000000-0005-0000-0000-0000F1060000}"/>
    <cellStyle name="C:\Data\MS\Excel 2 3 9" xfId="1783" xr:uid="{00000000-0005-0000-0000-0000F2060000}"/>
    <cellStyle name="C:\Data\MS\Excel 2 4" xfId="1784" xr:uid="{00000000-0005-0000-0000-0000F3060000}"/>
    <cellStyle name="C:\Data\MS\Excel 2 5" xfId="1785" xr:uid="{00000000-0005-0000-0000-0000F4060000}"/>
    <cellStyle name="C:\Data\MS\Excel 2 5 10" xfId="1786" xr:uid="{00000000-0005-0000-0000-0000F5060000}"/>
    <cellStyle name="C:\Data\MS\Excel 2 5 11" xfId="1787" xr:uid="{00000000-0005-0000-0000-0000F6060000}"/>
    <cellStyle name="C:\Data\MS\Excel 2 5 12" xfId="1788" xr:uid="{00000000-0005-0000-0000-0000F7060000}"/>
    <cellStyle name="C:\Data\MS\Excel 2 5 13" xfId="1789" xr:uid="{00000000-0005-0000-0000-0000F8060000}"/>
    <cellStyle name="C:\Data\MS\Excel 2 5 14" xfId="1790" xr:uid="{00000000-0005-0000-0000-0000F9060000}"/>
    <cellStyle name="C:\Data\MS\Excel 2 5 2" xfId="1791" xr:uid="{00000000-0005-0000-0000-0000FA060000}"/>
    <cellStyle name="C:\Data\MS\Excel 2 5 3" xfId="1792" xr:uid="{00000000-0005-0000-0000-0000FB060000}"/>
    <cellStyle name="C:\Data\MS\Excel 2 5 4" xfId="1793" xr:uid="{00000000-0005-0000-0000-0000FC060000}"/>
    <cellStyle name="C:\Data\MS\Excel 2 5 5" xfId="1794" xr:uid="{00000000-0005-0000-0000-0000FD060000}"/>
    <cellStyle name="C:\Data\MS\Excel 2 5 6" xfId="1795" xr:uid="{00000000-0005-0000-0000-0000FE060000}"/>
    <cellStyle name="C:\Data\MS\Excel 2 5 7" xfId="1796" xr:uid="{00000000-0005-0000-0000-0000FF060000}"/>
    <cellStyle name="C:\Data\MS\Excel 2 5 8" xfId="1797" xr:uid="{00000000-0005-0000-0000-000000070000}"/>
    <cellStyle name="C:\Data\MS\Excel 2 5 9" xfId="1798" xr:uid="{00000000-0005-0000-0000-000001070000}"/>
    <cellStyle name="C:\Data\MS\Excel 2 6" xfId="1799" xr:uid="{00000000-0005-0000-0000-000002070000}"/>
    <cellStyle name="C:\Data\MS\Excel 2 6 10" xfId="1800" xr:uid="{00000000-0005-0000-0000-000003070000}"/>
    <cellStyle name="C:\Data\MS\Excel 2 6 11" xfId="1801" xr:uid="{00000000-0005-0000-0000-000004070000}"/>
    <cellStyle name="C:\Data\MS\Excel 2 6 12" xfId="1802" xr:uid="{00000000-0005-0000-0000-000005070000}"/>
    <cellStyle name="C:\Data\MS\Excel 2 6 13" xfId="1803" xr:uid="{00000000-0005-0000-0000-000006070000}"/>
    <cellStyle name="C:\Data\MS\Excel 2 6 14" xfId="1804" xr:uid="{00000000-0005-0000-0000-000007070000}"/>
    <cellStyle name="C:\Data\MS\Excel 2 6 2" xfId="1805" xr:uid="{00000000-0005-0000-0000-000008070000}"/>
    <cellStyle name="C:\Data\MS\Excel 2 6 3" xfId="1806" xr:uid="{00000000-0005-0000-0000-000009070000}"/>
    <cellStyle name="C:\Data\MS\Excel 2 6 4" xfId="1807" xr:uid="{00000000-0005-0000-0000-00000A070000}"/>
    <cellStyle name="C:\Data\MS\Excel 2 6 5" xfId="1808" xr:uid="{00000000-0005-0000-0000-00000B070000}"/>
    <cellStyle name="C:\Data\MS\Excel 2 6 6" xfId="1809" xr:uid="{00000000-0005-0000-0000-00000C070000}"/>
    <cellStyle name="C:\Data\MS\Excel 2 6 7" xfId="1810" xr:uid="{00000000-0005-0000-0000-00000D070000}"/>
    <cellStyle name="C:\Data\MS\Excel 2 6 8" xfId="1811" xr:uid="{00000000-0005-0000-0000-00000E070000}"/>
    <cellStyle name="C:\Data\MS\Excel 2 6 9" xfId="1812" xr:uid="{00000000-0005-0000-0000-00000F070000}"/>
    <cellStyle name="C:\Data\MS\Excel 2 7" xfId="1813" xr:uid="{00000000-0005-0000-0000-000010070000}"/>
    <cellStyle name="C:\Data\MS\Excel 2 7 10" xfId="1814" xr:uid="{00000000-0005-0000-0000-000011070000}"/>
    <cellStyle name="C:\Data\MS\Excel 2 7 11" xfId="1815" xr:uid="{00000000-0005-0000-0000-000012070000}"/>
    <cellStyle name="C:\Data\MS\Excel 2 7 12" xfId="1816" xr:uid="{00000000-0005-0000-0000-000013070000}"/>
    <cellStyle name="C:\Data\MS\Excel 2 7 13" xfId="1817" xr:uid="{00000000-0005-0000-0000-000014070000}"/>
    <cellStyle name="C:\Data\MS\Excel 2 7 14" xfId="1818" xr:uid="{00000000-0005-0000-0000-000015070000}"/>
    <cellStyle name="C:\Data\MS\Excel 2 7 2" xfId="1819" xr:uid="{00000000-0005-0000-0000-000016070000}"/>
    <cellStyle name="C:\Data\MS\Excel 2 7 3" xfId="1820" xr:uid="{00000000-0005-0000-0000-000017070000}"/>
    <cellStyle name="C:\Data\MS\Excel 2 7 4" xfId="1821" xr:uid="{00000000-0005-0000-0000-000018070000}"/>
    <cellStyle name="C:\Data\MS\Excel 2 7 5" xfId="1822" xr:uid="{00000000-0005-0000-0000-000019070000}"/>
    <cellStyle name="C:\Data\MS\Excel 2 7 6" xfId="1823" xr:uid="{00000000-0005-0000-0000-00001A070000}"/>
    <cellStyle name="C:\Data\MS\Excel 2 7 7" xfId="1824" xr:uid="{00000000-0005-0000-0000-00001B070000}"/>
    <cellStyle name="C:\Data\MS\Excel 2 7 8" xfId="1825" xr:uid="{00000000-0005-0000-0000-00001C070000}"/>
    <cellStyle name="C:\Data\MS\Excel 2 7 9" xfId="1826" xr:uid="{00000000-0005-0000-0000-00001D070000}"/>
    <cellStyle name="C:\Data\MS\Excel 2 8" xfId="1827" xr:uid="{00000000-0005-0000-0000-00001E070000}"/>
    <cellStyle name="C:\Data\MS\Excel 2 8 10" xfId="1828" xr:uid="{00000000-0005-0000-0000-00001F070000}"/>
    <cellStyle name="C:\Data\MS\Excel 2 8 11" xfId="1829" xr:uid="{00000000-0005-0000-0000-000020070000}"/>
    <cellStyle name="C:\Data\MS\Excel 2 8 12" xfId="1830" xr:uid="{00000000-0005-0000-0000-000021070000}"/>
    <cellStyle name="C:\Data\MS\Excel 2 8 13" xfId="1831" xr:uid="{00000000-0005-0000-0000-000022070000}"/>
    <cellStyle name="C:\Data\MS\Excel 2 8 14" xfId="1832" xr:uid="{00000000-0005-0000-0000-000023070000}"/>
    <cellStyle name="C:\Data\MS\Excel 2 8 2" xfId="1833" xr:uid="{00000000-0005-0000-0000-000024070000}"/>
    <cellStyle name="C:\Data\MS\Excel 2 8 3" xfId="1834" xr:uid="{00000000-0005-0000-0000-000025070000}"/>
    <cellStyle name="C:\Data\MS\Excel 2 8 4" xfId="1835" xr:uid="{00000000-0005-0000-0000-000026070000}"/>
    <cellStyle name="C:\Data\MS\Excel 2 8 5" xfId="1836" xr:uid="{00000000-0005-0000-0000-000027070000}"/>
    <cellStyle name="C:\Data\MS\Excel 2 8 6" xfId="1837" xr:uid="{00000000-0005-0000-0000-000028070000}"/>
    <cellStyle name="C:\Data\MS\Excel 2 8 7" xfId="1838" xr:uid="{00000000-0005-0000-0000-000029070000}"/>
    <cellStyle name="C:\Data\MS\Excel 2 8 8" xfId="1839" xr:uid="{00000000-0005-0000-0000-00002A070000}"/>
    <cellStyle name="C:\Data\MS\Excel 2 8 9" xfId="1840" xr:uid="{00000000-0005-0000-0000-00002B070000}"/>
    <cellStyle name="C:\Data\MS\Excel 2 9" xfId="1841" xr:uid="{00000000-0005-0000-0000-00002C070000}"/>
    <cellStyle name="C:\Data\MS\Excel 2 9 10" xfId="1842" xr:uid="{00000000-0005-0000-0000-00002D070000}"/>
    <cellStyle name="C:\Data\MS\Excel 2 9 11" xfId="1843" xr:uid="{00000000-0005-0000-0000-00002E070000}"/>
    <cellStyle name="C:\Data\MS\Excel 2 9 12" xfId="1844" xr:uid="{00000000-0005-0000-0000-00002F070000}"/>
    <cellStyle name="C:\Data\MS\Excel 2 9 13" xfId="1845" xr:uid="{00000000-0005-0000-0000-000030070000}"/>
    <cellStyle name="C:\Data\MS\Excel 2 9 14" xfId="1846" xr:uid="{00000000-0005-0000-0000-000031070000}"/>
    <cellStyle name="C:\Data\MS\Excel 2 9 2" xfId="1847" xr:uid="{00000000-0005-0000-0000-000032070000}"/>
    <cellStyle name="C:\Data\MS\Excel 2 9 3" xfId="1848" xr:uid="{00000000-0005-0000-0000-000033070000}"/>
    <cellStyle name="C:\Data\MS\Excel 2 9 4" xfId="1849" xr:uid="{00000000-0005-0000-0000-000034070000}"/>
    <cellStyle name="C:\Data\MS\Excel 2 9 5" xfId="1850" xr:uid="{00000000-0005-0000-0000-000035070000}"/>
    <cellStyle name="C:\Data\MS\Excel 2 9 6" xfId="1851" xr:uid="{00000000-0005-0000-0000-000036070000}"/>
    <cellStyle name="C:\Data\MS\Excel 2 9 7" xfId="1852" xr:uid="{00000000-0005-0000-0000-000037070000}"/>
    <cellStyle name="C:\Data\MS\Excel 2 9 8" xfId="1853" xr:uid="{00000000-0005-0000-0000-000038070000}"/>
    <cellStyle name="C:\Data\MS\Excel 2 9 9" xfId="1854" xr:uid="{00000000-0005-0000-0000-000039070000}"/>
    <cellStyle name="C:\Data\MS\Excel 20" xfId="1855" xr:uid="{00000000-0005-0000-0000-00003A070000}"/>
    <cellStyle name="C:\Data\MS\Excel 21" xfId="1856" xr:uid="{00000000-0005-0000-0000-00003B070000}"/>
    <cellStyle name="C:\Data\MS\Excel 22" xfId="1857" xr:uid="{00000000-0005-0000-0000-00003C070000}"/>
    <cellStyle name="C:\Data\MS\Excel 23" xfId="1858" xr:uid="{00000000-0005-0000-0000-00003D070000}"/>
    <cellStyle name="C:\Data\MS\Excel 24" xfId="1859" xr:uid="{00000000-0005-0000-0000-00003E070000}"/>
    <cellStyle name="C:\Data\MS\Excel 25" xfId="1860" xr:uid="{00000000-0005-0000-0000-00003F070000}"/>
    <cellStyle name="C:\Data\MS\Excel 26" xfId="1861" xr:uid="{00000000-0005-0000-0000-000040070000}"/>
    <cellStyle name="C:\Data\MS\Excel 27" xfId="1862" xr:uid="{00000000-0005-0000-0000-000041070000}"/>
    <cellStyle name="C:\Data\MS\Excel 28" xfId="1863" xr:uid="{00000000-0005-0000-0000-000042070000}"/>
    <cellStyle name="C:\Data\MS\Excel 29" xfId="1864" xr:uid="{00000000-0005-0000-0000-000043070000}"/>
    <cellStyle name="C:\Data\MS\Excel 3" xfId="1865" xr:uid="{00000000-0005-0000-0000-000044070000}"/>
    <cellStyle name="C:\Data\MS\Excel 30" xfId="1866" xr:uid="{00000000-0005-0000-0000-000045070000}"/>
    <cellStyle name="C:\Data\MS\Excel 31" xfId="1867" xr:uid="{00000000-0005-0000-0000-000046070000}"/>
    <cellStyle name="C:\Data\MS\Excel 32" xfId="1868" xr:uid="{00000000-0005-0000-0000-000047070000}"/>
    <cellStyle name="C:\Data\MS\Excel 4" xfId="1869" xr:uid="{00000000-0005-0000-0000-000048070000}"/>
    <cellStyle name="C:\Data\MS\Excel 5" xfId="1870" xr:uid="{00000000-0005-0000-0000-000049070000}"/>
    <cellStyle name="C:\Data\MS\Excel 6" xfId="1871" xr:uid="{00000000-0005-0000-0000-00004A070000}"/>
    <cellStyle name="C:\Data\MS\Excel 7" xfId="1872" xr:uid="{00000000-0005-0000-0000-00004B070000}"/>
    <cellStyle name="C:\Data\MS\Excel 8" xfId="1873" xr:uid="{00000000-0005-0000-0000-00004C070000}"/>
    <cellStyle name="C:\Data\MS\Excel 9" xfId="1874" xr:uid="{00000000-0005-0000-0000-00004D070000}"/>
    <cellStyle name="Calculation 2" xfId="1875" xr:uid="{00000000-0005-0000-0000-00004E070000}"/>
    <cellStyle name="Check Cell 2" xfId="1876" xr:uid="{00000000-0005-0000-0000-00004F070000}"/>
    <cellStyle name="Comma" xfId="1" builtinId="3"/>
    <cellStyle name="Comma 2" xfId="1877" xr:uid="{00000000-0005-0000-0000-000051070000}"/>
    <cellStyle name="Comma 3" xfId="2146" xr:uid="{00000000-0005-0000-0000-000052070000}"/>
    <cellStyle name="Comma 4" xfId="2148" xr:uid="{00000000-0005-0000-0000-000053070000}"/>
    <cellStyle name="Explanatory Text 2" xfId="1878" xr:uid="{00000000-0005-0000-0000-000054070000}"/>
    <cellStyle name="Good 2" xfId="1879" xr:uid="{00000000-0005-0000-0000-000055070000}"/>
    <cellStyle name="Heading 1 2" xfId="1880" xr:uid="{00000000-0005-0000-0000-000056070000}"/>
    <cellStyle name="Heading 2 2" xfId="1881" xr:uid="{00000000-0005-0000-0000-000057070000}"/>
    <cellStyle name="Heading 3 2" xfId="1882" xr:uid="{00000000-0005-0000-0000-000058070000}"/>
    <cellStyle name="Heading 4 2" xfId="1883" xr:uid="{00000000-0005-0000-0000-000059070000}"/>
    <cellStyle name="Hyperlink 2" xfId="1884" xr:uid="{00000000-0005-0000-0000-00005A070000}"/>
    <cellStyle name="Input 2" xfId="1885" xr:uid="{00000000-0005-0000-0000-00005B070000}"/>
    <cellStyle name="Linked Cell 2" xfId="1886" xr:uid="{00000000-0005-0000-0000-00005C070000}"/>
    <cellStyle name="Neutral 2" xfId="1887" xr:uid="{00000000-0005-0000-0000-00005D070000}"/>
    <cellStyle name="Normal" xfId="0" builtinId="0"/>
    <cellStyle name="Normal 10" xfId="1888" xr:uid="{00000000-0005-0000-0000-00005F070000}"/>
    <cellStyle name="Normal 10 2" xfId="1889" xr:uid="{00000000-0005-0000-0000-000060070000}"/>
    <cellStyle name="Normal 10 3" xfId="1890" xr:uid="{00000000-0005-0000-0000-000061070000}"/>
    <cellStyle name="Normal 11" xfId="1891" xr:uid="{00000000-0005-0000-0000-000062070000}"/>
    <cellStyle name="Normal 11 2" xfId="1892" xr:uid="{00000000-0005-0000-0000-000063070000}"/>
    <cellStyle name="Normal 11 3" xfId="1893" xr:uid="{00000000-0005-0000-0000-000064070000}"/>
    <cellStyle name="Normal 12" xfId="1894" xr:uid="{00000000-0005-0000-0000-000065070000}"/>
    <cellStyle name="Normal 12 2" xfId="1895" xr:uid="{00000000-0005-0000-0000-000066070000}"/>
    <cellStyle name="Normal 13" xfId="1896" xr:uid="{00000000-0005-0000-0000-000067070000}"/>
    <cellStyle name="Normal 14" xfId="1897" xr:uid="{00000000-0005-0000-0000-000068070000}"/>
    <cellStyle name="Normal 14 2" xfId="1898" xr:uid="{00000000-0005-0000-0000-000069070000}"/>
    <cellStyle name="Normal 15" xfId="1899" xr:uid="{00000000-0005-0000-0000-00006A070000}"/>
    <cellStyle name="Normal 15 2" xfId="1900" xr:uid="{00000000-0005-0000-0000-00006B070000}"/>
    <cellStyle name="Normal 16" xfId="1901" xr:uid="{00000000-0005-0000-0000-00006C070000}"/>
    <cellStyle name="Normal 17" xfId="1902" xr:uid="{00000000-0005-0000-0000-00006D070000}"/>
    <cellStyle name="Normal 18" xfId="1903" xr:uid="{00000000-0005-0000-0000-00006E070000}"/>
    <cellStyle name="Normal 19" xfId="1904" xr:uid="{00000000-0005-0000-0000-00006F070000}"/>
    <cellStyle name="Normal 2" xfId="2" xr:uid="{00000000-0005-0000-0000-000070070000}"/>
    <cellStyle name="Normal 2 2" xfId="1905" xr:uid="{00000000-0005-0000-0000-000071070000}"/>
    <cellStyle name="Normal 2 2 2" xfId="1906" xr:uid="{00000000-0005-0000-0000-000072070000}"/>
    <cellStyle name="Normal 2 2 3" xfId="1907" xr:uid="{00000000-0005-0000-0000-000073070000}"/>
    <cellStyle name="Normal 2 2 3 2" xfId="1908" xr:uid="{00000000-0005-0000-0000-000074070000}"/>
    <cellStyle name="Normal 2 2 4" xfId="1909" xr:uid="{00000000-0005-0000-0000-000075070000}"/>
    <cellStyle name="Normal 2 2 73 2 2" xfId="1910" xr:uid="{00000000-0005-0000-0000-000076070000}"/>
    <cellStyle name="Normal 2 3" xfId="1911" xr:uid="{00000000-0005-0000-0000-000077070000}"/>
    <cellStyle name="Normal 2 4" xfId="1912" xr:uid="{00000000-0005-0000-0000-000078070000}"/>
    <cellStyle name="Normal 2 4 2" xfId="1913" xr:uid="{00000000-0005-0000-0000-000079070000}"/>
    <cellStyle name="Normal 2 5" xfId="1914" xr:uid="{00000000-0005-0000-0000-00007A070000}"/>
    <cellStyle name="Normal 2 53" xfId="1915" xr:uid="{00000000-0005-0000-0000-00007B070000}"/>
    <cellStyle name="Normal 2 6" xfId="1916" xr:uid="{00000000-0005-0000-0000-00007C070000}"/>
    <cellStyle name="Normal 2 7" xfId="1917" xr:uid="{00000000-0005-0000-0000-00007D070000}"/>
    <cellStyle name="Normal 20" xfId="1918" xr:uid="{00000000-0005-0000-0000-00007E070000}"/>
    <cellStyle name="Normal 21" xfId="1919" xr:uid="{00000000-0005-0000-0000-00007F070000}"/>
    <cellStyle name="Normal 22" xfId="1920" xr:uid="{00000000-0005-0000-0000-000080070000}"/>
    <cellStyle name="Normal 23" xfId="2145" xr:uid="{00000000-0005-0000-0000-000081070000}"/>
    <cellStyle name="Normal 24" xfId="1921" xr:uid="{00000000-0005-0000-0000-000082070000}"/>
    <cellStyle name="Normal 24 2" xfId="1922" xr:uid="{00000000-0005-0000-0000-000083070000}"/>
    <cellStyle name="Normal 25" xfId="1923" xr:uid="{00000000-0005-0000-0000-000084070000}"/>
    <cellStyle name="Normal 25 2" xfId="1924" xr:uid="{00000000-0005-0000-0000-000085070000}"/>
    <cellStyle name="Normal 3" xfId="1925" xr:uid="{00000000-0005-0000-0000-000086070000}"/>
    <cellStyle name="Normal 3 2" xfId="1926" xr:uid="{00000000-0005-0000-0000-000087070000}"/>
    <cellStyle name="Normal 3 2 2" xfId="1927" xr:uid="{00000000-0005-0000-0000-000088070000}"/>
    <cellStyle name="Normal 3 2 3" xfId="1928" xr:uid="{00000000-0005-0000-0000-000089070000}"/>
    <cellStyle name="Normal 3 3" xfId="1929" xr:uid="{00000000-0005-0000-0000-00008A070000}"/>
    <cellStyle name="Normal 3 4" xfId="1930" xr:uid="{00000000-0005-0000-0000-00008B070000}"/>
    <cellStyle name="Normal 3 5" xfId="1931" xr:uid="{00000000-0005-0000-0000-00008C070000}"/>
    <cellStyle name="Normal 3 6" xfId="1932" xr:uid="{00000000-0005-0000-0000-00008D070000}"/>
    <cellStyle name="Normal 4" xfId="1933" xr:uid="{00000000-0005-0000-0000-00008E070000}"/>
    <cellStyle name="Normal 4 2" xfId="1934" xr:uid="{00000000-0005-0000-0000-00008F070000}"/>
    <cellStyle name="Normal 4 2 2" xfId="1935" xr:uid="{00000000-0005-0000-0000-000090070000}"/>
    <cellStyle name="Normal 4 2 3" xfId="1936" xr:uid="{00000000-0005-0000-0000-000091070000}"/>
    <cellStyle name="Normal 4 3" xfId="1937" xr:uid="{00000000-0005-0000-0000-000092070000}"/>
    <cellStyle name="Normal 5" xfId="1938" xr:uid="{00000000-0005-0000-0000-000093070000}"/>
    <cellStyle name="Normal 5 2" xfId="1939" xr:uid="{00000000-0005-0000-0000-000094070000}"/>
    <cellStyle name="Normal 5 2 2" xfId="1940" xr:uid="{00000000-0005-0000-0000-000095070000}"/>
    <cellStyle name="Normal 6" xfId="1941" xr:uid="{00000000-0005-0000-0000-000096070000}"/>
    <cellStyle name="Normal 6 2" xfId="1942" xr:uid="{00000000-0005-0000-0000-000097070000}"/>
    <cellStyle name="Normal 6 2 2" xfId="1943" xr:uid="{00000000-0005-0000-0000-000098070000}"/>
    <cellStyle name="Normal 6 3" xfId="1944" xr:uid="{00000000-0005-0000-0000-000099070000}"/>
    <cellStyle name="Normal 6 4" xfId="1945" xr:uid="{00000000-0005-0000-0000-00009A070000}"/>
    <cellStyle name="Normal 7" xfId="1946" xr:uid="{00000000-0005-0000-0000-00009B070000}"/>
    <cellStyle name="Normal 7 2" xfId="1947" xr:uid="{00000000-0005-0000-0000-00009C070000}"/>
    <cellStyle name="Normal 7 3" xfId="1948" xr:uid="{00000000-0005-0000-0000-00009D070000}"/>
    <cellStyle name="Normal 7 4" xfId="1949" xr:uid="{00000000-0005-0000-0000-00009E070000}"/>
    <cellStyle name="Normal 7 5" xfId="1950" xr:uid="{00000000-0005-0000-0000-00009F070000}"/>
    <cellStyle name="Normal 7 6" xfId="1951" xr:uid="{00000000-0005-0000-0000-0000A0070000}"/>
    <cellStyle name="Normal 7 7" xfId="1952" xr:uid="{00000000-0005-0000-0000-0000A1070000}"/>
    <cellStyle name="Normal 7 8" xfId="1953" xr:uid="{00000000-0005-0000-0000-0000A2070000}"/>
    <cellStyle name="Normal 8" xfId="1954" xr:uid="{00000000-0005-0000-0000-0000A3070000}"/>
    <cellStyle name="Normal 8 2" xfId="1955" xr:uid="{00000000-0005-0000-0000-0000A4070000}"/>
    <cellStyle name="Normal 9" xfId="1956" xr:uid="{00000000-0005-0000-0000-0000A5070000}"/>
    <cellStyle name="Normal 9 2" xfId="1957" xr:uid="{00000000-0005-0000-0000-0000A6070000}"/>
    <cellStyle name="Note 10" xfId="1958" xr:uid="{00000000-0005-0000-0000-0000A7070000}"/>
    <cellStyle name="Note 10 10" xfId="1959" xr:uid="{00000000-0005-0000-0000-0000A8070000}"/>
    <cellStyle name="Note 10 2" xfId="1960" xr:uid="{00000000-0005-0000-0000-0000A9070000}"/>
    <cellStyle name="Note 10 3" xfId="1961" xr:uid="{00000000-0005-0000-0000-0000AA070000}"/>
    <cellStyle name="Note 10 4" xfId="1962" xr:uid="{00000000-0005-0000-0000-0000AB070000}"/>
    <cellStyle name="Note 10 5" xfId="1963" xr:uid="{00000000-0005-0000-0000-0000AC070000}"/>
    <cellStyle name="Note 10 6" xfId="1964" xr:uid="{00000000-0005-0000-0000-0000AD070000}"/>
    <cellStyle name="Note 10 7" xfId="1965" xr:uid="{00000000-0005-0000-0000-0000AE070000}"/>
    <cellStyle name="Note 10 8" xfId="1966" xr:uid="{00000000-0005-0000-0000-0000AF070000}"/>
    <cellStyle name="Note 10 9" xfId="1967" xr:uid="{00000000-0005-0000-0000-0000B0070000}"/>
    <cellStyle name="Note 11" xfId="1968" xr:uid="{00000000-0005-0000-0000-0000B1070000}"/>
    <cellStyle name="Note 11 10" xfId="1969" xr:uid="{00000000-0005-0000-0000-0000B2070000}"/>
    <cellStyle name="Note 11 2" xfId="1970" xr:uid="{00000000-0005-0000-0000-0000B3070000}"/>
    <cellStyle name="Note 11 3" xfId="1971" xr:uid="{00000000-0005-0000-0000-0000B4070000}"/>
    <cellStyle name="Note 11 4" xfId="1972" xr:uid="{00000000-0005-0000-0000-0000B5070000}"/>
    <cellStyle name="Note 11 5" xfId="1973" xr:uid="{00000000-0005-0000-0000-0000B6070000}"/>
    <cellStyle name="Note 11 6" xfId="1974" xr:uid="{00000000-0005-0000-0000-0000B7070000}"/>
    <cellStyle name="Note 11 7" xfId="1975" xr:uid="{00000000-0005-0000-0000-0000B8070000}"/>
    <cellStyle name="Note 11 8" xfId="1976" xr:uid="{00000000-0005-0000-0000-0000B9070000}"/>
    <cellStyle name="Note 11 9" xfId="1977" xr:uid="{00000000-0005-0000-0000-0000BA070000}"/>
    <cellStyle name="Note 12" xfId="1978" xr:uid="{00000000-0005-0000-0000-0000BB070000}"/>
    <cellStyle name="Note 12 10" xfId="1979" xr:uid="{00000000-0005-0000-0000-0000BC070000}"/>
    <cellStyle name="Note 12 2" xfId="1980" xr:uid="{00000000-0005-0000-0000-0000BD070000}"/>
    <cellStyle name="Note 12 3" xfId="1981" xr:uid="{00000000-0005-0000-0000-0000BE070000}"/>
    <cellStyle name="Note 12 4" xfId="1982" xr:uid="{00000000-0005-0000-0000-0000BF070000}"/>
    <cellStyle name="Note 12 5" xfId="1983" xr:uid="{00000000-0005-0000-0000-0000C0070000}"/>
    <cellStyle name="Note 12 6" xfId="1984" xr:uid="{00000000-0005-0000-0000-0000C1070000}"/>
    <cellStyle name="Note 12 7" xfId="1985" xr:uid="{00000000-0005-0000-0000-0000C2070000}"/>
    <cellStyle name="Note 12 8" xfId="1986" xr:uid="{00000000-0005-0000-0000-0000C3070000}"/>
    <cellStyle name="Note 12 9" xfId="1987" xr:uid="{00000000-0005-0000-0000-0000C4070000}"/>
    <cellStyle name="Note 13" xfId="1988" xr:uid="{00000000-0005-0000-0000-0000C5070000}"/>
    <cellStyle name="Note 13 2" xfId="1989" xr:uid="{00000000-0005-0000-0000-0000C6070000}"/>
    <cellStyle name="Note 13 3" xfId="1990" xr:uid="{00000000-0005-0000-0000-0000C7070000}"/>
    <cellStyle name="Note 13 4" xfId="1991" xr:uid="{00000000-0005-0000-0000-0000C8070000}"/>
    <cellStyle name="Note 13 5" xfId="1992" xr:uid="{00000000-0005-0000-0000-0000C9070000}"/>
    <cellStyle name="Note 13 6" xfId="1993" xr:uid="{00000000-0005-0000-0000-0000CA070000}"/>
    <cellStyle name="Note 14" xfId="1994" xr:uid="{00000000-0005-0000-0000-0000CB070000}"/>
    <cellStyle name="Note 14 2" xfId="1995" xr:uid="{00000000-0005-0000-0000-0000CC070000}"/>
    <cellStyle name="Note 14 3" xfId="1996" xr:uid="{00000000-0005-0000-0000-0000CD070000}"/>
    <cellStyle name="Note 14 4" xfId="1997" xr:uid="{00000000-0005-0000-0000-0000CE070000}"/>
    <cellStyle name="Note 14 5" xfId="1998" xr:uid="{00000000-0005-0000-0000-0000CF070000}"/>
    <cellStyle name="Note 14 6" xfId="1999" xr:uid="{00000000-0005-0000-0000-0000D0070000}"/>
    <cellStyle name="Note 15" xfId="2000" xr:uid="{00000000-0005-0000-0000-0000D1070000}"/>
    <cellStyle name="Note 15 2" xfId="2001" xr:uid="{00000000-0005-0000-0000-0000D2070000}"/>
    <cellStyle name="Note 15 3" xfId="2002" xr:uid="{00000000-0005-0000-0000-0000D3070000}"/>
    <cellStyle name="Note 15 4" xfId="2003" xr:uid="{00000000-0005-0000-0000-0000D4070000}"/>
    <cellStyle name="Note 15 5" xfId="2004" xr:uid="{00000000-0005-0000-0000-0000D5070000}"/>
    <cellStyle name="Note 15 6" xfId="2005" xr:uid="{00000000-0005-0000-0000-0000D6070000}"/>
    <cellStyle name="Note 16" xfId="2006" xr:uid="{00000000-0005-0000-0000-0000D7070000}"/>
    <cellStyle name="Note 16 2" xfId="2007" xr:uid="{00000000-0005-0000-0000-0000D8070000}"/>
    <cellStyle name="Note 16 3" xfId="2008" xr:uid="{00000000-0005-0000-0000-0000D9070000}"/>
    <cellStyle name="Note 16 4" xfId="2009" xr:uid="{00000000-0005-0000-0000-0000DA070000}"/>
    <cellStyle name="Note 16 5" xfId="2010" xr:uid="{00000000-0005-0000-0000-0000DB070000}"/>
    <cellStyle name="Note 16 6" xfId="2011" xr:uid="{00000000-0005-0000-0000-0000DC070000}"/>
    <cellStyle name="Note 17" xfId="2012" xr:uid="{00000000-0005-0000-0000-0000DD070000}"/>
    <cellStyle name="Note 17 2" xfId="2013" xr:uid="{00000000-0005-0000-0000-0000DE070000}"/>
    <cellStyle name="Note 18" xfId="2014" xr:uid="{00000000-0005-0000-0000-0000DF070000}"/>
    <cellStyle name="Note 18 2" xfId="2015" xr:uid="{00000000-0005-0000-0000-0000E0070000}"/>
    <cellStyle name="Note 19" xfId="2016" xr:uid="{00000000-0005-0000-0000-0000E1070000}"/>
    <cellStyle name="Note 19 2" xfId="2017" xr:uid="{00000000-0005-0000-0000-0000E2070000}"/>
    <cellStyle name="Note 2" xfId="2018" xr:uid="{00000000-0005-0000-0000-0000E3070000}"/>
    <cellStyle name="Note 2 10" xfId="2019" xr:uid="{00000000-0005-0000-0000-0000E4070000}"/>
    <cellStyle name="Note 2 11" xfId="2020" xr:uid="{00000000-0005-0000-0000-0000E5070000}"/>
    <cellStyle name="Note 2 12" xfId="2021" xr:uid="{00000000-0005-0000-0000-0000E6070000}"/>
    <cellStyle name="Note 2 2" xfId="2022" xr:uid="{00000000-0005-0000-0000-0000E7070000}"/>
    <cellStyle name="Note 2 3" xfId="2023" xr:uid="{00000000-0005-0000-0000-0000E8070000}"/>
    <cellStyle name="Note 2 4" xfId="2024" xr:uid="{00000000-0005-0000-0000-0000E9070000}"/>
    <cellStyle name="Note 2 5" xfId="2025" xr:uid="{00000000-0005-0000-0000-0000EA070000}"/>
    <cellStyle name="Note 2 6" xfId="2026" xr:uid="{00000000-0005-0000-0000-0000EB070000}"/>
    <cellStyle name="Note 2 7" xfId="2027" xr:uid="{00000000-0005-0000-0000-0000EC070000}"/>
    <cellStyle name="Note 2 8" xfId="2028" xr:uid="{00000000-0005-0000-0000-0000ED070000}"/>
    <cellStyle name="Note 2 9" xfId="2029" xr:uid="{00000000-0005-0000-0000-0000EE070000}"/>
    <cellStyle name="Note 20" xfId="2030" xr:uid="{00000000-0005-0000-0000-0000EF070000}"/>
    <cellStyle name="Note 20 2" xfId="2031" xr:uid="{00000000-0005-0000-0000-0000F0070000}"/>
    <cellStyle name="Note 21" xfId="2032" xr:uid="{00000000-0005-0000-0000-0000F1070000}"/>
    <cellStyle name="Note 21 2" xfId="2033" xr:uid="{00000000-0005-0000-0000-0000F2070000}"/>
    <cellStyle name="Note 22" xfId="2034" xr:uid="{00000000-0005-0000-0000-0000F3070000}"/>
    <cellStyle name="Note 22 2" xfId="2035" xr:uid="{00000000-0005-0000-0000-0000F4070000}"/>
    <cellStyle name="Note 23" xfId="2036" xr:uid="{00000000-0005-0000-0000-0000F5070000}"/>
    <cellStyle name="Note 23 2" xfId="2037" xr:uid="{00000000-0005-0000-0000-0000F6070000}"/>
    <cellStyle name="Note 24" xfId="2038" xr:uid="{00000000-0005-0000-0000-0000F7070000}"/>
    <cellStyle name="Note 24 2" xfId="2039" xr:uid="{00000000-0005-0000-0000-0000F8070000}"/>
    <cellStyle name="Note 25" xfId="2040" xr:uid="{00000000-0005-0000-0000-0000F9070000}"/>
    <cellStyle name="Note 25 2" xfId="2041" xr:uid="{00000000-0005-0000-0000-0000FA070000}"/>
    <cellStyle name="Note 26" xfId="2042" xr:uid="{00000000-0005-0000-0000-0000FB070000}"/>
    <cellStyle name="Note 3" xfId="2043" xr:uid="{00000000-0005-0000-0000-0000FC070000}"/>
    <cellStyle name="Note 3 10" xfId="2044" xr:uid="{00000000-0005-0000-0000-0000FD070000}"/>
    <cellStyle name="Note 3 2" xfId="2045" xr:uid="{00000000-0005-0000-0000-0000FE070000}"/>
    <cellStyle name="Note 3 3" xfId="2046" xr:uid="{00000000-0005-0000-0000-0000FF070000}"/>
    <cellStyle name="Note 3 4" xfId="2047" xr:uid="{00000000-0005-0000-0000-000000080000}"/>
    <cellStyle name="Note 3 5" xfId="2048" xr:uid="{00000000-0005-0000-0000-000001080000}"/>
    <cellStyle name="Note 3 6" xfId="2049" xr:uid="{00000000-0005-0000-0000-000002080000}"/>
    <cellStyle name="Note 3 7" xfId="2050" xr:uid="{00000000-0005-0000-0000-000003080000}"/>
    <cellStyle name="Note 3 8" xfId="2051" xr:uid="{00000000-0005-0000-0000-000004080000}"/>
    <cellStyle name="Note 3 9" xfId="2052" xr:uid="{00000000-0005-0000-0000-000005080000}"/>
    <cellStyle name="Note 4" xfId="2053" xr:uid="{00000000-0005-0000-0000-000006080000}"/>
    <cellStyle name="Note 4 10" xfId="2054" xr:uid="{00000000-0005-0000-0000-000007080000}"/>
    <cellStyle name="Note 4 2" xfId="2055" xr:uid="{00000000-0005-0000-0000-000008080000}"/>
    <cellStyle name="Note 4 3" xfId="2056" xr:uid="{00000000-0005-0000-0000-000009080000}"/>
    <cellStyle name="Note 4 4" xfId="2057" xr:uid="{00000000-0005-0000-0000-00000A080000}"/>
    <cellStyle name="Note 4 5" xfId="2058" xr:uid="{00000000-0005-0000-0000-00000B080000}"/>
    <cellStyle name="Note 4 6" xfId="2059" xr:uid="{00000000-0005-0000-0000-00000C080000}"/>
    <cellStyle name="Note 4 7" xfId="2060" xr:uid="{00000000-0005-0000-0000-00000D080000}"/>
    <cellStyle name="Note 4 8" xfId="2061" xr:uid="{00000000-0005-0000-0000-00000E080000}"/>
    <cellStyle name="Note 4 9" xfId="2062" xr:uid="{00000000-0005-0000-0000-00000F080000}"/>
    <cellStyle name="Note 5" xfId="2063" xr:uid="{00000000-0005-0000-0000-000010080000}"/>
    <cellStyle name="Note 5 10" xfId="2064" xr:uid="{00000000-0005-0000-0000-000011080000}"/>
    <cellStyle name="Note 5 2" xfId="2065" xr:uid="{00000000-0005-0000-0000-000012080000}"/>
    <cellStyle name="Note 5 3" xfId="2066" xr:uid="{00000000-0005-0000-0000-000013080000}"/>
    <cellStyle name="Note 5 4" xfId="2067" xr:uid="{00000000-0005-0000-0000-000014080000}"/>
    <cellStyle name="Note 5 5" xfId="2068" xr:uid="{00000000-0005-0000-0000-000015080000}"/>
    <cellStyle name="Note 5 6" xfId="2069" xr:uid="{00000000-0005-0000-0000-000016080000}"/>
    <cellStyle name="Note 5 7" xfId="2070" xr:uid="{00000000-0005-0000-0000-000017080000}"/>
    <cellStyle name="Note 5 8" xfId="2071" xr:uid="{00000000-0005-0000-0000-000018080000}"/>
    <cellStyle name="Note 5 9" xfId="2072" xr:uid="{00000000-0005-0000-0000-000019080000}"/>
    <cellStyle name="Note 6" xfId="2073" xr:uid="{00000000-0005-0000-0000-00001A080000}"/>
    <cellStyle name="Note 6 10" xfId="2074" xr:uid="{00000000-0005-0000-0000-00001B080000}"/>
    <cellStyle name="Note 6 2" xfId="2075" xr:uid="{00000000-0005-0000-0000-00001C080000}"/>
    <cellStyle name="Note 6 3" xfId="2076" xr:uid="{00000000-0005-0000-0000-00001D080000}"/>
    <cellStyle name="Note 6 4" xfId="2077" xr:uid="{00000000-0005-0000-0000-00001E080000}"/>
    <cellStyle name="Note 6 5" xfId="2078" xr:uid="{00000000-0005-0000-0000-00001F080000}"/>
    <cellStyle name="Note 6 6" xfId="2079" xr:uid="{00000000-0005-0000-0000-000020080000}"/>
    <cellStyle name="Note 6 7" xfId="2080" xr:uid="{00000000-0005-0000-0000-000021080000}"/>
    <cellStyle name="Note 6 8" xfId="2081" xr:uid="{00000000-0005-0000-0000-000022080000}"/>
    <cellStyle name="Note 6 9" xfId="2082" xr:uid="{00000000-0005-0000-0000-000023080000}"/>
    <cellStyle name="Note 7" xfId="2083" xr:uid="{00000000-0005-0000-0000-000024080000}"/>
    <cellStyle name="Note 7 10" xfId="2084" xr:uid="{00000000-0005-0000-0000-000025080000}"/>
    <cellStyle name="Note 7 2" xfId="2085" xr:uid="{00000000-0005-0000-0000-000026080000}"/>
    <cellStyle name="Note 7 3" xfId="2086" xr:uid="{00000000-0005-0000-0000-000027080000}"/>
    <cellStyle name="Note 7 4" xfId="2087" xr:uid="{00000000-0005-0000-0000-000028080000}"/>
    <cellStyle name="Note 7 5" xfId="2088" xr:uid="{00000000-0005-0000-0000-000029080000}"/>
    <cellStyle name="Note 7 6" xfId="2089" xr:uid="{00000000-0005-0000-0000-00002A080000}"/>
    <cellStyle name="Note 7 7" xfId="2090" xr:uid="{00000000-0005-0000-0000-00002B080000}"/>
    <cellStyle name="Note 7 8" xfId="2091" xr:uid="{00000000-0005-0000-0000-00002C080000}"/>
    <cellStyle name="Note 7 9" xfId="2092" xr:uid="{00000000-0005-0000-0000-00002D080000}"/>
    <cellStyle name="Note 8" xfId="2093" xr:uid="{00000000-0005-0000-0000-00002E080000}"/>
    <cellStyle name="Note 8 10" xfId="2094" xr:uid="{00000000-0005-0000-0000-00002F080000}"/>
    <cellStyle name="Note 8 2" xfId="2095" xr:uid="{00000000-0005-0000-0000-000030080000}"/>
    <cellStyle name="Note 8 3" xfId="2096" xr:uid="{00000000-0005-0000-0000-000031080000}"/>
    <cellStyle name="Note 8 4" xfId="2097" xr:uid="{00000000-0005-0000-0000-000032080000}"/>
    <cellStyle name="Note 8 5" xfId="2098" xr:uid="{00000000-0005-0000-0000-000033080000}"/>
    <cellStyle name="Note 8 6" xfId="2099" xr:uid="{00000000-0005-0000-0000-000034080000}"/>
    <cellStyle name="Note 8 7" xfId="2100" xr:uid="{00000000-0005-0000-0000-000035080000}"/>
    <cellStyle name="Note 8 8" xfId="2101" xr:uid="{00000000-0005-0000-0000-000036080000}"/>
    <cellStyle name="Note 8 9" xfId="2102" xr:uid="{00000000-0005-0000-0000-000037080000}"/>
    <cellStyle name="Note 9" xfId="2103" xr:uid="{00000000-0005-0000-0000-000038080000}"/>
    <cellStyle name="Note 9 10" xfId="2104" xr:uid="{00000000-0005-0000-0000-000039080000}"/>
    <cellStyle name="Note 9 2" xfId="2105" xr:uid="{00000000-0005-0000-0000-00003A080000}"/>
    <cellStyle name="Note 9 3" xfId="2106" xr:uid="{00000000-0005-0000-0000-00003B080000}"/>
    <cellStyle name="Note 9 4" xfId="2107" xr:uid="{00000000-0005-0000-0000-00003C080000}"/>
    <cellStyle name="Note 9 5" xfId="2108" xr:uid="{00000000-0005-0000-0000-00003D080000}"/>
    <cellStyle name="Note 9 6" xfId="2109" xr:uid="{00000000-0005-0000-0000-00003E080000}"/>
    <cellStyle name="Note 9 7" xfId="2110" xr:uid="{00000000-0005-0000-0000-00003F080000}"/>
    <cellStyle name="Note 9 8" xfId="2111" xr:uid="{00000000-0005-0000-0000-000040080000}"/>
    <cellStyle name="Note 9 9" xfId="2112" xr:uid="{00000000-0005-0000-0000-000041080000}"/>
    <cellStyle name="Output 2" xfId="2113" xr:uid="{00000000-0005-0000-0000-000042080000}"/>
    <cellStyle name="Percent" xfId="2147" builtinId="5"/>
    <cellStyle name="Percent 2" xfId="3" xr:uid="{00000000-0005-0000-0000-000044080000}"/>
    <cellStyle name="Percent 3" xfId="4" xr:uid="{00000000-0005-0000-0000-000045080000}"/>
    <cellStyle name="ri" xfId="2114" xr:uid="{00000000-0005-0000-0000-000046080000}"/>
    <cellStyle name="Style 1" xfId="2115" xr:uid="{00000000-0005-0000-0000-000047080000}"/>
    <cellStyle name="Title 2" xfId="2116" xr:uid="{00000000-0005-0000-0000-000048080000}"/>
    <cellStyle name="Total 2" xfId="2117" xr:uid="{00000000-0005-0000-0000-000049080000}"/>
    <cellStyle name="Warning Text 2" xfId="2118" xr:uid="{00000000-0005-0000-0000-00004A080000}"/>
    <cellStyle name="一般_Controlm New Time" xfId="2119" xr:uid="{00000000-0005-0000-0000-00004B080000}"/>
    <cellStyle name="中等" xfId="2120" xr:uid="{00000000-0005-0000-0000-00004C080000}"/>
    <cellStyle name="備註" xfId="2121" xr:uid="{00000000-0005-0000-0000-00004D080000}"/>
    <cellStyle name="合計" xfId="2122" xr:uid="{00000000-0005-0000-0000-00004E080000}"/>
    <cellStyle name="壞" xfId="2123" xr:uid="{00000000-0005-0000-0000-00004F080000}"/>
    <cellStyle name="好" xfId="2124" xr:uid="{00000000-0005-0000-0000-000050080000}"/>
    <cellStyle name="標準_Sheet1" xfId="2125" xr:uid="{00000000-0005-0000-0000-000051080000}"/>
    <cellStyle name="標題" xfId="2126" xr:uid="{00000000-0005-0000-0000-000052080000}"/>
    <cellStyle name="標題 1" xfId="2127" xr:uid="{00000000-0005-0000-0000-000053080000}"/>
    <cellStyle name="標題 2" xfId="2128" xr:uid="{00000000-0005-0000-0000-000054080000}"/>
    <cellStyle name="標題 3" xfId="2129" xr:uid="{00000000-0005-0000-0000-000055080000}"/>
    <cellStyle name="標題 4" xfId="2130" xr:uid="{00000000-0005-0000-0000-000056080000}"/>
    <cellStyle name="樣式 1" xfId="2131" xr:uid="{00000000-0005-0000-0000-000057080000}"/>
    <cellStyle name="檢查儲存格" xfId="2132" xr:uid="{00000000-0005-0000-0000-000058080000}"/>
    <cellStyle name="計算方式" xfId="2133" xr:uid="{00000000-0005-0000-0000-000059080000}"/>
    <cellStyle name="說明文字" xfId="2134" xr:uid="{00000000-0005-0000-0000-00005A080000}"/>
    <cellStyle name="警告文字" xfId="2135" xr:uid="{00000000-0005-0000-0000-00005B080000}"/>
    <cellStyle name="輔色1" xfId="2136" xr:uid="{00000000-0005-0000-0000-00005C080000}"/>
    <cellStyle name="輔色2" xfId="2137" xr:uid="{00000000-0005-0000-0000-00005D080000}"/>
    <cellStyle name="輔色3" xfId="2138" xr:uid="{00000000-0005-0000-0000-00005E080000}"/>
    <cellStyle name="輔色4" xfId="2139" xr:uid="{00000000-0005-0000-0000-00005F080000}"/>
    <cellStyle name="輔色5" xfId="2140" xr:uid="{00000000-0005-0000-0000-000060080000}"/>
    <cellStyle name="輔色6" xfId="2141" xr:uid="{00000000-0005-0000-0000-000061080000}"/>
    <cellStyle name="輸入" xfId="2142" xr:uid="{00000000-0005-0000-0000-000062080000}"/>
    <cellStyle name="輸出" xfId="2143" xr:uid="{00000000-0005-0000-0000-000063080000}"/>
    <cellStyle name="連結的儲存格" xfId="2144" xr:uid="{00000000-0005-0000-0000-00006408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PH" sz="1100"/>
              <a:t>Demand vs. Capacity (in Minutes</a:t>
            </a:r>
            <a:r>
              <a:rPr lang="en-PH" sz="1100" baseline="0"/>
              <a:t> Unit)</a:t>
            </a:r>
            <a:endParaRPr lang="en-PH" sz="1100"/>
          </a:p>
        </c:rich>
      </c:tx>
      <c:layout>
        <c:manualLayout>
          <c:xMode val="edge"/>
          <c:yMode val="edge"/>
          <c:x val="0.31085185512859581"/>
          <c:y val="3.5998029138589781E-3"/>
        </c:manualLayout>
      </c:layout>
      <c:overlay val="1"/>
    </c:title>
    <c:autoTitleDeleted val="0"/>
    <c:plotArea>
      <c:layout>
        <c:manualLayout>
          <c:layoutTarget val="inner"/>
          <c:xMode val="edge"/>
          <c:yMode val="edge"/>
          <c:x val="0.12286466064401125"/>
          <c:y val="0.19664164514324695"/>
          <c:w val="0.84967517637074397"/>
          <c:h val="0.58518013918770351"/>
        </c:manualLayout>
      </c:layout>
      <c:barChart>
        <c:barDir val="col"/>
        <c:grouping val="stacked"/>
        <c:varyColors val="0"/>
        <c:ser>
          <c:idx val="0"/>
          <c:order val="0"/>
          <c:tx>
            <c:v>Ticket Based Work</c:v>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solidFill>
                <a:srgbClr val="0070C0"/>
              </a:solidFill>
            </a:ln>
          </c:spPr>
          <c:invertIfNegative val="0"/>
          <c:cat>
            <c:strRef>
              <c:f>'Demand, Headcount,Utilization'!$D$7:$P$7</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'Demand, Headcount,Utilization'!$D$101:$AK$101</c:f>
              <c:numCache>
                <c:formatCode>_ * #,##0_ ;_ * \-#,##0_ ;_ * "-"??_ ;_ @_ </c:formatCode>
                <c:ptCount val="13"/>
                <c:pt idx="0">
                  <c:v>15525</c:v>
                </c:pt>
                <c:pt idx="1">
                  <c:v>12690</c:v>
                </c:pt>
                <c:pt idx="2">
                  <c:v>14115</c:v>
                </c:pt>
                <c:pt idx="3">
                  <c:v>13830</c:v>
                </c:pt>
                <c:pt idx="4">
                  <c:v>16965</c:v>
                </c:pt>
                <c:pt idx="5">
                  <c:v>29910</c:v>
                </c:pt>
                <c:pt idx="6">
                  <c:v>35775</c:v>
                </c:pt>
                <c:pt idx="7">
                  <c:v>0</c:v>
                </c:pt>
                <c:pt idx="8">
                  <c:v>0</c:v>
                </c:pt>
                <c:pt idx="9">
                  <c:v>0</c:v>
                </c:pt>
                <c:pt idx="10">
                  <c:v>0</c:v>
                </c:pt>
                <c:pt idx="11">
                  <c:v>0</c:v>
                </c:pt>
                <c:pt idx="12">
                  <c:v>0</c:v>
                </c:pt>
              </c:numCache>
            </c:numRef>
          </c:val>
          <c:extLst>
            <c:ext xmlns:c16="http://schemas.microsoft.com/office/drawing/2014/chart" uri="{C3380CC4-5D6E-409C-BE32-E72D297353CC}">
              <c16:uniqueId val="{00000000-2EC0-4E85-8C6B-2B4DF63E3ECA}"/>
            </c:ext>
          </c:extLst>
        </c:ser>
        <c:ser>
          <c:idx val="2"/>
          <c:order val="2"/>
          <c:tx>
            <c:v>Non-Ticket Based Work</c:v>
          </c:tx>
          <c:spPr>
            <a:gradFill flip="none" rotWithShape="1">
              <a:gsLst>
                <a:gs pos="72000">
                  <a:srgbClr val="FFC000"/>
                </a:gs>
                <a:gs pos="100000">
                  <a:schemeClr val="bg1"/>
                </a:gs>
                <a:gs pos="100000">
                  <a:schemeClr val="bg1"/>
                </a:gs>
              </a:gsLst>
              <a:lin ang="5400000" scaled="1"/>
              <a:tileRect/>
            </a:gradFill>
            <a:ln>
              <a:solidFill>
                <a:srgbClr val="FFC000"/>
              </a:solidFill>
            </a:ln>
          </c:spPr>
          <c:invertIfNegative val="0"/>
          <c:cat>
            <c:strRef>
              <c:f>'Demand, Headcount,Utilization'!$D$7:$P$7</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'Demand, Headcount,Utilization'!$D$181:$P$181</c:f>
              <c:numCache>
                <c:formatCode>_ * #,##0_ ;_ * \-#,##0_ ;_ * "-"??_ ;_ @_ </c:formatCode>
                <c:ptCount val="13"/>
                <c:pt idx="0">
                  <c:v>54300</c:v>
                </c:pt>
                <c:pt idx="1">
                  <c:v>54360</c:v>
                </c:pt>
                <c:pt idx="2">
                  <c:v>54720</c:v>
                </c:pt>
                <c:pt idx="3">
                  <c:v>54300</c:v>
                </c:pt>
                <c:pt idx="4">
                  <c:v>54300</c:v>
                </c:pt>
                <c:pt idx="5">
                  <c:v>54300</c:v>
                </c:pt>
                <c:pt idx="6">
                  <c:v>54300</c:v>
                </c:pt>
                <c:pt idx="7">
                  <c:v>0</c:v>
                </c:pt>
                <c:pt idx="8">
                  <c:v>0</c:v>
                </c:pt>
                <c:pt idx="9">
                  <c:v>0</c:v>
                </c:pt>
                <c:pt idx="10">
                  <c:v>0</c:v>
                </c:pt>
                <c:pt idx="11">
                  <c:v>0</c:v>
                </c:pt>
                <c:pt idx="12">
                  <c:v>0</c:v>
                </c:pt>
              </c:numCache>
            </c:numRef>
          </c:val>
          <c:extLst>
            <c:ext xmlns:c16="http://schemas.microsoft.com/office/drawing/2014/chart" uri="{C3380CC4-5D6E-409C-BE32-E72D297353CC}">
              <c16:uniqueId val="{00000001-2EC0-4E85-8C6B-2B4DF63E3ECA}"/>
            </c:ext>
          </c:extLst>
        </c:ser>
        <c:dLbls>
          <c:showLegendKey val="0"/>
          <c:showVal val="0"/>
          <c:showCatName val="0"/>
          <c:showSerName val="0"/>
          <c:showPercent val="0"/>
          <c:showBubbleSize val="0"/>
        </c:dLbls>
        <c:gapWidth val="150"/>
        <c:overlap val="100"/>
        <c:axId val="147544320"/>
        <c:axId val="150225664"/>
      </c:barChart>
      <c:lineChart>
        <c:grouping val="standard"/>
        <c:varyColors val="0"/>
        <c:ser>
          <c:idx val="1"/>
          <c:order val="1"/>
          <c:tx>
            <c:v>Headcount Utilizable Minutes</c:v>
          </c:tx>
          <c:marker>
            <c:symbol val="circle"/>
            <c:size val="5"/>
            <c:spPr>
              <a:solidFill>
                <a:schemeClr val="bg1"/>
              </a:solidFill>
            </c:spPr>
          </c:marker>
          <c:cat>
            <c:strRef>
              <c:f>'Demand, Headcount,Utilization'!$D$7:$P$7</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'Demand, Headcount,Utilization'!$D$28:$P$28</c:f>
              <c:numCache>
                <c:formatCode>_ * #,##0_ ;_ * \-#,##0_ ;_ * "-"??_ ;_ @_ </c:formatCode>
                <c:ptCount val="13"/>
                <c:pt idx="0">
                  <c:v>72960</c:v>
                </c:pt>
                <c:pt idx="1">
                  <c:v>72960</c:v>
                </c:pt>
                <c:pt idx="2">
                  <c:v>72960</c:v>
                </c:pt>
                <c:pt idx="3">
                  <c:v>72960</c:v>
                </c:pt>
                <c:pt idx="4">
                  <c:v>72960</c:v>
                </c:pt>
                <c:pt idx="5">
                  <c:v>72960</c:v>
                </c:pt>
                <c:pt idx="6">
                  <c:v>72960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2-2EC0-4E85-8C6B-2B4DF63E3ECA}"/>
            </c:ext>
          </c:extLst>
        </c:ser>
        <c:dLbls>
          <c:showLegendKey val="0"/>
          <c:showVal val="0"/>
          <c:showCatName val="0"/>
          <c:showSerName val="0"/>
          <c:showPercent val="0"/>
          <c:showBubbleSize val="0"/>
        </c:dLbls>
        <c:marker val="1"/>
        <c:smooth val="0"/>
        <c:axId val="147544320"/>
        <c:axId val="150225664"/>
      </c:lineChart>
      <c:catAx>
        <c:axId val="147544320"/>
        <c:scaling>
          <c:orientation val="minMax"/>
        </c:scaling>
        <c:delete val="0"/>
        <c:axPos val="b"/>
        <c:numFmt formatCode="General" sourceLinked="1"/>
        <c:majorTickMark val="out"/>
        <c:minorTickMark val="none"/>
        <c:tickLblPos val="nextTo"/>
        <c:txPr>
          <a:bodyPr/>
          <a:lstStyle/>
          <a:p>
            <a:pPr>
              <a:defRPr sz="800"/>
            </a:pPr>
            <a:endParaRPr lang="en-US"/>
          </a:p>
        </c:txPr>
        <c:crossAx val="150225664"/>
        <c:crosses val="autoZero"/>
        <c:auto val="1"/>
        <c:lblAlgn val="ctr"/>
        <c:lblOffset val="100"/>
        <c:noMultiLvlLbl val="0"/>
      </c:catAx>
      <c:valAx>
        <c:axId val="150225664"/>
        <c:scaling>
          <c:orientation val="minMax"/>
        </c:scaling>
        <c:delete val="0"/>
        <c:axPos val="l"/>
        <c:majorGridlines/>
        <c:title>
          <c:tx>
            <c:rich>
              <a:bodyPr rot="-5400000" vert="horz"/>
              <a:lstStyle/>
              <a:p>
                <a:pPr>
                  <a:defRPr/>
                </a:pPr>
                <a:r>
                  <a:rPr lang="en-PH" sz="900">
                    <a:latin typeface="Verdana" panose="020B0604030504040204" pitchFamily="34" charset="0"/>
                    <a:ea typeface="Verdana" panose="020B0604030504040204" pitchFamily="34" charset="0"/>
                    <a:cs typeface="Verdana" panose="020B0604030504040204" pitchFamily="34" charset="0"/>
                  </a:rPr>
                  <a:t>Minutes</a:t>
                </a:r>
              </a:p>
            </c:rich>
          </c:tx>
          <c:layout>
            <c:manualLayout>
              <c:xMode val="edge"/>
              <c:yMode val="edge"/>
              <c:x val="1.2441403626044872E-2"/>
              <c:y val="0.30726588568653135"/>
            </c:manualLayout>
          </c:layout>
          <c:overlay val="0"/>
        </c:title>
        <c:numFmt formatCode="#,##0" sourceLinked="0"/>
        <c:majorTickMark val="out"/>
        <c:minorTickMark val="none"/>
        <c:tickLblPos val="nextTo"/>
        <c:crossAx val="147544320"/>
        <c:crosses val="autoZero"/>
        <c:crossBetween val="between"/>
      </c:valAx>
    </c:plotArea>
    <c:legend>
      <c:legendPos val="r"/>
      <c:layout>
        <c:manualLayout>
          <c:xMode val="edge"/>
          <c:yMode val="edge"/>
          <c:x val="3.5170603674540678E-3"/>
          <c:y val="0.912784501159145"/>
          <c:w val="0.9625310881083684"/>
          <c:h val="8.7215439349545593E-2"/>
        </c:manualLayout>
      </c:layout>
      <c:overlay val="0"/>
    </c:legend>
    <c:plotVisOnly val="1"/>
    <c:dispBlanksAs val="gap"/>
    <c:showDLblsOverMax val="0"/>
  </c:chart>
  <c:txPr>
    <a:bodyPr/>
    <a:lstStyle/>
    <a:p>
      <a:pPr>
        <a:defRPr>
          <a:latin typeface="Verdana" panose="020B0604030504040204" pitchFamily="34" charset="0"/>
          <a:ea typeface="Verdana" panose="020B0604030504040204" pitchFamily="34" charset="0"/>
          <a:cs typeface="Verdana" panose="020B060403050404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PH" sz="1100"/>
              <a:t>Ticket</a:t>
            </a:r>
            <a:r>
              <a:rPr lang="en-PH" sz="1100" baseline="0"/>
              <a:t> Equivalent per FTE Per Day</a:t>
            </a:r>
          </a:p>
          <a:p>
            <a:pPr>
              <a:defRPr/>
            </a:pPr>
            <a:r>
              <a:rPr lang="en-PH" sz="800" b="0" baseline="0"/>
              <a:t>1 T.E. = 30 minutes each</a:t>
            </a:r>
            <a:endParaRPr lang="en-PH" sz="800" b="0"/>
          </a:p>
        </c:rich>
      </c:tx>
      <c:layout>
        <c:manualLayout>
          <c:xMode val="edge"/>
          <c:yMode val="edge"/>
          <c:x val="0.33415605820807981"/>
          <c:y val="3.5998029138589781E-3"/>
        </c:manualLayout>
      </c:layout>
      <c:overlay val="1"/>
    </c:title>
    <c:autoTitleDeleted val="0"/>
    <c:plotArea>
      <c:layout>
        <c:manualLayout>
          <c:layoutTarget val="inner"/>
          <c:xMode val="edge"/>
          <c:yMode val="edge"/>
          <c:x val="0.12286466064401125"/>
          <c:y val="0.19664164514324695"/>
          <c:w val="0.84967517637074397"/>
          <c:h val="0.58518013918770351"/>
        </c:manualLayout>
      </c:layout>
      <c:barChart>
        <c:barDir val="col"/>
        <c:grouping val="stacked"/>
        <c:varyColors val="0"/>
        <c:ser>
          <c:idx val="0"/>
          <c:order val="0"/>
          <c:tx>
            <c:v>T.E./FTE/Day</c:v>
          </c:tx>
          <c:spPr>
            <a:gradFill flip="none" rotWithShape="1">
              <a:gsLst>
                <a:gs pos="84000">
                  <a:srgbClr val="8FA4BE"/>
                </a:gs>
                <a:gs pos="97000">
                  <a:srgbClr val="BAC7D7"/>
                </a:gs>
                <a:gs pos="49000">
                  <a:schemeClr val="tx2"/>
                </a:gs>
                <a:gs pos="100000">
                  <a:schemeClr val="bg1"/>
                </a:gs>
                <a:gs pos="100000">
                  <a:schemeClr val="accent1">
                    <a:tint val="23500"/>
                    <a:satMod val="160000"/>
                  </a:schemeClr>
                </a:gs>
              </a:gsLst>
              <a:lin ang="4200000" scaled="0"/>
              <a:tileRect/>
            </a:gradFill>
          </c:spPr>
          <c:invertIfNegative val="0"/>
          <c:cat>
            <c:strRef>
              <c:f>'Demand, Headcount,Utilization'!$D$7:$P$7</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'Demand, Headcount,Utilization'!$D$43:$P$43</c:f>
              <c:numCache>
                <c:formatCode>0</c:formatCode>
                <c:ptCount val="13"/>
                <c:pt idx="0">
                  <c:v>15.3125</c:v>
                </c:pt>
                <c:pt idx="1">
                  <c:v>14.703947368421053</c:v>
                </c:pt>
                <c:pt idx="2">
                  <c:v>15.095394736842104</c:v>
                </c:pt>
                <c:pt idx="3">
                  <c:v>14.940789473684211</c:v>
                </c:pt>
                <c:pt idx="4">
                  <c:v>15.628289473684211</c:v>
                </c:pt>
                <c:pt idx="5">
                  <c:v>18.467105263157894</c:v>
                </c:pt>
                <c:pt idx="6">
                  <c:v>19.753289473684209</c:v>
                </c:pt>
                <c:pt idx="7">
                  <c:v>0</c:v>
                </c:pt>
                <c:pt idx="8">
                  <c:v>0</c:v>
                </c:pt>
                <c:pt idx="9">
                  <c:v>0</c:v>
                </c:pt>
                <c:pt idx="10">
                  <c:v>0</c:v>
                </c:pt>
                <c:pt idx="11">
                  <c:v>0</c:v>
                </c:pt>
                <c:pt idx="12">
                  <c:v>0</c:v>
                </c:pt>
              </c:numCache>
            </c:numRef>
          </c:val>
          <c:extLst>
            <c:ext xmlns:c16="http://schemas.microsoft.com/office/drawing/2014/chart" uri="{C3380CC4-5D6E-409C-BE32-E72D297353CC}">
              <c16:uniqueId val="{00000000-00FA-41DB-AF4B-05D960AEE8BE}"/>
            </c:ext>
          </c:extLst>
        </c:ser>
        <c:dLbls>
          <c:showLegendKey val="0"/>
          <c:showVal val="0"/>
          <c:showCatName val="0"/>
          <c:showSerName val="0"/>
          <c:showPercent val="0"/>
          <c:showBubbleSize val="0"/>
        </c:dLbls>
        <c:gapWidth val="150"/>
        <c:overlap val="100"/>
        <c:axId val="140045312"/>
        <c:axId val="140047488"/>
      </c:barChart>
      <c:lineChart>
        <c:grouping val="standard"/>
        <c:varyColors val="0"/>
        <c:ser>
          <c:idx val="1"/>
          <c:order val="1"/>
          <c:tx>
            <c:v>Target</c:v>
          </c:tx>
          <c:spPr>
            <a:ln>
              <a:solidFill>
                <a:schemeClr val="accent6">
                  <a:lumMod val="75000"/>
                </a:schemeClr>
              </a:solidFill>
            </a:ln>
          </c:spPr>
          <c:marker>
            <c:symbol val="circle"/>
            <c:size val="5"/>
            <c:spPr>
              <a:solidFill>
                <a:schemeClr val="bg1"/>
              </a:solidFill>
              <a:ln>
                <a:solidFill>
                  <a:schemeClr val="accent6">
                    <a:lumMod val="75000"/>
                  </a:schemeClr>
                </a:solidFill>
              </a:ln>
            </c:spPr>
          </c:marker>
          <c:cat>
            <c:strRef>
              <c:f>'Demand, Headcount,Utilization'!$D$7:$P$7</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'Demand, Headcount,Utilization'!$D$44:$P$44</c:f>
              <c:numCache>
                <c:formatCode>0</c:formatCode>
                <c:ptCount val="13"/>
                <c:pt idx="0">
                  <c:v>16</c:v>
                </c:pt>
                <c:pt idx="1">
                  <c:v>15.999999999999998</c:v>
                </c:pt>
                <c:pt idx="2">
                  <c:v>16</c:v>
                </c:pt>
                <c:pt idx="3">
                  <c:v>15.999999999999998</c:v>
                </c:pt>
                <c:pt idx="4">
                  <c:v>15.999999999999998</c:v>
                </c:pt>
                <c:pt idx="5">
                  <c:v>15.999999999999996</c:v>
                </c:pt>
                <c:pt idx="6">
                  <c:v>16</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1-00FA-41DB-AF4B-05D960AEE8BE}"/>
            </c:ext>
          </c:extLst>
        </c:ser>
        <c:dLbls>
          <c:showLegendKey val="0"/>
          <c:showVal val="0"/>
          <c:showCatName val="0"/>
          <c:showSerName val="0"/>
          <c:showPercent val="0"/>
          <c:showBubbleSize val="0"/>
        </c:dLbls>
        <c:marker val="1"/>
        <c:smooth val="0"/>
        <c:axId val="140045312"/>
        <c:axId val="140047488"/>
      </c:lineChart>
      <c:catAx>
        <c:axId val="140045312"/>
        <c:scaling>
          <c:orientation val="minMax"/>
        </c:scaling>
        <c:delete val="0"/>
        <c:axPos val="b"/>
        <c:numFmt formatCode="General" sourceLinked="1"/>
        <c:majorTickMark val="out"/>
        <c:minorTickMark val="none"/>
        <c:tickLblPos val="nextTo"/>
        <c:txPr>
          <a:bodyPr/>
          <a:lstStyle/>
          <a:p>
            <a:pPr>
              <a:defRPr sz="800"/>
            </a:pPr>
            <a:endParaRPr lang="en-US"/>
          </a:p>
        </c:txPr>
        <c:crossAx val="140047488"/>
        <c:crosses val="autoZero"/>
        <c:auto val="1"/>
        <c:lblAlgn val="ctr"/>
        <c:lblOffset val="100"/>
        <c:noMultiLvlLbl val="0"/>
      </c:catAx>
      <c:valAx>
        <c:axId val="140047488"/>
        <c:scaling>
          <c:orientation val="minMax"/>
        </c:scaling>
        <c:delete val="0"/>
        <c:axPos val="l"/>
        <c:majorGridlines/>
        <c:title>
          <c:tx>
            <c:rich>
              <a:bodyPr rot="-5400000" vert="horz"/>
              <a:lstStyle/>
              <a:p>
                <a:pPr>
                  <a:defRPr/>
                </a:pPr>
                <a:r>
                  <a:rPr lang="en-PH" sz="900">
                    <a:latin typeface="Verdana" panose="020B0604030504040204" pitchFamily="34" charset="0"/>
                    <a:ea typeface="Verdana" panose="020B0604030504040204" pitchFamily="34" charset="0"/>
                    <a:cs typeface="Verdana" panose="020B0604030504040204" pitchFamily="34" charset="0"/>
                  </a:rPr>
                  <a:t>Ticket Equivlant</a:t>
                </a:r>
                <a:endParaRPr lang="en-PH" sz="900" baseline="0">
                  <a:latin typeface="Verdana" panose="020B0604030504040204" pitchFamily="34" charset="0"/>
                  <a:ea typeface="Verdana" panose="020B0604030504040204" pitchFamily="34" charset="0"/>
                  <a:cs typeface="Verdana" panose="020B0604030504040204" pitchFamily="34" charset="0"/>
                </a:endParaRPr>
              </a:p>
              <a:p>
                <a:pPr>
                  <a:defRPr/>
                </a:pPr>
                <a:r>
                  <a:rPr lang="en-PH" sz="900" baseline="0">
                    <a:latin typeface="Verdana" panose="020B0604030504040204" pitchFamily="34" charset="0"/>
                    <a:ea typeface="Verdana" panose="020B0604030504040204" pitchFamily="34" charset="0"/>
                    <a:cs typeface="Verdana" panose="020B0604030504040204" pitchFamily="34" charset="0"/>
                  </a:rPr>
                  <a:t>30-min each</a:t>
                </a:r>
                <a:endParaRPr lang="en-PH" sz="900">
                  <a:latin typeface="Verdana" panose="020B0604030504040204" pitchFamily="34" charset="0"/>
                  <a:ea typeface="Verdana" panose="020B0604030504040204" pitchFamily="34" charset="0"/>
                  <a:cs typeface="Verdana" panose="020B0604030504040204" pitchFamily="34" charset="0"/>
                </a:endParaRPr>
              </a:p>
            </c:rich>
          </c:tx>
          <c:layout>
            <c:manualLayout>
              <c:xMode val="edge"/>
              <c:yMode val="edge"/>
              <c:x val="3.574560670552885E-2"/>
              <c:y val="0.30726588568653135"/>
            </c:manualLayout>
          </c:layout>
          <c:overlay val="0"/>
        </c:title>
        <c:numFmt formatCode="#,##0" sourceLinked="0"/>
        <c:majorTickMark val="out"/>
        <c:minorTickMark val="none"/>
        <c:tickLblPos val="nextTo"/>
        <c:crossAx val="140045312"/>
        <c:crosses val="autoZero"/>
        <c:crossBetween val="between"/>
      </c:valAx>
    </c:plotArea>
    <c:legend>
      <c:legendPos val="r"/>
      <c:layout>
        <c:manualLayout>
          <c:xMode val="edge"/>
          <c:yMode val="edge"/>
          <c:x val="3.5170603674540678E-3"/>
          <c:y val="0.912784501159145"/>
          <c:w val="0.91003778085791709"/>
          <c:h val="8.7215439349545593E-2"/>
        </c:manualLayout>
      </c:layout>
      <c:overlay val="0"/>
    </c:legend>
    <c:plotVisOnly val="1"/>
    <c:dispBlanksAs val="gap"/>
    <c:showDLblsOverMax val="0"/>
  </c:chart>
  <c:txPr>
    <a:bodyPr/>
    <a:lstStyle/>
    <a:p>
      <a:pPr>
        <a:defRPr>
          <a:latin typeface="Verdana" panose="020B0604030504040204" pitchFamily="34" charset="0"/>
          <a:ea typeface="Verdana" panose="020B0604030504040204" pitchFamily="34" charset="0"/>
          <a:cs typeface="Verdana" panose="020B060403050404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PH" sz="1200"/>
              <a:t>Total Capacity vs Utilization </a:t>
            </a:r>
          </a:p>
        </c:rich>
      </c:tx>
      <c:overlay val="0"/>
    </c:title>
    <c:autoTitleDeleted val="0"/>
    <c:plotArea>
      <c:layout/>
      <c:barChart>
        <c:barDir val="col"/>
        <c:grouping val="clustered"/>
        <c:varyColors val="0"/>
        <c:ser>
          <c:idx val="0"/>
          <c:order val="0"/>
          <c:tx>
            <c:v>Total Capacity in Minutes</c:v>
          </c:tx>
          <c:invertIfNegative val="0"/>
          <c:cat>
            <c:strRef>
              <c:f>'Demand, Headcount,Utilization'!$D$7:$P$7</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'Demand, Headcount,Utilization'!$D$16:$P$16</c:f>
              <c:numCache>
                <c:formatCode>_ * #,##0_ ;_ * \-#,##0_ ;_ * "-"??_ ;_ @_ </c:formatCode>
                <c:ptCount val="13"/>
                <c:pt idx="0">
                  <c:v>9120</c:v>
                </c:pt>
                <c:pt idx="1">
                  <c:v>9120</c:v>
                </c:pt>
                <c:pt idx="2">
                  <c:v>9120</c:v>
                </c:pt>
                <c:pt idx="3">
                  <c:v>9120</c:v>
                </c:pt>
                <c:pt idx="4">
                  <c:v>9120</c:v>
                </c:pt>
                <c:pt idx="5">
                  <c:v>9120</c:v>
                </c:pt>
                <c:pt idx="6">
                  <c:v>9120</c:v>
                </c:pt>
                <c:pt idx="10">
                  <c:v>0</c:v>
                </c:pt>
                <c:pt idx="11">
                  <c:v>0</c:v>
                </c:pt>
                <c:pt idx="12">
                  <c:v>0</c:v>
                </c:pt>
              </c:numCache>
            </c:numRef>
          </c:val>
          <c:extLst>
            <c:ext xmlns:c16="http://schemas.microsoft.com/office/drawing/2014/chart" uri="{C3380CC4-5D6E-409C-BE32-E72D297353CC}">
              <c16:uniqueId val="{00000000-1D1C-486F-BCE5-4B49764111FD}"/>
            </c:ext>
          </c:extLst>
        </c:ser>
        <c:dLbls>
          <c:showLegendKey val="0"/>
          <c:showVal val="0"/>
          <c:showCatName val="0"/>
          <c:showSerName val="0"/>
          <c:showPercent val="0"/>
          <c:showBubbleSize val="0"/>
        </c:dLbls>
        <c:gapWidth val="150"/>
        <c:axId val="139944320"/>
        <c:axId val="139945856"/>
      </c:barChart>
      <c:lineChart>
        <c:grouping val="standard"/>
        <c:varyColors val="0"/>
        <c:ser>
          <c:idx val="1"/>
          <c:order val="1"/>
          <c:tx>
            <c:v>% of  Utilization</c:v>
          </c:tx>
          <c:marker>
            <c:symbol val="circle"/>
            <c:size val="7"/>
          </c:marker>
          <c:cat>
            <c:strRef>
              <c:f>'Demand, Headcount,Utilization'!$D$7:$P$7</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'Demand, Headcount,Utilization'!$D$30:$P$30</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1-1D1C-486F-BCE5-4B49764111FD}"/>
            </c:ext>
          </c:extLst>
        </c:ser>
        <c:dLbls>
          <c:showLegendKey val="0"/>
          <c:showVal val="0"/>
          <c:showCatName val="0"/>
          <c:showSerName val="0"/>
          <c:showPercent val="0"/>
          <c:showBubbleSize val="0"/>
        </c:dLbls>
        <c:marker val="1"/>
        <c:smooth val="0"/>
        <c:axId val="139949184"/>
        <c:axId val="139947392"/>
      </c:lineChart>
      <c:catAx>
        <c:axId val="139944320"/>
        <c:scaling>
          <c:orientation val="minMax"/>
        </c:scaling>
        <c:delete val="0"/>
        <c:axPos val="b"/>
        <c:numFmt formatCode="General" sourceLinked="0"/>
        <c:majorTickMark val="out"/>
        <c:minorTickMark val="none"/>
        <c:tickLblPos val="nextTo"/>
        <c:txPr>
          <a:bodyPr/>
          <a:lstStyle/>
          <a:p>
            <a:pPr>
              <a:defRPr sz="800"/>
            </a:pPr>
            <a:endParaRPr lang="en-US"/>
          </a:p>
        </c:txPr>
        <c:crossAx val="139945856"/>
        <c:crosses val="autoZero"/>
        <c:auto val="1"/>
        <c:lblAlgn val="ctr"/>
        <c:lblOffset val="100"/>
        <c:noMultiLvlLbl val="0"/>
      </c:catAx>
      <c:valAx>
        <c:axId val="139945856"/>
        <c:scaling>
          <c:orientation val="minMax"/>
        </c:scaling>
        <c:delete val="0"/>
        <c:axPos val="l"/>
        <c:majorGridlines/>
        <c:numFmt formatCode="_ * #,##0_ ;_ * \-#,##0_ ;_ * &quot;-&quot;??_ ;_ @_ " sourceLinked="1"/>
        <c:majorTickMark val="out"/>
        <c:minorTickMark val="none"/>
        <c:tickLblPos val="nextTo"/>
        <c:txPr>
          <a:bodyPr/>
          <a:lstStyle/>
          <a:p>
            <a:pPr>
              <a:defRPr sz="900"/>
            </a:pPr>
            <a:endParaRPr lang="en-US"/>
          </a:p>
        </c:txPr>
        <c:crossAx val="139944320"/>
        <c:crosses val="autoZero"/>
        <c:crossBetween val="between"/>
      </c:valAx>
      <c:valAx>
        <c:axId val="139947392"/>
        <c:scaling>
          <c:orientation val="minMax"/>
        </c:scaling>
        <c:delete val="0"/>
        <c:axPos val="r"/>
        <c:numFmt formatCode="0%" sourceLinked="1"/>
        <c:majorTickMark val="out"/>
        <c:minorTickMark val="none"/>
        <c:tickLblPos val="nextTo"/>
        <c:txPr>
          <a:bodyPr/>
          <a:lstStyle/>
          <a:p>
            <a:pPr>
              <a:defRPr sz="900"/>
            </a:pPr>
            <a:endParaRPr lang="en-US"/>
          </a:p>
        </c:txPr>
        <c:crossAx val="139949184"/>
        <c:crosses val="max"/>
        <c:crossBetween val="between"/>
      </c:valAx>
      <c:catAx>
        <c:axId val="139949184"/>
        <c:scaling>
          <c:orientation val="minMax"/>
        </c:scaling>
        <c:delete val="1"/>
        <c:axPos val="b"/>
        <c:numFmt formatCode="General" sourceLinked="1"/>
        <c:majorTickMark val="out"/>
        <c:minorTickMark val="none"/>
        <c:tickLblPos val="nextTo"/>
        <c:crossAx val="139947392"/>
        <c:crosses val="autoZero"/>
        <c:auto val="1"/>
        <c:lblAlgn val="ctr"/>
        <c:lblOffset val="100"/>
        <c:noMultiLvlLbl val="0"/>
      </c:catAx>
    </c:plotArea>
    <c:legend>
      <c:legendPos val="b"/>
      <c:overlay val="0"/>
    </c:legend>
    <c:plotVisOnly val="1"/>
    <c:dispBlanksAs val="gap"/>
    <c:showDLblsOverMax val="0"/>
  </c:chart>
  <c:txPr>
    <a:bodyPr/>
    <a:lstStyle/>
    <a:p>
      <a:pPr>
        <a:defRPr>
          <a:latin typeface="Verdana" panose="020B0604030504040204" pitchFamily="34" charset="0"/>
          <a:ea typeface="Verdana" panose="020B0604030504040204" pitchFamily="34" charset="0"/>
          <a:cs typeface="Verdana" panose="020B060403050404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PH"/>
              <a:t>FTE Requirement </a:t>
            </a:r>
          </a:p>
        </c:rich>
      </c:tx>
      <c:layout>
        <c:manualLayout>
          <c:xMode val="edge"/>
          <c:yMode val="edge"/>
          <c:x val="0.42540491529467905"/>
          <c:y val="2.5029324053870199E-2"/>
        </c:manualLayout>
      </c:layout>
      <c:overlay val="0"/>
    </c:title>
    <c:autoTitleDeleted val="0"/>
    <c:plotArea>
      <c:layout/>
      <c:lineChart>
        <c:grouping val="standard"/>
        <c:varyColors val="0"/>
        <c:ser>
          <c:idx val="1"/>
          <c:order val="0"/>
          <c:tx>
            <c:strRef>
              <c:f>'SPOC Ratio'!$C$51</c:f>
              <c:strCache>
                <c:ptCount val="1"/>
                <c:pt idx="0">
                  <c:v>India</c:v>
                </c:pt>
              </c:strCache>
            </c:strRef>
          </c:tx>
          <c:cat>
            <c:strRef>
              <c:f>'SPOC Ratio'!$D$50:$P$50</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'SPOC Ratio'!$D$51:$P$51</c:f>
              <c:numCache>
                <c:formatCode>0.00</c:formatCode>
                <c:ptCount val="13"/>
                <c:pt idx="0">
                  <c:v>19.803165266666671</c:v>
                </c:pt>
                <c:pt idx="1">
                  <c:v>18.116643951388888</c:v>
                </c:pt>
                <c:pt idx="2">
                  <c:v>25.739853189749997</c:v>
                </c:pt>
                <c:pt idx="3">
                  <c:v>20.6665730260214</c:v>
                </c:pt>
                <c:pt idx="4">
                  <c:v>20.245158025592417</c:v>
                </c:pt>
                <c:pt idx="5">
                  <c:v>20.435385768698058</c:v>
                </c:pt>
                <c:pt idx="6">
                  <c:v>18.641819960846082</c:v>
                </c:pt>
                <c:pt idx="7" formatCode="General">
                  <c:v>0</c:v>
                </c:pt>
                <c:pt idx="8" formatCode="General">
                  <c:v>0</c:v>
                </c:pt>
                <c:pt idx="9" formatCode="General">
                  <c:v>0</c:v>
                </c:pt>
                <c:pt idx="10" formatCode="General">
                  <c:v>0</c:v>
                </c:pt>
                <c:pt idx="11" formatCode="General">
                  <c:v>0</c:v>
                </c:pt>
                <c:pt idx="12" formatCode="General">
                  <c:v>0</c:v>
                </c:pt>
              </c:numCache>
            </c:numRef>
          </c:val>
          <c:smooth val="0"/>
          <c:extLst>
            <c:ext xmlns:c16="http://schemas.microsoft.com/office/drawing/2014/chart" uri="{C3380CC4-5D6E-409C-BE32-E72D297353CC}">
              <c16:uniqueId val="{00000000-04EC-4224-8385-FB73A0BE6D85}"/>
            </c:ext>
          </c:extLst>
        </c:ser>
        <c:ser>
          <c:idx val="2"/>
          <c:order val="1"/>
          <c:tx>
            <c:strRef>
              <c:f>'SPOC Ratio'!$C$52</c:f>
              <c:strCache>
                <c:ptCount val="1"/>
                <c:pt idx="0">
                  <c:v>Malaysia</c:v>
                </c:pt>
              </c:strCache>
            </c:strRef>
          </c:tx>
          <c:cat>
            <c:strRef>
              <c:f>'SPOC Ratio'!$D$50:$P$50</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'SPOC Ratio'!$D$52:$P$52</c:f>
              <c:numCache>
                <c:formatCode>General</c:formatCode>
                <c:ptCount val="13"/>
                <c:pt idx="0" formatCode="0.0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1-04EC-4224-8385-FB73A0BE6D85}"/>
            </c:ext>
          </c:extLst>
        </c:ser>
        <c:dLbls>
          <c:showLegendKey val="0"/>
          <c:showVal val="0"/>
          <c:showCatName val="0"/>
          <c:showSerName val="0"/>
          <c:showPercent val="0"/>
          <c:showBubbleSize val="0"/>
        </c:dLbls>
        <c:marker val="1"/>
        <c:smooth val="0"/>
        <c:axId val="201457664"/>
        <c:axId val="201459200"/>
      </c:lineChart>
      <c:catAx>
        <c:axId val="201457664"/>
        <c:scaling>
          <c:orientation val="minMax"/>
        </c:scaling>
        <c:delete val="0"/>
        <c:axPos val="b"/>
        <c:numFmt formatCode="General" sourceLinked="0"/>
        <c:majorTickMark val="out"/>
        <c:minorTickMark val="none"/>
        <c:tickLblPos val="nextTo"/>
        <c:crossAx val="201459200"/>
        <c:crosses val="autoZero"/>
        <c:auto val="1"/>
        <c:lblAlgn val="ctr"/>
        <c:lblOffset val="100"/>
        <c:noMultiLvlLbl val="0"/>
      </c:catAx>
      <c:valAx>
        <c:axId val="201459200"/>
        <c:scaling>
          <c:orientation val="minMax"/>
        </c:scaling>
        <c:delete val="0"/>
        <c:axPos val="l"/>
        <c:majorGridlines/>
        <c:numFmt formatCode="0.00" sourceLinked="1"/>
        <c:majorTickMark val="out"/>
        <c:minorTickMark val="none"/>
        <c:tickLblPos val="nextTo"/>
        <c:crossAx val="201457664"/>
        <c:crosses val="autoZero"/>
        <c:crossBetween val="between"/>
        <c:majorUnit val="4"/>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PH"/>
              <a:t>Net volume vs FTE requirement</a:t>
            </a:r>
            <a:r>
              <a:rPr lang="en-PH" baseline="0"/>
              <a:t> (Malaysia)</a:t>
            </a:r>
            <a:endParaRPr lang="en-PH"/>
          </a:p>
        </c:rich>
      </c:tx>
      <c:overlay val="0"/>
    </c:title>
    <c:autoTitleDeleted val="0"/>
    <c:plotArea>
      <c:layout/>
      <c:barChart>
        <c:barDir val="col"/>
        <c:grouping val="clustered"/>
        <c:varyColors val="0"/>
        <c:ser>
          <c:idx val="0"/>
          <c:order val="0"/>
          <c:tx>
            <c:strRef>
              <c:f>'SPOC Ratio'!$C$46</c:f>
              <c:strCache>
                <c:ptCount val="1"/>
                <c:pt idx="0">
                  <c:v>Net volume for invoicing</c:v>
                </c:pt>
              </c:strCache>
            </c:strRef>
          </c:tx>
          <c:invertIfNegative val="0"/>
          <c:cat>
            <c:strRef>
              <c:f>'SPOC Ratio'!$D$42:$P$42</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'SPOC Ratio'!$D$46:$Q$46</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formatCode="0%">
                  <c:v>0.11</c:v>
                </c:pt>
              </c:numCache>
            </c:numRef>
          </c:val>
          <c:extLst>
            <c:ext xmlns:c16="http://schemas.microsoft.com/office/drawing/2014/chart" uri="{C3380CC4-5D6E-409C-BE32-E72D297353CC}">
              <c16:uniqueId val="{00000000-186D-4CFD-9481-B27F23C38A1D}"/>
            </c:ext>
          </c:extLst>
        </c:ser>
        <c:dLbls>
          <c:showLegendKey val="0"/>
          <c:showVal val="0"/>
          <c:showCatName val="0"/>
          <c:showSerName val="0"/>
          <c:showPercent val="0"/>
          <c:showBubbleSize val="0"/>
        </c:dLbls>
        <c:gapWidth val="150"/>
        <c:axId val="201493888"/>
        <c:axId val="201495680"/>
      </c:barChart>
      <c:lineChart>
        <c:grouping val="standard"/>
        <c:varyColors val="0"/>
        <c:ser>
          <c:idx val="1"/>
          <c:order val="1"/>
          <c:tx>
            <c:strRef>
              <c:f>'SPOC Ratio'!$D$49:$P$49</c:f>
              <c:strCache>
                <c:ptCount val="13"/>
                <c:pt idx="0">
                  <c:v>SPOC ratio (FTE)</c:v>
                </c:pt>
              </c:strCache>
            </c:strRef>
          </c:tx>
          <c:val>
            <c:numRef>
              <c:f>'SPOC Ratio'!$D$52:$P$52</c:f>
              <c:numCache>
                <c:formatCode>General</c:formatCode>
                <c:ptCount val="13"/>
                <c:pt idx="0" formatCode="0.0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1-186D-4CFD-9481-B27F23C38A1D}"/>
            </c:ext>
          </c:extLst>
        </c:ser>
        <c:dLbls>
          <c:showLegendKey val="0"/>
          <c:showVal val="0"/>
          <c:showCatName val="0"/>
          <c:showSerName val="0"/>
          <c:showPercent val="0"/>
          <c:showBubbleSize val="0"/>
        </c:dLbls>
        <c:marker val="1"/>
        <c:smooth val="0"/>
        <c:axId val="201493888"/>
        <c:axId val="201495680"/>
      </c:lineChart>
      <c:catAx>
        <c:axId val="201493888"/>
        <c:scaling>
          <c:orientation val="minMax"/>
        </c:scaling>
        <c:delete val="0"/>
        <c:axPos val="b"/>
        <c:numFmt formatCode="General" sourceLinked="0"/>
        <c:majorTickMark val="out"/>
        <c:minorTickMark val="none"/>
        <c:tickLblPos val="nextTo"/>
        <c:crossAx val="201495680"/>
        <c:crosses val="autoZero"/>
        <c:auto val="1"/>
        <c:lblAlgn val="ctr"/>
        <c:lblOffset val="100"/>
        <c:noMultiLvlLbl val="0"/>
      </c:catAx>
      <c:valAx>
        <c:axId val="201495680"/>
        <c:scaling>
          <c:orientation val="minMax"/>
        </c:scaling>
        <c:delete val="0"/>
        <c:axPos val="l"/>
        <c:majorGridlines/>
        <c:numFmt formatCode="General" sourceLinked="1"/>
        <c:majorTickMark val="out"/>
        <c:minorTickMark val="none"/>
        <c:tickLblPos val="nextTo"/>
        <c:crossAx val="20149388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PH" sz="1800" b="1" i="0" baseline="0">
                <a:effectLst/>
              </a:rPr>
              <a:t>Net volume vs FTE requirement (India)</a:t>
            </a:r>
            <a:endParaRPr lang="en-PH">
              <a:effectLst/>
            </a:endParaRPr>
          </a:p>
        </c:rich>
      </c:tx>
      <c:overlay val="0"/>
    </c:title>
    <c:autoTitleDeleted val="0"/>
    <c:plotArea>
      <c:layout/>
      <c:barChart>
        <c:barDir val="col"/>
        <c:grouping val="clustered"/>
        <c:varyColors val="0"/>
        <c:ser>
          <c:idx val="0"/>
          <c:order val="0"/>
          <c:tx>
            <c:strRef>
              <c:f>'SPOC Ratio'!$C$30</c:f>
              <c:strCache>
                <c:ptCount val="1"/>
                <c:pt idx="0">
                  <c:v>Net volume for invoicing</c:v>
                </c:pt>
              </c:strCache>
            </c:strRef>
          </c:tx>
          <c:invertIfNegative val="0"/>
          <c:cat>
            <c:strRef>
              <c:f>'SPOC Ratio'!$D$26:$P$26</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'SPOC Ratio'!$D$30:$P$30</c:f>
              <c:numCache>
                <c:formatCode>0.00</c:formatCode>
                <c:ptCount val="13"/>
                <c:pt idx="0">
                  <c:v>18713.991177000004</c:v>
                </c:pt>
                <c:pt idx="1">
                  <c:v>17609.377920749997</c:v>
                </c:pt>
                <c:pt idx="2">
                  <c:v>25739.853189749996</c:v>
                </c:pt>
                <c:pt idx="3">
                  <c:v>21245.237070749998</c:v>
                </c:pt>
                <c:pt idx="4">
                  <c:v>21358.641716999999</c:v>
                </c:pt>
                <c:pt idx="5">
                  <c:v>22131.522787499998</c:v>
                </c:pt>
                <c:pt idx="6">
                  <c:v>20711.061976499997</c:v>
                </c:pt>
                <c:pt idx="7">
                  <c:v>0</c:v>
                </c:pt>
                <c:pt idx="8">
                  <c:v>0</c:v>
                </c:pt>
                <c:pt idx="9">
                  <c:v>0</c:v>
                </c:pt>
                <c:pt idx="10">
                  <c:v>0</c:v>
                </c:pt>
                <c:pt idx="11">
                  <c:v>0</c:v>
                </c:pt>
                <c:pt idx="12">
                  <c:v>0</c:v>
                </c:pt>
              </c:numCache>
            </c:numRef>
          </c:val>
          <c:extLst>
            <c:ext xmlns:c16="http://schemas.microsoft.com/office/drawing/2014/chart" uri="{C3380CC4-5D6E-409C-BE32-E72D297353CC}">
              <c16:uniqueId val="{00000000-813E-41D2-BCB6-1BA4BC96BC3D}"/>
            </c:ext>
          </c:extLst>
        </c:ser>
        <c:dLbls>
          <c:showLegendKey val="0"/>
          <c:showVal val="0"/>
          <c:showCatName val="0"/>
          <c:showSerName val="0"/>
          <c:showPercent val="0"/>
          <c:showBubbleSize val="0"/>
        </c:dLbls>
        <c:gapWidth val="150"/>
        <c:axId val="201506176"/>
        <c:axId val="210961536"/>
      </c:barChart>
      <c:lineChart>
        <c:grouping val="standard"/>
        <c:varyColors val="0"/>
        <c:ser>
          <c:idx val="1"/>
          <c:order val="1"/>
          <c:tx>
            <c:strRef>
              <c:f>'SPOC Ratio'!$D$49:$P$49</c:f>
              <c:strCache>
                <c:ptCount val="13"/>
                <c:pt idx="0">
                  <c:v>SPOC ratio (FTE)</c:v>
                </c:pt>
              </c:strCache>
            </c:strRef>
          </c:tx>
          <c:cat>
            <c:strRef>
              <c:f>'SPOC Ratio'!$D$26:$P$26</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'SPOC Ratio'!$D$51:$P$51</c:f>
              <c:numCache>
                <c:formatCode>0.00</c:formatCode>
                <c:ptCount val="13"/>
                <c:pt idx="0">
                  <c:v>19.803165266666671</c:v>
                </c:pt>
                <c:pt idx="1">
                  <c:v>18.116643951388888</c:v>
                </c:pt>
                <c:pt idx="2">
                  <c:v>25.739853189749997</c:v>
                </c:pt>
                <c:pt idx="3">
                  <c:v>20.6665730260214</c:v>
                </c:pt>
                <c:pt idx="4">
                  <c:v>20.245158025592417</c:v>
                </c:pt>
                <c:pt idx="5">
                  <c:v>20.435385768698058</c:v>
                </c:pt>
                <c:pt idx="6">
                  <c:v>18.641819960846082</c:v>
                </c:pt>
                <c:pt idx="7" formatCode="General">
                  <c:v>0</c:v>
                </c:pt>
                <c:pt idx="8" formatCode="General">
                  <c:v>0</c:v>
                </c:pt>
                <c:pt idx="9" formatCode="General">
                  <c:v>0</c:v>
                </c:pt>
                <c:pt idx="10" formatCode="General">
                  <c:v>0</c:v>
                </c:pt>
                <c:pt idx="11" formatCode="General">
                  <c:v>0</c:v>
                </c:pt>
                <c:pt idx="12" formatCode="General">
                  <c:v>0</c:v>
                </c:pt>
              </c:numCache>
            </c:numRef>
          </c:val>
          <c:smooth val="0"/>
          <c:extLst>
            <c:ext xmlns:c16="http://schemas.microsoft.com/office/drawing/2014/chart" uri="{C3380CC4-5D6E-409C-BE32-E72D297353CC}">
              <c16:uniqueId val="{00000001-813E-41D2-BCB6-1BA4BC96BC3D}"/>
            </c:ext>
          </c:extLst>
        </c:ser>
        <c:dLbls>
          <c:showLegendKey val="0"/>
          <c:showVal val="0"/>
          <c:showCatName val="0"/>
          <c:showSerName val="0"/>
          <c:showPercent val="0"/>
          <c:showBubbleSize val="0"/>
        </c:dLbls>
        <c:marker val="1"/>
        <c:smooth val="0"/>
        <c:axId val="201506176"/>
        <c:axId val="210961536"/>
      </c:lineChart>
      <c:catAx>
        <c:axId val="201506176"/>
        <c:scaling>
          <c:orientation val="minMax"/>
        </c:scaling>
        <c:delete val="0"/>
        <c:axPos val="b"/>
        <c:numFmt formatCode="General" sourceLinked="0"/>
        <c:majorTickMark val="out"/>
        <c:minorTickMark val="none"/>
        <c:tickLblPos val="nextTo"/>
        <c:crossAx val="210961536"/>
        <c:crosses val="autoZero"/>
        <c:auto val="1"/>
        <c:lblAlgn val="ctr"/>
        <c:lblOffset val="100"/>
        <c:noMultiLvlLbl val="0"/>
      </c:catAx>
      <c:valAx>
        <c:axId val="210961536"/>
        <c:scaling>
          <c:orientation val="minMax"/>
        </c:scaling>
        <c:delete val="0"/>
        <c:axPos val="l"/>
        <c:majorGridlines/>
        <c:numFmt formatCode="0.00" sourceLinked="1"/>
        <c:majorTickMark val="out"/>
        <c:minorTickMark val="none"/>
        <c:tickLblPos val="nextTo"/>
        <c:crossAx val="20150617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PH"/>
              <a:t>Current  headcount utilizable vs SPOC ratio (Minutes)</a:t>
            </a:r>
            <a:r>
              <a:rPr lang="en-PH" baseline="0"/>
              <a:t> </a:t>
            </a:r>
            <a:endParaRPr lang="en-PH"/>
          </a:p>
        </c:rich>
      </c:tx>
      <c:overlay val="0"/>
    </c:title>
    <c:autoTitleDeleted val="0"/>
    <c:plotArea>
      <c:layout/>
      <c:barChart>
        <c:barDir val="col"/>
        <c:grouping val="clustered"/>
        <c:varyColors val="0"/>
        <c:ser>
          <c:idx val="0"/>
          <c:order val="0"/>
          <c:tx>
            <c:strRef>
              <c:f>'Demand, Headcount,Utilization'!$C$28</c:f>
              <c:strCache>
                <c:ptCount val="1"/>
                <c:pt idx="0">
                  <c:v>Current headcount utilizable time (mins)</c:v>
                </c:pt>
              </c:strCache>
            </c:strRef>
          </c:tx>
          <c:invertIfNegative val="0"/>
          <c:cat>
            <c:strRef>
              <c:f>'Demand, Headcount,Utilization'!$D$12:$P$12</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'Demand, Headcount,Utilization'!$D$28:$P$28</c:f>
              <c:numCache>
                <c:formatCode>_ * #,##0_ ;_ * \-#,##0_ ;_ * "-"??_ ;_ @_ </c:formatCode>
                <c:ptCount val="13"/>
                <c:pt idx="0">
                  <c:v>72960</c:v>
                </c:pt>
                <c:pt idx="1">
                  <c:v>72960</c:v>
                </c:pt>
                <c:pt idx="2">
                  <c:v>72960</c:v>
                </c:pt>
                <c:pt idx="3">
                  <c:v>72960</c:v>
                </c:pt>
                <c:pt idx="4">
                  <c:v>72960</c:v>
                </c:pt>
                <c:pt idx="5">
                  <c:v>72960</c:v>
                </c:pt>
                <c:pt idx="6">
                  <c:v>72960</c:v>
                </c:pt>
                <c:pt idx="7">
                  <c:v>0</c:v>
                </c:pt>
                <c:pt idx="8">
                  <c:v>0</c:v>
                </c:pt>
                <c:pt idx="9">
                  <c:v>0</c:v>
                </c:pt>
                <c:pt idx="10">
                  <c:v>0</c:v>
                </c:pt>
                <c:pt idx="11">
                  <c:v>0</c:v>
                </c:pt>
                <c:pt idx="12">
                  <c:v>0</c:v>
                </c:pt>
              </c:numCache>
            </c:numRef>
          </c:val>
          <c:extLst>
            <c:ext xmlns:c16="http://schemas.microsoft.com/office/drawing/2014/chart" uri="{C3380CC4-5D6E-409C-BE32-E72D297353CC}">
              <c16:uniqueId val="{00000000-AAD0-4A1D-BC06-3030F320D526}"/>
            </c:ext>
          </c:extLst>
        </c:ser>
        <c:ser>
          <c:idx val="1"/>
          <c:order val="1"/>
          <c:tx>
            <c:strRef>
              <c:f>'SPOC Ratio'!$D$54:$P$54</c:f>
              <c:strCache>
                <c:ptCount val="13"/>
                <c:pt idx="0">
                  <c:v>SPOC ratio (min)</c:v>
                </c:pt>
              </c:strCache>
            </c:strRef>
          </c:tx>
          <c:invertIfNegative val="0"/>
          <c:cat>
            <c:strRef>
              <c:f>'Demand, Headcount,Utilization'!$D$12:$P$12</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'SPOC Ratio'!$D$57:$P$57</c:f>
              <c:numCache>
                <c:formatCode>_(* #,##0_);_(* \(#,##0\);_(*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AAD0-4A1D-BC06-3030F320D526}"/>
            </c:ext>
          </c:extLst>
        </c:ser>
        <c:dLbls>
          <c:showLegendKey val="0"/>
          <c:showVal val="0"/>
          <c:showCatName val="0"/>
          <c:showSerName val="0"/>
          <c:showPercent val="0"/>
          <c:showBubbleSize val="0"/>
        </c:dLbls>
        <c:gapWidth val="150"/>
        <c:axId val="210987648"/>
        <c:axId val="210989440"/>
      </c:barChart>
      <c:catAx>
        <c:axId val="210987648"/>
        <c:scaling>
          <c:orientation val="minMax"/>
        </c:scaling>
        <c:delete val="0"/>
        <c:axPos val="b"/>
        <c:numFmt formatCode="General" sourceLinked="0"/>
        <c:majorTickMark val="out"/>
        <c:minorTickMark val="none"/>
        <c:tickLblPos val="nextTo"/>
        <c:crossAx val="210989440"/>
        <c:crosses val="autoZero"/>
        <c:auto val="1"/>
        <c:lblAlgn val="ctr"/>
        <c:lblOffset val="100"/>
        <c:noMultiLvlLbl val="0"/>
      </c:catAx>
      <c:valAx>
        <c:axId val="210989440"/>
        <c:scaling>
          <c:orientation val="minMax"/>
        </c:scaling>
        <c:delete val="0"/>
        <c:axPos val="l"/>
        <c:majorGridlines/>
        <c:numFmt formatCode="_ * #,##0_ ;_ * \-#,##0_ ;_ * &quot;-&quot;??_ ;_ @_ " sourceLinked="1"/>
        <c:majorTickMark val="out"/>
        <c:minorTickMark val="none"/>
        <c:tickLblPos val="nextTo"/>
        <c:crossAx val="21098764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PH" sz="1100"/>
              <a:t>Demand vs. Capacity using SPOC ratio (in Minutes</a:t>
            </a:r>
            <a:r>
              <a:rPr lang="en-PH" sz="1100" baseline="0"/>
              <a:t> Unit)</a:t>
            </a:r>
            <a:endParaRPr lang="en-PH" sz="1100"/>
          </a:p>
        </c:rich>
      </c:tx>
      <c:layout>
        <c:manualLayout>
          <c:xMode val="edge"/>
          <c:yMode val="edge"/>
          <c:x val="0.35981020341207348"/>
          <c:y val="7.02665500145815E-2"/>
        </c:manualLayout>
      </c:layout>
      <c:overlay val="1"/>
    </c:title>
    <c:autoTitleDeleted val="0"/>
    <c:plotArea>
      <c:layout>
        <c:manualLayout>
          <c:layoutTarget val="inner"/>
          <c:xMode val="edge"/>
          <c:yMode val="edge"/>
          <c:x val="0.12286466064401125"/>
          <c:y val="0.19664164514324695"/>
          <c:w val="0.84967517637074397"/>
          <c:h val="0.58518013918770351"/>
        </c:manualLayout>
      </c:layout>
      <c:barChart>
        <c:barDir val="col"/>
        <c:grouping val="stacked"/>
        <c:varyColors val="0"/>
        <c:ser>
          <c:idx val="0"/>
          <c:order val="0"/>
          <c:tx>
            <c:v>Ticket Based Work</c:v>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solidFill>
                <a:srgbClr val="0070C0"/>
              </a:solidFill>
            </a:ln>
          </c:spPr>
          <c:invertIfNegative val="0"/>
          <c:cat>
            <c:strRef>
              <c:f>'Demand, Headcount,Utilization'!$D$7:$P$7</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'Demand, Headcount,Utilization'!$D$101:$AK$101</c:f>
              <c:numCache>
                <c:formatCode>_ * #,##0_ ;_ * \-#,##0_ ;_ * "-"??_ ;_ @_ </c:formatCode>
                <c:ptCount val="13"/>
                <c:pt idx="0">
                  <c:v>15525</c:v>
                </c:pt>
                <c:pt idx="1">
                  <c:v>12690</c:v>
                </c:pt>
                <c:pt idx="2">
                  <c:v>14115</c:v>
                </c:pt>
                <c:pt idx="3">
                  <c:v>13830</c:v>
                </c:pt>
                <c:pt idx="4">
                  <c:v>16965</c:v>
                </c:pt>
                <c:pt idx="5">
                  <c:v>29910</c:v>
                </c:pt>
                <c:pt idx="6">
                  <c:v>35775</c:v>
                </c:pt>
                <c:pt idx="7">
                  <c:v>0</c:v>
                </c:pt>
                <c:pt idx="8">
                  <c:v>0</c:v>
                </c:pt>
                <c:pt idx="9">
                  <c:v>0</c:v>
                </c:pt>
                <c:pt idx="10">
                  <c:v>0</c:v>
                </c:pt>
                <c:pt idx="11">
                  <c:v>0</c:v>
                </c:pt>
                <c:pt idx="12">
                  <c:v>0</c:v>
                </c:pt>
              </c:numCache>
            </c:numRef>
          </c:val>
          <c:extLst>
            <c:ext xmlns:c16="http://schemas.microsoft.com/office/drawing/2014/chart" uri="{C3380CC4-5D6E-409C-BE32-E72D297353CC}">
              <c16:uniqueId val="{00000000-CB8B-4541-86F7-7B4E8DA11313}"/>
            </c:ext>
          </c:extLst>
        </c:ser>
        <c:ser>
          <c:idx val="2"/>
          <c:order val="1"/>
          <c:tx>
            <c:v>Non-Ticket Based Work</c:v>
          </c:tx>
          <c:spPr>
            <a:gradFill flip="none" rotWithShape="1">
              <a:gsLst>
                <a:gs pos="72000">
                  <a:srgbClr val="FFC000"/>
                </a:gs>
                <a:gs pos="100000">
                  <a:schemeClr val="bg1"/>
                </a:gs>
                <a:gs pos="100000">
                  <a:schemeClr val="bg1"/>
                </a:gs>
              </a:gsLst>
              <a:lin ang="5400000" scaled="1"/>
              <a:tileRect/>
            </a:gradFill>
            <a:ln>
              <a:solidFill>
                <a:srgbClr val="FFC000"/>
              </a:solidFill>
            </a:ln>
          </c:spPr>
          <c:invertIfNegative val="0"/>
          <c:cat>
            <c:strRef>
              <c:f>'Demand, Headcount,Utilization'!$D$7:$P$7</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'Demand, Headcount,Utilization'!$D$181:$P$181</c:f>
              <c:numCache>
                <c:formatCode>_ * #,##0_ ;_ * \-#,##0_ ;_ * "-"??_ ;_ @_ </c:formatCode>
                <c:ptCount val="13"/>
                <c:pt idx="0">
                  <c:v>54300</c:v>
                </c:pt>
                <c:pt idx="1">
                  <c:v>54360</c:v>
                </c:pt>
                <c:pt idx="2">
                  <c:v>54720</c:v>
                </c:pt>
                <c:pt idx="3">
                  <c:v>54300</c:v>
                </c:pt>
                <c:pt idx="4">
                  <c:v>54300</c:v>
                </c:pt>
                <c:pt idx="5">
                  <c:v>54300</c:v>
                </c:pt>
                <c:pt idx="6">
                  <c:v>54300</c:v>
                </c:pt>
                <c:pt idx="7">
                  <c:v>0</c:v>
                </c:pt>
                <c:pt idx="8">
                  <c:v>0</c:v>
                </c:pt>
                <c:pt idx="9">
                  <c:v>0</c:v>
                </c:pt>
                <c:pt idx="10">
                  <c:v>0</c:v>
                </c:pt>
                <c:pt idx="11">
                  <c:v>0</c:v>
                </c:pt>
                <c:pt idx="12">
                  <c:v>0</c:v>
                </c:pt>
              </c:numCache>
            </c:numRef>
          </c:val>
          <c:extLst>
            <c:ext xmlns:c16="http://schemas.microsoft.com/office/drawing/2014/chart" uri="{C3380CC4-5D6E-409C-BE32-E72D297353CC}">
              <c16:uniqueId val="{00000001-CB8B-4541-86F7-7B4E8DA11313}"/>
            </c:ext>
          </c:extLst>
        </c:ser>
        <c:dLbls>
          <c:showLegendKey val="0"/>
          <c:showVal val="0"/>
          <c:showCatName val="0"/>
          <c:showSerName val="0"/>
          <c:showPercent val="0"/>
          <c:showBubbleSize val="0"/>
        </c:dLbls>
        <c:gapWidth val="150"/>
        <c:overlap val="100"/>
        <c:axId val="211041280"/>
        <c:axId val="211047168"/>
      </c:barChart>
      <c:lineChart>
        <c:grouping val="standard"/>
        <c:varyColors val="0"/>
        <c:ser>
          <c:idx val="3"/>
          <c:order val="2"/>
          <c:tx>
            <c:strRef>
              <c:f>'SPOC Ratio'!$D$54:$P$54</c:f>
              <c:strCache>
                <c:ptCount val="13"/>
                <c:pt idx="0">
                  <c:v>SPOC ratio (min)</c:v>
                </c:pt>
              </c:strCache>
            </c:strRef>
          </c:tx>
          <c:cat>
            <c:strRef>
              <c:f>'SPOC Ratio'!$D$55:$P$55</c:f>
              <c:strCache>
                <c:ptCount val="13"/>
                <c:pt idx="0">
                  <c:v>Jan-18</c:v>
                </c:pt>
                <c:pt idx="1">
                  <c:v>Feb-18</c:v>
                </c:pt>
                <c:pt idx="2">
                  <c:v>Mar-18</c:v>
                </c:pt>
                <c:pt idx="3">
                  <c:v>Apr-18</c:v>
                </c:pt>
                <c:pt idx="4">
                  <c:v>May-18</c:v>
                </c:pt>
                <c:pt idx="5">
                  <c:v>Jun-18</c:v>
                </c:pt>
                <c:pt idx="6">
                  <c:v>Jul-18</c:v>
                </c:pt>
                <c:pt idx="7">
                  <c:v>Month 8</c:v>
                </c:pt>
                <c:pt idx="8">
                  <c:v>Month 9</c:v>
                </c:pt>
                <c:pt idx="9">
                  <c:v>Month 10</c:v>
                </c:pt>
                <c:pt idx="10">
                  <c:v>Month 11</c:v>
                </c:pt>
                <c:pt idx="11">
                  <c:v>Month 12</c:v>
                </c:pt>
                <c:pt idx="12">
                  <c:v>Month 13</c:v>
                </c:pt>
              </c:strCache>
            </c:strRef>
          </c:cat>
          <c:val>
            <c:numRef>
              <c:f>'SPOC Ratio'!$D$57:$P$57</c:f>
              <c:numCache>
                <c:formatCode>_(* #,##0_);_(* \(#,##0\);_(*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2-CB8B-4541-86F7-7B4E8DA11313}"/>
            </c:ext>
          </c:extLst>
        </c:ser>
        <c:dLbls>
          <c:showLegendKey val="0"/>
          <c:showVal val="0"/>
          <c:showCatName val="0"/>
          <c:showSerName val="0"/>
          <c:showPercent val="0"/>
          <c:showBubbleSize val="0"/>
        </c:dLbls>
        <c:marker val="1"/>
        <c:smooth val="0"/>
        <c:axId val="211041280"/>
        <c:axId val="211047168"/>
      </c:lineChart>
      <c:catAx>
        <c:axId val="211041280"/>
        <c:scaling>
          <c:orientation val="minMax"/>
        </c:scaling>
        <c:delete val="0"/>
        <c:axPos val="b"/>
        <c:numFmt formatCode="General" sourceLinked="1"/>
        <c:majorTickMark val="out"/>
        <c:minorTickMark val="none"/>
        <c:tickLblPos val="nextTo"/>
        <c:txPr>
          <a:bodyPr/>
          <a:lstStyle/>
          <a:p>
            <a:pPr>
              <a:defRPr sz="800"/>
            </a:pPr>
            <a:endParaRPr lang="en-US"/>
          </a:p>
        </c:txPr>
        <c:crossAx val="211047168"/>
        <c:crosses val="autoZero"/>
        <c:auto val="1"/>
        <c:lblAlgn val="ctr"/>
        <c:lblOffset val="100"/>
        <c:noMultiLvlLbl val="0"/>
      </c:catAx>
      <c:valAx>
        <c:axId val="211047168"/>
        <c:scaling>
          <c:orientation val="minMax"/>
        </c:scaling>
        <c:delete val="0"/>
        <c:axPos val="l"/>
        <c:majorGridlines/>
        <c:title>
          <c:tx>
            <c:rich>
              <a:bodyPr rot="-5400000" vert="horz"/>
              <a:lstStyle/>
              <a:p>
                <a:pPr>
                  <a:defRPr/>
                </a:pPr>
                <a:r>
                  <a:rPr lang="en-PH" sz="900">
                    <a:latin typeface="Verdana" panose="020B0604030504040204" pitchFamily="34" charset="0"/>
                    <a:ea typeface="Verdana" panose="020B0604030504040204" pitchFamily="34" charset="0"/>
                    <a:cs typeface="Verdana" panose="020B0604030504040204" pitchFamily="34" charset="0"/>
                  </a:rPr>
                  <a:t>Minutes</a:t>
                </a:r>
              </a:p>
            </c:rich>
          </c:tx>
          <c:layout>
            <c:manualLayout>
              <c:xMode val="edge"/>
              <c:yMode val="edge"/>
              <c:x val="1.2441403626044872E-2"/>
              <c:y val="0.30726588568653135"/>
            </c:manualLayout>
          </c:layout>
          <c:overlay val="0"/>
        </c:title>
        <c:numFmt formatCode="#,##0" sourceLinked="0"/>
        <c:majorTickMark val="out"/>
        <c:minorTickMark val="none"/>
        <c:tickLblPos val="nextTo"/>
        <c:crossAx val="211041280"/>
        <c:crosses val="autoZero"/>
        <c:crossBetween val="between"/>
      </c:valAx>
    </c:plotArea>
    <c:legend>
      <c:legendPos val="b"/>
      <c:overlay val="0"/>
    </c:legend>
    <c:plotVisOnly val="1"/>
    <c:dispBlanksAs val="gap"/>
    <c:showDLblsOverMax val="0"/>
  </c:chart>
  <c:txPr>
    <a:bodyPr/>
    <a:lstStyle/>
    <a:p>
      <a:pPr>
        <a:defRPr>
          <a:latin typeface="Verdana" panose="020B0604030504040204" pitchFamily="34" charset="0"/>
          <a:ea typeface="Verdana" panose="020B0604030504040204" pitchFamily="34" charset="0"/>
          <a:cs typeface="Verdana" panose="020B0604030504040204"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39</xdr:col>
      <xdr:colOff>239110</xdr:colOff>
      <xdr:row>58</xdr:row>
      <xdr:rowOff>98535</xdr:rowOff>
    </xdr:from>
    <xdr:to>
      <xdr:col>42</xdr:col>
      <xdr:colOff>404210</xdr:colOff>
      <xdr:row>65</xdr:row>
      <xdr:rowOff>0</xdr:rowOff>
    </xdr:to>
    <xdr:sp macro="" textlink="">
      <xdr:nvSpPr>
        <xdr:cNvPr id="3" name="Rectangular Callout 2">
          <a:extLst>
            <a:ext uri="{FF2B5EF4-FFF2-40B4-BE49-F238E27FC236}">
              <a16:creationId xmlns:a16="http://schemas.microsoft.com/office/drawing/2014/main" id="{00000000-0008-0000-0000-000003000000}"/>
            </a:ext>
          </a:extLst>
        </xdr:cNvPr>
        <xdr:cNvSpPr/>
      </xdr:nvSpPr>
      <xdr:spPr>
        <a:xfrm>
          <a:off x="15172558" y="7981294"/>
          <a:ext cx="2102945" cy="952500"/>
        </a:xfrm>
        <a:prstGeom prst="wedgeRectCallout">
          <a:avLst>
            <a:gd name="adj1" fmla="val -54581"/>
            <a:gd name="adj2" fmla="val 9027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Choose</a:t>
          </a:r>
          <a:r>
            <a:rPr lang="en-US" sz="1100" baseline="0"/>
            <a:t> if skill is primary, secondary or not applicable.</a:t>
          </a:r>
        </a:p>
        <a:p>
          <a:pPr algn="l"/>
          <a:endParaRPr lang="en-US" sz="1100" baseline="0"/>
        </a:p>
        <a:p>
          <a:pPr algn="l"/>
          <a:r>
            <a:rPr lang="en-US" sz="1100" b="1" baseline="0"/>
            <a:t>Make sure NO DUPLICATE.</a:t>
          </a:r>
          <a:endParaRPr lang="en-US" sz="1100" b="1"/>
        </a:p>
      </xdr:txBody>
    </xdr:sp>
    <xdr:clientData/>
  </xdr:twoCellAnchor>
  <xdr:twoCellAnchor>
    <xdr:from>
      <xdr:col>1</xdr:col>
      <xdr:colOff>292100</xdr:colOff>
      <xdr:row>17</xdr:row>
      <xdr:rowOff>88900</xdr:rowOff>
    </xdr:from>
    <xdr:to>
      <xdr:col>1</xdr:col>
      <xdr:colOff>673100</xdr:colOff>
      <xdr:row>20</xdr:row>
      <xdr:rowOff>38100</xdr:rowOff>
    </xdr:to>
    <xdr:sp macro="" textlink="">
      <xdr:nvSpPr>
        <xdr:cNvPr id="4" name="Curved Right Arrow 3">
          <a:extLst>
            <a:ext uri="{FF2B5EF4-FFF2-40B4-BE49-F238E27FC236}">
              <a16:creationId xmlns:a16="http://schemas.microsoft.com/office/drawing/2014/main" id="{00000000-0008-0000-0000-000004000000}"/>
            </a:ext>
          </a:extLst>
        </xdr:cNvPr>
        <xdr:cNvSpPr/>
      </xdr:nvSpPr>
      <xdr:spPr>
        <a:xfrm>
          <a:off x="1079500" y="2286000"/>
          <a:ext cx="381000" cy="508000"/>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190500</xdr:colOff>
      <xdr:row>6</xdr:row>
      <xdr:rowOff>101600</xdr:rowOff>
    </xdr:from>
    <xdr:to>
      <xdr:col>1</xdr:col>
      <xdr:colOff>0</xdr:colOff>
      <xdr:row>44</xdr:row>
      <xdr:rowOff>101600</xdr:rowOff>
    </xdr:to>
    <xdr:sp macro="" textlink="">
      <xdr:nvSpPr>
        <xdr:cNvPr id="6" name="Bent Arrow 5">
          <a:extLst>
            <a:ext uri="{FF2B5EF4-FFF2-40B4-BE49-F238E27FC236}">
              <a16:creationId xmlns:a16="http://schemas.microsoft.com/office/drawing/2014/main" id="{00000000-0008-0000-0000-000006000000}"/>
            </a:ext>
          </a:extLst>
        </xdr:cNvPr>
        <xdr:cNvSpPr/>
      </xdr:nvSpPr>
      <xdr:spPr>
        <a:xfrm>
          <a:off x="190500" y="1130738"/>
          <a:ext cx="652517" cy="5134741"/>
        </a:xfrm>
        <a:prstGeom prst="ben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38</xdr:col>
      <xdr:colOff>88897</xdr:colOff>
      <xdr:row>20</xdr:row>
      <xdr:rowOff>50800</xdr:rowOff>
    </xdr:from>
    <xdr:to>
      <xdr:col>39</xdr:col>
      <xdr:colOff>54740</xdr:colOff>
      <xdr:row>74</xdr:row>
      <xdr:rowOff>65689</xdr:rowOff>
    </xdr:to>
    <xdr:sp macro="" textlink="">
      <xdr:nvSpPr>
        <xdr:cNvPr id="7" name="Bent Arrow 6">
          <a:extLst>
            <a:ext uri="{FF2B5EF4-FFF2-40B4-BE49-F238E27FC236}">
              <a16:creationId xmlns:a16="http://schemas.microsoft.com/office/drawing/2014/main" id="{00000000-0008-0000-0000-000007000000}"/>
            </a:ext>
          </a:extLst>
        </xdr:cNvPr>
        <xdr:cNvSpPr/>
      </xdr:nvSpPr>
      <xdr:spPr>
        <a:xfrm flipH="1">
          <a:off x="14310707" y="3368128"/>
          <a:ext cx="677481" cy="5850320"/>
        </a:xfrm>
        <a:prstGeom prst="ben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240862</xdr:colOff>
      <xdr:row>186</xdr:row>
      <xdr:rowOff>21897</xdr:rowOff>
    </xdr:from>
    <xdr:to>
      <xdr:col>15</xdr:col>
      <xdr:colOff>64266</xdr:colOff>
      <xdr:row>201</xdr:row>
      <xdr:rowOff>3995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218965</xdr:colOff>
      <xdr:row>203</xdr:row>
      <xdr:rowOff>10949</xdr:rowOff>
    </xdr:from>
    <xdr:to>
      <xdr:col>15</xdr:col>
      <xdr:colOff>42369</xdr:colOff>
      <xdr:row>217</xdr:row>
      <xdr:rowOff>146323</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65695</xdr:colOff>
      <xdr:row>6</xdr:row>
      <xdr:rowOff>98533</xdr:rowOff>
    </xdr:from>
    <xdr:to>
      <xdr:col>44</xdr:col>
      <xdr:colOff>54746</xdr:colOff>
      <xdr:row>10</xdr:row>
      <xdr:rowOff>54742</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4517419" y="1193361"/>
          <a:ext cx="3864741" cy="58026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This</a:t>
          </a:r>
          <a:r>
            <a:rPr lang="en-PH" sz="1100" baseline="0"/>
            <a:t> table will show the total workload in minutes based on the data you will input in the ticket based and not ticket based work. </a:t>
          </a:r>
          <a:endParaRPr lang="en-PH" sz="1100"/>
        </a:p>
      </xdr:txBody>
    </xdr:sp>
    <xdr:clientData/>
  </xdr:twoCellAnchor>
  <xdr:twoCellAnchor>
    <xdr:from>
      <xdr:col>38</xdr:col>
      <xdr:colOff>0</xdr:colOff>
      <xdr:row>11</xdr:row>
      <xdr:rowOff>164223</xdr:rowOff>
    </xdr:from>
    <xdr:to>
      <xdr:col>43</xdr:col>
      <xdr:colOff>602155</xdr:colOff>
      <xdr:row>16</xdr:row>
      <xdr:rowOff>120431</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4451724" y="2036378"/>
          <a:ext cx="3864741" cy="766381"/>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Total</a:t>
          </a:r>
          <a:r>
            <a:rPr lang="en-PH" sz="1100" baseline="0"/>
            <a:t> workdays in a month based on Nessie timesheet  if you want a realistic result. For a theoretical result, used the calendar  work days. Total work hours  will depend on HR policy, this should not include breaks.</a:t>
          </a:r>
          <a:endParaRPr lang="en-PH" sz="1100"/>
        </a:p>
      </xdr:txBody>
    </xdr:sp>
    <xdr:clientData/>
  </xdr:twoCellAnchor>
  <xdr:twoCellAnchor>
    <xdr:from>
      <xdr:col>39</xdr:col>
      <xdr:colOff>284648</xdr:colOff>
      <xdr:row>19</xdr:row>
      <xdr:rowOff>87586</xdr:rowOff>
    </xdr:from>
    <xdr:to>
      <xdr:col>45</xdr:col>
      <xdr:colOff>372234</xdr:colOff>
      <xdr:row>23</xdr:row>
      <xdr:rowOff>76638</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15448010" y="3273534"/>
          <a:ext cx="3864741" cy="645949"/>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If your</a:t>
          </a:r>
          <a:r>
            <a:rPr lang="en-PH" sz="1100" baseline="0"/>
            <a:t> team is divided into different skill level, please put the number of headcount per skill.</a:t>
          </a:r>
          <a:endParaRPr lang="en-PH" sz="1100"/>
        </a:p>
      </xdr:txBody>
    </xdr:sp>
    <xdr:clientData/>
  </xdr:twoCellAnchor>
  <xdr:twoCellAnchor>
    <xdr:from>
      <xdr:col>39</xdr:col>
      <xdr:colOff>295599</xdr:colOff>
      <xdr:row>26</xdr:row>
      <xdr:rowOff>10948</xdr:rowOff>
    </xdr:from>
    <xdr:to>
      <xdr:col>45</xdr:col>
      <xdr:colOff>383185</xdr:colOff>
      <xdr:row>28</xdr:row>
      <xdr:rowOff>120431</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5458961" y="4357414"/>
          <a:ext cx="3864741" cy="459827"/>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The current</a:t>
          </a:r>
          <a:r>
            <a:rPr lang="en-PH" sz="1100" baseline="0"/>
            <a:t> headcount in the team</a:t>
          </a:r>
          <a:endParaRPr lang="en-PH" sz="1100"/>
        </a:p>
      </xdr:txBody>
    </xdr:sp>
    <xdr:clientData/>
  </xdr:twoCellAnchor>
  <xdr:twoCellAnchor>
    <xdr:from>
      <xdr:col>39</xdr:col>
      <xdr:colOff>284648</xdr:colOff>
      <xdr:row>34</xdr:row>
      <xdr:rowOff>0</xdr:rowOff>
    </xdr:from>
    <xdr:to>
      <xdr:col>45</xdr:col>
      <xdr:colOff>372234</xdr:colOff>
      <xdr:row>37</xdr:row>
      <xdr:rowOff>0</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15448010" y="5747845"/>
          <a:ext cx="3864741" cy="459827"/>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This is option</a:t>
          </a:r>
          <a:r>
            <a:rPr lang="en-PH" sz="1100" baseline="0"/>
            <a:t>al if you want to see the managed infrastructure per headcount</a:t>
          </a:r>
          <a:r>
            <a:rPr lang="en-PH" sz="1100"/>
            <a:t>. </a:t>
          </a:r>
        </a:p>
      </xdr:txBody>
    </xdr:sp>
    <xdr:clientData/>
  </xdr:twoCellAnchor>
  <xdr:twoCellAnchor>
    <xdr:from>
      <xdr:col>39</xdr:col>
      <xdr:colOff>306552</xdr:colOff>
      <xdr:row>49</xdr:row>
      <xdr:rowOff>109483</xdr:rowOff>
    </xdr:from>
    <xdr:to>
      <xdr:col>45</xdr:col>
      <xdr:colOff>394138</xdr:colOff>
      <xdr:row>56</xdr:row>
      <xdr:rowOff>142328</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15469914" y="8287845"/>
          <a:ext cx="3864741" cy="98534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Monthly total of ticket based work should come from the ticket</a:t>
          </a:r>
          <a:r>
            <a:rPr lang="en-PH" sz="1100" baseline="0"/>
            <a:t> data. Total number of ticket demand per type should be  filled in.</a:t>
          </a:r>
        </a:p>
        <a:p>
          <a:endParaRPr lang="en-PH" sz="1100" baseline="0"/>
        </a:p>
        <a:p>
          <a:pPr marL="0" marR="0" indent="0" defTabSz="914400" eaLnBrk="1" fontAlgn="auto" latinLnBrk="0" hangingPunct="1">
            <a:lnSpc>
              <a:spcPct val="100000"/>
            </a:lnSpc>
            <a:spcBef>
              <a:spcPts val="0"/>
            </a:spcBef>
            <a:spcAft>
              <a:spcPts val="0"/>
            </a:spcAft>
            <a:buClrTx/>
            <a:buSzTx/>
            <a:buFontTx/>
            <a:buNone/>
            <a:tabLst/>
            <a:defRPr/>
          </a:pPr>
          <a:r>
            <a:rPr lang="en-PH" sz="1100" b="1" baseline="0">
              <a:solidFill>
                <a:schemeClr val="dk1"/>
              </a:solidFill>
              <a:effectLst/>
              <a:latin typeface="+mn-lt"/>
              <a:ea typeface="+mn-ea"/>
              <a:cs typeface="+mn-cs"/>
            </a:rPr>
            <a:t>Average handle time </a:t>
          </a:r>
          <a:r>
            <a:rPr lang="en-PH" sz="1100" baseline="0">
              <a:solidFill>
                <a:schemeClr val="dk1"/>
              </a:solidFill>
              <a:effectLst/>
              <a:latin typeface="+mn-lt"/>
              <a:ea typeface="+mn-ea"/>
              <a:cs typeface="+mn-cs"/>
            </a:rPr>
            <a:t>in minutes should be defined and place in the cell before the activity or ticket type</a:t>
          </a:r>
          <a:endParaRPr lang="en-PH">
            <a:effectLst/>
          </a:endParaRPr>
        </a:p>
        <a:p>
          <a:endParaRPr lang="en-PH" sz="1100"/>
        </a:p>
      </xdr:txBody>
    </xdr:sp>
    <xdr:clientData/>
  </xdr:twoCellAnchor>
  <xdr:twoCellAnchor>
    <xdr:from>
      <xdr:col>39</xdr:col>
      <xdr:colOff>0</xdr:colOff>
      <xdr:row>128</xdr:row>
      <xdr:rowOff>0</xdr:rowOff>
    </xdr:from>
    <xdr:to>
      <xdr:col>45</xdr:col>
      <xdr:colOff>87586</xdr:colOff>
      <xdr:row>132</xdr:row>
      <xdr:rowOff>76639</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15163362" y="14944397"/>
          <a:ext cx="3864741" cy="689742"/>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Non ticket based work are</a:t>
          </a:r>
          <a:r>
            <a:rPr lang="en-PH" sz="1100" baseline="0"/>
            <a:t> tasks that you do in a daily basis that  are required to fulfill customer needs that are not reflected in tickets</a:t>
          </a:r>
        </a:p>
        <a:p>
          <a:endParaRPr lang="en-PH" sz="1100" baseline="0"/>
        </a:p>
        <a:p>
          <a:endParaRPr lang="en-PH" sz="1100"/>
        </a:p>
      </xdr:txBody>
    </xdr:sp>
    <xdr:clientData/>
  </xdr:twoCellAnchor>
  <xdr:twoCellAnchor>
    <xdr:from>
      <xdr:col>37</xdr:col>
      <xdr:colOff>153276</xdr:colOff>
      <xdr:row>8</xdr:row>
      <xdr:rowOff>65689</xdr:rowOff>
    </xdr:from>
    <xdr:to>
      <xdr:col>38</xdr:col>
      <xdr:colOff>65695</xdr:colOff>
      <xdr:row>8</xdr:row>
      <xdr:rowOff>71163</xdr:rowOff>
    </xdr:to>
    <xdr:cxnSp macro="">
      <xdr:nvCxnSpPr>
        <xdr:cNvPr id="21" name="Straight Arrow Connector 20">
          <a:extLst>
            <a:ext uri="{FF2B5EF4-FFF2-40B4-BE49-F238E27FC236}">
              <a16:creationId xmlns:a16="http://schemas.microsoft.com/office/drawing/2014/main" id="{00000000-0008-0000-0000-000015000000}"/>
            </a:ext>
          </a:extLst>
        </xdr:cNvPr>
        <xdr:cNvCxnSpPr>
          <a:stCxn id="5" idx="1"/>
        </xdr:cNvCxnSpPr>
      </xdr:nvCxnSpPr>
      <xdr:spPr>
        <a:xfrm flipH="1" flipV="1">
          <a:off x="13893362" y="1478017"/>
          <a:ext cx="624057" cy="54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76636</xdr:colOff>
      <xdr:row>13</xdr:row>
      <xdr:rowOff>43792</xdr:rowOff>
    </xdr:from>
    <xdr:to>
      <xdr:col>37</xdr:col>
      <xdr:colOff>700693</xdr:colOff>
      <xdr:row>13</xdr:row>
      <xdr:rowOff>49266</xdr:rowOff>
    </xdr:to>
    <xdr:cxnSp macro="">
      <xdr:nvCxnSpPr>
        <xdr:cNvPr id="25" name="Straight Arrow Connector 24">
          <a:extLst>
            <a:ext uri="{FF2B5EF4-FFF2-40B4-BE49-F238E27FC236}">
              <a16:creationId xmlns:a16="http://schemas.microsoft.com/office/drawing/2014/main" id="{00000000-0008-0000-0000-000019000000}"/>
            </a:ext>
          </a:extLst>
        </xdr:cNvPr>
        <xdr:cNvCxnSpPr/>
      </xdr:nvCxnSpPr>
      <xdr:spPr>
        <a:xfrm flipH="1" flipV="1">
          <a:off x="13816722" y="2244395"/>
          <a:ext cx="624057" cy="54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120431</xdr:colOff>
      <xdr:row>19</xdr:row>
      <xdr:rowOff>164224</xdr:rowOff>
    </xdr:from>
    <xdr:to>
      <xdr:col>39</xdr:col>
      <xdr:colOff>273708</xdr:colOff>
      <xdr:row>19</xdr:row>
      <xdr:rowOff>186121</xdr:rowOff>
    </xdr:to>
    <xdr:cxnSp macro="">
      <xdr:nvCxnSpPr>
        <xdr:cNvPr id="26" name="Straight Arrow Connector 25">
          <a:extLst>
            <a:ext uri="{FF2B5EF4-FFF2-40B4-BE49-F238E27FC236}">
              <a16:creationId xmlns:a16="http://schemas.microsoft.com/office/drawing/2014/main" id="{00000000-0008-0000-0000-00001A000000}"/>
            </a:ext>
          </a:extLst>
        </xdr:cNvPr>
        <xdr:cNvCxnSpPr/>
      </xdr:nvCxnSpPr>
      <xdr:spPr>
        <a:xfrm flipH="1" flipV="1">
          <a:off x="14572155" y="3350172"/>
          <a:ext cx="864915" cy="218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142328</xdr:colOff>
      <xdr:row>26</xdr:row>
      <xdr:rowOff>164224</xdr:rowOff>
    </xdr:from>
    <xdr:to>
      <xdr:col>39</xdr:col>
      <xdr:colOff>306554</xdr:colOff>
      <xdr:row>27</xdr:row>
      <xdr:rowOff>49268</xdr:rowOff>
    </xdr:to>
    <xdr:cxnSp macro="">
      <xdr:nvCxnSpPr>
        <xdr:cNvPr id="29" name="Straight Arrow Connector 28">
          <a:extLst>
            <a:ext uri="{FF2B5EF4-FFF2-40B4-BE49-F238E27FC236}">
              <a16:creationId xmlns:a16="http://schemas.microsoft.com/office/drawing/2014/main" id="{00000000-0008-0000-0000-00001D000000}"/>
            </a:ext>
          </a:extLst>
        </xdr:cNvPr>
        <xdr:cNvCxnSpPr/>
      </xdr:nvCxnSpPr>
      <xdr:spPr>
        <a:xfrm flipH="1" flipV="1">
          <a:off x="13882414" y="4510690"/>
          <a:ext cx="1587502" cy="821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175173</xdr:colOff>
      <xdr:row>35</xdr:row>
      <xdr:rowOff>38319</xdr:rowOff>
    </xdr:from>
    <xdr:to>
      <xdr:col>39</xdr:col>
      <xdr:colOff>273706</xdr:colOff>
      <xdr:row>35</xdr:row>
      <xdr:rowOff>54741</xdr:rowOff>
    </xdr:to>
    <xdr:cxnSp macro="">
      <xdr:nvCxnSpPr>
        <xdr:cNvPr id="31" name="Straight Arrow Connector 30">
          <a:extLst>
            <a:ext uri="{FF2B5EF4-FFF2-40B4-BE49-F238E27FC236}">
              <a16:creationId xmlns:a16="http://schemas.microsoft.com/office/drawing/2014/main" id="{00000000-0008-0000-0000-00001F000000}"/>
            </a:ext>
          </a:extLst>
        </xdr:cNvPr>
        <xdr:cNvCxnSpPr/>
      </xdr:nvCxnSpPr>
      <xdr:spPr>
        <a:xfrm flipH="1">
          <a:off x="13915259" y="5939440"/>
          <a:ext cx="1521809" cy="1642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131381</xdr:colOff>
      <xdr:row>52</xdr:row>
      <xdr:rowOff>114957</xdr:rowOff>
    </xdr:from>
    <xdr:to>
      <xdr:col>39</xdr:col>
      <xdr:colOff>317507</xdr:colOff>
      <xdr:row>55</xdr:row>
      <xdr:rowOff>120431</xdr:rowOff>
    </xdr:to>
    <xdr:cxnSp macro="">
      <xdr:nvCxnSpPr>
        <xdr:cNvPr id="33" name="Straight Arrow Connector 32">
          <a:extLst>
            <a:ext uri="{FF2B5EF4-FFF2-40B4-BE49-F238E27FC236}">
              <a16:creationId xmlns:a16="http://schemas.microsoft.com/office/drawing/2014/main" id="{00000000-0008-0000-0000-000021000000}"/>
            </a:ext>
          </a:extLst>
        </xdr:cNvPr>
        <xdr:cNvCxnSpPr/>
      </xdr:nvCxnSpPr>
      <xdr:spPr>
        <a:xfrm flipH="1">
          <a:off x="13871467" y="8764095"/>
          <a:ext cx="1609402" cy="33392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503621</xdr:colOff>
      <xdr:row>131</xdr:row>
      <xdr:rowOff>76638</xdr:rowOff>
    </xdr:from>
    <xdr:to>
      <xdr:col>38</xdr:col>
      <xdr:colOff>667851</xdr:colOff>
      <xdr:row>131</xdr:row>
      <xdr:rowOff>82113</xdr:rowOff>
    </xdr:to>
    <xdr:cxnSp macro="">
      <xdr:nvCxnSpPr>
        <xdr:cNvPr id="35" name="Straight Arrow Connector 34">
          <a:extLst>
            <a:ext uri="{FF2B5EF4-FFF2-40B4-BE49-F238E27FC236}">
              <a16:creationId xmlns:a16="http://schemas.microsoft.com/office/drawing/2014/main" id="{00000000-0008-0000-0000-000023000000}"/>
            </a:ext>
          </a:extLst>
        </xdr:cNvPr>
        <xdr:cNvCxnSpPr/>
      </xdr:nvCxnSpPr>
      <xdr:spPr>
        <a:xfrm flipH="1" flipV="1">
          <a:off x="14243707" y="15480862"/>
          <a:ext cx="875868" cy="5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328449</xdr:colOff>
      <xdr:row>91</xdr:row>
      <xdr:rowOff>109484</xdr:rowOff>
    </xdr:from>
    <xdr:to>
      <xdr:col>47</xdr:col>
      <xdr:colOff>514569</xdr:colOff>
      <xdr:row>99</xdr:row>
      <xdr:rowOff>0</xdr:rowOff>
    </xdr:to>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16816552" y="11572329"/>
          <a:ext cx="3864741" cy="1248102"/>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baseline="0"/>
        </a:p>
        <a:p>
          <a:r>
            <a:rPr lang="en-PH" sz="1100" b="1" baseline="0"/>
            <a:t>Average handle time </a:t>
          </a:r>
          <a:r>
            <a:rPr lang="en-PH" sz="1100" baseline="0"/>
            <a:t>in minutes should be defined and place in the cell before the activity or ticket type. The number will be defined by managers based from average work effort per instance.  The number can come from sampling, ticket data or observations. </a:t>
          </a:r>
        </a:p>
        <a:p>
          <a:endParaRPr lang="en-PH" sz="1100"/>
        </a:p>
      </xdr:txBody>
    </xdr:sp>
    <xdr:clientData/>
  </xdr:twoCellAnchor>
  <xdr:twoCellAnchor>
    <xdr:from>
      <xdr:col>40</xdr:col>
      <xdr:colOff>284655</xdr:colOff>
      <xdr:row>94</xdr:row>
      <xdr:rowOff>5476</xdr:rowOff>
    </xdr:from>
    <xdr:to>
      <xdr:col>41</xdr:col>
      <xdr:colOff>284661</xdr:colOff>
      <xdr:row>94</xdr:row>
      <xdr:rowOff>32845</xdr:rowOff>
    </xdr:to>
    <xdr:cxnSp macro="">
      <xdr:nvCxnSpPr>
        <xdr:cNvPr id="38" name="Straight Arrow Connector 37">
          <a:extLst>
            <a:ext uri="{FF2B5EF4-FFF2-40B4-BE49-F238E27FC236}">
              <a16:creationId xmlns:a16="http://schemas.microsoft.com/office/drawing/2014/main" id="{00000000-0008-0000-0000-000026000000}"/>
            </a:ext>
          </a:extLst>
        </xdr:cNvPr>
        <xdr:cNvCxnSpPr/>
      </xdr:nvCxnSpPr>
      <xdr:spPr>
        <a:xfrm flipH="1">
          <a:off x="16159655" y="11928148"/>
          <a:ext cx="613109" cy="2736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0</xdr:colOff>
      <xdr:row>169</xdr:row>
      <xdr:rowOff>0</xdr:rowOff>
    </xdr:from>
    <xdr:to>
      <xdr:col>48</xdr:col>
      <xdr:colOff>186120</xdr:colOff>
      <xdr:row>179</xdr:row>
      <xdr:rowOff>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17101207" y="18655862"/>
          <a:ext cx="3864741" cy="1248102"/>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baseline="0"/>
        </a:p>
        <a:p>
          <a:r>
            <a:rPr lang="en-PH" sz="1100" b="1" baseline="0"/>
            <a:t>Average handle time </a:t>
          </a:r>
          <a:r>
            <a:rPr lang="en-PH" sz="1100" baseline="0"/>
            <a:t>in minutes should be defined and place in the cell before the activity or ticket type. The number will be defined by managers based from average work effort per instance.  The number can come from sampling, ticket data or observations. </a:t>
          </a:r>
        </a:p>
        <a:p>
          <a:endParaRPr lang="en-PH" sz="1100"/>
        </a:p>
      </xdr:txBody>
    </xdr:sp>
    <xdr:clientData/>
  </xdr:twoCellAnchor>
  <xdr:twoCellAnchor>
    <xdr:from>
      <xdr:col>40</xdr:col>
      <xdr:colOff>350351</xdr:colOff>
      <xdr:row>172</xdr:row>
      <xdr:rowOff>0</xdr:rowOff>
    </xdr:from>
    <xdr:to>
      <xdr:col>42</xdr:col>
      <xdr:colOff>12</xdr:colOff>
      <xdr:row>172</xdr:row>
      <xdr:rowOff>5475</xdr:rowOff>
    </xdr:to>
    <xdr:cxnSp macro="">
      <xdr:nvCxnSpPr>
        <xdr:cNvPr id="41" name="Straight Arrow Connector 40">
          <a:extLst>
            <a:ext uri="{FF2B5EF4-FFF2-40B4-BE49-F238E27FC236}">
              <a16:creationId xmlns:a16="http://schemas.microsoft.com/office/drawing/2014/main" id="{00000000-0008-0000-0000-000029000000}"/>
            </a:ext>
          </a:extLst>
        </xdr:cNvPr>
        <xdr:cNvCxnSpPr/>
      </xdr:nvCxnSpPr>
      <xdr:spPr>
        <a:xfrm flipH="1" flipV="1">
          <a:off x="16225351" y="19115690"/>
          <a:ext cx="875868" cy="5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175171</xdr:colOff>
      <xdr:row>220</xdr:row>
      <xdr:rowOff>89995</xdr:rowOff>
    </xdr:from>
    <xdr:to>
      <xdr:col>15</xdr:col>
      <xdr:colOff>3282</xdr:colOff>
      <xdr:row>238</xdr:row>
      <xdr:rowOff>74229</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35720</xdr:colOff>
      <xdr:row>57</xdr:row>
      <xdr:rowOff>86914</xdr:rowOff>
    </xdr:from>
    <xdr:to>
      <xdr:col>17</xdr:col>
      <xdr:colOff>154783</xdr:colOff>
      <xdr:row>75</xdr:row>
      <xdr:rowOff>130968</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83341</xdr:colOff>
      <xdr:row>77</xdr:row>
      <xdr:rowOff>75009</xdr:rowOff>
    </xdr:from>
    <xdr:to>
      <xdr:col>17</xdr:col>
      <xdr:colOff>238124</xdr:colOff>
      <xdr:row>93</xdr:row>
      <xdr:rowOff>151209</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119062</xdr:colOff>
      <xdr:row>95</xdr:row>
      <xdr:rowOff>122633</xdr:rowOff>
    </xdr:from>
    <xdr:to>
      <xdr:col>17</xdr:col>
      <xdr:colOff>226219</xdr:colOff>
      <xdr:row>112</xdr:row>
      <xdr:rowOff>32145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130968</xdr:colOff>
      <xdr:row>115</xdr:row>
      <xdr:rowOff>0</xdr:rowOff>
    </xdr:from>
    <xdr:to>
      <xdr:col>17</xdr:col>
      <xdr:colOff>309562</xdr:colOff>
      <xdr:row>133</xdr:row>
      <xdr:rowOff>154781</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135</xdr:row>
      <xdr:rowOff>119063</xdr:rowOff>
    </xdr:from>
    <xdr:to>
      <xdr:col>18</xdr:col>
      <xdr:colOff>71438</xdr:colOff>
      <xdr:row>156</xdr:row>
      <xdr:rowOff>47625</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myatos.net/Users/a182269/Documents/Lean/Wave/2014-IMEA-IN-TR-1-SCB/1-Preparation/Meetings/Cascade%20of%20meetings_UN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etings"/>
      <sheetName val="Example"/>
      <sheetName val="Lists"/>
    </sheetNames>
    <sheetDataSet>
      <sheetData sheetId="0" refreshError="1"/>
      <sheetData sheetId="1" refreshError="1"/>
      <sheetData sheetId="2">
        <row r="2">
          <cell r="A2" t="str">
            <v>Daily</v>
          </cell>
        </row>
        <row r="3">
          <cell r="A3" t="str">
            <v>Weekly</v>
          </cell>
        </row>
        <row r="4">
          <cell r="A4" t="str">
            <v>Bi_weekly</v>
          </cell>
        </row>
        <row r="5">
          <cell r="A5" t="str">
            <v>Monthly</v>
          </cell>
        </row>
        <row r="6">
          <cell r="A6" t="str">
            <v>Bi_monthly</v>
          </cell>
        </row>
        <row r="7">
          <cell r="A7" t="str">
            <v>Quarterly</v>
          </cell>
        </row>
        <row r="8">
          <cell r="A8" t="str">
            <v>Half_yearly</v>
          </cell>
        </row>
        <row r="9">
          <cell r="A9" t="str">
            <v>Yearly</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02"/>
  <sheetViews>
    <sheetView zoomScale="98" zoomScaleNormal="98" workbookViewId="0">
      <pane xSplit="3" ySplit="5" topLeftCell="D182" activePane="bottomRight" state="frozen"/>
      <selection pane="topRight" activeCell="D1" sqref="D1"/>
      <selection pane="bottomLeft" activeCell="A6" sqref="A6"/>
      <selection pane="bottomRight" activeCell="B13" sqref="B13"/>
    </sheetView>
  </sheetViews>
  <sheetFormatPr defaultRowHeight="12" outlineLevelRow="1"/>
  <cols>
    <col min="1" max="1" width="12.7109375" style="2" customWidth="1"/>
    <col min="2" max="2" width="28.140625" style="2" bestFit="1" customWidth="1"/>
    <col min="3" max="3" width="64.5703125" style="2" bestFit="1" customWidth="1"/>
    <col min="4" max="4" width="9.140625" style="2" bestFit="1" customWidth="1"/>
    <col min="5" max="5" width="8.85546875" style="2" bestFit="1" customWidth="1"/>
    <col min="6" max="6" width="12.28515625" style="2" bestFit="1" customWidth="1"/>
    <col min="7" max="12" width="9.85546875" style="2" bestFit="1" customWidth="1"/>
    <col min="13" max="16" width="9.7109375" style="2" bestFit="1" customWidth="1"/>
    <col min="17" max="37" width="9.140625" style="2" hidden="1" customWidth="1"/>
    <col min="38" max="40" width="10.7109375" style="2" customWidth="1"/>
    <col min="41" max="16384" width="9.140625" style="2"/>
  </cols>
  <sheetData>
    <row r="1" spans="1:37" ht="18">
      <c r="A1" s="29" t="s">
        <v>56</v>
      </c>
    </row>
    <row r="2" spans="1:37" ht="18">
      <c r="A2" s="29" t="s">
        <v>46</v>
      </c>
      <c r="B2" s="44"/>
    </row>
    <row r="3" spans="1:37">
      <c r="A3" s="22"/>
      <c r="B3" s="22"/>
    </row>
    <row r="4" spans="1:37" ht="12.75">
      <c r="A4" s="22"/>
      <c r="B4" s="11"/>
      <c r="C4" s="1" t="s">
        <v>5</v>
      </c>
    </row>
    <row r="5" spans="1:37" ht="12.75">
      <c r="A5" s="22"/>
      <c r="B5" s="12"/>
      <c r="C5" s="1" t="s">
        <v>6</v>
      </c>
    </row>
    <row r="6" spans="1:37">
      <c r="Q6" s="3"/>
      <c r="R6" s="3"/>
      <c r="S6" s="3"/>
      <c r="T6" s="3"/>
      <c r="U6" s="3"/>
      <c r="V6" s="3"/>
      <c r="W6" s="3"/>
      <c r="X6" s="3"/>
      <c r="Y6" s="3"/>
      <c r="Z6" s="3"/>
      <c r="AA6" s="3"/>
      <c r="AB6" s="3"/>
      <c r="AC6" s="3"/>
      <c r="AD6" s="3"/>
      <c r="AE6" s="3"/>
      <c r="AF6" s="3"/>
      <c r="AG6" s="3"/>
      <c r="AH6" s="3"/>
      <c r="AI6" s="3"/>
      <c r="AJ6" s="3"/>
      <c r="AK6" s="3"/>
    </row>
    <row r="7" spans="1:37" ht="12.75">
      <c r="C7" s="18" t="s">
        <v>39</v>
      </c>
      <c r="D7" s="46">
        <v>43101</v>
      </c>
      <c r="E7" s="46">
        <v>43132</v>
      </c>
      <c r="F7" s="46">
        <v>43160</v>
      </c>
      <c r="G7" s="46">
        <v>43191</v>
      </c>
      <c r="H7" s="46">
        <v>43221</v>
      </c>
      <c r="I7" s="46">
        <v>43252</v>
      </c>
      <c r="J7" s="46">
        <v>43282</v>
      </c>
      <c r="K7" s="46" t="s">
        <v>7</v>
      </c>
      <c r="L7" s="46" t="s">
        <v>8</v>
      </c>
      <c r="M7" s="46" t="s">
        <v>9</v>
      </c>
      <c r="N7" s="46" t="s">
        <v>10</v>
      </c>
      <c r="O7" s="46" t="s">
        <v>11</v>
      </c>
      <c r="P7" s="46" t="s">
        <v>12</v>
      </c>
    </row>
    <row r="8" spans="1:37">
      <c r="C8" s="9" t="s">
        <v>2</v>
      </c>
      <c r="D8" s="14">
        <f t="shared" ref="D8:AK8" si="0">D101</f>
        <v>15525</v>
      </c>
      <c r="E8" s="14">
        <f t="shared" si="0"/>
        <v>12690</v>
      </c>
      <c r="F8" s="14">
        <f t="shared" si="0"/>
        <v>14115</v>
      </c>
      <c r="G8" s="14">
        <f t="shared" si="0"/>
        <v>13830</v>
      </c>
      <c r="H8" s="14">
        <f t="shared" si="0"/>
        <v>16965</v>
      </c>
      <c r="I8" s="14">
        <f t="shared" si="0"/>
        <v>29910</v>
      </c>
      <c r="J8" s="14">
        <f t="shared" si="0"/>
        <v>35775</v>
      </c>
      <c r="K8" s="14">
        <f t="shared" si="0"/>
        <v>0</v>
      </c>
      <c r="L8" s="14">
        <f t="shared" si="0"/>
        <v>0</v>
      </c>
      <c r="M8" s="14">
        <f t="shared" si="0"/>
        <v>0</v>
      </c>
      <c r="N8" s="14">
        <f t="shared" si="0"/>
        <v>0</v>
      </c>
      <c r="O8" s="14">
        <f t="shared" si="0"/>
        <v>0</v>
      </c>
      <c r="P8" s="14">
        <f t="shared" si="0"/>
        <v>0</v>
      </c>
      <c r="Q8" s="8">
        <f t="shared" si="0"/>
        <v>0</v>
      </c>
      <c r="R8" s="8">
        <f t="shared" si="0"/>
        <v>0</v>
      </c>
      <c r="S8" s="8">
        <f t="shared" si="0"/>
        <v>0</v>
      </c>
      <c r="T8" s="8">
        <f t="shared" si="0"/>
        <v>0</v>
      </c>
      <c r="U8" s="8">
        <f t="shared" si="0"/>
        <v>0</v>
      </c>
      <c r="V8" s="8">
        <f t="shared" si="0"/>
        <v>0</v>
      </c>
      <c r="W8" s="8">
        <f t="shared" si="0"/>
        <v>0</v>
      </c>
      <c r="X8" s="8">
        <f t="shared" si="0"/>
        <v>0</v>
      </c>
      <c r="Y8" s="8">
        <f t="shared" si="0"/>
        <v>0</v>
      </c>
      <c r="Z8" s="8">
        <f t="shared" si="0"/>
        <v>0</v>
      </c>
      <c r="AA8" s="8">
        <f t="shared" si="0"/>
        <v>0</v>
      </c>
      <c r="AB8" s="8">
        <f t="shared" si="0"/>
        <v>0</v>
      </c>
      <c r="AC8" s="8">
        <f t="shared" si="0"/>
        <v>0</v>
      </c>
      <c r="AD8" s="8">
        <f t="shared" si="0"/>
        <v>0</v>
      </c>
      <c r="AE8" s="8">
        <f t="shared" si="0"/>
        <v>0</v>
      </c>
      <c r="AF8" s="8">
        <f t="shared" si="0"/>
        <v>0</v>
      </c>
      <c r="AG8" s="8">
        <f t="shared" si="0"/>
        <v>0</v>
      </c>
      <c r="AH8" s="8">
        <f t="shared" si="0"/>
        <v>0</v>
      </c>
      <c r="AI8" s="8">
        <f t="shared" si="0"/>
        <v>0</v>
      </c>
      <c r="AJ8" s="8">
        <f t="shared" si="0"/>
        <v>0</v>
      </c>
      <c r="AK8" s="8">
        <f t="shared" si="0"/>
        <v>0</v>
      </c>
    </row>
    <row r="9" spans="1:37">
      <c r="C9" s="10" t="s">
        <v>3</v>
      </c>
      <c r="D9" s="14">
        <f t="shared" ref="D9:AK9" si="1">D181</f>
        <v>54300</v>
      </c>
      <c r="E9" s="14">
        <f t="shared" si="1"/>
        <v>54360</v>
      </c>
      <c r="F9" s="14">
        <f t="shared" si="1"/>
        <v>54720</v>
      </c>
      <c r="G9" s="14">
        <f t="shared" si="1"/>
        <v>54300</v>
      </c>
      <c r="H9" s="14">
        <f t="shared" si="1"/>
        <v>54300</v>
      </c>
      <c r="I9" s="14">
        <f t="shared" si="1"/>
        <v>54300</v>
      </c>
      <c r="J9" s="14">
        <f t="shared" si="1"/>
        <v>54300</v>
      </c>
      <c r="K9" s="14">
        <f t="shared" si="1"/>
        <v>0</v>
      </c>
      <c r="L9" s="14">
        <f t="shared" si="1"/>
        <v>0</v>
      </c>
      <c r="M9" s="14">
        <f t="shared" si="1"/>
        <v>0</v>
      </c>
      <c r="N9" s="14">
        <f t="shared" si="1"/>
        <v>0</v>
      </c>
      <c r="O9" s="14">
        <f t="shared" si="1"/>
        <v>0</v>
      </c>
      <c r="P9" s="14">
        <f t="shared" si="1"/>
        <v>0</v>
      </c>
      <c r="Q9" s="8">
        <f t="shared" si="1"/>
        <v>3577.5</v>
      </c>
      <c r="R9" s="8">
        <f t="shared" si="1"/>
        <v>3577.5</v>
      </c>
      <c r="S9" s="8">
        <f t="shared" si="1"/>
        <v>3577.5</v>
      </c>
      <c r="T9" s="8">
        <f t="shared" si="1"/>
        <v>3577.5</v>
      </c>
      <c r="U9" s="8">
        <f t="shared" si="1"/>
        <v>3577.5</v>
      </c>
      <c r="V9" s="8">
        <f t="shared" si="1"/>
        <v>3577.5</v>
      </c>
      <c r="W9" s="8">
        <f t="shared" si="1"/>
        <v>3577.5</v>
      </c>
      <c r="X9" s="8">
        <f t="shared" si="1"/>
        <v>3577.5</v>
      </c>
      <c r="Y9" s="8">
        <f t="shared" si="1"/>
        <v>3577.5</v>
      </c>
      <c r="Z9" s="8">
        <f t="shared" si="1"/>
        <v>3577.5</v>
      </c>
      <c r="AA9" s="8">
        <f t="shared" si="1"/>
        <v>3577.5</v>
      </c>
      <c r="AB9" s="8">
        <f t="shared" si="1"/>
        <v>3577.5</v>
      </c>
      <c r="AC9" s="8">
        <f t="shared" si="1"/>
        <v>3577.5</v>
      </c>
      <c r="AD9" s="8">
        <f t="shared" si="1"/>
        <v>3577.5</v>
      </c>
      <c r="AE9" s="8">
        <f t="shared" si="1"/>
        <v>3577.5</v>
      </c>
      <c r="AF9" s="8">
        <f t="shared" si="1"/>
        <v>3577.5</v>
      </c>
      <c r="AG9" s="8">
        <f t="shared" si="1"/>
        <v>3577.5</v>
      </c>
      <c r="AH9" s="8">
        <f t="shared" si="1"/>
        <v>3577.5</v>
      </c>
      <c r="AI9" s="8">
        <f t="shared" si="1"/>
        <v>3577.5</v>
      </c>
      <c r="AJ9" s="8">
        <f t="shared" si="1"/>
        <v>3577.5</v>
      </c>
      <c r="AK9" s="8">
        <f t="shared" si="1"/>
        <v>3577.5</v>
      </c>
    </row>
    <row r="10" spans="1:37">
      <c r="C10" s="9" t="s">
        <v>4</v>
      </c>
      <c r="D10" s="15">
        <f>SUM(D8:D9)</f>
        <v>69825</v>
      </c>
      <c r="E10" s="15">
        <f t="shared" ref="E10:AK10" si="2">SUM(E8:E9)</f>
        <v>67050</v>
      </c>
      <c r="F10" s="15">
        <f t="shared" si="2"/>
        <v>68835</v>
      </c>
      <c r="G10" s="15">
        <f t="shared" si="2"/>
        <v>68130</v>
      </c>
      <c r="H10" s="15">
        <f t="shared" si="2"/>
        <v>71265</v>
      </c>
      <c r="I10" s="14">
        <f t="shared" si="2"/>
        <v>84210</v>
      </c>
      <c r="J10" s="14">
        <f t="shared" si="2"/>
        <v>90075</v>
      </c>
      <c r="K10" s="14">
        <f t="shared" si="2"/>
        <v>0</v>
      </c>
      <c r="L10" s="14">
        <f t="shared" si="2"/>
        <v>0</v>
      </c>
      <c r="M10" s="14">
        <f t="shared" si="2"/>
        <v>0</v>
      </c>
      <c r="N10" s="15">
        <f t="shared" si="2"/>
        <v>0</v>
      </c>
      <c r="O10" s="15">
        <f t="shared" si="2"/>
        <v>0</v>
      </c>
      <c r="P10" s="15">
        <f t="shared" si="2"/>
        <v>0</v>
      </c>
      <c r="Q10" s="8">
        <f t="shared" si="2"/>
        <v>3577.5</v>
      </c>
      <c r="R10" s="8">
        <f t="shared" si="2"/>
        <v>3577.5</v>
      </c>
      <c r="S10" s="8">
        <f t="shared" si="2"/>
        <v>3577.5</v>
      </c>
      <c r="T10" s="8">
        <f t="shared" si="2"/>
        <v>3577.5</v>
      </c>
      <c r="U10" s="8">
        <f t="shared" si="2"/>
        <v>3577.5</v>
      </c>
      <c r="V10" s="8">
        <f t="shared" si="2"/>
        <v>3577.5</v>
      </c>
      <c r="W10" s="8">
        <f t="shared" si="2"/>
        <v>3577.5</v>
      </c>
      <c r="X10" s="8">
        <f t="shared" si="2"/>
        <v>3577.5</v>
      </c>
      <c r="Y10" s="8">
        <f t="shared" si="2"/>
        <v>3577.5</v>
      </c>
      <c r="Z10" s="8">
        <f t="shared" si="2"/>
        <v>3577.5</v>
      </c>
      <c r="AA10" s="8">
        <f t="shared" si="2"/>
        <v>3577.5</v>
      </c>
      <c r="AB10" s="8">
        <f t="shared" si="2"/>
        <v>3577.5</v>
      </c>
      <c r="AC10" s="8">
        <f t="shared" si="2"/>
        <v>3577.5</v>
      </c>
      <c r="AD10" s="8">
        <f t="shared" si="2"/>
        <v>3577.5</v>
      </c>
      <c r="AE10" s="8">
        <f t="shared" si="2"/>
        <v>3577.5</v>
      </c>
      <c r="AF10" s="8">
        <f t="shared" si="2"/>
        <v>3577.5</v>
      </c>
      <c r="AG10" s="8">
        <f t="shared" si="2"/>
        <v>3577.5</v>
      </c>
      <c r="AH10" s="8">
        <f t="shared" si="2"/>
        <v>3577.5</v>
      </c>
      <c r="AI10" s="8">
        <f t="shared" si="2"/>
        <v>3577.5</v>
      </c>
      <c r="AJ10" s="8">
        <f t="shared" si="2"/>
        <v>3577.5</v>
      </c>
      <c r="AK10" s="8">
        <f t="shared" si="2"/>
        <v>3577.5</v>
      </c>
    </row>
    <row r="11" spans="1:37">
      <c r="A11" s="4"/>
    </row>
    <row r="12" spans="1:37" ht="12.75">
      <c r="A12" s="4"/>
      <c r="B12" s="42" t="s">
        <v>14</v>
      </c>
      <c r="C12" s="18" t="s">
        <v>43</v>
      </c>
      <c r="D12" s="47">
        <f>D$7</f>
        <v>43101</v>
      </c>
      <c r="E12" s="47">
        <f t="shared" ref="E12:P12" si="3">E$7</f>
        <v>43132</v>
      </c>
      <c r="F12" s="47">
        <f t="shared" si="3"/>
        <v>43160</v>
      </c>
      <c r="G12" s="47">
        <f t="shared" si="3"/>
        <v>43191</v>
      </c>
      <c r="H12" s="47">
        <f t="shared" si="3"/>
        <v>43221</v>
      </c>
      <c r="I12" s="47">
        <f t="shared" si="3"/>
        <v>43252</v>
      </c>
      <c r="J12" s="47">
        <f t="shared" si="3"/>
        <v>43282</v>
      </c>
      <c r="K12" s="47" t="str">
        <f t="shared" si="3"/>
        <v>Month 8</v>
      </c>
      <c r="L12" s="47" t="str">
        <f t="shared" si="3"/>
        <v>Month 9</v>
      </c>
      <c r="M12" s="47" t="str">
        <f t="shared" si="3"/>
        <v>Month 10</v>
      </c>
      <c r="N12" s="47" t="str">
        <f t="shared" si="3"/>
        <v>Month 11</v>
      </c>
      <c r="O12" s="47" t="str">
        <f t="shared" si="3"/>
        <v>Month 12</v>
      </c>
      <c r="P12" s="47" t="str">
        <f t="shared" si="3"/>
        <v>Month 13</v>
      </c>
    </row>
    <row r="13" spans="1:37">
      <c r="A13" s="4"/>
      <c r="B13" s="45">
        <f>SUM(D13:O13)</f>
        <v>133</v>
      </c>
      <c r="C13" s="3" t="s">
        <v>50</v>
      </c>
      <c r="D13" s="25">
        <v>19</v>
      </c>
      <c r="E13" s="25">
        <v>19</v>
      </c>
      <c r="F13" s="25">
        <v>19</v>
      </c>
      <c r="G13" s="25">
        <v>19</v>
      </c>
      <c r="H13" s="25">
        <v>19</v>
      </c>
      <c r="I13" s="25">
        <v>19</v>
      </c>
      <c r="J13" s="25">
        <v>19</v>
      </c>
      <c r="K13" s="25"/>
      <c r="L13" s="25"/>
      <c r="M13" s="25"/>
      <c r="N13" s="25"/>
      <c r="O13" s="25"/>
      <c r="P13" s="25"/>
    </row>
    <row r="14" spans="1:37">
      <c r="A14" s="4"/>
      <c r="B14" s="25">
        <f>9-1-0.5-0.5</f>
        <v>7</v>
      </c>
      <c r="C14" s="3" t="s">
        <v>47</v>
      </c>
      <c r="D14" s="25">
        <v>8</v>
      </c>
      <c r="E14" s="25">
        <v>8</v>
      </c>
      <c r="F14" s="25">
        <v>8</v>
      </c>
      <c r="G14" s="25">
        <v>8</v>
      </c>
      <c r="H14" s="25">
        <v>8</v>
      </c>
      <c r="I14" s="25">
        <v>8</v>
      </c>
      <c r="J14" s="25">
        <v>8</v>
      </c>
      <c r="K14" s="25"/>
      <c r="L14" s="25"/>
      <c r="M14" s="25"/>
      <c r="N14" s="25"/>
      <c r="O14" s="25"/>
      <c r="P14" s="25"/>
    </row>
    <row r="15" spans="1:37">
      <c r="A15" s="4"/>
      <c r="B15" s="15">
        <f>B13*B14</f>
        <v>931</v>
      </c>
      <c r="C15" s="3" t="s">
        <v>13</v>
      </c>
      <c r="D15" s="14">
        <f>D13*D14</f>
        <v>152</v>
      </c>
      <c r="E15" s="14">
        <f t="shared" ref="E15:P15" si="4">E13*E14</f>
        <v>152</v>
      </c>
      <c r="F15" s="14">
        <f t="shared" si="4"/>
        <v>152</v>
      </c>
      <c r="G15" s="14">
        <f t="shared" si="4"/>
        <v>152</v>
      </c>
      <c r="H15" s="14">
        <f t="shared" si="4"/>
        <v>152</v>
      </c>
      <c r="I15" s="14">
        <f t="shared" ref="I15:J15" si="5">I13*I14</f>
        <v>152</v>
      </c>
      <c r="J15" s="14">
        <f t="shared" si="5"/>
        <v>152</v>
      </c>
      <c r="K15" s="14"/>
      <c r="L15" s="14"/>
      <c r="M15" s="14"/>
      <c r="N15" s="14">
        <f t="shared" si="4"/>
        <v>0</v>
      </c>
      <c r="O15" s="14">
        <f t="shared" si="4"/>
        <v>0</v>
      </c>
      <c r="P15" s="14">
        <f t="shared" si="4"/>
        <v>0</v>
      </c>
    </row>
    <row r="16" spans="1:37">
      <c r="A16" s="4"/>
      <c r="B16" s="15">
        <f>B15*60</f>
        <v>55860</v>
      </c>
      <c r="C16" s="3" t="s">
        <v>30</v>
      </c>
      <c r="D16" s="14">
        <f>D15*60</f>
        <v>9120</v>
      </c>
      <c r="E16" s="14">
        <f t="shared" ref="E16:P16" si="6">E15*60</f>
        <v>9120</v>
      </c>
      <c r="F16" s="14">
        <f t="shared" si="6"/>
        <v>9120</v>
      </c>
      <c r="G16" s="14">
        <f t="shared" si="6"/>
        <v>9120</v>
      </c>
      <c r="H16" s="14">
        <f t="shared" si="6"/>
        <v>9120</v>
      </c>
      <c r="I16" s="14">
        <f t="shared" ref="I16:J16" si="7">I15*60</f>
        <v>9120</v>
      </c>
      <c r="J16" s="14">
        <f t="shared" si="7"/>
        <v>9120</v>
      </c>
      <c r="K16" s="14"/>
      <c r="L16" s="14"/>
      <c r="M16" s="14"/>
      <c r="N16" s="14">
        <f t="shared" si="6"/>
        <v>0</v>
      </c>
      <c r="O16" s="14">
        <f t="shared" si="6"/>
        <v>0</v>
      </c>
      <c r="P16" s="14">
        <f t="shared" si="6"/>
        <v>0</v>
      </c>
    </row>
    <row r="17" spans="1:38">
      <c r="B17" s="40"/>
      <c r="C17" s="4"/>
    </row>
    <row r="18" spans="1:38" s="20" customFormat="1" ht="15.75">
      <c r="A18" s="19"/>
      <c r="C18" s="21" t="s">
        <v>15</v>
      </c>
      <c r="D18" s="24">
        <f t="shared" ref="D18:J18" si="8">D10/D16</f>
        <v>7.65625</v>
      </c>
      <c r="E18" s="24">
        <f>E10/E16</f>
        <v>7.3519736842105265</v>
      </c>
      <c r="F18" s="24">
        <f>F10/F16</f>
        <v>7.5476973684210522</v>
      </c>
      <c r="G18" s="24">
        <f t="shared" si="8"/>
        <v>7.4703947368421053</v>
      </c>
      <c r="H18" s="24">
        <f t="shared" si="8"/>
        <v>7.8141447368421053</v>
      </c>
      <c r="I18" s="24">
        <f t="shared" si="8"/>
        <v>9.2335526315789469</v>
      </c>
      <c r="J18" s="24">
        <f t="shared" si="8"/>
        <v>9.8766447368421044</v>
      </c>
      <c r="K18" s="24"/>
      <c r="L18" s="24">
        <v>0</v>
      </c>
      <c r="M18" s="24">
        <v>0</v>
      </c>
      <c r="N18" s="24">
        <v>0</v>
      </c>
      <c r="O18" s="24">
        <v>0</v>
      </c>
      <c r="P18" s="24">
        <v>0</v>
      </c>
    </row>
    <row r="19" spans="1:38">
      <c r="A19" s="4"/>
    </row>
    <row r="20" spans="1:38" ht="15.75">
      <c r="A20" s="4"/>
      <c r="C20" s="21" t="s">
        <v>31</v>
      </c>
      <c r="D20" s="47">
        <f>D$7</f>
        <v>43101</v>
      </c>
      <c r="E20" s="47">
        <f t="shared" ref="E20:P20" si="9">E$7</f>
        <v>43132</v>
      </c>
      <c r="F20" s="47">
        <f t="shared" si="9"/>
        <v>43160</v>
      </c>
      <c r="G20" s="47">
        <f t="shared" si="9"/>
        <v>43191</v>
      </c>
      <c r="H20" s="47">
        <f t="shared" si="9"/>
        <v>43221</v>
      </c>
      <c r="I20" s="47">
        <f t="shared" si="9"/>
        <v>43252</v>
      </c>
      <c r="J20" s="47">
        <f t="shared" si="9"/>
        <v>43282</v>
      </c>
      <c r="K20" s="47" t="str">
        <f t="shared" si="9"/>
        <v>Month 8</v>
      </c>
      <c r="L20" s="47" t="str">
        <f t="shared" si="9"/>
        <v>Month 9</v>
      </c>
      <c r="M20" s="47" t="str">
        <f t="shared" si="9"/>
        <v>Month 10</v>
      </c>
      <c r="N20" s="47" t="str">
        <f t="shared" si="9"/>
        <v>Month 11</v>
      </c>
      <c r="O20" s="47" t="str">
        <f t="shared" si="9"/>
        <v>Month 12</v>
      </c>
      <c r="P20" s="47" t="str">
        <f t="shared" si="9"/>
        <v>Month 13</v>
      </c>
      <c r="AL20" s="34" t="s">
        <v>32</v>
      </c>
    </row>
    <row r="21" spans="1:38">
      <c r="A21" s="4"/>
      <c r="C21" s="3" t="s">
        <v>17</v>
      </c>
      <c r="D21" s="13">
        <f t="shared" ref="D21:I21" si="10">(SUMIF($AL$79:$AL$99,"primary",D79:D99)+SUMIF($AL$146:$AL$179,"primary",D146:D179))/D16</f>
        <v>4.2631578947368425</v>
      </c>
      <c r="E21" s="13">
        <f t="shared" si="10"/>
        <v>4.2631578947368425</v>
      </c>
      <c r="F21" s="13">
        <f t="shared" si="10"/>
        <v>4.2631578947368425</v>
      </c>
      <c r="G21" s="13">
        <f t="shared" si="10"/>
        <v>4.2631578947368425</v>
      </c>
      <c r="H21" s="13">
        <f t="shared" si="10"/>
        <v>4.2631578947368425</v>
      </c>
      <c r="I21" s="13">
        <f t="shared" si="10"/>
        <v>4.2631578947368425</v>
      </c>
      <c r="J21" s="13">
        <f t="shared" ref="J21" si="11">(SUMIF($AL$79:$AL$99,"primary",J79:J99)+SUMIF($AL$146:$AL$179,"primary",J146:J179))/J16</f>
        <v>4.2631578947368425</v>
      </c>
      <c r="K21" s="13"/>
      <c r="L21" s="13"/>
      <c r="M21" s="13"/>
      <c r="N21" s="13">
        <v>0</v>
      </c>
      <c r="O21" s="13">
        <v>0</v>
      </c>
      <c r="P21" s="13">
        <v>0</v>
      </c>
      <c r="AL21" s="25"/>
    </row>
    <row r="22" spans="1:38">
      <c r="A22" s="4"/>
      <c r="C22" s="3" t="s">
        <v>18</v>
      </c>
      <c r="D22" s="13">
        <f t="shared" ref="D22:I22" si="12">(SUMIF($AM$79:$AM$99,"primary",D79:D99)+SUMIF($AM$146:$AM$179,"primary",D146:D179))/D16</f>
        <v>3.0246710526315788</v>
      </c>
      <c r="E22" s="13">
        <f t="shared" si="12"/>
        <v>2.7697368421052633</v>
      </c>
      <c r="F22" s="13">
        <f t="shared" si="12"/>
        <v>2.8865131578947367</v>
      </c>
      <c r="G22" s="13">
        <f t="shared" si="12"/>
        <v>2.7220394736842106</v>
      </c>
      <c r="H22" s="13">
        <f t="shared" si="12"/>
        <v>2.8601973684210527</v>
      </c>
      <c r="I22" s="13">
        <f t="shared" si="12"/>
        <v>4.6348684210526319</v>
      </c>
      <c r="J22" s="13">
        <f t="shared" ref="J22" si="13">(SUMIF($AM$79:$AM$99,"primary",J79:J99)+SUMIF($AM$146:$AM$179,"primary",J146:J179))/J16</f>
        <v>5.2351973684210522</v>
      </c>
      <c r="K22" s="13"/>
      <c r="L22" s="13"/>
      <c r="M22" s="13"/>
      <c r="N22" s="13">
        <v>0</v>
      </c>
      <c r="O22" s="13">
        <v>0</v>
      </c>
      <c r="P22" s="13">
        <v>0</v>
      </c>
      <c r="AL22" s="25"/>
    </row>
    <row r="23" spans="1:38">
      <c r="A23" s="4"/>
      <c r="C23" s="3" t="s">
        <v>19</v>
      </c>
      <c r="D23" s="13">
        <f t="shared" ref="D23:I23" si="14">(SUMIF($AN$79:$AN$99,"primary",D79:D99)+SUMIF($AN$146:$AN$179,"primary",D146:D179))/D16</f>
        <v>0.36842105263157893</v>
      </c>
      <c r="E23" s="13">
        <f t="shared" si="14"/>
        <v>0.31907894736842107</v>
      </c>
      <c r="F23" s="13">
        <f t="shared" si="14"/>
        <v>0.39802631578947367</v>
      </c>
      <c r="G23" s="13">
        <f t="shared" si="14"/>
        <v>0.48519736842105265</v>
      </c>
      <c r="H23" s="13">
        <f t="shared" si="14"/>
        <v>0.69078947368421051</v>
      </c>
      <c r="I23" s="13">
        <f t="shared" si="14"/>
        <v>0.33552631578947367</v>
      </c>
      <c r="J23" s="13">
        <f t="shared" ref="J23" si="15">(SUMIF($AN$79:$AN$99,"primary",J79:J99)+SUMIF($AN$146:$AN$179,"primary",J146:J179))/J16</f>
        <v>0.37828947368421051</v>
      </c>
      <c r="K23" s="13"/>
      <c r="L23" s="13"/>
      <c r="M23" s="13"/>
      <c r="N23" s="13">
        <v>0</v>
      </c>
      <c r="O23" s="13">
        <v>0</v>
      </c>
      <c r="P23" s="13">
        <v>0</v>
      </c>
      <c r="AL23" s="25"/>
    </row>
    <row r="24" spans="1:38" s="20" customFormat="1" ht="15.75">
      <c r="A24" s="19"/>
      <c r="C24" s="38" t="s">
        <v>33</v>
      </c>
      <c r="D24" s="24">
        <f>SUM(D21:D23)</f>
        <v>7.65625</v>
      </c>
      <c r="E24" s="24">
        <f t="shared" ref="E24:H24" si="16">SUM(E21:E23)</f>
        <v>7.3519736842105274</v>
      </c>
      <c r="F24" s="24">
        <f t="shared" si="16"/>
        <v>7.5476973684210522</v>
      </c>
      <c r="G24" s="24">
        <f t="shared" si="16"/>
        <v>7.4703947368421062</v>
      </c>
      <c r="H24" s="24">
        <f t="shared" si="16"/>
        <v>7.8141447368421062</v>
      </c>
      <c r="I24" s="24">
        <f t="shared" ref="I24:J24" si="17">SUM(I21:I23)</f>
        <v>9.2335526315789487</v>
      </c>
      <c r="J24" s="24">
        <f t="shared" si="17"/>
        <v>9.8766447368421044</v>
      </c>
      <c r="K24" s="24"/>
      <c r="L24" s="24"/>
      <c r="M24" s="24"/>
      <c r="N24" s="24">
        <v>0</v>
      </c>
      <c r="O24" s="24">
        <v>0</v>
      </c>
      <c r="P24" s="24">
        <v>0</v>
      </c>
      <c r="Q24" s="39"/>
      <c r="R24" s="39"/>
      <c r="S24" s="39"/>
      <c r="T24" s="39"/>
      <c r="U24" s="39"/>
      <c r="V24" s="39"/>
      <c r="W24" s="39"/>
      <c r="X24" s="39"/>
      <c r="Y24" s="39"/>
      <c r="Z24" s="39"/>
      <c r="AA24" s="39"/>
      <c r="AB24" s="39"/>
      <c r="AC24" s="39"/>
      <c r="AD24" s="39"/>
      <c r="AE24" s="39"/>
      <c r="AF24" s="39"/>
      <c r="AG24" s="39"/>
      <c r="AH24" s="39"/>
      <c r="AI24" s="39"/>
      <c r="AJ24" s="39"/>
      <c r="AK24" s="39"/>
      <c r="AL24" s="24">
        <f t="shared" ref="AL24" si="18">SUM(AL21:AL23)</f>
        <v>0</v>
      </c>
    </row>
    <row r="25" spans="1:38">
      <c r="A25" s="4"/>
      <c r="C25" s="43" t="s">
        <v>45</v>
      </c>
      <c r="D25" s="23">
        <f>D18-D24</f>
        <v>0</v>
      </c>
      <c r="E25" s="23">
        <f>E18-E24</f>
        <v>0</v>
      </c>
      <c r="F25" s="23">
        <f>F18-F24</f>
        <v>0</v>
      </c>
      <c r="G25" s="23">
        <f t="shared" ref="G25:P25" si="19">G18-G24</f>
        <v>0</v>
      </c>
      <c r="H25" s="23">
        <f t="shared" si="19"/>
        <v>0</v>
      </c>
      <c r="I25" s="23">
        <f t="shared" ref="I25:M25" si="20">I18-I24</f>
        <v>0</v>
      </c>
      <c r="J25" s="23">
        <f t="shared" si="20"/>
        <v>0</v>
      </c>
      <c r="K25" s="23">
        <f t="shared" si="20"/>
        <v>0</v>
      </c>
      <c r="L25" s="23">
        <f t="shared" si="20"/>
        <v>0</v>
      </c>
      <c r="M25" s="23">
        <f t="shared" si="20"/>
        <v>0</v>
      </c>
      <c r="N25" s="23">
        <f t="shared" si="19"/>
        <v>0</v>
      </c>
      <c r="O25" s="23">
        <f t="shared" si="19"/>
        <v>0</v>
      </c>
      <c r="P25" s="23">
        <f t="shared" si="19"/>
        <v>0</v>
      </c>
      <c r="AL25" s="23">
        <f>AL18-AL24</f>
        <v>0</v>
      </c>
    </row>
    <row r="26" spans="1:38">
      <c r="A26" s="4"/>
      <c r="C26" s="43"/>
      <c r="D26" s="23"/>
      <c r="E26" s="23"/>
      <c r="F26" s="23"/>
      <c r="G26" s="23"/>
      <c r="H26" s="23"/>
      <c r="I26" s="23"/>
      <c r="J26" s="23"/>
      <c r="K26" s="23"/>
      <c r="L26" s="23"/>
      <c r="M26" s="23"/>
      <c r="N26" s="23"/>
      <c r="O26" s="23"/>
      <c r="P26" s="23"/>
      <c r="AL26" s="23"/>
    </row>
    <row r="27" spans="1:38" ht="15.75">
      <c r="A27" s="4"/>
      <c r="C27" s="21" t="s">
        <v>48</v>
      </c>
      <c r="D27" s="25">
        <v>8</v>
      </c>
      <c r="E27" s="25">
        <v>8</v>
      </c>
      <c r="F27" s="25">
        <v>8</v>
      </c>
      <c r="G27" s="25">
        <v>8</v>
      </c>
      <c r="H27" s="25">
        <v>8</v>
      </c>
      <c r="I27" s="25">
        <v>8</v>
      </c>
      <c r="J27" s="25">
        <v>8</v>
      </c>
      <c r="K27" s="25"/>
      <c r="L27" s="25"/>
      <c r="M27" s="25"/>
      <c r="N27" s="25"/>
      <c r="O27" s="25"/>
      <c r="P27" s="25"/>
      <c r="Q27" s="25">
        <v>5</v>
      </c>
      <c r="R27" s="25">
        <v>5</v>
      </c>
      <c r="S27" s="25">
        <v>5</v>
      </c>
      <c r="T27" s="25">
        <v>5</v>
      </c>
      <c r="U27" s="25">
        <v>5</v>
      </c>
      <c r="V27" s="25">
        <v>5</v>
      </c>
      <c r="W27" s="25">
        <v>5</v>
      </c>
      <c r="X27" s="25">
        <v>5</v>
      </c>
      <c r="Y27" s="25">
        <v>5</v>
      </c>
      <c r="Z27" s="25">
        <v>5</v>
      </c>
      <c r="AA27" s="25">
        <v>5</v>
      </c>
      <c r="AB27" s="25">
        <v>5</v>
      </c>
      <c r="AC27" s="25">
        <v>5</v>
      </c>
      <c r="AD27" s="25">
        <v>5</v>
      </c>
      <c r="AE27" s="25">
        <v>5</v>
      </c>
      <c r="AF27" s="25">
        <v>5</v>
      </c>
      <c r="AG27" s="25">
        <v>5</v>
      </c>
      <c r="AH27" s="25">
        <v>5</v>
      </c>
      <c r="AI27" s="25">
        <v>5</v>
      </c>
      <c r="AJ27" s="25">
        <v>5</v>
      </c>
      <c r="AK27" s="25">
        <v>5</v>
      </c>
      <c r="AL27" s="23"/>
    </row>
    <row r="28" spans="1:38">
      <c r="A28" s="4"/>
      <c r="C28" s="48" t="s">
        <v>49</v>
      </c>
      <c r="D28" s="49">
        <f>D27*D16</f>
        <v>72960</v>
      </c>
      <c r="E28" s="49">
        <f t="shared" ref="E28:P28" si="21">E27*E16</f>
        <v>72960</v>
      </c>
      <c r="F28" s="49">
        <f t="shared" si="21"/>
        <v>72960</v>
      </c>
      <c r="G28" s="49">
        <f t="shared" si="21"/>
        <v>72960</v>
      </c>
      <c r="H28" s="49">
        <f t="shared" si="21"/>
        <v>72960</v>
      </c>
      <c r="I28" s="49">
        <f t="shared" si="21"/>
        <v>72960</v>
      </c>
      <c r="J28" s="49">
        <f t="shared" si="21"/>
        <v>72960</v>
      </c>
      <c r="K28" s="49">
        <f t="shared" si="21"/>
        <v>0</v>
      </c>
      <c r="L28" s="49">
        <f t="shared" si="21"/>
        <v>0</v>
      </c>
      <c r="M28" s="49">
        <f t="shared" si="21"/>
        <v>0</v>
      </c>
      <c r="N28" s="49">
        <f t="shared" si="21"/>
        <v>0</v>
      </c>
      <c r="O28" s="49">
        <f t="shared" si="21"/>
        <v>0</v>
      </c>
      <c r="P28" s="49">
        <f t="shared" si="21"/>
        <v>0</v>
      </c>
      <c r="AL28" s="23"/>
    </row>
    <row r="29" spans="1:38" ht="15.75">
      <c r="A29" s="4"/>
      <c r="C29" s="51" t="s">
        <v>55</v>
      </c>
      <c r="D29" s="52">
        <v>0</v>
      </c>
      <c r="E29" s="52">
        <v>0</v>
      </c>
      <c r="F29" s="52">
        <v>0</v>
      </c>
      <c r="G29" s="52">
        <v>0</v>
      </c>
      <c r="H29" s="52">
        <v>0</v>
      </c>
      <c r="I29" s="52">
        <v>0</v>
      </c>
      <c r="J29" s="52">
        <v>0</v>
      </c>
      <c r="K29" s="52">
        <v>0</v>
      </c>
      <c r="L29" s="52">
        <v>0</v>
      </c>
      <c r="M29" s="52">
        <v>0</v>
      </c>
      <c r="N29" s="52">
        <v>0</v>
      </c>
      <c r="O29" s="52">
        <v>0</v>
      </c>
      <c r="P29" s="52">
        <v>0</v>
      </c>
      <c r="Q29" s="52">
        <v>0</v>
      </c>
      <c r="R29" s="52">
        <v>0</v>
      </c>
      <c r="S29" s="52">
        <v>0</v>
      </c>
      <c r="T29" s="52">
        <v>0</v>
      </c>
      <c r="U29" s="52">
        <v>0</v>
      </c>
      <c r="V29" s="52">
        <v>0</v>
      </c>
      <c r="W29" s="52">
        <v>0</v>
      </c>
      <c r="X29" s="52">
        <v>0</v>
      </c>
      <c r="Y29" s="52">
        <v>0</v>
      </c>
      <c r="Z29" s="52">
        <v>0</v>
      </c>
      <c r="AA29" s="52">
        <v>0</v>
      </c>
      <c r="AB29" s="52">
        <v>0</v>
      </c>
      <c r="AC29" s="52">
        <v>0</v>
      </c>
      <c r="AD29" s="52">
        <v>0</v>
      </c>
      <c r="AE29" s="52">
        <v>0</v>
      </c>
      <c r="AF29" s="52" t="e">
        <f t="shared" ref="AF29:AJ29" si="22">(AF28-AF10)/AF28</f>
        <v>#DIV/0!</v>
      </c>
      <c r="AG29" s="52" t="e">
        <f t="shared" si="22"/>
        <v>#DIV/0!</v>
      </c>
      <c r="AH29" s="52" t="e">
        <f t="shared" si="22"/>
        <v>#DIV/0!</v>
      </c>
      <c r="AI29" s="52" t="e">
        <f t="shared" si="22"/>
        <v>#DIV/0!</v>
      </c>
      <c r="AJ29" s="52" t="e">
        <f t="shared" si="22"/>
        <v>#DIV/0!</v>
      </c>
      <c r="AL29" s="23"/>
    </row>
    <row r="30" spans="1:38" ht="15.75">
      <c r="A30" s="4"/>
      <c r="C30" s="51" t="s">
        <v>54</v>
      </c>
      <c r="D30" s="52">
        <v>0</v>
      </c>
      <c r="E30" s="52">
        <v>0</v>
      </c>
      <c r="F30" s="52">
        <v>0</v>
      </c>
      <c r="G30" s="52">
        <v>0</v>
      </c>
      <c r="H30" s="52">
        <v>0</v>
      </c>
      <c r="I30" s="52">
        <v>0</v>
      </c>
      <c r="J30" s="52">
        <v>0</v>
      </c>
      <c r="K30" s="52">
        <v>0</v>
      </c>
      <c r="L30" s="52">
        <v>0</v>
      </c>
      <c r="M30" s="52">
        <v>0</v>
      </c>
      <c r="N30" s="52">
        <v>0</v>
      </c>
      <c r="O30" s="52">
        <v>0</v>
      </c>
      <c r="P30" s="52">
        <v>0</v>
      </c>
      <c r="Q30" s="52">
        <v>0</v>
      </c>
      <c r="R30" s="52">
        <v>0</v>
      </c>
      <c r="S30" s="52">
        <v>0</v>
      </c>
      <c r="T30" s="52">
        <v>0</v>
      </c>
      <c r="U30" s="52">
        <v>0</v>
      </c>
      <c r="V30" s="52">
        <v>0</v>
      </c>
      <c r="W30" s="52">
        <v>0</v>
      </c>
      <c r="X30" s="52">
        <v>0</v>
      </c>
      <c r="Y30" s="52">
        <v>0</v>
      </c>
      <c r="Z30" s="52">
        <v>0</v>
      </c>
      <c r="AA30" s="52">
        <v>0</v>
      </c>
      <c r="AB30" s="52">
        <v>0</v>
      </c>
      <c r="AC30" s="52">
        <v>0</v>
      </c>
      <c r="AD30" s="52">
        <v>0</v>
      </c>
      <c r="AE30" s="52">
        <v>0</v>
      </c>
      <c r="AF30" s="52" t="e">
        <f t="shared" ref="AF30:AJ30" si="23">AF10/AF28</f>
        <v>#DIV/0!</v>
      </c>
      <c r="AG30" s="52" t="e">
        <f t="shared" si="23"/>
        <v>#DIV/0!</v>
      </c>
      <c r="AH30" s="52" t="e">
        <f t="shared" si="23"/>
        <v>#DIV/0!</v>
      </c>
      <c r="AI30" s="52" t="e">
        <f t="shared" si="23"/>
        <v>#DIV/0!</v>
      </c>
      <c r="AJ30" s="52" t="e">
        <f t="shared" si="23"/>
        <v>#DIV/0!</v>
      </c>
      <c r="AL30" s="23"/>
    </row>
    <row r="31" spans="1:38">
      <c r="A31" s="4"/>
      <c r="C31" s="43"/>
      <c r="D31" s="23"/>
      <c r="E31" s="23"/>
      <c r="F31" s="23"/>
      <c r="G31" s="23"/>
      <c r="H31" s="23"/>
      <c r="I31" s="23"/>
      <c r="J31" s="23"/>
      <c r="K31" s="23"/>
      <c r="L31" s="23"/>
      <c r="M31" s="23"/>
      <c r="N31" s="23"/>
      <c r="O31" s="23"/>
      <c r="P31" s="23"/>
      <c r="AL31" s="23"/>
    </row>
    <row r="32" spans="1:38">
      <c r="A32" s="4"/>
      <c r="C32" s="2" t="s">
        <v>44</v>
      </c>
    </row>
    <row r="33" spans="1:16">
      <c r="A33" s="4"/>
      <c r="D33" s="41"/>
    </row>
    <row r="34" spans="1:16" ht="15.75">
      <c r="A34" s="4"/>
      <c r="B34" s="16" t="s">
        <v>26</v>
      </c>
      <c r="C34" s="21" t="s">
        <v>28</v>
      </c>
    </row>
    <row r="35" spans="1:16">
      <c r="A35" s="4"/>
      <c r="B35" s="7" t="s">
        <v>27</v>
      </c>
      <c r="C35" s="3" t="s">
        <v>22</v>
      </c>
      <c r="D35" s="7">
        <v>4454</v>
      </c>
      <c r="E35" s="7">
        <v>4191</v>
      </c>
      <c r="F35" s="7">
        <v>4265</v>
      </c>
      <c r="G35" s="7">
        <v>4219</v>
      </c>
      <c r="H35" s="7">
        <v>4310</v>
      </c>
      <c r="I35" s="7">
        <v>4103</v>
      </c>
      <c r="J35" s="7">
        <v>4043</v>
      </c>
      <c r="K35" s="7">
        <v>0</v>
      </c>
      <c r="L35" s="7">
        <v>0</v>
      </c>
      <c r="M35" s="7">
        <v>0</v>
      </c>
      <c r="N35" s="7">
        <v>0</v>
      </c>
      <c r="O35" s="7">
        <v>0</v>
      </c>
      <c r="P35" s="7"/>
    </row>
    <row r="36" spans="1:16">
      <c r="A36" s="4"/>
      <c r="B36" s="7" t="s">
        <v>21</v>
      </c>
      <c r="C36" s="3" t="s">
        <v>23</v>
      </c>
      <c r="D36" s="7">
        <v>0</v>
      </c>
      <c r="E36" s="7">
        <v>0</v>
      </c>
      <c r="F36" s="7">
        <v>0</v>
      </c>
      <c r="G36" s="7">
        <v>0</v>
      </c>
      <c r="H36" s="7">
        <v>0</v>
      </c>
      <c r="I36" s="7">
        <v>0</v>
      </c>
      <c r="J36" s="7">
        <v>0</v>
      </c>
      <c r="K36" s="7">
        <v>0</v>
      </c>
      <c r="L36" s="7">
        <v>0</v>
      </c>
      <c r="M36" s="7">
        <v>0</v>
      </c>
      <c r="N36" s="7">
        <v>0</v>
      </c>
      <c r="O36" s="7"/>
      <c r="P36" s="7"/>
    </row>
    <row r="37" spans="1:16">
      <c r="A37" s="4"/>
      <c r="B37" s="7" t="s">
        <v>21</v>
      </c>
      <c r="C37" s="3" t="s">
        <v>24</v>
      </c>
      <c r="D37" s="7">
        <v>0</v>
      </c>
      <c r="E37" s="7">
        <v>0</v>
      </c>
      <c r="F37" s="7">
        <v>0</v>
      </c>
      <c r="G37" s="7">
        <v>0</v>
      </c>
      <c r="H37" s="7">
        <v>0</v>
      </c>
      <c r="I37" s="7">
        <v>0</v>
      </c>
      <c r="J37" s="7">
        <v>0</v>
      </c>
      <c r="K37" s="7">
        <v>0</v>
      </c>
      <c r="L37" s="7">
        <v>0</v>
      </c>
      <c r="M37" s="7">
        <v>0</v>
      </c>
      <c r="N37" s="7">
        <v>0</v>
      </c>
      <c r="O37" s="7">
        <v>0</v>
      </c>
      <c r="P37" s="7">
        <v>0</v>
      </c>
    </row>
    <row r="38" spans="1:16">
      <c r="A38" s="4"/>
      <c r="B38" s="7" t="s">
        <v>27</v>
      </c>
      <c r="C38" s="3" t="s">
        <v>25</v>
      </c>
      <c r="D38" s="7">
        <v>11881.899160000001</v>
      </c>
      <c r="E38" s="7">
        <v>11180.557409999999</v>
      </c>
      <c r="F38" s="7">
        <v>16342.763929999999</v>
      </c>
      <c r="G38" s="7">
        <v>13489.039409999999</v>
      </c>
      <c r="H38" s="7">
        <v>13561.042359999999</v>
      </c>
      <c r="I38" s="7">
        <v>14051.7605</v>
      </c>
      <c r="J38" s="7">
        <v>13149.88062</v>
      </c>
      <c r="K38" s="7">
        <v>0</v>
      </c>
      <c r="L38" s="7">
        <v>0</v>
      </c>
      <c r="M38" s="7">
        <v>0</v>
      </c>
      <c r="N38" s="7">
        <v>0</v>
      </c>
      <c r="O38" s="7">
        <v>0</v>
      </c>
      <c r="P38" s="7">
        <v>0</v>
      </c>
    </row>
    <row r="39" spans="1:16">
      <c r="A39" s="4"/>
    </row>
    <row r="40" spans="1:16">
      <c r="A40" s="4"/>
      <c r="C40" s="17" t="s">
        <v>29</v>
      </c>
      <c r="D40" s="14">
        <f>SUM(D35:D38)/D24</f>
        <v>2133.668461714286</v>
      </c>
      <c r="E40" s="14">
        <f>SUM(E35:E38)/E24</f>
        <v>2090.8069139328854</v>
      </c>
      <c r="F40" s="14">
        <f t="shared" ref="F40:J40" si="24">SUM(F35:F38)/F24</f>
        <v>2730.337866515581</v>
      </c>
      <c r="G40" s="14">
        <f t="shared" si="24"/>
        <v>2370.428877428445</v>
      </c>
      <c r="H40" s="14">
        <f t="shared" si="24"/>
        <v>2287.0119458808667</v>
      </c>
      <c r="I40" s="14">
        <f t="shared" si="24"/>
        <v>1966.1728507303169</v>
      </c>
      <c r="J40" s="14">
        <f t="shared" si="24"/>
        <v>1740.7612684363032</v>
      </c>
      <c r="K40" s="14">
        <v>0</v>
      </c>
      <c r="L40" s="14">
        <v>0</v>
      </c>
      <c r="M40" s="14">
        <v>0</v>
      </c>
      <c r="N40" s="14">
        <v>0</v>
      </c>
      <c r="O40" s="14">
        <v>0</v>
      </c>
      <c r="P40" s="14">
        <v>0</v>
      </c>
    </row>
    <row r="41" spans="1:16">
      <c r="A41" s="4"/>
    </row>
    <row r="42" spans="1:16">
      <c r="A42" s="4"/>
    </row>
    <row r="43" spans="1:16" ht="15.75">
      <c r="A43" s="4"/>
      <c r="C43" s="21" t="s">
        <v>52</v>
      </c>
      <c r="D43" s="50">
        <f t="shared" ref="D43:H43" si="25">D10/30/D13/D27</f>
        <v>15.3125</v>
      </c>
      <c r="E43" s="50">
        <f t="shared" si="25"/>
        <v>14.703947368421053</v>
      </c>
      <c r="F43" s="50">
        <f t="shared" si="25"/>
        <v>15.095394736842104</v>
      </c>
      <c r="G43" s="50">
        <f t="shared" si="25"/>
        <v>14.940789473684211</v>
      </c>
      <c r="H43" s="50">
        <f t="shared" si="25"/>
        <v>15.628289473684211</v>
      </c>
      <c r="I43" s="50">
        <f t="shared" ref="I43:J43" si="26">I10/30/I13/I27</f>
        <v>18.467105263157894</v>
      </c>
      <c r="J43" s="50">
        <f t="shared" si="26"/>
        <v>19.753289473684209</v>
      </c>
      <c r="K43" s="50">
        <v>0</v>
      </c>
      <c r="L43" s="50">
        <v>0</v>
      </c>
      <c r="M43" s="50">
        <v>0</v>
      </c>
      <c r="N43" s="50">
        <v>0</v>
      </c>
      <c r="O43" s="50">
        <v>0</v>
      </c>
      <c r="P43" s="50">
        <v>0</v>
      </c>
    </row>
    <row r="44" spans="1:16" ht="15.75">
      <c r="A44" s="4"/>
      <c r="C44" s="21" t="s">
        <v>53</v>
      </c>
      <c r="D44" s="50">
        <f>D10/30/D13/D24</f>
        <v>16</v>
      </c>
      <c r="E44" s="50">
        <f t="shared" ref="E44:H44" si="27">E10/30/E13/E24</f>
        <v>15.999999999999998</v>
      </c>
      <c r="F44" s="50">
        <f t="shared" si="27"/>
        <v>16</v>
      </c>
      <c r="G44" s="50">
        <f t="shared" si="27"/>
        <v>15.999999999999998</v>
      </c>
      <c r="H44" s="50">
        <f t="shared" si="27"/>
        <v>15.999999999999998</v>
      </c>
      <c r="I44" s="50">
        <f t="shared" ref="I44:J44" si="28">I10/30/I13/I24</f>
        <v>15.999999999999996</v>
      </c>
      <c r="J44" s="50">
        <f t="shared" si="28"/>
        <v>16</v>
      </c>
      <c r="K44" s="50">
        <v>0</v>
      </c>
      <c r="L44" s="50">
        <v>0</v>
      </c>
      <c r="M44" s="50">
        <v>0</v>
      </c>
      <c r="N44" s="50">
        <v>0</v>
      </c>
      <c r="O44" s="50">
        <v>0</v>
      </c>
      <c r="P44" s="50">
        <v>0</v>
      </c>
    </row>
    <row r="45" spans="1:16">
      <c r="A45" s="4"/>
      <c r="C45" s="2" t="s">
        <v>51</v>
      </c>
    </row>
    <row r="46" spans="1:16">
      <c r="A46" s="4"/>
    </row>
    <row r="47" spans="1:16">
      <c r="A47" s="4"/>
    </row>
    <row r="48" spans="1:16" ht="15.75">
      <c r="A48" s="26" t="s">
        <v>34</v>
      </c>
    </row>
    <row r="49" spans="1:37">
      <c r="A49" s="4"/>
    </row>
    <row r="50" spans="1:37" outlineLevel="1">
      <c r="A50" s="4"/>
    </row>
    <row r="51" spans="1:37" outlineLevel="1">
      <c r="A51" s="4"/>
    </row>
    <row r="52" spans="1:37" ht="15" outlineLevel="1">
      <c r="A52" s="84" t="s">
        <v>35</v>
      </c>
      <c r="B52" s="84"/>
      <c r="C52" s="84"/>
      <c r="D52" s="86" t="s">
        <v>38</v>
      </c>
      <c r="E52" s="86"/>
      <c r="F52" s="86"/>
      <c r="G52" s="86"/>
      <c r="H52" s="86"/>
      <c r="I52" s="86"/>
      <c r="J52" s="86"/>
      <c r="K52" s="86"/>
      <c r="L52" s="86"/>
      <c r="M52" s="86"/>
      <c r="N52" s="86"/>
      <c r="O52" s="86"/>
      <c r="P52" s="86"/>
    </row>
    <row r="53" spans="1:37" outlineLevel="1">
      <c r="A53" s="84"/>
      <c r="B53" s="84"/>
      <c r="C53" s="84"/>
      <c r="D53" s="47">
        <f>D$7</f>
        <v>43101</v>
      </c>
      <c r="E53" s="47">
        <f t="shared" ref="E53:P53" si="29">E$7</f>
        <v>43132</v>
      </c>
      <c r="F53" s="47">
        <f t="shared" si="29"/>
        <v>43160</v>
      </c>
      <c r="G53" s="47">
        <f t="shared" si="29"/>
        <v>43191</v>
      </c>
      <c r="H53" s="47">
        <f t="shared" si="29"/>
        <v>43221</v>
      </c>
      <c r="I53" s="47">
        <f t="shared" si="29"/>
        <v>43252</v>
      </c>
      <c r="J53" s="47">
        <f t="shared" si="29"/>
        <v>43282</v>
      </c>
      <c r="K53" s="47" t="str">
        <f t="shared" si="29"/>
        <v>Month 8</v>
      </c>
      <c r="L53" s="47" t="str">
        <f t="shared" si="29"/>
        <v>Month 9</v>
      </c>
      <c r="M53" s="47" t="str">
        <f t="shared" si="29"/>
        <v>Month 10</v>
      </c>
      <c r="N53" s="47" t="str">
        <f t="shared" si="29"/>
        <v>Month 11</v>
      </c>
      <c r="O53" s="47" t="str">
        <f t="shared" si="29"/>
        <v>Month 12</v>
      </c>
      <c r="P53" s="47" t="str">
        <f t="shared" si="29"/>
        <v>Month 13</v>
      </c>
      <c r="Q53" s="3">
        <v>32</v>
      </c>
      <c r="R53" s="3">
        <v>33</v>
      </c>
      <c r="S53" s="3">
        <v>34</v>
      </c>
      <c r="T53" s="3">
        <v>35</v>
      </c>
      <c r="U53" s="3">
        <v>36</v>
      </c>
      <c r="V53" s="3">
        <v>37</v>
      </c>
      <c r="W53" s="3">
        <v>38</v>
      </c>
      <c r="X53" s="3">
        <v>39</v>
      </c>
      <c r="Y53" s="3">
        <v>40</v>
      </c>
      <c r="Z53" s="3">
        <v>41</v>
      </c>
      <c r="AA53" s="3">
        <v>42</v>
      </c>
      <c r="AB53" s="3">
        <v>43</v>
      </c>
      <c r="AC53" s="3">
        <v>44</v>
      </c>
      <c r="AD53" s="3">
        <v>45</v>
      </c>
      <c r="AE53" s="3">
        <v>46</v>
      </c>
      <c r="AF53" s="3">
        <v>47</v>
      </c>
      <c r="AG53" s="3">
        <v>48</v>
      </c>
      <c r="AH53" s="3">
        <v>49</v>
      </c>
      <c r="AI53" s="3">
        <v>50</v>
      </c>
      <c r="AJ53" s="3">
        <v>51</v>
      </c>
      <c r="AK53" s="3">
        <v>52</v>
      </c>
    </row>
    <row r="54" spans="1:37" outlineLevel="1">
      <c r="A54" s="5"/>
      <c r="B54" s="3" t="s">
        <v>101</v>
      </c>
      <c r="C54" s="3" t="s">
        <v>81</v>
      </c>
      <c r="D54" s="77">
        <v>0</v>
      </c>
      <c r="E54" s="77">
        <v>0</v>
      </c>
      <c r="F54" s="77">
        <v>0</v>
      </c>
      <c r="G54" s="77">
        <v>0</v>
      </c>
      <c r="H54" s="77">
        <v>0</v>
      </c>
      <c r="I54" s="28">
        <v>0</v>
      </c>
      <c r="J54" s="28">
        <v>0</v>
      </c>
      <c r="K54" s="28"/>
      <c r="L54" s="28"/>
      <c r="M54" s="28"/>
      <c r="N54" s="28"/>
      <c r="O54" s="28"/>
      <c r="P54" s="28"/>
      <c r="Q54" s="7"/>
      <c r="R54" s="7"/>
      <c r="S54" s="7"/>
      <c r="T54" s="7"/>
      <c r="U54" s="7"/>
      <c r="V54" s="7"/>
      <c r="W54" s="7"/>
      <c r="X54" s="7"/>
      <c r="Y54" s="7"/>
      <c r="Z54" s="7"/>
      <c r="AA54" s="7"/>
      <c r="AB54" s="7"/>
      <c r="AC54" s="7"/>
      <c r="AD54" s="7"/>
      <c r="AE54" s="7"/>
      <c r="AF54" s="7"/>
      <c r="AG54" s="7"/>
      <c r="AH54" s="7"/>
      <c r="AI54" s="7"/>
      <c r="AJ54" s="7"/>
      <c r="AK54" s="7"/>
    </row>
    <row r="55" spans="1:37" outlineLevel="1">
      <c r="A55" s="5"/>
      <c r="B55" s="3" t="s">
        <v>101</v>
      </c>
      <c r="C55" s="3" t="s">
        <v>82</v>
      </c>
      <c r="D55" s="78">
        <v>5</v>
      </c>
      <c r="E55" s="78">
        <v>8</v>
      </c>
      <c r="F55" s="78">
        <v>3</v>
      </c>
      <c r="G55" s="78">
        <v>11</v>
      </c>
      <c r="H55" s="78">
        <v>8</v>
      </c>
      <c r="I55" s="28">
        <v>11</v>
      </c>
      <c r="J55" s="28">
        <v>8</v>
      </c>
      <c r="K55" s="28"/>
      <c r="L55" s="28"/>
      <c r="M55" s="28"/>
      <c r="N55" s="28"/>
      <c r="O55" s="28"/>
      <c r="P55" s="28"/>
      <c r="Q55" s="7"/>
      <c r="R55" s="7"/>
      <c r="S55" s="7"/>
      <c r="T55" s="7"/>
      <c r="U55" s="7"/>
      <c r="V55" s="7"/>
      <c r="W55" s="7"/>
      <c r="X55" s="7"/>
      <c r="Y55" s="7"/>
      <c r="Z55" s="7"/>
      <c r="AA55" s="7"/>
      <c r="AB55" s="7"/>
      <c r="AC55" s="7"/>
      <c r="AD55" s="7"/>
      <c r="AE55" s="7"/>
      <c r="AF55" s="7"/>
      <c r="AG55" s="7"/>
      <c r="AH55" s="7"/>
      <c r="AI55" s="7"/>
      <c r="AJ55" s="7"/>
      <c r="AK55" s="7"/>
    </row>
    <row r="56" spans="1:37" outlineLevel="1">
      <c r="A56" s="5"/>
      <c r="B56" s="3" t="s">
        <v>101</v>
      </c>
      <c r="C56" s="3" t="s">
        <v>83</v>
      </c>
      <c r="D56" s="78">
        <v>172</v>
      </c>
      <c r="E56" s="78">
        <v>212</v>
      </c>
      <c r="F56" s="78">
        <v>233</v>
      </c>
      <c r="G56" s="78">
        <v>193</v>
      </c>
      <c r="H56" s="78">
        <v>265</v>
      </c>
      <c r="I56" s="28">
        <v>893</v>
      </c>
      <c r="J56" s="28">
        <v>948</v>
      </c>
      <c r="K56" s="28"/>
      <c r="L56" s="28"/>
      <c r="M56" s="28"/>
      <c r="N56" s="28"/>
      <c r="O56" s="28"/>
      <c r="P56" s="28"/>
      <c r="Q56" s="7"/>
      <c r="R56" s="7"/>
      <c r="S56" s="7"/>
      <c r="T56" s="7"/>
      <c r="U56" s="7"/>
      <c r="V56" s="7"/>
      <c r="W56" s="7"/>
      <c r="X56" s="7"/>
      <c r="Y56" s="7"/>
      <c r="Z56" s="7"/>
      <c r="AA56" s="7"/>
      <c r="AB56" s="7"/>
      <c r="AC56" s="7"/>
      <c r="AD56" s="7"/>
      <c r="AE56" s="7"/>
      <c r="AF56" s="7"/>
      <c r="AG56" s="7"/>
      <c r="AH56" s="7"/>
      <c r="AI56" s="7"/>
      <c r="AJ56" s="7"/>
      <c r="AK56" s="7"/>
    </row>
    <row r="57" spans="1:37" outlineLevel="1">
      <c r="A57" s="5"/>
      <c r="B57" s="3" t="s">
        <v>101</v>
      </c>
      <c r="C57" s="3" t="s">
        <v>84</v>
      </c>
      <c r="D57" s="78">
        <v>3</v>
      </c>
      <c r="E57" s="78">
        <v>1</v>
      </c>
      <c r="F57" s="78">
        <v>1</v>
      </c>
      <c r="G57" s="78">
        <v>3</v>
      </c>
      <c r="H57" s="78">
        <v>1</v>
      </c>
      <c r="I57" s="28">
        <v>1</v>
      </c>
      <c r="J57" s="28">
        <v>1</v>
      </c>
      <c r="K57" s="28"/>
      <c r="L57" s="28"/>
      <c r="M57" s="28"/>
      <c r="N57" s="28"/>
      <c r="O57" s="28"/>
      <c r="P57" s="28"/>
      <c r="Q57" s="7"/>
      <c r="R57" s="7"/>
      <c r="S57" s="7"/>
      <c r="T57" s="7"/>
      <c r="U57" s="7"/>
      <c r="V57" s="7"/>
      <c r="W57" s="7"/>
      <c r="X57" s="7"/>
      <c r="Y57" s="7"/>
      <c r="Z57" s="7"/>
      <c r="AA57" s="7"/>
      <c r="AB57" s="7"/>
      <c r="AC57" s="7"/>
      <c r="AD57" s="7"/>
      <c r="AE57" s="7"/>
      <c r="AF57" s="7"/>
      <c r="AG57" s="7"/>
      <c r="AH57" s="7"/>
      <c r="AI57" s="7"/>
      <c r="AJ57" s="7"/>
      <c r="AK57" s="7"/>
    </row>
    <row r="58" spans="1:37" outlineLevel="1">
      <c r="A58" s="5"/>
      <c r="B58" s="3" t="s">
        <v>101</v>
      </c>
      <c r="C58" s="3" t="s">
        <v>85</v>
      </c>
      <c r="D58" s="78">
        <v>1</v>
      </c>
      <c r="E58" s="78">
        <v>1</v>
      </c>
      <c r="F58" s="78">
        <v>0</v>
      </c>
      <c r="G58" s="78">
        <v>1</v>
      </c>
      <c r="H58" s="78">
        <v>0</v>
      </c>
      <c r="I58" s="28">
        <v>0</v>
      </c>
      <c r="J58" s="28">
        <v>1</v>
      </c>
      <c r="K58" s="28"/>
      <c r="L58" s="28"/>
      <c r="M58" s="28"/>
      <c r="N58" s="28"/>
      <c r="O58" s="28"/>
      <c r="P58" s="28"/>
      <c r="Q58" s="7"/>
      <c r="R58" s="7"/>
      <c r="S58" s="7"/>
      <c r="T58" s="7"/>
      <c r="U58" s="7"/>
      <c r="V58" s="7"/>
      <c r="W58" s="7"/>
      <c r="X58" s="7"/>
      <c r="Y58" s="7"/>
      <c r="Z58" s="7"/>
      <c r="AA58" s="7"/>
      <c r="AB58" s="7"/>
      <c r="AC58" s="7"/>
      <c r="AD58" s="7"/>
      <c r="AE58" s="7"/>
      <c r="AF58" s="7"/>
      <c r="AG58" s="7"/>
      <c r="AH58" s="7"/>
      <c r="AI58" s="7"/>
      <c r="AJ58" s="7"/>
      <c r="AK58" s="7"/>
    </row>
    <row r="59" spans="1:37" outlineLevel="1">
      <c r="A59" s="5"/>
      <c r="B59" s="3" t="s">
        <v>101</v>
      </c>
      <c r="C59" s="3" t="s">
        <v>86</v>
      </c>
      <c r="D59" s="78">
        <v>0</v>
      </c>
      <c r="E59" s="78">
        <v>0</v>
      </c>
      <c r="F59" s="78">
        <v>0</v>
      </c>
      <c r="G59" s="78">
        <v>0</v>
      </c>
      <c r="H59" s="78">
        <v>0</v>
      </c>
      <c r="I59" s="28">
        <v>0</v>
      </c>
      <c r="J59" s="28">
        <v>0</v>
      </c>
      <c r="K59" s="28"/>
      <c r="L59" s="28"/>
      <c r="M59" s="28"/>
      <c r="N59" s="28"/>
      <c r="O59" s="28"/>
      <c r="P59" s="28"/>
      <c r="Q59" s="7"/>
      <c r="R59" s="7"/>
      <c r="S59" s="7"/>
      <c r="T59" s="7"/>
      <c r="U59" s="7"/>
      <c r="V59" s="7"/>
      <c r="W59" s="7"/>
      <c r="X59" s="7"/>
      <c r="Y59" s="7"/>
      <c r="Z59" s="7"/>
      <c r="AA59" s="7"/>
      <c r="AB59" s="7"/>
      <c r="AC59" s="7"/>
      <c r="AD59" s="7"/>
      <c r="AE59" s="7"/>
      <c r="AF59" s="7"/>
      <c r="AG59" s="7"/>
      <c r="AH59" s="7"/>
      <c r="AI59" s="7"/>
      <c r="AJ59" s="7"/>
      <c r="AK59" s="7"/>
    </row>
    <row r="60" spans="1:37" outlineLevel="1">
      <c r="A60" s="5"/>
      <c r="B60" s="3" t="s">
        <v>102</v>
      </c>
      <c r="C60" s="3" t="s">
        <v>87</v>
      </c>
      <c r="D60" s="77">
        <v>37</v>
      </c>
      <c r="E60" s="77">
        <v>32</v>
      </c>
      <c r="F60" s="77">
        <v>39</v>
      </c>
      <c r="G60" s="77">
        <v>40</v>
      </c>
      <c r="H60" s="77">
        <v>31</v>
      </c>
      <c r="I60" s="28">
        <v>22</v>
      </c>
      <c r="J60" s="28">
        <v>48</v>
      </c>
      <c r="K60" s="28"/>
      <c r="L60" s="28"/>
      <c r="M60" s="28"/>
      <c r="N60" s="28"/>
      <c r="O60" s="28"/>
      <c r="P60" s="28"/>
      <c r="Q60" s="7"/>
      <c r="R60" s="7"/>
      <c r="S60" s="7"/>
      <c r="T60" s="7"/>
      <c r="U60" s="7"/>
      <c r="V60" s="7"/>
      <c r="W60" s="7"/>
      <c r="X60" s="7"/>
      <c r="Y60" s="7"/>
      <c r="Z60" s="7"/>
      <c r="AA60" s="7"/>
      <c r="AB60" s="7"/>
      <c r="AC60" s="7"/>
      <c r="AD60" s="7"/>
      <c r="AE60" s="7"/>
      <c r="AF60" s="7"/>
      <c r="AG60" s="7"/>
      <c r="AH60" s="7"/>
      <c r="AI60" s="7"/>
      <c r="AJ60" s="7"/>
      <c r="AK60" s="7"/>
    </row>
    <row r="61" spans="1:37" outlineLevel="1">
      <c r="A61" s="5"/>
      <c r="B61" s="3" t="s">
        <v>102</v>
      </c>
      <c r="C61" s="3" t="s">
        <v>88</v>
      </c>
      <c r="D61" s="78">
        <v>105</v>
      </c>
      <c r="E61" s="78">
        <v>36</v>
      </c>
      <c r="F61" s="78">
        <v>45</v>
      </c>
      <c r="G61" s="78">
        <v>29</v>
      </c>
      <c r="H61" s="78">
        <v>23</v>
      </c>
      <c r="I61" s="28">
        <v>8</v>
      </c>
      <c r="J61" s="28">
        <v>15</v>
      </c>
      <c r="K61" s="28"/>
      <c r="L61" s="28"/>
      <c r="M61" s="28"/>
      <c r="N61" s="28"/>
      <c r="O61" s="28"/>
      <c r="P61" s="28"/>
      <c r="Q61" s="7"/>
      <c r="R61" s="7"/>
      <c r="S61" s="7"/>
      <c r="T61" s="7"/>
      <c r="U61" s="7"/>
      <c r="V61" s="7"/>
      <c r="W61" s="7"/>
      <c r="X61" s="7"/>
      <c r="Y61" s="7"/>
      <c r="Z61" s="7"/>
      <c r="AA61" s="7"/>
      <c r="AB61" s="7"/>
      <c r="AC61" s="7"/>
      <c r="AD61" s="7"/>
      <c r="AE61" s="7"/>
      <c r="AF61" s="7"/>
      <c r="AG61" s="7"/>
      <c r="AH61" s="7"/>
      <c r="AI61" s="7"/>
      <c r="AJ61" s="7"/>
      <c r="AK61" s="7"/>
    </row>
    <row r="62" spans="1:37" outlineLevel="1">
      <c r="A62" s="5"/>
      <c r="B62" s="3" t="s">
        <v>102</v>
      </c>
      <c r="C62" s="3" t="s">
        <v>89</v>
      </c>
      <c r="D62" s="78">
        <v>9</v>
      </c>
      <c r="E62" s="78">
        <v>28</v>
      </c>
      <c r="F62" s="78">
        <v>15</v>
      </c>
      <c r="G62" s="78">
        <v>31</v>
      </c>
      <c r="H62" s="78">
        <v>31</v>
      </c>
      <c r="I62" s="28">
        <v>4</v>
      </c>
      <c r="J62" s="28">
        <v>45</v>
      </c>
      <c r="K62" s="28"/>
      <c r="L62" s="28"/>
      <c r="M62" s="28"/>
      <c r="N62" s="28"/>
      <c r="O62" s="28"/>
      <c r="P62" s="28"/>
      <c r="Q62" s="7"/>
      <c r="R62" s="7"/>
      <c r="S62" s="7"/>
      <c r="T62" s="7"/>
      <c r="U62" s="7"/>
      <c r="V62" s="7"/>
      <c r="W62" s="7"/>
      <c r="X62" s="7"/>
      <c r="Y62" s="7"/>
      <c r="Z62" s="7"/>
      <c r="AA62" s="7"/>
      <c r="AB62" s="7"/>
      <c r="AC62" s="7"/>
      <c r="AD62" s="7"/>
      <c r="AE62" s="7"/>
      <c r="AF62" s="7"/>
      <c r="AG62" s="7"/>
      <c r="AH62" s="7"/>
      <c r="AI62" s="7"/>
      <c r="AJ62" s="7"/>
      <c r="AK62" s="7"/>
    </row>
    <row r="63" spans="1:37" outlineLevel="1">
      <c r="A63" s="5"/>
      <c r="B63" s="3" t="s">
        <v>102</v>
      </c>
      <c r="C63" s="3" t="s">
        <v>90</v>
      </c>
      <c r="D63" s="78">
        <v>0</v>
      </c>
      <c r="E63" s="78">
        <v>0</v>
      </c>
      <c r="F63" s="78">
        <v>0</v>
      </c>
      <c r="G63" s="78">
        <v>1</v>
      </c>
      <c r="H63" s="78">
        <v>0</v>
      </c>
      <c r="I63" s="28">
        <v>0</v>
      </c>
      <c r="J63" s="28">
        <v>0</v>
      </c>
      <c r="K63" s="28"/>
      <c r="L63" s="28"/>
      <c r="M63" s="28"/>
      <c r="N63" s="28"/>
      <c r="O63" s="28"/>
      <c r="P63" s="28"/>
      <c r="Q63" s="7"/>
      <c r="R63" s="7"/>
      <c r="S63" s="7"/>
      <c r="T63" s="7"/>
      <c r="U63" s="7"/>
      <c r="V63" s="7"/>
      <c r="W63" s="7"/>
      <c r="X63" s="7"/>
      <c r="Y63" s="7"/>
      <c r="Z63" s="7"/>
      <c r="AA63" s="7"/>
      <c r="AB63" s="7"/>
      <c r="AC63" s="7"/>
      <c r="AD63" s="7"/>
      <c r="AE63" s="7"/>
      <c r="AF63" s="7"/>
      <c r="AG63" s="7"/>
      <c r="AH63" s="7"/>
      <c r="AI63" s="7"/>
      <c r="AJ63" s="7"/>
      <c r="AK63" s="7"/>
    </row>
    <row r="64" spans="1:37" outlineLevel="1">
      <c r="A64" s="5"/>
      <c r="B64" s="3" t="s">
        <v>102</v>
      </c>
      <c r="C64" s="3" t="s">
        <v>91</v>
      </c>
      <c r="D64" s="78">
        <v>0</v>
      </c>
      <c r="E64" s="78">
        <v>0</v>
      </c>
      <c r="F64" s="78">
        <v>0</v>
      </c>
      <c r="G64" s="78">
        <v>1</v>
      </c>
      <c r="H64" s="78">
        <v>0</v>
      </c>
      <c r="I64" s="28">
        <v>0</v>
      </c>
      <c r="J64" s="28">
        <v>0</v>
      </c>
      <c r="K64" s="28"/>
      <c r="L64" s="28"/>
      <c r="M64" s="28"/>
      <c r="N64" s="28"/>
      <c r="O64" s="28"/>
      <c r="P64" s="28"/>
      <c r="Q64" s="7"/>
      <c r="R64" s="7"/>
      <c r="S64" s="7"/>
      <c r="T64" s="7"/>
      <c r="U64" s="7"/>
      <c r="V64" s="7"/>
      <c r="W64" s="7"/>
      <c r="X64" s="7"/>
      <c r="Y64" s="7"/>
      <c r="Z64" s="7"/>
      <c r="AA64" s="7"/>
      <c r="AB64" s="7"/>
      <c r="AC64" s="7"/>
      <c r="AD64" s="7"/>
      <c r="AE64" s="7"/>
      <c r="AF64" s="7"/>
      <c r="AG64" s="7"/>
      <c r="AH64" s="7"/>
      <c r="AI64" s="7"/>
      <c r="AJ64" s="7"/>
      <c r="AK64" s="7"/>
    </row>
    <row r="65" spans="1:40" outlineLevel="1">
      <c r="A65" s="5"/>
      <c r="B65" s="3" t="s">
        <v>102</v>
      </c>
      <c r="C65" s="8" t="s">
        <v>92</v>
      </c>
      <c r="D65" s="78">
        <v>1</v>
      </c>
      <c r="E65" s="78">
        <v>0</v>
      </c>
      <c r="F65" s="78">
        <v>0</v>
      </c>
      <c r="G65" s="78">
        <v>1</v>
      </c>
      <c r="H65" s="78">
        <v>0</v>
      </c>
      <c r="I65" s="28">
        <v>0</v>
      </c>
      <c r="J65" s="28">
        <v>0</v>
      </c>
      <c r="K65" s="28"/>
      <c r="L65" s="28"/>
      <c r="M65" s="28"/>
      <c r="N65" s="28"/>
      <c r="O65" s="28"/>
      <c r="P65" s="28"/>
      <c r="Q65" s="7"/>
      <c r="R65" s="7"/>
      <c r="S65" s="7"/>
      <c r="T65" s="7"/>
      <c r="U65" s="7"/>
      <c r="V65" s="7"/>
      <c r="W65" s="7"/>
      <c r="X65" s="7"/>
      <c r="Y65" s="7"/>
      <c r="Z65" s="7"/>
      <c r="AA65" s="7"/>
      <c r="AB65" s="7"/>
      <c r="AC65" s="7"/>
      <c r="AD65" s="7"/>
      <c r="AE65" s="7"/>
      <c r="AF65" s="7"/>
      <c r="AG65" s="7"/>
      <c r="AH65" s="7"/>
      <c r="AI65" s="7"/>
      <c r="AJ65" s="7"/>
      <c r="AK65" s="7"/>
    </row>
    <row r="66" spans="1:40" outlineLevel="1">
      <c r="A66" s="5"/>
      <c r="B66" s="3" t="s">
        <v>103</v>
      </c>
      <c r="C66" s="3" t="s">
        <v>93</v>
      </c>
      <c r="D66" s="78">
        <v>1</v>
      </c>
      <c r="E66" s="78">
        <v>1</v>
      </c>
      <c r="F66" s="78">
        <v>9</v>
      </c>
      <c r="G66" s="78">
        <v>8</v>
      </c>
      <c r="H66" s="78">
        <v>40</v>
      </c>
      <c r="I66" s="78">
        <v>2</v>
      </c>
      <c r="J66" s="78">
        <v>7</v>
      </c>
      <c r="K66" s="78"/>
      <c r="L66" s="78"/>
      <c r="M66" s="78"/>
      <c r="N66" s="78"/>
      <c r="O66" s="78"/>
      <c r="P66" s="78"/>
      <c r="Q66" s="79"/>
      <c r="R66" s="79"/>
      <c r="S66" s="79"/>
      <c r="T66" s="79"/>
      <c r="U66" s="79"/>
      <c r="V66" s="79"/>
      <c r="W66" s="79"/>
      <c r="X66" s="79"/>
      <c r="Y66" s="79"/>
      <c r="Z66" s="79"/>
      <c r="AA66" s="79"/>
      <c r="AB66" s="79"/>
      <c r="AC66" s="79"/>
      <c r="AD66" s="79"/>
      <c r="AE66" s="79"/>
      <c r="AF66" s="79"/>
      <c r="AG66" s="79"/>
      <c r="AH66" s="79"/>
      <c r="AI66" s="79"/>
      <c r="AJ66" s="79"/>
      <c r="AK66" s="79"/>
    </row>
    <row r="67" spans="1:40" outlineLevel="1">
      <c r="A67" s="5"/>
      <c r="B67" s="3" t="s">
        <v>103</v>
      </c>
      <c r="C67" s="3" t="s">
        <v>94</v>
      </c>
      <c r="D67" s="78">
        <v>0</v>
      </c>
      <c r="E67" s="78">
        <v>0</v>
      </c>
      <c r="F67" s="78">
        <v>0</v>
      </c>
      <c r="G67" s="78">
        <v>0</v>
      </c>
      <c r="H67" s="78">
        <v>0</v>
      </c>
      <c r="I67" s="78">
        <v>0</v>
      </c>
      <c r="J67" s="78">
        <v>0</v>
      </c>
      <c r="K67" s="78"/>
      <c r="L67" s="78"/>
      <c r="M67" s="78"/>
      <c r="N67" s="78"/>
      <c r="O67" s="78"/>
      <c r="P67" s="78"/>
      <c r="Q67" s="79"/>
      <c r="R67" s="79"/>
      <c r="S67" s="79"/>
      <c r="T67" s="79"/>
      <c r="U67" s="79"/>
      <c r="V67" s="79"/>
      <c r="W67" s="79"/>
      <c r="X67" s="79"/>
      <c r="Y67" s="79"/>
      <c r="Z67" s="79"/>
      <c r="AA67" s="79"/>
      <c r="AB67" s="79"/>
      <c r="AC67" s="79"/>
      <c r="AD67" s="79"/>
      <c r="AE67" s="79"/>
      <c r="AF67" s="79"/>
      <c r="AG67" s="79"/>
      <c r="AH67" s="79"/>
      <c r="AI67" s="79"/>
      <c r="AJ67" s="79"/>
      <c r="AK67" s="79"/>
    </row>
    <row r="68" spans="1:40" outlineLevel="1">
      <c r="A68" s="5"/>
      <c r="B68" s="3" t="s">
        <v>103</v>
      </c>
      <c r="C68" s="3" t="s">
        <v>95</v>
      </c>
      <c r="D68" s="78">
        <v>0</v>
      </c>
      <c r="E68" s="78">
        <v>0</v>
      </c>
      <c r="F68" s="78">
        <v>0</v>
      </c>
      <c r="G68" s="78">
        <v>0</v>
      </c>
      <c r="H68" s="78">
        <v>0</v>
      </c>
      <c r="I68" s="78">
        <v>0</v>
      </c>
      <c r="J68" s="78">
        <v>0</v>
      </c>
      <c r="K68" s="78"/>
      <c r="L68" s="78"/>
      <c r="M68" s="78"/>
      <c r="N68" s="78"/>
      <c r="O68" s="78"/>
      <c r="P68" s="78"/>
      <c r="Q68" s="79"/>
      <c r="R68" s="79"/>
      <c r="S68" s="79"/>
      <c r="T68" s="79"/>
      <c r="U68" s="79"/>
      <c r="V68" s="79"/>
      <c r="W68" s="79"/>
      <c r="X68" s="79"/>
      <c r="Y68" s="79"/>
      <c r="Z68" s="79"/>
      <c r="AA68" s="79"/>
      <c r="AB68" s="79"/>
      <c r="AC68" s="79"/>
      <c r="AD68" s="79"/>
      <c r="AE68" s="79"/>
      <c r="AF68" s="79"/>
      <c r="AG68" s="79"/>
      <c r="AH68" s="79"/>
      <c r="AI68" s="79"/>
      <c r="AJ68" s="79"/>
      <c r="AK68" s="79"/>
    </row>
    <row r="69" spans="1:40" outlineLevel="1">
      <c r="A69" s="5"/>
      <c r="B69" s="3" t="s">
        <v>103</v>
      </c>
      <c r="C69" s="3" t="s">
        <v>96</v>
      </c>
      <c r="D69" s="78">
        <v>0</v>
      </c>
      <c r="E69" s="78">
        <v>0</v>
      </c>
      <c r="F69" s="78">
        <v>0</v>
      </c>
      <c r="G69" s="78">
        <v>0</v>
      </c>
      <c r="H69" s="78">
        <v>0</v>
      </c>
      <c r="I69" s="78">
        <v>0</v>
      </c>
      <c r="J69" s="78">
        <v>0</v>
      </c>
      <c r="K69" s="78"/>
      <c r="L69" s="78"/>
      <c r="M69" s="78"/>
      <c r="N69" s="78"/>
      <c r="O69" s="78"/>
      <c r="P69" s="78"/>
      <c r="Q69" s="79"/>
      <c r="R69" s="79"/>
      <c r="S69" s="79"/>
      <c r="T69" s="79"/>
      <c r="U69" s="79"/>
      <c r="V69" s="79"/>
      <c r="W69" s="79"/>
      <c r="X69" s="79"/>
      <c r="Y69" s="79"/>
      <c r="Z69" s="79"/>
      <c r="AA69" s="79"/>
      <c r="AB69" s="79"/>
      <c r="AC69" s="79"/>
      <c r="AD69" s="79"/>
      <c r="AE69" s="79"/>
      <c r="AF69" s="79"/>
      <c r="AG69" s="79"/>
      <c r="AH69" s="79"/>
      <c r="AI69" s="79"/>
      <c r="AJ69" s="79"/>
      <c r="AK69" s="79"/>
    </row>
    <row r="70" spans="1:40" outlineLevel="1">
      <c r="A70" s="5"/>
      <c r="B70" s="3" t="s">
        <v>103</v>
      </c>
      <c r="C70" s="3" t="s">
        <v>97</v>
      </c>
      <c r="D70" s="78">
        <v>0</v>
      </c>
      <c r="E70" s="78">
        <v>0</v>
      </c>
      <c r="F70" s="78">
        <v>0</v>
      </c>
      <c r="G70" s="78">
        <v>0</v>
      </c>
      <c r="H70" s="78">
        <v>0</v>
      </c>
      <c r="I70" s="78">
        <v>0</v>
      </c>
      <c r="J70" s="78">
        <v>0</v>
      </c>
      <c r="K70" s="78"/>
      <c r="L70" s="78"/>
      <c r="M70" s="78"/>
      <c r="N70" s="78"/>
      <c r="O70" s="78"/>
      <c r="P70" s="78"/>
      <c r="Q70" s="79"/>
      <c r="R70" s="79"/>
      <c r="S70" s="79"/>
      <c r="T70" s="79"/>
      <c r="U70" s="79"/>
      <c r="V70" s="79"/>
      <c r="W70" s="79"/>
      <c r="X70" s="79"/>
      <c r="Y70" s="79"/>
      <c r="Z70" s="79"/>
      <c r="AA70" s="79"/>
      <c r="AB70" s="79"/>
      <c r="AC70" s="79"/>
      <c r="AD70" s="79"/>
      <c r="AE70" s="79"/>
      <c r="AF70" s="79"/>
      <c r="AG70" s="79"/>
      <c r="AH70" s="79"/>
      <c r="AI70" s="79"/>
      <c r="AJ70" s="79"/>
      <c r="AK70" s="79"/>
    </row>
    <row r="71" spans="1:40" outlineLevel="1">
      <c r="A71" s="5"/>
      <c r="B71" s="3" t="s">
        <v>103</v>
      </c>
      <c r="C71" s="3" t="s">
        <v>98</v>
      </c>
      <c r="D71" s="78">
        <v>0</v>
      </c>
      <c r="E71" s="78">
        <v>0</v>
      </c>
      <c r="F71" s="78">
        <v>0</v>
      </c>
      <c r="G71" s="78">
        <v>0</v>
      </c>
      <c r="H71" s="78">
        <v>0</v>
      </c>
      <c r="I71" s="78">
        <v>0</v>
      </c>
      <c r="J71" s="78">
        <v>0</v>
      </c>
      <c r="K71" s="78"/>
      <c r="L71" s="78"/>
      <c r="M71" s="78"/>
      <c r="N71" s="78"/>
      <c r="O71" s="78"/>
      <c r="P71" s="78"/>
      <c r="Q71" s="79"/>
      <c r="R71" s="79"/>
      <c r="S71" s="79"/>
      <c r="T71" s="79"/>
      <c r="U71" s="79"/>
      <c r="V71" s="79"/>
      <c r="W71" s="79"/>
      <c r="X71" s="79"/>
      <c r="Y71" s="79"/>
      <c r="Z71" s="79"/>
      <c r="AA71" s="79"/>
      <c r="AB71" s="79"/>
      <c r="AC71" s="79"/>
      <c r="AD71" s="79"/>
      <c r="AE71" s="79"/>
      <c r="AF71" s="79"/>
      <c r="AG71" s="79"/>
      <c r="AH71" s="79"/>
      <c r="AI71" s="79"/>
      <c r="AJ71" s="79"/>
      <c r="AK71" s="79"/>
    </row>
    <row r="72" spans="1:40" outlineLevel="1">
      <c r="A72" s="5"/>
      <c r="B72" s="3" t="s">
        <v>103</v>
      </c>
      <c r="C72" s="3" t="s">
        <v>99</v>
      </c>
      <c r="D72" s="78">
        <v>0</v>
      </c>
      <c r="E72" s="78">
        <v>0</v>
      </c>
      <c r="F72" s="78">
        <v>0</v>
      </c>
      <c r="G72" s="78">
        <v>0</v>
      </c>
      <c r="H72" s="78">
        <v>0</v>
      </c>
      <c r="I72" s="78">
        <v>0</v>
      </c>
      <c r="J72" s="78">
        <v>0</v>
      </c>
      <c r="K72" s="78"/>
      <c r="L72" s="78"/>
      <c r="M72" s="78"/>
      <c r="N72" s="78"/>
      <c r="O72" s="78"/>
      <c r="P72" s="78"/>
      <c r="Q72" s="79"/>
      <c r="R72" s="79"/>
      <c r="S72" s="79"/>
      <c r="T72" s="79"/>
      <c r="U72" s="79"/>
      <c r="V72" s="79"/>
      <c r="W72" s="79"/>
      <c r="X72" s="79"/>
      <c r="Y72" s="79"/>
      <c r="Z72" s="79"/>
      <c r="AA72" s="79"/>
      <c r="AB72" s="79"/>
      <c r="AC72" s="79"/>
      <c r="AD72" s="79"/>
      <c r="AE72" s="79"/>
      <c r="AF72" s="79"/>
      <c r="AG72" s="79"/>
      <c r="AH72" s="79"/>
      <c r="AI72" s="79"/>
      <c r="AJ72" s="79"/>
      <c r="AK72" s="79"/>
    </row>
    <row r="73" spans="1:40" outlineLevel="1">
      <c r="A73" s="5"/>
      <c r="B73" s="3" t="s">
        <v>103</v>
      </c>
      <c r="C73" s="8" t="s">
        <v>92</v>
      </c>
      <c r="D73" s="78">
        <v>0</v>
      </c>
      <c r="E73" s="78">
        <v>0</v>
      </c>
      <c r="F73" s="78">
        <v>2</v>
      </c>
      <c r="G73" s="78">
        <v>0</v>
      </c>
      <c r="H73" s="78">
        <v>0</v>
      </c>
      <c r="I73" s="78">
        <v>0</v>
      </c>
      <c r="J73" s="78">
        <v>0</v>
      </c>
      <c r="K73" s="78"/>
      <c r="L73" s="78"/>
      <c r="M73" s="78"/>
      <c r="N73" s="78"/>
      <c r="O73" s="78"/>
      <c r="P73" s="78"/>
      <c r="Q73" s="79"/>
      <c r="R73" s="79"/>
      <c r="S73" s="79"/>
      <c r="T73" s="79"/>
      <c r="U73" s="79"/>
      <c r="V73" s="79"/>
      <c r="W73" s="79"/>
      <c r="X73" s="79"/>
      <c r="Y73" s="79"/>
      <c r="Z73" s="79"/>
      <c r="AA73" s="79"/>
      <c r="AB73" s="79"/>
      <c r="AC73" s="79"/>
      <c r="AD73" s="79"/>
      <c r="AE73" s="79"/>
      <c r="AF73" s="79"/>
      <c r="AG73" s="79"/>
      <c r="AH73" s="79"/>
      <c r="AI73" s="79"/>
      <c r="AJ73" s="79"/>
      <c r="AK73" s="79"/>
    </row>
    <row r="74" spans="1:40" outlineLevel="1">
      <c r="A74" s="5"/>
      <c r="B74" s="3" t="s">
        <v>104</v>
      </c>
      <c r="C74" s="3" t="s">
        <v>100</v>
      </c>
      <c r="D74" s="78">
        <v>0</v>
      </c>
      <c r="E74" s="78">
        <v>0</v>
      </c>
      <c r="F74" s="78">
        <v>0</v>
      </c>
      <c r="G74" s="78">
        <v>0</v>
      </c>
      <c r="H74" s="78">
        <v>0</v>
      </c>
      <c r="I74" s="78">
        <v>0</v>
      </c>
      <c r="J74" s="78">
        <v>0</v>
      </c>
      <c r="K74" s="78"/>
      <c r="L74" s="78"/>
      <c r="M74" s="78"/>
      <c r="N74" s="78"/>
      <c r="O74" s="78"/>
      <c r="P74" s="78"/>
      <c r="Q74" s="79"/>
      <c r="R74" s="79"/>
      <c r="S74" s="79"/>
      <c r="T74" s="79"/>
      <c r="U74" s="79"/>
      <c r="V74" s="79"/>
      <c r="W74" s="79"/>
      <c r="X74" s="79"/>
      <c r="Y74" s="79"/>
      <c r="Z74" s="79"/>
      <c r="AA74" s="79"/>
      <c r="AB74" s="79"/>
      <c r="AC74" s="79"/>
      <c r="AD74" s="79"/>
      <c r="AE74" s="79"/>
      <c r="AF74" s="79"/>
      <c r="AG74" s="79"/>
      <c r="AH74" s="79"/>
      <c r="AI74" s="79"/>
      <c r="AJ74" s="79"/>
      <c r="AK74" s="79"/>
    </row>
    <row r="75" spans="1:40" outlineLevel="1">
      <c r="A75" s="5"/>
    </row>
    <row r="76" spans="1:40" outlineLevel="1">
      <c r="A76" s="5"/>
    </row>
    <row r="77" spans="1:40" ht="15" outlineLevel="1">
      <c r="A77" s="5"/>
      <c r="D77" s="86" t="s">
        <v>40</v>
      </c>
      <c r="E77" s="86"/>
      <c r="F77" s="86"/>
      <c r="G77" s="86"/>
      <c r="H77" s="86"/>
      <c r="I77" s="86"/>
      <c r="J77" s="86"/>
      <c r="K77" s="86"/>
      <c r="L77" s="86"/>
      <c r="M77" s="86"/>
      <c r="N77" s="86"/>
      <c r="O77" s="86"/>
      <c r="P77" s="86"/>
      <c r="AL77" s="83" t="s">
        <v>16</v>
      </c>
      <c r="AM77" s="83"/>
      <c r="AN77" s="83"/>
    </row>
    <row r="78" spans="1:40" outlineLevel="1">
      <c r="A78" s="27" t="s">
        <v>37</v>
      </c>
      <c r="B78" s="27" t="s">
        <v>0</v>
      </c>
      <c r="C78" s="27" t="s">
        <v>1</v>
      </c>
      <c r="D78" s="47">
        <f>D$7</f>
        <v>43101</v>
      </c>
      <c r="E78" s="47">
        <f t="shared" ref="E78:P78" si="30">E$7</f>
        <v>43132</v>
      </c>
      <c r="F78" s="47">
        <f t="shared" si="30"/>
        <v>43160</v>
      </c>
      <c r="G78" s="47">
        <f t="shared" si="30"/>
        <v>43191</v>
      </c>
      <c r="H78" s="47">
        <f t="shared" si="30"/>
        <v>43221</v>
      </c>
      <c r="I78" s="47">
        <f t="shared" si="30"/>
        <v>43252</v>
      </c>
      <c r="J78" s="47">
        <f t="shared" si="30"/>
        <v>43282</v>
      </c>
      <c r="K78" s="47" t="str">
        <f t="shared" si="30"/>
        <v>Month 8</v>
      </c>
      <c r="L78" s="47" t="str">
        <f t="shared" si="30"/>
        <v>Month 9</v>
      </c>
      <c r="M78" s="47" t="str">
        <f t="shared" si="30"/>
        <v>Month 10</v>
      </c>
      <c r="N78" s="47" t="str">
        <f t="shared" si="30"/>
        <v>Month 11</v>
      </c>
      <c r="O78" s="47" t="str">
        <f t="shared" si="30"/>
        <v>Month 12</v>
      </c>
      <c r="P78" s="47" t="str">
        <f t="shared" si="30"/>
        <v>Month 13</v>
      </c>
      <c r="Q78" s="3">
        <v>32</v>
      </c>
      <c r="R78" s="3">
        <v>33</v>
      </c>
      <c r="S78" s="3">
        <v>34</v>
      </c>
      <c r="T78" s="3">
        <v>35</v>
      </c>
      <c r="U78" s="3">
        <v>36</v>
      </c>
      <c r="V78" s="3">
        <v>37</v>
      </c>
      <c r="W78" s="3">
        <v>38</v>
      </c>
      <c r="X78" s="3">
        <v>39</v>
      </c>
      <c r="Y78" s="3">
        <v>40</v>
      </c>
      <c r="Z78" s="3">
        <v>41</v>
      </c>
      <c r="AA78" s="3">
        <v>42</v>
      </c>
      <c r="AB78" s="3">
        <v>43</v>
      </c>
      <c r="AC78" s="3">
        <v>44</v>
      </c>
      <c r="AD78" s="3">
        <v>45</v>
      </c>
      <c r="AE78" s="3">
        <v>46</v>
      </c>
      <c r="AF78" s="3">
        <v>47</v>
      </c>
      <c r="AG78" s="3">
        <v>48</v>
      </c>
      <c r="AH78" s="3">
        <v>49</v>
      </c>
      <c r="AI78" s="3">
        <v>50</v>
      </c>
      <c r="AJ78" s="3">
        <v>51</v>
      </c>
      <c r="AK78" s="3">
        <v>52</v>
      </c>
      <c r="AL78" s="31" t="s">
        <v>17</v>
      </c>
      <c r="AM78" s="31" t="s">
        <v>18</v>
      </c>
      <c r="AN78" s="31" t="s">
        <v>19</v>
      </c>
    </row>
    <row r="79" spans="1:40" outlineLevel="1">
      <c r="A79" s="7">
        <v>120</v>
      </c>
      <c r="B79" s="3" t="s">
        <v>101</v>
      </c>
      <c r="C79" s="3" t="s">
        <v>81</v>
      </c>
      <c r="D79" s="14">
        <f t="shared" ref="D79:AK79" si="31">D54*$A79</f>
        <v>0</v>
      </c>
      <c r="E79" s="14">
        <f>E54*$A79</f>
        <v>0</v>
      </c>
      <c r="F79" s="14">
        <f t="shared" si="31"/>
        <v>0</v>
      </c>
      <c r="G79" s="14">
        <f t="shared" si="31"/>
        <v>0</v>
      </c>
      <c r="H79" s="14">
        <f t="shared" si="31"/>
        <v>0</v>
      </c>
      <c r="I79" s="14">
        <f t="shared" si="31"/>
        <v>0</v>
      </c>
      <c r="J79" s="14">
        <f t="shared" ref="J79" si="32">J54*$A79</f>
        <v>0</v>
      </c>
      <c r="K79" s="14">
        <f t="shared" si="31"/>
        <v>0</v>
      </c>
      <c r="L79" s="14">
        <f t="shared" si="31"/>
        <v>0</v>
      </c>
      <c r="M79" s="14">
        <f t="shared" si="31"/>
        <v>0</v>
      </c>
      <c r="N79" s="14">
        <f t="shared" si="31"/>
        <v>0</v>
      </c>
      <c r="O79" s="14">
        <f t="shared" si="31"/>
        <v>0</v>
      </c>
      <c r="P79" s="14">
        <f t="shared" si="31"/>
        <v>0</v>
      </c>
      <c r="Q79" s="8">
        <f t="shared" si="31"/>
        <v>0</v>
      </c>
      <c r="R79" s="8">
        <f t="shared" si="31"/>
        <v>0</v>
      </c>
      <c r="S79" s="8">
        <f t="shared" si="31"/>
        <v>0</v>
      </c>
      <c r="T79" s="8">
        <f t="shared" si="31"/>
        <v>0</v>
      </c>
      <c r="U79" s="8">
        <f t="shared" si="31"/>
        <v>0</v>
      </c>
      <c r="V79" s="8">
        <f t="shared" si="31"/>
        <v>0</v>
      </c>
      <c r="W79" s="8">
        <f t="shared" si="31"/>
        <v>0</v>
      </c>
      <c r="X79" s="8">
        <f t="shared" si="31"/>
        <v>0</v>
      </c>
      <c r="Y79" s="8">
        <f t="shared" si="31"/>
        <v>0</v>
      </c>
      <c r="Z79" s="8">
        <f t="shared" si="31"/>
        <v>0</v>
      </c>
      <c r="AA79" s="8">
        <f t="shared" si="31"/>
        <v>0</v>
      </c>
      <c r="AB79" s="8">
        <f t="shared" si="31"/>
        <v>0</v>
      </c>
      <c r="AC79" s="8">
        <f t="shared" si="31"/>
        <v>0</v>
      </c>
      <c r="AD79" s="8">
        <f t="shared" si="31"/>
        <v>0</v>
      </c>
      <c r="AE79" s="8">
        <f t="shared" si="31"/>
        <v>0</v>
      </c>
      <c r="AF79" s="8">
        <f t="shared" si="31"/>
        <v>0</v>
      </c>
      <c r="AG79" s="8">
        <f t="shared" si="31"/>
        <v>0</v>
      </c>
      <c r="AH79" s="8">
        <f t="shared" si="31"/>
        <v>0</v>
      </c>
      <c r="AI79" s="8">
        <f t="shared" si="31"/>
        <v>0</v>
      </c>
      <c r="AJ79" s="8">
        <f t="shared" si="31"/>
        <v>0</v>
      </c>
      <c r="AK79" s="8">
        <f t="shared" si="31"/>
        <v>0</v>
      </c>
      <c r="AL79" s="30" t="s">
        <v>21</v>
      </c>
      <c r="AM79" s="30" t="s">
        <v>21</v>
      </c>
      <c r="AN79" s="30" t="s">
        <v>20</v>
      </c>
    </row>
    <row r="80" spans="1:40" outlineLevel="1">
      <c r="A80" s="7">
        <v>60</v>
      </c>
      <c r="B80" s="3" t="s">
        <v>101</v>
      </c>
      <c r="C80" s="3" t="s">
        <v>82</v>
      </c>
      <c r="D80" s="14">
        <f t="shared" ref="D80:I80" si="33">D55*$A80</f>
        <v>300</v>
      </c>
      <c r="E80" s="14">
        <f t="shared" si="33"/>
        <v>480</v>
      </c>
      <c r="F80" s="14">
        <f t="shared" si="33"/>
        <v>180</v>
      </c>
      <c r="G80" s="14">
        <f t="shared" si="33"/>
        <v>660</v>
      </c>
      <c r="H80" s="14">
        <f t="shared" si="33"/>
        <v>480</v>
      </c>
      <c r="I80" s="14">
        <f t="shared" si="33"/>
        <v>660</v>
      </c>
      <c r="J80" s="14">
        <f t="shared" ref="J80" si="34">J55*$A80</f>
        <v>480</v>
      </c>
      <c r="K80" s="14"/>
      <c r="L80" s="14"/>
      <c r="M80" s="14"/>
      <c r="N80" s="14"/>
      <c r="O80" s="14"/>
      <c r="P80" s="14"/>
      <c r="Q80" s="8"/>
      <c r="R80" s="8"/>
      <c r="S80" s="8"/>
      <c r="T80" s="8"/>
      <c r="U80" s="8"/>
      <c r="V80" s="8"/>
      <c r="W80" s="8"/>
      <c r="X80" s="8"/>
      <c r="Y80" s="8"/>
      <c r="Z80" s="8"/>
      <c r="AA80" s="8"/>
      <c r="AB80" s="8"/>
      <c r="AC80" s="8"/>
      <c r="AD80" s="8"/>
      <c r="AE80" s="8"/>
      <c r="AF80" s="8"/>
      <c r="AG80" s="8"/>
      <c r="AH80" s="8"/>
      <c r="AI80" s="8"/>
      <c r="AJ80" s="8"/>
      <c r="AK80" s="8"/>
      <c r="AL80" s="30" t="s">
        <v>21</v>
      </c>
      <c r="AM80" s="30" t="s">
        <v>145</v>
      </c>
      <c r="AN80" s="30" t="s">
        <v>20</v>
      </c>
    </row>
    <row r="81" spans="1:40" outlineLevel="1">
      <c r="A81" s="7">
        <v>30</v>
      </c>
      <c r="B81" s="3" t="s">
        <v>101</v>
      </c>
      <c r="C81" s="3" t="s">
        <v>83</v>
      </c>
      <c r="D81" s="14">
        <f t="shared" ref="D81:I81" si="35">D56*$A81</f>
        <v>5160</v>
      </c>
      <c r="E81" s="14">
        <f t="shared" si="35"/>
        <v>6360</v>
      </c>
      <c r="F81" s="14">
        <f t="shared" si="35"/>
        <v>6990</v>
      </c>
      <c r="G81" s="14">
        <f t="shared" si="35"/>
        <v>5790</v>
      </c>
      <c r="H81" s="14">
        <f t="shared" si="35"/>
        <v>7950</v>
      </c>
      <c r="I81" s="14">
        <f t="shared" si="35"/>
        <v>26790</v>
      </c>
      <c r="J81" s="14">
        <f t="shared" ref="J81" si="36">J56*$A81</f>
        <v>28440</v>
      </c>
      <c r="K81" s="14"/>
      <c r="L81" s="14"/>
      <c r="M81" s="14"/>
      <c r="N81" s="14"/>
      <c r="O81" s="14"/>
      <c r="P81" s="14"/>
      <c r="Q81" s="8"/>
      <c r="R81" s="8"/>
      <c r="S81" s="8"/>
      <c r="T81" s="8"/>
      <c r="U81" s="8"/>
      <c r="V81" s="8"/>
      <c r="W81" s="8"/>
      <c r="X81" s="8"/>
      <c r="Y81" s="8"/>
      <c r="Z81" s="8"/>
      <c r="AA81" s="8"/>
      <c r="AB81" s="8"/>
      <c r="AC81" s="8"/>
      <c r="AD81" s="8"/>
      <c r="AE81" s="8"/>
      <c r="AF81" s="8"/>
      <c r="AG81" s="8"/>
      <c r="AH81" s="8"/>
      <c r="AI81" s="8"/>
      <c r="AJ81" s="8"/>
      <c r="AK81" s="8"/>
      <c r="AL81" s="30" t="s">
        <v>21</v>
      </c>
      <c r="AM81" s="30" t="s">
        <v>20</v>
      </c>
      <c r="AN81" s="30" t="s">
        <v>145</v>
      </c>
    </row>
    <row r="82" spans="1:40" outlineLevel="1">
      <c r="A82" s="7">
        <v>300</v>
      </c>
      <c r="B82" s="3" t="s">
        <v>101</v>
      </c>
      <c r="C82" s="3" t="s">
        <v>84</v>
      </c>
      <c r="D82" s="14">
        <f t="shared" ref="D82:I82" si="37">D57*$A82</f>
        <v>900</v>
      </c>
      <c r="E82" s="14">
        <f t="shared" si="37"/>
        <v>300</v>
      </c>
      <c r="F82" s="14">
        <f t="shared" si="37"/>
        <v>300</v>
      </c>
      <c r="G82" s="14">
        <f t="shared" si="37"/>
        <v>900</v>
      </c>
      <c r="H82" s="14">
        <f t="shared" si="37"/>
        <v>300</v>
      </c>
      <c r="I82" s="14">
        <f t="shared" si="37"/>
        <v>300</v>
      </c>
      <c r="J82" s="14">
        <f t="shared" ref="J82" si="38">J57*$A82</f>
        <v>300</v>
      </c>
      <c r="K82" s="14"/>
      <c r="L82" s="14"/>
      <c r="M82" s="14"/>
      <c r="N82" s="14"/>
      <c r="O82" s="14"/>
      <c r="P82" s="14"/>
      <c r="Q82" s="8"/>
      <c r="R82" s="8"/>
      <c r="S82" s="8"/>
      <c r="T82" s="8"/>
      <c r="U82" s="8"/>
      <c r="V82" s="8"/>
      <c r="W82" s="8"/>
      <c r="X82" s="8"/>
      <c r="Y82" s="8"/>
      <c r="Z82" s="8"/>
      <c r="AA82" s="8"/>
      <c r="AB82" s="8"/>
      <c r="AC82" s="8"/>
      <c r="AD82" s="8"/>
      <c r="AE82" s="8"/>
      <c r="AF82" s="8"/>
      <c r="AG82" s="8"/>
      <c r="AH82" s="8"/>
      <c r="AI82" s="8"/>
      <c r="AJ82" s="8"/>
      <c r="AK82" s="8"/>
      <c r="AL82" s="30" t="s">
        <v>21</v>
      </c>
      <c r="AM82" s="30" t="s">
        <v>145</v>
      </c>
      <c r="AN82" s="30" t="s">
        <v>20</v>
      </c>
    </row>
    <row r="83" spans="1:40" outlineLevel="1">
      <c r="A83" s="7">
        <v>120</v>
      </c>
      <c r="B83" s="3" t="s">
        <v>101</v>
      </c>
      <c r="C83" s="3" t="s">
        <v>85</v>
      </c>
      <c r="D83" s="14">
        <f t="shared" ref="D83:I83" si="39">D58*$A83</f>
        <v>120</v>
      </c>
      <c r="E83" s="14">
        <f t="shared" si="39"/>
        <v>120</v>
      </c>
      <c r="F83" s="14">
        <f t="shared" si="39"/>
        <v>0</v>
      </c>
      <c r="G83" s="14">
        <f t="shared" si="39"/>
        <v>120</v>
      </c>
      <c r="H83" s="14">
        <f t="shared" si="39"/>
        <v>0</v>
      </c>
      <c r="I83" s="14">
        <f t="shared" si="39"/>
        <v>0</v>
      </c>
      <c r="J83" s="14">
        <f t="shared" ref="J83" si="40">J58*$A83</f>
        <v>120</v>
      </c>
      <c r="K83" s="14"/>
      <c r="L83" s="14"/>
      <c r="M83" s="14"/>
      <c r="N83" s="14"/>
      <c r="O83" s="14"/>
      <c r="P83" s="14"/>
      <c r="Q83" s="8"/>
      <c r="R83" s="8"/>
      <c r="S83" s="8"/>
      <c r="T83" s="8"/>
      <c r="U83" s="8"/>
      <c r="V83" s="8"/>
      <c r="W83" s="8"/>
      <c r="X83" s="8"/>
      <c r="Y83" s="8"/>
      <c r="Z83" s="8"/>
      <c r="AA83" s="8"/>
      <c r="AB83" s="8"/>
      <c r="AC83" s="8"/>
      <c r="AD83" s="8"/>
      <c r="AE83" s="8"/>
      <c r="AF83" s="8"/>
      <c r="AG83" s="8"/>
      <c r="AH83" s="8"/>
      <c r="AI83" s="8"/>
      <c r="AJ83" s="8"/>
      <c r="AK83" s="8"/>
      <c r="AL83" s="30" t="s">
        <v>21</v>
      </c>
      <c r="AM83" s="30" t="s">
        <v>145</v>
      </c>
      <c r="AN83" s="30" t="s">
        <v>20</v>
      </c>
    </row>
    <row r="84" spans="1:40" outlineLevel="1">
      <c r="A84" s="7">
        <v>300</v>
      </c>
      <c r="B84" s="3" t="s">
        <v>101</v>
      </c>
      <c r="C84" s="3" t="s">
        <v>86</v>
      </c>
      <c r="D84" s="14">
        <f t="shared" ref="D84:I84" si="41">D59*$A84</f>
        <v>0</v>
      </c>
      <c r="E84" s="14">
        <f t="shared" si="41"/>
        <v>0</v>
      </c>
      <c r="F84" s="14">
        <f t="shared" si="41"/>
        <v>0</v>
      </c>
      <c r="G84" s="14">
        <f t="shared" si="41"/>
        <v>0</v>
      </c>
      <c r="H84" s="14">
        <f t="shared" si="41"/>
        <v>0</v>
      </c>
      <c r="I84" s="14">
        <f t="shared" si="41"/>
        <v>0</v>
      </c>
      <c r="J84" s="14">
        <f t="shared" ref="J84" si="42">J59*$A84</f>
        <v>0</v>
      </c>
      <c r="K84" s="14"/>
      <c r="L84" s="14"/>
      <c r="M84" s="14"/>
      <c r="N84" s="14"/>
      <c r="O84" s="14"/>
      <c r="P84" s="14"/>
      <c r="Q84" s="8"/>
      <c r="R84" s="8"/>
      <c r="S84" s="8"/>
      <c r="T84" s="8"/>
      <c r="U84" s="8"/>
      <c r="V84" s="8"/>
      <c r="W84" s="8"/>
      <c r="X84" s="8"/>
      <c r="Y84" s="8"/>
      <c r="Z84" s="8"/>
      <c r="AA84" s="8"/>
      <c r="AB84" s="8"/>
      <c r="AC84" s="8"/>
      <c r="AD84" s="8"/>
      <c r="AE84" s="8"/>
      <c r="AF84" s="8"/>
      <c r="AG84" s="8"/>
      <c r="AH84" s="8"/>
      <c r="AI84" s="8"/>
      <c r="AJ84" s="8"/>
      <c r="AK84" s="8"/>
      <c r="AL84" s="30" t="s">
        <v>21</v>
      </c>
      <c r="AM84" s="30" t="s">
        <v>145</v>
      </c>
      <c r="AN84" s="30" t="s">
        <v>20</v>
      </c>
    </row>
    <row r="85" spans="1:40" outlineLevel="1">
      <c r="A85" s="7">
        <v>60</v>
      </c>
      <c r="B85" s="3" t="s">
        <v>102</v>
      </c>
      <c r="C85" s="3" t="s">
        <v>87</v>
      </c>
      <c r="D85" s="14">
        <f t="shared" ref="D85:I85" si="43">D60*$A85</f>
        <v>2220</v>
      </c>
      <c r="E85" s="14">
        <f t="shared" si="43"/>
        <v>1920</v>
      </c>
      <c r="F85" s="14">
        <f t="shared" si="43"/>
        <v>2340</v>
      </c>
      <c r="G85" s="14">
        <f t="shared" si="43"/>
        <v>2400</v>
      </c>
      <c r="H85" s="14">
        <f t="shared" si="43"/>
        <v>1860</v>
      </c>
      <c r="I85" s="14">
        <f t="shared" si="43"/>
        <v>1320</v>
      </c>
      <c r="J85" s="14">
        <f t="shared" ref="J85" si="44">J60*$A85</f>
        <v>2880</v>
      </c>
      <c r="K85" s="14"/>
      <c r="L85" s="14"/>
      <c r="M85" s="14"/>
      <c r="N85" s="14"/>
      <c r="O85" s="14"/>
      <c r="P85" s="14"/>
      <c r="Q85" s="8"/>
      <c r="R85" s="8"/>
      <c r="S85" s="8"/>
      <c r="T85" s="8"/>
      <c r="U85" s="8"/>
      <c r="V85" s="8"/>
      <c r="W85" s="8"/>
      <c r="X85" s="8"/>
      <c r="Y85" s="8"/>
      <c r="Z85" s="8"/>
      <c r="AA85" s="8"/>
      <c r="AB85" s="8"/>
      <c r="AC85" s="8"/>
      <c r="AD85" s="8"/>
      <c r="AE85" s="8"/>
      <c r="AF85" s="8"/>
      <c r="AG85" s="8"/>
      <c r="AH85" s="8"/>
      <c r="AI85" s="8"/>
      <c r="AJ85" s="8"/>
      <c r="AK85" s="8"/>
      <c r="AL85" s="30" t="s">
        <v>21</v>
      </c>
      <c r="AM85" s="30" t="s">
        <v>20</v>
      </c>
      <c r="AN85" s="30" t="s">
        <v>145</v>
      </c>
    </row>
    <row r="86" spans="1:40" outlineLevel="1">
      <c r="A86" s="7">
        <v>60</v>
      </c>
      <c r="B86" s="3" t="s">
        <v>102</v>
      </c>
      <c r="C86" s="3" t="s">
        <v>88</v>
      </c>
      <c r="D86" s="14">
        <f t="shared" ref="D86:I86" si="45">D61*$A86</f>
        <v>6300</v>
      </c>
      <c r="E86" s="14">
        <f t="shared" si="45"/>
        <v>2160</v>
      </c>
      <c r="F86" s="14">
        <f t="shared" si="45"/>
        <v>2700</v>
      </c>
      <c r="G86" s="14">
        <f t="shared" si="45"/>
        <v>1740</v>
      </c>
      <c r="H86" s="14">
        <f t="shared" si="45"/>
        <v>1380</v>
      </c>
      <c r="I86" s="14">
        <f t="shared" si="45"/>
        <v>480</v>
      </c>
      <c r="J86" s="14">
        <f t="shared" ref="J86" si="46">J61*$A86</f>
        <v>900</v>
      </c>
      <c r="K86" s="14"/>
      <c r="L86" s="14"/>
      <c r="M86" s="14"/>
      <c r="N86" s="14"/>
      <c r="O86" s="14"/>
      <c r="P86" s="14"/>
      <c r="Q86" s="8"/>
      <c r="R86" s="8"/>
      <c r="S86" s="8"/>
      <c r="T86" s="8"/>
      <c r="U86" s="8"/>
      <c r="V86" s="8"/>
      <c r="W86" s="8"/>
      <c r="X86" s="8"/>
      <c r="Y86" s="8"/>
      <c r="Z86" s="8"/>
      <c r="AA86" s="8"/>
      <c r="AB86" s="8"/>
      <c r="AC86" s="8"/>
      <c r="AD86" s="8"/>
      <c r="AE86" s="8"/>
      <c r="AF86" s="8"/>
      <c r="AG86" s="8"/>
      <c r="AH86" s="8"/>
      <c r="AI86" s="8"/>
      <c r="AJ86" s="8"/>
      <c r="AK86" s="8"/>
      <c r="AL86" s="30" t="s">
        <v>21</v>
      </c>
      <c r="AM86" s="30" t="s">
        <v>20</v>
      </c>
      <c r="AN86" s="30" t="s">
        <v>145</v>
      </c>
    </row>
    <row r="87" spans="1:40" outlineLevel="1">
      <c r="A87" s="7">
        <v>45</v>
      </c>
      <c r="B87" s="3" t="s">
        <v>102</v>
      </c>
      <c r="C87" s="3" t="s">
        <v>89</v>
      </c>
      <c r="D87" s="14">
        <f t="shared" ref="D87:I87" si="47">D62*$A87</f>
        <v>405</v>
      </c>
      <c r="E87" s="14">
        <f t="shared" si="47"/>
        <v>1260</v>
      </c>
      <c r="F87" s="14">
        <f t="shared" si="47"/>
        <v>675</v>
      </c>
      <c r="G87" s="14">
        <f t="shared" si="47"/>
        <v>1395</v>
      </c>
      <c r="H87" s="14">
        <f t="shared" si="47"/>
        <v>1395</v>
      </c>
      <c r="I87" s="14">
        <f t="shared" si="47"/>
        <v>180</v>
      </c>
      <c r="J87" s="14">
        <f t="shared" ref="J87" si="48">J62*$A87</f>
        <v>2025</v>
      </c>
      <c r="K87" s="14"/>
      <c r="L87" s="14"/>
      <c r="M87" s="14"/>
      <c r="N87" s="14"/>
      <c r="O87" s="14"/>
      <c r="P87" s="14"/>
      <c r="Q87" s="8"/>
      <c r="R87" s="8"/>
      <c r="S87" s="8"/>
      <c r="T87" s="8"/>
      <c r="U87" s="8"/>
      <c r="V87" s="8"/>
      <c r="W87" s="8"/>
      <c r="X87" s="8"/>
      <c r="Y87" s="8"/>
      <c r="Z87" s="8"/>
      <c r="AA87" s="8"/>
      <c r="AB87" s="8"/>
      <c r="AC87" s="8"/>
      <c r="AD87" s="8"/>
      <c r="AE87" s="8"/>
      <c r="AF87" s="8"/>
      <c r="AG87" s="8"/>
      <c r="AH87" s="8"/>
      <c r="AI87" s="8"/>
      <c r="AJ87" s="8"/>
      <c r="AK87" s="8"/>
      <c r="AL87" s="30" t="s">
        <v>21</v>
      </c>
      <c r="AM87" s="30" t="s">
        <v>20</v>
      </c>
      <c r="AN87" s="30" t="s">
        <v>145</v>
      </c>
    </row>
    <row r="88" spans="1:40" outlineLevel="1">
      <c r="A88" s="7">
        <v>45</v>
      </c>
      <c r="B88" s="3" t="s">
        <v>102</v>
      </c>
      <c r="C88" s="3" t="s">
        <v>90</v>
      </c>
      <c r="D88" s="14">
        <f t="shared" ref="D88:I88" si="49">D63*$A88</f>
        <v>0</v>
      </c>
      <c r="E88" s="14">
        <f t="shared" si="49"/>
        <v>0</v>
      </c>
      <c r="F88" s="14">
        <f t="shared" si="49"/>
        <v>0</v>
      </c>
      <c r="G88" s="14">
        <f t="shared" si="49"/>
        <v>45</v>
      </c>
      <c r="H88" s="14">
        <f t="shared" si="49"/>
        <v>0</v>
      </c>
      <c r="I88" s="14">
        <f t="shared" si="49"/>
        <v>0</v>
      </c>
      <c r="J88" s="14">
        <f t="shared" ref="J88" si="50">J63*$A88</f>
        <v>0</v>
      </c>
      <c r="K88" s="14"/>
      <c r="L88" s="14"/>
      <c r="M88" s="14"/>
      <c r="N88" s="14"/>
      <c r="O88" s="14"/>
      <c r="P88" s="14"/>
      <c r="Q88" s="8"/>
      <c r="R88" s="8"/>
      <c r="S88" s="8"/>
      <c r="T88" s="8"/>
      <c r="U88" s="8"/>
      <c r="V88" s="8"/>
      <c r="W88" s="8"/>
      <c r="X88" s="8"/>
      <c r="Y88" s="8"/>
      <c r="Z88" s="8"/>
      <c r="AA88" s="8"/>
      <c r="AB88" s="8"/>
      <c r="AC88" s="8"/>
      <c r="AD88" s="8"/>
      <c r="AE88" s="8"/>
      <c r="AF88" s="8"/>
      <c r="AG88" s="8"/>
      <c r="AH88" s="8"/>
      <c r="AI88" s="8"/>
      <c r="AJ88" s="8"/>
      <c r="AK88" s="8"/>
      <c r="AL88" s="30" t="s">
        <v>21</v>
      </c>
      <c r="AM88" s="30" t="s">
        <v>145</v>
      </c>
      <c r="AN88" s="30" t="s">
        <v>20</v>
      </c>
    </row>
    <row r="89" spans="1:40" outlineLevel="1">
      <c r="A89" s="7">
        <v>30</v>
      </c>
      <c r="B89" s="3" t="s">
        <v>102</v>
      </c>
      <c r="C89" s="3" t="s">
        <v>91</v>
      </c>
      <c r="D89" s="14">
        <f t="shared" ref="D89:I89" si="51">D64*$A89</f>
        <v>0</v>
      </c>
      <c r="E89" s="14">
        <f t="shared" si="51"/>
        <v>0</v>
      </c>
      <c r="F89" s="14">
        <f t="shared" si="51"/>
        <v>0</v>
      </c>
      <c r="G89" s="14">
        <f t="shared" si="51"/>
        <v>30</v>
      </c>
      <c r="H89" s="14">
        <f t="shared" si="51"/>
        <v>0</v>
      </c>
      <c r="I89" s="14">
        <f t="shared" si="51"/>
        <v>0</v>
      </c>
      <c r="J89" s="14">
        <f t="shared" ref="J89" si="52">J64*$A89</f>
        <v>0</v>
      </c>
      <c r="K89" s="14"/>
      <c r="L89" s="14"/>
      <c r="M89" s="14"/>
      <c r="N89" s="14"/>
      <c r="O89" s="14"/>
      <c r="P89" s="14"/>
      <c r="Q89" s="8"/>
      <c r="R89" s="8"/>
      <c r="S89" s="8"/>
      <c r="T89" s="8"/>
      <c r="U89" s="8"/>
      <c r="V89" s="8"/>
      <c r="W89" s="8"/>
      <c r="X89" s="8"/>
      <c r="Y89" s="8"/>
      <c r="Z89" s="8"/>
      <c r="AA89" s="8"/>
      <c r="AB89" s="8"/>
      <c r="AC89" s="8"/>
      <c r="AD89" s="8"/>
      <c r="AE89" s="8"/>
      <c r="AF89" s="8"/>
      <c r="AG89" s="8"/>
      <c r="AH89" s="8"/>
      <c r="AI89" s="8"/>
      <c r="AJ89" s="8"/>
      <c r="AK89" s="8"/>
      <c r="AL89" s="30" t="s">
        <v>21</v>
      </c>
      <c r="AM89" s="30" t="s">
        <v>145</v>
      </c>
      <c r="AN89" s="30" t="s">
        <v>20</v>
      </c>
    </row>
    <row r="90" spans="1:40" outlineLevel="1">
      <c r="A90" s="7">
        <v>30</v>
      </c>
      <c r="B90" s="3" t="s">
        <v>102</v>
      </c>
      <c r="C90" s="8" t="s">
        <v>92</v>
      </c>
      <c r="D90" s="14">
        <f t="shared" ref="D90:I90" si="53">D65*$A90</f>
        <v>30</v>
      </c>
      <c r="E90" s="14">
        <f t="shared" si="53"/>
        <v>0</v>
      </c>
      <c r="F90" s="14">
        <f t="shared" si="53"/>
        <v>0</v>
      </c>
      <c r="G90" s="14">
        <f t="shared" si="53"/>
        <v>30</v>
      </c>
      <c r="H90" s="14">
        <f t="shared" si="53"/>
        <v>0</v>
      </c>
      <c r="I90" s="14">
        <f t="shared" si="53"/>
        <v>0</v>
      </c>
      <c r="J90" s="14">
        <f t="shared" ref="J90" si="54">J65*$A90</f>
        <v>0</v>
      </c>
      <c r="K90" s="14"/>
      <c r="L90" s="14"/>
      <c r="M90" s="14"/>
      <c r="N90" s="14"/>
      <c r="O90" s="14"/>
      <c r="P90" s="14"/>
      <c r="Q90" s="8"/>
      <c r="R90" s="8"/>
      <c r="S90" s="8"/>
      <c r="T90" s="8"/>
      <c r="U90" s="8"/>
      <c r="V90" s="8"/>
      <c r="W90" s="8"/>
      <c r="X90" s="8"/>
      <c r="Y90" s="8"/>
      <c r="Z90" s="8"/>
      <c r="AA90" s="8"/>
      <c r="AB90" s="8"/>
      <c r="AC90" s="8"/>
      <c r="AD90" s="8"/>
      <c r="AE90" s="8"/>
      <c r="AF90" s="8"/>
      <c r="AG90" s="8"/>
      <c r="AH90" s="8"/>
      <c r="AI90" s="8"/>
      <c r="AJ90" s="8"/>
      <c r="AK90" s="8"/>
      <c r="AL90" s="30" t="s">
        <v>21</v>
      </c>
      <c r="AM90" s="30" t="s">
        <v>145</v>
      </c>
      <c r="AN90" s="30" t="s">
        <v>20</v>
      </c>
    </row>
    <row r="91" spans="1:40" outlineLevel="1">
      <c r="A91" s="7">
        <v>90</v>
      </c>
      <c r="B91" s="3" t="s">
        <v>103</v>
      </c>
      <c r="C91" s="3" t="s">
        <v>93</v>
      </c>
      <c r="D91" s="14">
        <f t="shared" ref="D91:I99" si="55">D66*$A91</f>
        <v>90</v>
      </c>
      <c r="E91" s="14">
        <f>E66*$A91</f>
        <v>90</v>
      </c>
      <c r="F91" s="14">
        <f t="shared" ref="F91:I91" si="56">F66*$A91</f>
        <v>810</v>
      </c>
      <c r="G91" s="14">
        <f t="shared" si="56"/>
        <v>720</v>
      </c>
      <c r="H91" s="14">
        <f t="shared" si="56"/>
        <v>3600</v>
      </c>
      <c r="I91" s="14">
        <f t="shared" si="56"/>
        <v>180</v>
      </c>
      <c r="J91" s="14">
        <f t="shared" ref="J91" si="57">J66*$A91</f>
        <v>630</v>
      </c>
      <c r="K91" s="14"/>
      <c r="L91" s="14"/>
      <c r="M91" s="14"/>
      <c r="N91" s="14"/>
      <c r="O91" s="14"/>
      <c r="P91" s="14"/>
      <c r="Q91" s="8"/>
      <c r="R91" s="8"/>
      <c r="S91" s="8"/>
      <c r="T91" s="8"/>
      <c r="U91" s="8"/>
      <c r="V91" s="8"/>
      <c r="W91" s="8"/>
      <c r="X91" s="8"/>
      <c r="Y91" s="8"/>
      <c r="Z91" s="8"/>
      <c r="AA91" s="8"/>
      <c r="AB91" s="8"/>
      <c r="AC91" s="8"/>
      <c r="AD91" s="8"/>
      <c r="AE91" s="8"/>
      <c r="AF91" s="8"/>
      <c r="AG91" s="8"/>
      <c r="AH91" s="8"/>
      <c r="AI91" s="8"/>
      <c r="AJ91" s="8"/>
      <c r="AK91" s="8"/>
      <c r="AL91" s="30" t="s">
        <v>21</v>
      </c>
      <c r="AM91" s="30" t="s">
        <v>145</v>
      </c>
      <c r="AN91" s="30" t="s">
        <v>20</v>
      </c>
    </row>
    <row r="92" spans="1:40" outlineLevel="1">
      <c r="A92" s="7">
        <v>240</v>
      </c>
      <c r="B92" s="3" t="s">
        <v>103</v>
      </c>
      <c r="C92" s="3" t="s">
        <v>94</v>
      </c>
      <c r="D92" s="14">
        <f t="shared" si="55"/>
        <v>0</v>
      </c>
      <c r="E92" s="14">
        <f t="shared" si="55"/>
        <v>0</v>
      </c>
      <c r="F92" s="14">
        <f t="shared" si="55"/>
        <v>0</v>
      </c>
      <c r="G92" s="14">
        <f t="shared" si="55"/>
        <v>0</v>
      </c>
      <c r="H92" s="14">
        <f t="shared" si="55"/>
        <v>0</v>
      </c>
      <c r="I92" s="14">
        <f t="shared" si="55"/>
        <v>0</v>
      </c>
      <c r="J92" s="14">
        <f t="shared" ref="J92" si="58">J67*$A92</f>
        <v>0</v>
      </c>
      <c r="K92" s="14">
        <f t="shared" ref="K92:AK92" si="59">K56*$A92</f>
        <v>0</v>
      </c>
      <c r="L92" s="14">
        <f t="shared" si="59"/>
        <v>0</v>
      </c>
      <c r="M92" s="14">
        <f t="shared" si="59"/>
        <v>0</v>
      </c>
      <c r="N92" s="14">
        <f t="shared" si="59"/>
        <v>0</v>
      </c>
      <c r="O92" s="14">
        <f t="shared" si="59"/>
        <v>0</v>
      </c>
      <c r="P92" s="14">
        <f t="shared" si="59"/>
        <v>0</v>
      </c>
      <c r="Q92" s="8">
        <f t="shared" si="59"/>
        <v>0</v>
      </c>
      <c r="R92" s="8">
        <f t="shared" si="59"/>
        <v>0</v>
      </c>
      <c r="S92" s="8">
        <f t="shared" si="59"/>
        <v>0</v>
      </c>
      <c r="T92" s="8">
        <f t="shared" si="59"/>
        <v>0</v>
      </c>
      <c r="U92" s="8">
        <f t="shared" si="59"/>
        <v>0</v>
      </c>
      <c r="V92" s="8">
        <f t="shared" si="59"/>
        <v>0</v>
      </c>
      <c r="W92" s="8">
        <f t="shared" si="59"/>
        <v>0</v>
      </c>
      <c r="X92" s="8">
        <f t="shared" si="59"/>
        <v>0</v>
      </c>
      <c r="Y92" s="8">
        <f t="shared" si="59"/>
        <v>0</v>
      </c>
      <c r="Z92" s="8">
        <f t="shared" si="59"/>
        <v>0</v>
      </c>
      <c r="AA92" s="8">
        <f t="shared" si="59"/>
        <v>0</v>
      </c>
      <c r="AB92" s="8">
        <f t="shared" si="59"/>
        <v>0</v>
      </c>
      <c r="AC92" s="8">
        <f t="shared" si="59"/>
        <v>0</v>
      </c>
      <c r="AD92" s="8">
        <f t="shared" si="59"/>
        <v>0</v>
      </c>
      <c r="AE92" s="8">
        <f t="shared" si="59"/>
        <v>0</v>
      </c>
      <c r="AF92" s="8">
        <f t="shared" si="59"/>
        <v>0</v>
      </c>
      <c r="AG92" s="8">
        <f t="shared" si="59"/>
        <v>0</v>
      </c>
      <c r="AH92" s="8">
        <f t="shared" si="59"/>
        <v>0</v>
      </c>
      <c r="AI92" s="8">
        <f t="shared" si="59"/>
        <v>0</v>
      </c>
      <c r="AJ92" s="8">
        <f t="shared" si="59"/>
        <v>0</v>
      </c>
      <c r="AK92" s="8">
        <f t="shared" si="59"/>
        <v>0</v>
      </c>
      <c r="AL92" s="30" t="s">
        <v>21</v>
      </c>
      <c r="AM92" s="30" t="s">
        <v>145</v>
      </c>
      <c r="AN92" s="30" t="s">
        <v>20</v>
      </c>
    </row>
    <row r="93" spans="1:40" outlineLevel="1">
      <c r="A93" s="7">
        <v>240</v>
      </c>
      <c r="B93" s="3" t="s">
        <v>103</v>
      </c>
      <c r="C93" s="3" t="s">
        <v>95</v>
      </c>
      <c r="D93" s="14">
        <f t="shared" si="55"/>
        <v>0</v>
      </c>
      <c r="E93" s="14">
        <f t="shared" si="55"/>
        <v>0</v>
      </c>
      <c r="F93" s="14">
        <f t="shared" si="55"/>
        <v>0</v>
      </c>
      <c r="G93" s="14">
        <f t="shared" si="55"/>
        <v>0</v>
      </c>
      <c r="H93" s="14">
        <f t="shared" si="55"/>
        <v>0</v>
      </c>
      <c r="I93" s="14">
        <f t="shared" si="55"/>
        <v>0</v>
      </c>
      <c r="J93" s="14">
        <f t="shared" ref="J93" si="60">J68*$A93</f>
        <v>0</v>
      </c>
      <c r="K93" s="14">
        <f t="shared" ref="K93:AK93" si="61">K57*$A93</f>
        <v>0</v>
      </c>
      <c r="L93" s="14">
        <f t="shared" si="61"/>
        <v>0</v>
      </c>
      <c r="M93" s="14">
        <f t="shared" si="61"/>
        <v>0</v>
      </c>
      <c r="N93" s="14">
        <f t="shared" si="61"/>
        <v>0</v>
      </c>
      <c r="O93" s="14">
        <f t="shared" si="61"/>
        <v>0</v>
      </c>
      <c r="P93" s="14">
        <f t="shared" si="61"/>
        <v>0</v>
      </c>
      <c r="Q93" s="8">
        <f t="shared" si="61"/>
        <v>0</v>
      </c>
      <c r="R93" s="8">
        <f t="shared" si="61"/>
        <v>0</v>
      </c>
      <c r="S93" s="8">
        <f t="shared" si="61"/>
        <v>0</v>
      </c>
      <c r="T93" s="8">
        <f t="shared" si="61"/>
        <v>0</v>
      </c>
      <c r="U93" s="8">
        <f t="shared" si="61"/>
        <v>0</v>
      </c>
      <c r="V93" s="8">
        <f t="shared" si="61"/>
        <v>0</v>
      </c>
      <c r="W93" s="8">
        <f t="shared" si="61"/>
        <v>0</v>
      </c>
      <c r="X93" s="8">
        <f t="shared" si="61"/>
        <v>0</v>
      </c>
      <c r="Y93" s="8">
        <f t="shared" si="61"/>
        <v>0</v>
      </c>
      <c r="Z93" s="8">
        <f t="shared" si="61"/>
        <v>0</v>
      </c>
      <c r="AA93" s="8">
        <f t="shared" si="61"/>
        <v>0</v>
      </c>
      <c r="AB93" s="8">
        <f t="shared" si="61"/>
        <v>0</v>
      </c>
      <c r="AC93" s="8">
        <f t="shared" si="61"/>
        <v>0</v>
      </c>
      <c r="AD93" s="8">
        <f t="shared" si="61"/>
        <v>0</v>
      </c>
      <c r="AE93" s="8">
        <f t="shared" si="61"/>
        <v>0</v>
      </c>
      <c r="AF93" s="8">
        <f t="shared" si="61"/>
        <v>0</v>
      </c>
      <c r="AG93" s="8">
        <f t="shared" si="61"/>
        <v>0</v>
      </c>
      <c r="AH93" s="8">
        <f t="shared" si="61"/>
        <v>0</v>
      </c>
      <c r="AI93" s="8">
        <f t="shared" si="61"/>
        <v>0</v>
      </c>
      <c r="AJ93" s="8">
        <f t="shared" si="61"/>
        <v>0</v>
      </c>
      <c r="AK93" s="8">
        <f t="shared" si="61"/>
        <v>0</v>
      </c>
      <c r="AL93" s="30" t="s">
        <v>21</v>
      </c>
      <c r="AM93" s="30" t="s">
        <v>145</v>
      </c>
      <c r="AN93" s="30" t="s">
        <v>20</v>
      </c>
    </row>
    <row r="94" spans="1:40" outlineLevel="1">
      <c r="A94" s="7">
        <v>240</v>
      </c>
      <c r="B94" s="3" t="s">
        <v>103</v>
      </c>
      <c r="C94" s="3" t="s">
        <v>96</v>
      </c>
      <c r="D94" s="14">
        <f t="shared" si="55"/>
        <v>0</v>
      </c>
      <c r="E94" s="14">
        <f t="shared" si="55"/>
        <v>0</v>
      </c>
      <c r="F94" s="14">
        <f t="shared" si="55"/>
        <v>0</v>
      </c>
      <c r="G94" s="14">
        <f t="shared" si="55"/>
        <v>0</v>
      </c>
      <c r="H94" s="14">
        <f t="shared" si="55"/>
        <v>0</v>
      </c>
      <c r="I94" s="14">
        <f t="shared" si="55"/>
        <v>0</v>
      </c>
      <c r="J94" s="14">
        <f t="shared" ref="J94" si="62">J69*$A94</f>
        <v>0</v>
      </c>
      <c r="K94" s="14">
        <f t="shared" ref="K94:AK94" si="63">K58*$A94</f>
        <v>0</v>
      </c>
      <c r="L94" s="14">
        <f t="shared" si="63"/>
        <v>0</v>
      </c>
      <c r="M94" s="14">
        <f t="shared" si="63"/>
        <v>0</v>
      </c>
      <c r="N94" s="14">
        <f t="shared" si="63"/>
        <v>0</v>
      </c>
      <c r="O94" s="14">
        <f t="shared" si="63"/>
        <v>0</v>
      </c>
      <c r="P94" s="14">
        <f t="shared" si="63"/>
        <v>0</v>
      </c>
      <c r="Q94" s="8">
        <f t="shared" si="63"/>
        <v>0</v>
      </c>
      <c r="R94" s="8">
        <f t="shared" si="63"/>
        <v>0</v>
      </c>
      <c r="S94" s="8">
        <f t="shared" si="63"/>
        <v>0</v>
      </c>
      <c r="T94" s="8">
        <f t="shared" si="63"/>
        <v>0</v>
      </c>
      <c r="U94" s="8">
        <f t="shared" si="63"/>
        <v>0</v>
      </c>
      <c r="V94" s="8">
        <f t="shared" si="63"/>
        <v>0</v>
      </c>
      <c r="W94" s="8">
        <f t="shared" si="63"/>
        <v>0</v>
      </c>
      <c r="X94" s="8">
        <f t="shared" si="63"/>
        <v>0</v>
      </c>
      <c r="Y94" s="8">
        <f t="shared" si="63"/>
        <v>0</v>
      </c>
      <c r="Z94" s="8">
        <f t="shared" si="63"/>
        <v>0</v>
      </c>
      <c r="AA94" s="8">
        <f t="shared" si="63"/>
        <v>0</v>
      </c>
      <c r="AB94" s="8">
        <f t="shared" si="63"/>
        <v>0</v>
      </c>
      <c r="AC94" s="8">
        <f t="shared" si="63"/>
        <v>0</v>
      </c>
      <c r="AD94" s="8">
        <f t="shared" si="63"/>
        <v>0</v>
      </c>
      <c r="AE94" s="8">
        <f t="shared" si="63"/>
        <v>0</v>
      </c>
      <c r="AF94" s="8">
        <f t="shared" si="63"/>
        <v>0</v>
      </c>
      <c r="AG94" s="8">
        <f t="shared" si="63"/>
        <v>0</v>
      </c>
      <c r="AH94" s="8">
        <f t="shared" si="63"/>
        <v>0</v>
      </c>
      <c r="AI94" s="8">
        <f t="shared" si="63"/>
        <v>0</v>
      </c>
      <c r="AJ94" s="8">
        <f t="shared" si="63"/>
        <v>0</v>
      </c>
      <c r="AK94" s="8">
        <f t="shared" si="63"/>
        <v>0</v>
      </c>
      <c r="AL94" s="30" t="s">
        <v>21</v>
      </c>
      <c r="AM94" s="30" t="s">
        <v>145</v>
      </c>
      <c r="AN94" s="30" t="s">
        <v>20</v>
      </c>
    </row>
    <row r="95" spans="1:40" outlineLevel="1">
      <c r="A95" s="7">
        <v>180</v>
      </c>
      <c r="B95" s="3" t="s">
        <v>103</v>
      </c>
      <c r="C95" s="3" t="s">
        <v>97</v>
      </c>
      <c r="D95" s="14">
        <f t="shared" si="55"/>
        <v>0</v>
      </c>
      <c r="E95" s="14">
        <f t="shared" si="55"/>
        <v>0</v>
      </c>
      <c r="F95" s="14">
        <f t="shared" si="55"/>
        <v>0</v>
      </c>
      <c r="G95" s="14">
        <f t="shared" si="55"/>
        <v>0</v>
      </c>
      <c r="H95" s="14">
        <f t="shared" si="55"/>
        <v>0</v>
      </c>
      <c r="I95" s="14">
        <f t="shared" si="55"/>
        <v>0</v>
      </c>
      <c r="J95" s="14">
        <f t="shared" ref="J95" si="64">J70*$A95</f>
        <v>0</v>
      </c>
      <c r="K95" s="14">
        <f t="shared" ref="K95:AK95" si="65">K59*$A95</f>
        <v>0</v>
      </c>
      <c r="L95" s="14">
        <f t="shared" si="65"/>
        <v>0</v>
      </c>
      <c r="M95" s="14">
        <f t="shared" si="65"/>
        <v>0</v>
      </c>
      <c r="N95" s="14">
        <f t="shared" si="65"/>
        <v>0</v>
      </c>
      <c r="O95" s="14">
        <f t="shared" si="65"/>
        <v>0</v>
      </c>
      <c r="P95" s="14">
        <f t="shared" si="65"/>
        <v>0</v>
      </c>
      <c r="Q95" s="8">
        <f t="shared" si="65"/>
        <v>0</v>
      </c>
      <c r="R95" s="8">
        <f t="shared" si="65"/>
        <v>0</v>
      </c>
      <c r="S95" s="8">
        <f t="shared" si="65"/>
        <v>0</v>
      </c>
      <c r="T95" s="8">
        <f t="shared" si="65"/>
        <v>0</v>
      </c>
      <c r="U95" s="8">
        <f t="shared" si="65"/>
        <v>0</v>
      </c>
      <c r="V95" s="8">
        <f t="shared" si="65"/>
        <v>0</v>
      </c>
      <c r="W95" s="8">
        <f t="shared" si="65"/>
        <v>0</v>
      </c>
      <c r="X95" s="8">
        <f t="shared" si="65"/>
        <v>0</v>
      </c>
      <c r="Y95" s="8">
        <f t="shared" si="65"/>
        <v>0</v>
      </c>
      <c r="Z95" s="8">
        <f t="shared" si="65"/>
        <v>0</v>
      </c>
      <c r="AA95" s="8">
        <f t="shared" si="65"/>
        <v>0</v>
      </c>
      <c r="AB95" s="8">
        <f t="shared" si="65"/>
        <v>0</v>
      </c>
      <c r="AC95" s="8">
        <f t="shared" si="65"/>
        <v>0</v>
      </c>
      <c r="AD95" s="8">
        <f t="shared" si="65"/>
        <v>0</v>
      </c>
      <c r="AE95" s="8">
        <f t="shared" si="65"/>
        <v>0</v>
      </c>
      <c r="AF95" s="8">
        <f t="shared" si="65"/>
        <v>0</v>
      </c>
      <c r="AG95" s="8">
        <f t="shared" si="65"/>
        <v>0</v>
      </c>
      <c r="AH95" s="8">
        <f t="shared" si="65"/>
        <v>0</v>
      </c>
      <c r="AI95" s="8">
        <f t="shared" si="65"/>
        <v>0</v>
      </c>
      <c r="AJ95" s="8">
        <f t="shared" si="65"/>
        <v>0</v>
      </c>
      <c r="AK95" s="8">
        <f t="shared" si="65"/>
        <v>0</v>
      </c>
      <c r="AL95" s="30" t="s">
        <v>21</v>
      </c>
      <c r="AM95" s="30" t="s">
        <v>145</v>
      </c>
      <c r="AN95" s="30" t="s">
        <v>20</v>
      </c>
    </row>
    <row r="96" spans="1:40" outlineLevel="1">
      <c r="A96" s="7">
        <v>60</v>
      </c>
      <c r="B96" s="3" t="s">
        <v>103</v>
      </c>
      <c r="C96" s="3" t="s">
        <v>98</v>
      </c>
      <c r="D96" s="14">
        <f t="shared" si="55"/>
        <v>0</v>
      </c>
      <c r="E96" s="14">
        <f t="shared" si="55"/>
        <v>0</v>
      </c>
      <c r="F96" s="14">
        <f t="shared" si="55"/>
        <v>0</v>
      </c>
      <c r="G96" s="14">
        <f t="shared" si="55"/>
        <v>0</v>
      </c>
      <c r="H96" s="14">
        <f t="shared" si="55"/>
        <v>0</v>
      </c>
      <c r="I96" s="14">
        <f t="shared" si="55"/>
        <v>0</v>
      </c>
      <c r="J96" s="14">
        <f t="shared" ref="J96" si="66">J71*$A96</f>
        <v>0</v>
      </c>
      <c r="K96" s="14">
        <f t="shared" ref="K96:AK96" si="67">K60*$A96</f>
        <v>0</v>
      </c>
      <c r="L96" s="14">
        <f t="shared" si="67"/>
        <v>0</v>
      </c>
      <c r="M96" s="14">
        <f t="shared" si="67"/>
        <v>0</v>
      </c>
      <c r="N96" s="14">
        <f t="shared" si="67"/>
        <v>0</v>
      </c>
      <c r="O96" s="14">
        <f t="shared" si="67"/>
        <v>0</v>
      </c>
      <c r="P96" s="14">
        <f t="shared" si="67"/>
        <v>0</v>
      </c>
      <c r="Q96" s="8">
        <f t="shared" si="67"/>
        <v>0</v>
      </c>
      <c r="R96" s="8">
        <f t="shared" si="67"/>
        <v>0</v>
      </c>
      <c r="S96" s="8">
        <f t="shared" si="67"/>
        <v>0</v>
      </c>
      <c r="T96" s="8">
        <f t="shared" si="67"/>
        <v>0</v>
      </c>
      <c r="U96" s="8">
        <f t="shared" si="67"/>
        <v>0</v>
      </c>
      <c r="V96" s="8">
        <f t="shared" si="67"/>
        <v>0</v>
      </c>
      <c r="W96" s="8">
        <f t="shared" si="67"/>
        <v>0</v>
      </c>
      <c r="X96" s="8">
        <f t="shared" si="67"/>
        <v>0</v>
      </c>
      <c r="Y96" s="8">
        <f t="shared" si="67"/>
        <v>0</v>
      </c>
      <c r="Z96" s="8">
        <f t="shared" si="67"/>
        <v>0</v>
      </c>
      <c r="AA96" s="8">
        <f t="shared" si="67"/>
        <v>0</v>
      </c>
      <c r="AB96" s="8">
        <f t="shared" si="67"/>
        <v>0</v>
      </c>
      <c r="AC96" s="8">
        <f t="shared" si="67"/>
        <v>0</v>
      </c>
      <c r="AD96" s="8">
        <f t="shared" si="67"/>
        <v>0</v>
      </c>
      <c r="AE96" s="8">
        <f t="shared" si="67"/>
        <v>0</v>
      </c>
      <c r="AF96" s="8">
        <f t="shared" si="67"/>
        <v>0</v>
      </c>
      <c r="AG96" s="8">
        <f t="shared" si="67"/>
        <v>0</v>
      </c>
      <c r="AH96" s="8">
        <f t="shared" si="67"/>
        <v>0</v>
      </c>
      <c r="AI96" s="8">
        <f t="shared" si="67"/>
        <v>0</v>
      </c>
      <c r="AJ96" s="8">
        <f t="shared" si="67"/>
        <v>0</v>
      </c>
      <c r="AK96" s="8">
        <f t="shared" si="67"/>
        <v>0</v>
      </c>
      <c r="AL96" s="30" t="s">
        <v>21</v>
      </c>
      <c r="AM96" s="30" t="s">
        <v>145</v>
      </c>
      <c r="AN96" s="30" t="s">
        <v>20</v>
      </c>
    </row>
    <row r="97" spans="1:40" outlineLevel="1">
      <c r="A97" s="7">
        <v>60</v>
      </c>
      <c r="B97" s="3" t="s">
        <v>103</v>
      </c>
      <c r="C97" s="3" t="s">
        <v>99</v>
      </c>
      <c r="D97" s="14">
        <f t="shared" si="55"/>
        <v>0</v>
      </c>
      <c r="E97" s="14">
        <f t="shared" si="55"/>
        <v>0</v>
      </c>
      <c r="F97" s="14">
        <f t="shared" si="55"/>
        <v>0</v>
      </c>
      <c r="G97" s="14">
        <f t="shared" si="55"/>
        <v>0</v>
      </c>
      <c r="H97" s="14">
        <f t="shared" si="55"/>
        <v>0</v>
      </c>
      <c r="I97" s="14">
        <f t="shared" si="55"/>
        <v>0</v>
      </c>
      <c r="J97" s="14">
        <f t="shared" ref="J97" si="68">J72*$A97</f>
        <v>0</v>
      </c>
      <c r="K97" s="14">
        <f t="shared" ref="K97:AK97" si="69">K61*$A97</f>
        <v>0</v>
      </c>
      <c r="L97" s="14">
        <f t="shared" si="69"/>
        <v>0</v>
      </c>
      <c r="M97" s="14">
        <f t="shared" si="69"/>
        <v>0</v>
      </c>
      <c r="N97" s="14">
        <f t="shared" si="69"/>
        <v>0</v>
      </c>
      <c r="O97" s="14">
        <f t="shared" si="69"/>
        <v>0</v>
      </c>
      <c r="P97" s="14">
        <f t="shared" si="69"/>
        <v>0</v>
      </c>
      <c r="Q97" s="8">
        <f t="shared" si="69"/>
        <v>0</v>
      </c>
      <c r="R97" s="8">
        <f t="shared" si="69"/>
        <v>0</v>
      </c>
      <c r="S97" s="8">
        <f t="shared" si="69"/>
        <v>0</v>
      </c>
      <c r="T97" s="8">
        <f t="shared" si="69"/>
        <v>0</v>
      </c>
      <c r="U97" s="8">
        <f t="shared" si="69"/>
        <v>0</v>
      </c>
      <c r="V97" s="8">
        <f t="shared" si="69"/>
        <v>0</v>
      </c>
      <c r="W97" s="8">
        <f t="shared" si="69"/>
        <v>0</v>
      </c>
      <c r="X97" s="8">
        <f t="shared" si="69"/>
        <v>0</v>
      </c>
      <c r="Y97" s="8">
        <f t="shared" si="69"/>
        <v>0</v>
      </c>
      <c r="Z97" s="8">
        <f t="shared" si="69"/>
        <v>0</v>
      </c>
      <c r="AA97" s="8">
        <f t="shared" si="69"/>
        <v>0</v>
      </c>
      <c r="AB97" s="8">
        <f t="shared" si="69"/>
        <v>0</v>
      </c>
      <c r="AC97" s="8">
        <f t="shared" si="69"/>
        <v>0</v>
      </c>
      <c r="AD97" s="8">
        <f t="shared" si="69"/>
        <v>0</v>
      </c>
      <c r="AE97" s="8">
        <f t="shared" si="69"/>
        <v>0</v>
      </c>
      <c r="AF97" s="8">
        <f t="shared" si="69"/>
        <v>0</v>
      </c>
      <c r="AG97" s="8">
        <f t="shared" si="69"/>
        <v>0</v>
      </c>
      <c r="AH97" s="8">
        <f t="shared" si="69"/>
        <v>0</v>
      </c>
      <c r="AI97" s="8">
        <f t="shared" si="69"/>
        <v>0</v>
      </c>
      <c r="AJ97" s="8">
        <f t="shared" si="69"/>
        <v>0</v>
      </c>
      <c r="AK97" s="8">
        <f t="shared" si="69"/>
        <v>0</v>
      </c>
      <c r="AL97" s="30" t="s">
        <v>21</v>
      </c>
      <c r="AM97" s="30" t="s">
        <v>145</v>
      </c>
      <c r="AN97" s="30" t="s">
        <v>20</v>
      </c>
    </row>
    <row r="98" spans="1:40" outlineLevel="1">
      <c r="A98" s="7">
        <v>60</v>
      </c>
      <c r="B98" s="3" t="s">
        <v>103</v>
      </c>
      <c r="C98" s="8" t="s">
        <v>92</v>
      </c>
      <c r="D98" s="14">
        <f t="shared" si="55"/>
        <v>0</v>
      </c>
      <c r="E98" s="14">
        <f t="shared" si="55"/>
        <v>0</v>
      </c>
      <c r="F98" s="14">
        <f t="shared" si="55"/>
        <v>120</v>
      </c>
      <c r="G98" s="14">
        <f t="shared" si="55"/>
        <v>0</v>
      </c>
      <c r="H98" s="14">
        <f t="shared" si="55"/>
        <v>0</v>
      </c>
      <c r="I98" s="14">
        <f t="shared" si="55"/>
        <v>0</v>
      </c>
      <c r="J98" s="14">
        <f t="shared" ref="J98" si="70">J73*$A98</f>
        <v>0</v>
      </c>
      <c r="K98" s="14">
        <f t="shared" ref="K98:AK98" si="71">K63*$A98</f>
        <v>0</v>
      </c>
      <c r="L98" s="14">
        <f t="shared" si="71"/>
        <v>0</v>
      </c>
      <c r="M98" s="14">
        <f t="shared" si="71"/>
        <v>0</v>
      </c>
      <c r="N98" s="14">
        <f t="shared" si="71"/>
        <v>0</v>
      </c>
      <c r="O98" s="14">
        <f t="shared" si="71"/>
        <v>0</v>
      </c>
      <c r="P98" s="14">
        <f t="shared" si="71"/>
        <v>0</v>
      </c>
      <c r="Q98" s="8">
        <f t="shared" si="71"/>
        <v>0</v>
      </c>
      <c r="R98" s="8">
        <f t="shared" si="71"/>
        <v>0</v>
      </c>
      <c r="S98" s="8">
        <f t="shared" si="71"/>
        <v>0</v>
      </c>
      <c r="T98" s="8">
        <f t="shared" si="71"/>
        <v>0</v>
      </c>
      <c r="U98" s="8">
        <f t="shared" si="71"/>
        <v>0</v>
      </c>
      <c r="V98" s="8">
        <f t="shared" si="71"/>
        <v>0</v>
      </c>
      <c r="W98" s="8">
        <f t="shared" si="71"/>
        <v>0</v>
      </c>
      <c r="X98" s="8">
        <f t="shared" si="71"/>
        <v>0</v>
      </c>
      <c r="Y98" s="8">
        <f t="shared" si="71"/>
        <v>0</v>
      </c>
      <c r="Z98" s="8">
        <f t="shared" si="71"/>
        <v>0</v>
      </c>
      <c r="AA98" s="8">
        <f t="shared" si="71"/>
        <v>0</v>
      </c>
      <c r="AB98" s="8">
        <f t="shared" si="71"/>
        <v>0</v>
      </c>
      <c r="AC98" s="8">
        <f t="shared" si="71"/>
        <v>0</v>
      </c>
      <c r="AD98" s="8">
        <f t="shared" si="71"/>
        <v>0</v>
      </c>
      <c r="AE98" s="8">
        <f t="shared" si="71"/>
        <v>0</v>
      </c>
      <c r="AF98" s="8">
        <f t="shared" si="71"/>
        <v>0</v>
      </c>
      <c r="AG98" s="8">
        <f t="shared" si="71"/>
        <v>0</v>
      </c>
      <c r="AH98" s="8">
        <f t="shared" si="71"/>
        <v>0</v>
      </c>
      <c r="AI98" s="8">
        <f t="shared" si="71"/>
        <v>0</v>
      </c>
      <c r="AJ98" s="8">
        <f t="shared" si="71"/>
        <v>0</v>
      </c>
      <c r="AK98" s="8">
        <f t="shared" si="71"/>
        <v>0</v>
      </c>
      <c r="AL98" s="30" t="s">
        <v>21</v>
      </c>
      <c r="AM98" s="30" t="s">
        <v>145</v>
      </c>
      <c r="AN98" s="30" t="s">
        <v>20</v>
      </c>
    </row>
    <row r="99" spans="1:40" outlineLevel="1">
      <c r="A99" s="7">
        <v>120</v>
      </c>
      <c r="B99" s="3" t="s">
        <v>104</v>
      </c>
      <c r="C99" s="3" t="s">
        <v>100</v>
      </c>
      <c r="D99" s="14">
        <f t="shared" si="55"/>
        <v>0</v>
      </c>
      <c r="E99" s="14">
        <f t="shared" si="55"/>
        <v>0</v>
      </c>
      <c r="F99" s="14">
        <f t="shared" si="55"/>
        <v>0</v>
      </c>
      <c r="G99" s="14">
        <f t="shared" si="55"/>
        <v>0</v>
      </c>
      <c r="H99" s="14">
        <f t="shared" si="55"/>
        <v>0</v>
      </c>
      <c r="I99" s="14">
        <f t="shared" si="55"/>
        <v>0</v>
      </c>
      <c r="J99" s="14">
        <f t="shared" ref="J99" si="72">J74*$A99</f>
        <v>0</v>
      </c>
      <c r="K99" s="14">
        <f t="shared" ref="K99:AK99" si="73">K64*$A99</f>
        <v>0</v>
      </c>
      <c r="L99" s="14">
        <f t="shared" si="73"/>
        <v>0</v>
      </c>
      <c r="M99" s="14">
        <f t="shared" si="73"/>
        <v>0</v>
      </c>
      <c r="N99" s="14">
        <f t="shared" si="73"/>
        <v>0</v>
      </c>
      <c r="O99" s="14">
        <f t="shared" si="73"/>
        <v>0</v>
      </c>
      <c r="P99" s="14">
        <f t="shared" si="73"/>
        <v>0</v>
      </c>
      <c r="Q99" s="8">
        <f t="shared" si="73"/>
        <v>0</v>
      </c>
      <c r="R99" s="8">
        <f t="shared" si="73"/>
        <v>0</v>
      </c>
      <c r="S99" s="8">
        <f t="shared" si="73"/>
        <v>0</v>
      </c>
      <c r="T99" s="8">
        <f t="shared" si="73"/>
        <v>0</v>
      </c>
      <c r="U99" s="8">
        <f t="shared" si="73"/>
        <v>0</v>
      </c>
      <c r="V99" s="8">
        <f t="shared" si="73"/>
        <v>0</v>
      </c>
      <c r="W99" s="8">
        <f t="shared" si="73"/>
        <v>0</v>
      </c>
      <c r="X99" s="8">
        <f t="shared" si="73"/>
        <v>0</v>
      </c>
      <c r="Y99" s="8">
        <f t="shared" si="73"/>
        <v>0</v>
      </c>
      <c r="Z99" s="8">
        <f t="shared" si="73"/>
        <v>0</v>
      </c>
      <c r="AA99" s="8">
        <f t="shared" si="73"/>
        <v>0</v>
      </c>
      <c r="AB99" s="8">
        <f t="shared" si="73"/>
        <v>0</v>
      </c>
      <c r="AC99" s="8">
        <f t="shared" si="73"/>
        <v>0</v>
      </c>
      <c r="AD99" s="8">
        <f t="shared" si="73"/>
        <v>0</v>
      </c>
      <c r="AE99" s="8">
        <f t="shared" si="73"/>
        <v>0</v>
      </c>
      <c r="AF99" s="8">
        <f t="shared" si="73"/>
        <v>0</v>
      </c>
      <c r="AG99" s="8">
        <f t="shared" si="73"/>
        <v>0</v>
      </c>
      <c r="AH99" s="8">
        <f t="shared" si="73"/>
        <v>0</v>
      </c>
      <c r="AI99" s="8">
        <f t="shared" si="73"/>
        <v>0</v>
      </c>
      <c r="AJ99" s="8">
        <f t="shared" si="73"/>
        <v>0</v>
      </c>
      <c r="AK99" s="8">
        <f t="shared" si="73"/>
        <v>0</v>
      </c>
      <c r="AL99" s="30" t="s">
        <v>21</v>
      </c>
      <c r="AM99" s="30" t="s">
        <v>145</v>
      </c>
      <c r="AN99" s="30" t="s">
        <v>20</v>
      </c>
    </row>
    <row r="100" spans="1:40" outlineLevel="1">
      <c r="D100" s="33"/>
      <c r="E100" s="33"/>
      <c r="F100" s="33"/>
      <c r="G100" s="33"/>
      <c r="H100" s="33"/>
      <c r="I100" s="33"/>
      <c r="J100" s="33"/>
      <c r="K100" s="33"/>
      <c r="L100" s="33"/>
      <c r="M100" s="33"/>
      <c r="N100" s="33"/>
      <c r="O100" s="33"/>
      <c r="P100" s="33"/>
    </row>
    <row r="101" spans="1:40" s="35" customFormat="1" ht="15" outlineLevel="1">
      <c r="A101" s="36" t="s">
        <v>41</v>
      </c>
      <c r="B101" s="37"/>
      <c r="C101" s="37"/>
      <c r="D101" s="37">
        <f t="shared" ref="D101:AK101" si="74">SUM(D79:D100)</f>
        <v>15525</v>
      </c>
      <c r="E101" s="37">
        <f t="shared" si="74"/>
        <v>12690</v>
      </c>
      <c r="F101" s="37">
        <f t="shared" si="74"/>
        <v>14115</v>
      </c>
      <c r="G101" s="37">
        <f t="shared" si="74"/>
        <v>13830</v>
      </c>
      <c r="H101" s="37">
        <f t="shared" si="74"/>
        <v>16965</v>
      </c>
      <c r="I101" s="37">
        <f t="shared" si="74"/>
        <v>29910</v>
      </c>
      <c r="J101" s="37">
        <f t="shared" si="74"/>
        <v>35775</v>
      </c>
      <c r="K101" s="37">
        <f t="shared" si="74"/>
        <v>0</v>
      </c>
      <c r="L101" s="37">
        <f t="shared" si="74"/>
        <v>0</v>
      </c>
      <c r="M101" s="37">
        <f t="shared" si="74"/>
        <v>0</v>
      </c>
      <c r="N101" s="37">
        <f t="shared" si="74"/>
        <v>0</v>
      </c>
      <c r="O101" s="37">
        <f t="shared" si="74"/>
        <v>0</v>
      </c>
      <c r="P101" s="37">
        <f t="shared" si="74"/>
        <v>0</v>
      </c>
      <c r="Q101" s="37">
        <f t="shared" si="74"/>
        <v>0</v>
      </c>
      <c r="R101" s="37">
        <f t="shared" si="74"/>
        <v>0</v>
      </c>
      <c r="S101" s="37">
        <f t="shared" si="74"/>
        <v>0</v>
      </c>
      <c r="T101" s="37">
        <f t="shared" si="74"/>
        <v>0</v>
      </c>
      <c r="U101" s="37">
        <f t="shared" si="74"/>
        <v>0</v>
      </c>
      <c r="V101" s="37">
        <f t="shared" si="74"/>
        <v>0</v>
      </c>
      <c r="W101" s="37">
        <f t="shared" si="74"/>
        <v>0</v>
      </c>
      <c r="X101" s="37">
        <f t="shared" si="74"/>
        <v>0</v>
      </c>
      <c r="Y101" s="37">
        <f t="shared" si="74"/>
        <v>0</v>
      </c>
      <c r="Z101" s="37">
        <f t="shared" si="74"/>
        <v>0</v>
      </c>
      <c r="AA101" s="37">
        <f t="shared" si="74"/>
        <v>0</v>
      </c>
      <c r="AB101" s="37">
        <f t="shared" si="74"/>
        <v>0</v>
      </c>
      <c r="AC101" s="37">
        <f t="shared" si="74"/>
        <v>0</v>
      </c>
      <c r="AD101" s="37">
        <f t="shared" si="74"/>
        <v>0</v>
      </c>
      <c r="AE101" s="37">
        <f t="shared" si="74"/>
        <v>0</v>
      </c>
      <c r="AF101" s="37">
        <f t="shared" si="74"/>
        <v>0</v>
      </c>
      <c r="AG101" s="37">
        <f t="shared" si="74"/>
        <v>0</v>
      </c>
      <c r="AH101" s="37">
        <f t="shared" si="74"/>
        <v>0</v>
      </c>
      <c r="AI101" s="37">
        <f t="shared" si="74"/>
        <v>0</v>
      </c>
      <c r="AJ101" s="37">
        <f t="shared" si="74"/>
        <v>0</v>
      </c>
      <c r="AK101" s="37">
        <f t="shared" si="74"/>
        <v>0</v>
      </c>
    </row>
    <row r="102" spans="1:40" outlineLevel="1"/>
    <row r="103" spans="1:40" outlineLevel="1"/>
    <row r="104" spans="1:40" outlineLevel="1"/>
    <row r="105" spans="1:40" outlineLevel="1"/>
    <row r="106" spans="1:40" ht="15" outlineLevel="1">
      <c r="A106" s="85" t="s">
        <v>36</v>
      </c>
      <c r="B106" s="85"/>
      <c r="C106" s="85"/>
      <c r="D106" s="86" t="s">
        <v>38</v>
      </c>
      <c r="E106" s="86"/>
      <c r="F106" s="86"/>
      <c r="G106" s="86"/>
      <c r="H106" s="86"/>
      <c r="I106" s="86"/>
      <c r="J106" s="86"/>
      <c r="K106" s="86"/>
      <c r="L106" s="86"/>
      <c r="M106" s="86"/>
      <c r="N106" s="86"/>
      <c r="O106" s="86"/>
      <c r="P106" s="86"/>
    </row>
    <row r="107" spans="1:40" outlineLevel="1">
      <c r="A107" s="85"/>
      <c r="B107" s="85"/>
      <c r="C107" s="85"/>
      <c r="D107" s="47">
        <f>D$7</f>
        <v>43101</v>
      </c>
      <c r="E107" s="47">
        <f t="shared" ref="E107:P107" si="75">E$7</f>
        <v>43132</v>
      </c>
      <c r="F107" s="47">
        <f t="shared" si="75"/>
        <v>43160</v>
      </c>
      <c r="G107" s="47">
        <f t="shared" si="75"/>
        <v>43191</v>
      </c>
      <c r="H107" s="47">
        <f t="shared" si="75"/>
        <v>43221</v>
      </c>
      <c r="I107" s="47">
        <f t="shared" si="75"/>
        <v>43252</v>
      </c>
      <c r="J107" s="47">
        <f t="shared" si="75"/>
        <v>43282</v>
      </c>
      <c r="K107" s="47" t="str">
        <f t="shared" si="75"/>
        <v>Month 8</v>
      </c>
      <c r="L107" s="47" t="str">
        <f t="shared" si="75"/>
        <v>Month 9</v>
      </c>
      <c r="M107" s="47" t="str">
        <f t="shared" si="75"/>
        <v>Month 10</v>
      </c>
      <c r="N107" s="47" t="str">
        <f t="shared" si="75"/>
        <v>Month 11</v>
      </c>
      <c r="O107" s="47" t="str">
        <f t="shared" si="75"/>
        <v>Month 12</v>
      </c>
      <c r="P107" s="47" t="str">
        <f t="shared" si="75"/>
        <v>Month 13</v>
      </c>
      <c r="Q107" s="3">
        <v>32</v>
      </c>
      <c r="R107" s="3">
        <v>33</v>
      </c>
      <c r="S107" s="3">
        <v>34</v>
      </c>
      <c r="T107" s="3">
        <v>35</v>
      </c>
      <c r="U107" s="3">
        <v>36</v>
      </c>
      <c r="V107" s="3">
        <v>37</v>
      </c>
      <c r="W107" s="3">
        <v>38</v>
      </c>
      <c r="X107" s="3">
        <v>39</v>
      </c>
      <c r="Y107" s="3">
        <v>40</v>
      </c>
      <c r="Z107" s="3">
        <v>41</v>
      </c>
      <c r="AA107" s="3">
        <v>42</v>
      </c>
      <c r="AB107" s="3">
        <v>43</v>
      </c>
      <c r="AC107" s="3">
        <v>44</v>
      </c>
      <c r="AD107" s="3">
        <v>45</v>
      </c>
      <c r="AE107" s="3">
        <v>46</v>
      </c>
      <c r="AF107" s="3">
        <v>47</v>
      </c>
      <c r="AG107" s="3">
        <v>48</v>
      </c>
      <c r="AH107" s="3">
        <v>49</v>
      </c>
      <c r="AI107" s="3">
        <v>50</v>
      </c>
      <c r="AJ107" s="3">
        <v>51</v>
      </c>
      <c r="AK107" s="3">
        <v>52</v>
      </c>
    </row>
    <row r="108" spans="1:40" outlineLevel="1">
      <c r="B108" s="3" t="s">
        <v>147</v>
      </c>
      <c r="C108" s="3" t="s">
        <v>106</v>
      </c>
      <c r="D108" s="28">
        <v>60</v>
      </c>
      <c r="E108" s="28">
        <v>60</v>
      </c>
      <c r="F108" s="28">
        <v>60</v>
      </c>
      <c r="G108" s="28">
        <v>60</v>
      </c>
      <c r="H108" s="28">
        <v>60</v>
      </c>
      <c r="I108" s="28">
        <v>60</v>
      </c>
      <c r="J108" s="28">
        <v>60</v>
      </c>
      <c r="K108" s="28"/>
      <c r="L108" s="28"/>
      <c r="M108" s="28"/>
      <c r="N108" s="28"/>
      <c r="O108" s="28"/>
      <c r="P108" s="28"/>
      <c r="Q108" s="7">
        <v>7.75</v>
      </c>
      <c r="R108" s="7">
        <v>7.75</v>
      </c>
      <c r="S108" s="7">
        <v>7.75</v>
      </c>
      <c r="T108" s="7">
        <v>7.75</v>
      </c>
      <c r="U108" s="7">
        <v>7.75</v>
      </c>
      <c r="V108" s="7">
        <v>7.75</v>
      </c>
      <c r="W108" s="7">
        <v>7.75</v>
      </c>
      <c r="X108" s="7">
        <v>7.75</v>
      </c>
      <c r="Y108" s="7">
        <v>7.75</v>
      </c>
      <c r="Z108" s="7">
        <v>7.75</v>
      </c>
      <c r="AA108" s="7">
        <v>7.75</v>
      </c>
      <c r="AB108" s="7">
        <v>7.75</v>
      </c>
      <c r="AC108" s="7">
        <v>7.75</v>
      </c>
      <c r="AD108" s="7">
        <v>7.75</v>
      </c>
      <c r="AE108" s="7">
        <v>7.75</v>
      </c>
      <c r="AF108" s="7">
        <v>7.75</v>
      </c>
      <c r="AG108" s="7">
        <v>7.75</v>
      </c>
      <c r="AH108" s="7">
        <v>7.75</v>
      </c>
      <c r="AI108" s="7">
        <v>7.75</v>
      </c>
      <c r="AJ108" s="7">
        <v>7.75</v>
      </c>
      <c r="AK108" s="7">
        <v>7.75</v>
      </c>
    </row>
    <row r="109" spans="1:40" outlineLevel="1">
      <c r="B109" s="3" t="s">
        <v>148</v>
      </c>
      <c r="C109" s="3" t="s">
        <v>107</v>
      </c>
      <c r="D109" s="28">
        <v>90</v>
      </c>
      <c r="E109" s="28">
        <v>90</v>
      </c>
      <c r="F109" s="28">
        <v>90</v>
      </c>
      <c r="G109" s="28">
        <v>90</v>
      </c>
      <c r="H109" s="28">
        <v>90</v>
      </c>
      <c r="I109" s="28">
        <v>90</v>
      </c>
      <c r="J109" s="28">
        <v>90</v>
      </c>
      <c r="K109" s="28"/>
      <c r="L109" s="28"/>
      <c r="M109" s="28"/>
      <c r="N109" s="28"/>
      <c r="O109" s="28"/>
      <c r="P109" s="28"/>
      <c r="Q109" s="7"/>
      <c r="R109" s="7"/>
      <c r="S109" s="7"/>
      <c r="T109" s="7"/>
      <c r="U109" s="7"/>
      <c r="V109" s="7"/>
      <c r="W109" s="7"/>
      <c r="X109" s="7"/>
      <c r="Y109" s="7"/>
      <c r="Z109" s="7"/>
      <c r="AA109" s="7"/>
      <c r="AB109" s="7"/>
      <c r="AC109" s="7"/>
      <c r="AD109" s="7"/>
      <c r="AE109" s="7"/>
      <c r="AF109" s="7"/>
      <c r="AG109" s="7"/>
      <c r="AH109" s="7"/>
      <c r="AI109" s="7"/>
      <c r="AJ109" s="7"/>
      <c r="AK109" s="7"/>
    </row>
    <row r="110" spans="1:40" outlineLevel="1">
      <c r="B110" s="3" t="s">
        <v>148</v>
      </c>
      <c r="C110" s="3" t="s">
        <v>108</v>
      </c>
      <c r="D110" s="28">
        <v>90</v>
      </c>
      <c r="E110" s="28">
        <v>90</v>
      </c>
      <c r="F110" s="28">
        <v>90</v>
      </c>
      <c r="G110" s="28">
        <v>90</v>
      </c>
      <c r="H110" s="28">
        <v>90</v>
      </c>
      <c r="I110" s="28">
        <v>90</v>
      </c>
      <c r="J110" s="28">
        <v>90</v>
      </c>
      <c r="K110" s="28"/>
      <c r="L110" s="28"/>
      <c r="M110" s="28"/>
      <c r="N110" s="28"/>
      <c r="O110" s="28"/>
      <c r="P110" s="28"/>
      <c r="Q110" s="7"/>
      <c r="R110" s="7"/>
      <c r="S110" s="7"/>
      <c r="T110" s="7"/>
      <c r="U110" s="7"/>
      <c r="V110" s="7"/>
      <c r="W110" s="7"/>
      <c r="X110" s="7"/>
      <c r="Y110" s="7"/>
      <c r="Z110" s="7"/>
      <c r="AA110" s="7"/>
      <c r="AB110" s="7"/>
      <c r="AC110" s="7"/>
      <c r="AD110" s="7"/>
      <c r="AE110" s="7"/>
      <c r="AF110" s="7"/>
      <c r="AG110" s="7"/>
      <c r="AH110" s="7"/>
      <c r="AI110" s="7"/>
      <c r="AJ110" s="7"/>
      <c r="AK110" s="7"/>
    </row>
    <row r="111" spans="1:40" outlineLevel="1">
      <c r="B111" s="3" t="s">
        <v>148</v>
      </c>
      <c r="C111" s="3" t="s">
        <v>109</v>
      </c>
      <c r="D111" s="28">
        <v>90</v>
      </c>
      <c r="E111" s="28">
        <v>90</v>
      </c>
      <c r="F111" s="28">
        <v>90</v>
      </c>
      <c r="G111" s="28">
        <v>90</v>
      </c>
      <c r="H111" s="28">
        <v>90</v>
      </c>
      <c r="I111" s="28">
        <v>90</v>
      </c>
      <c r="J111" s="28">
        <v>90</v>
      </c>
      <c r="K111" s="28"/>
      <c r="L111" s="28"/>
      <c r="M111" s="28"/>
      <c r="N111" s="28"/>
      <c r="O111" s="28"/>
      <c r="P111" s="28"/>
      <c r="Q111" s="7"/>
      <c r="R111" s="7"/>
      <c r="S111" s="7"/>
      <c r="T111" s="7"/>
      <c r="U111" s="7"/>
      <c r="V111" s="7"/>
      <c r="W111" s="7"/>
      <c r="X111" s="7"/>
      <c r="Y111" s="7"/>
      <c r="Z111" s="7"/>
      <c r="AA111" s="7"/>
      <c r="AB111" s="7"/>
      <c r="AC111" s="7"/>
      <c r="AD111" s="7"/>
      <c r="AE111" s="7"/>
      <c r="AF111" s="7"/>
      <c r="AG111" s="7"/>
      <c r="AH111" s="7"/>
      <c r="AI111" s="7"/>
      <c r="AJ111" s="7"/>
      <c r="AK111" s="7"/>
    </row>
    <row r="112" spans="1:40" outlineLevel="1">
      <c r="B112" s="3" t="s">
        <v>105</v>
      </c>
      <c r="C112" s="3" t="s">
        <v>110</v>
      </c>
      <c r="D112" s="28">
        <v>26</v>
      </c>
      <c r="E112" s="28">
        <v>26</v>
      </c>
      <c r="F112" s="28">
        <v>26</v>
      </c>
      <c r="G112" s="28">
        <v>26</v>
      </c>
      <c r="H112" s="28">
        <v>26</v>
      </c>
      <c r="I112" s="28">
        <v>26</v>
      </c>
      <c r="J112" s="28">
        <v>26</v>
      </c>
      <c r="K112" s="28"/>
      <c r="L112" s="28"/>
      <c r="M112" s="28"/>
      <c r="N112" s="28"/>
      <c r="O112" s="28"/>
      <c r="P112" s="28"/>
      <c r="Q112" s="7"/>
      <c r="R112" s="7"/>
      <c r="S112" s="7"/>
      <c r="T112" s="7"/>
      <c r="U112" s="7"/>
      <c r="V112" s="7"/>
      <c r="W112" s="7"/>
      <c r="X112" s="7"/>
      <c r="Y112" s="7"/>
      <c r="Z112" s="7"/>
      <c r="AA112" s="7"/>
      <c r="AB112" s="7"/>
      <c r="AC112" s="7"/>
      <c r="AD112" s="7"/>
      <c r="AE112" s="7"/>
      <c r="AF112" s="7"/>
      <c r="AG112" s="7"/>
      <c r="AH112" s="7"/>
      <c r="AI112" s="7"/>
      <c r="AJ112" s="7"/>
      <c r="AK112" s="7"/>
    </row>
    <row r="113" spans="2:37" outlineLevel="1">
      <c r="B113" s="3" t="s">
        <v>148</v>
      </c>
      <c r="C113" s="3" t="s">
        <v>111</v>
      </c>
      <c r="D113" s="28">
        <v>90</v>
      </c>
      <c r="E113" s="28">
        <v>90</v>
      </c>
      <c r="F113" s="28">
        <v>90</v>
      </c>
      <c r="G113" s="28">
        <v>90</v>
      </c>
      <c r="H113" s="28">
        <v>90</v>
      </c>
      <c r="I113" s="28">
        <v>90</v>
      </c>
      <c r="J113" s="28">
        <v>90</v>
      </c>
      <c r="K113" s="28"/>
      <c r="L113" s="28"/>
      <c r="M113" s="28"/>
      <c r="N113" s="28"/>
      <c r="O113" s="28"/>
      <c r="P113" s="28"/>
      <c r="Q113" s="7"/>
      <c r="R113" s="7"/>
      <c r="S113" s="7"/>
      <c r="T113" s="7"/>
      <c r="U113" s="7"/>
      <c r="V113" s="7"/>
      <c r="W113" s="7"/>
      <c r="X113" s="7"/>
      <c r="Y113" s="7"/>
      <c r="Z113" s="7"/>
      <c r="AA113" s="7"/>
      <c r="AB113" s="7"/>
      <c r="AC113" s="7"/>
      <c r="AD113" s="7"/>
      <c r="AE113" s="7"/>
      <c r="AF113" s="7"/>
      <c r="AG113" s="7"/>
      <c r="AH113" s="7"/>
      <c r="AI113" s="7"/>
      <c r="AJ113" s="7"/>
      <c r="AK113" s="7"/>
    </row>
    <row r="114" spans="2:37" outlineLevel="1">
      <c r="B114" s="3" t="s">
        <v>105</v>
      </c>
      <c r="C114" s="3" t="s">
        <v>112</v>
      </c>
      <c r="D114" s="28">
        <v>4</v>
      </c>
      <c r="E114" s="28">
        <v>4</v>
      </c>
      <c r="F114" s="28">
        <v>4</v>
      </c>
      <c r="G114" s="28">
        <v>4</v>
      </c>
      <c r="H114" s="28">
        <v>4</v>
      </c>
      <c r="I114" s="28">
        <v>4</v>
      </c>
      <c r="J114" s="28">
        <v>4</v>
      </c>
      <c r="K114" s="28"/>
      <c r="L114" s="28"/>
      <c r="M114" s="28"/>
      <c r="N114" s="28"/>
      <c r="O114" s="28"/>
      <c r="P114" s="28"/>
      <c r="Q114" s="7"/>
      <c r="R114" s="7"/>
      <c r="S114" s="7"/>
      <c r="T114" s="7"/>
      <c r="U114" s="7"/>
      <c r="V114" s="7"/>
      <c r="W114" s="7"/>
      <c r="X114" s="7"/>
      <c r="Y114" s="7"/>
      <c r="Z114" s="7"/>
      <c r="AA114" s="7"/>
      <c r="AB114" s="7"/>
      <c r="AC114" s="7"/>
      <c r="AD114" s="7"/>
      <c r="AE114" s="7"/>
      <c r="AF114" s="7"/>
      <c r="AG114" s="7"/>
      <c r="AH114" s="7"/>
      <c r="AI114" s="7"/>
      <c r="AJ114" s="7"/>
      <c r="AK114" s="7"/>
    </row>
    <row r="115" spans="2:37" outlineLevel="1">
      <c r="B115" s="3" t="s">
        <v>105</v>
      </c>
      <c r="C115" s="3" t="s">
        <v>113</v>
      </c>
      <c r="D115" s="28">
        <v>4</v>
      </c>
      <c r="E115" s="28">
        <v>4</v>
      </c>
      <c r="F115" s="28">
        <v>4</v>
      </c>
      <c r="G115" s="28">
        <v>4</v>
      </c>
      <c r="H115" s="28">
        <v>4</v>
      </c>
      <c r="I115" s="28">
        <v>4</v>
      </c>
      <c r="J115" s="28">
        <v>4</v>
      </c>
      <c r="K115" s="28"/>
      <c r="L115" s="28"/>
      <c r="M115" s="28"/>
      <c r="N115" s="28"/>
      <c r="O115" s="28"/>
      <c r="P115" s="28"/>
      <c r="Q115" s="7"/>
      <c r="R115" s="7"/>
      <c r="S115" s="7"/>
      <c r="T115" s="7"/>
      <c r="U115" s="7"/>
      <c r="V115" s="7"/>
      <c r="W115" s="7"/>
      <c r="X115" s="7"/>
      <c r="Y115" s="7"/>
      <c r="Z115" s="7"/>
      <c r="AA115" s="7"/>
      <c r="AB115" s="7"/>
      <c r="AC115" s="7"/>
      <c r="AD115" s="7"/>
      <c r="AE115" s="7"/>
      <c r="AF115" s="7"/>
      <c r="AG115" s="7"/>
      <c r="AH115" s="7"/>
      <c r="AI115" s="7"/>
      <c r="AJ115" s="7"/>
      <c r="AK115" s="7"/>
    </row>
    <row r="116" spans="2:37" outlineLevel="1">
      <c r="B116" s="3" t="s">
        <v>148</v>
      </c>
      <c r="C116" s="3" t="s">
        <v>114</v>
      </c>
      <c r="D116" s="28">
        <v>90</v>
      </c>
      <c r="E116" s="28">
        <v>90</v>
      </c>
      <c r="F116" s="28">
        <v>90</v>
      </c>
      <c r="G116" s="28">
        <v>90</v>
      </c>
      <c r="H116" s="28">
        <v>90</v>
      </c>
      <c r="I116" s="28">
        <v>90</v>
      </c>
      <c r="J116" s="28">
        <v>90</v>
      </c>
      <c r="K116" s="28"/>
      <c r="L116" s="28"/>
      <c r="M116" s="28"/>
      <c r="N116" s="28"/>
      <c r="O116" s="28"/>
      <c r="P116" s="28"/>
      <c r="Q116" s="7"/>
      <c r="R116" s="7"/>
      <c r="S116" s="7"/>
      <c r="T116" s="7"/>
      <c r="U116" s="7"/>
      <c r="V116" s="7"/>
      <c r="W116" s="7"/>
      <c r="X116" s="7"/>
      <c r="Y116" s="7"/>
      <c r="Z116" s="7"/>
      <c r="AA116" s="7"/>
      <c r="AB116" s="7"/>
      <c r="AC116" s="7"/>
      <c r="AD116" s="7"/>
      <c r="AE116" s="7"/>
      <c r="AF116" s="7"/>
      <c r="AG116" s="7"/>
      <c r="AH116" s="7"/>
      <c r="AI116" s="7"/>
      <c r="AJ116" s="7"/>
      <c r="AK116" s="7"/>
    </row>
    <row r="117" spans="2:37" outlineLevel="1">
      <c r="B117" s="3" t="s">
        <v>148</v>
      </c>
      <c r="C117" s="3" t="s">
        <v>115</v>
      </c>
      <c r="D117" s="28">
        <v>22</v>
      </c>
      <c r="E117" s="28">
        <v>22</v>
      </c>
      <c r="F117" s="28">
        <v>22</v>
      </c>
      <c r="G117" s="28">
        <v>22</v>
      </c>
      <c r="H117" s="28">
        <v>22</v>
      </c>
      <c r="I117" s="28">
        <v>22</v>
      </c>
      <c r="J117" s="28">
        <v>22</v>
      </c>
      <c r="K117" s="28"/>
      <c r="L117" s="28"/>
      <c r="M117" s="28"/>
      <c r="N117" s="28"/>
      <c r="O117" s="28"/>
      <c r="P117" s="28"/>
      <c r="Q117" s="7"/>
      <c r="R117" s="7"/>
      <c r="S117" s="7"/>
      <c r="T117" s="7"/>
      <c r="U117" s="7"/>
      <c r="V117" s="7"/>
      <c r="W117" s="7"/>
      <c r="X117" s="7"/>
      <c r="Y117" s="7"/>
      <c r="Z117" s="7"/>
      <c r="AA117" s="7"/>
      <c r="AB117" s="7"/>
      <c r="AC117" s="7"/>
      <c r="AD117" s="7"/>
      <c r="AE117" s="7"/>
      <c r="AF117" s="7"/>
      <c r="AG117" s="7"/>
      <c r="AH117" s="7"/>
      <c r="AI117" s="7"/>
      <c r="AJ117" s="7"/>
      <c r="AK117" s="7"/>
    </row>
    <row r="118" spans="2:37" outlineLevel="1">
      <c r="B118" s="3" t="s">
        <v>148</v>
      </c>
      <c r="C118" s="3" t="s">
        <v>116</v>
      </c>
      <c r="D118" s="28">
        <v>90</v>
      </c>
      <c r="E118" s="28">
        <v>90</v>
      </c>
      <c r="F118" s="28">
        <v>90</v>
      </c>
      <c r="G118" s="28">
        <v>90</v>
      </c>
      <c r="H118" s="28">
        <v>90</v>
      </c>
      <c r="I118" s="28">
        <v>90</v>
      </c>
      <c r="J118" s="28">
        <v>90</v>
      </c>
      <c r="K118" s="28"/>
      <c r="L118" s="28"/>
      <c r="M118" s="28"/>
      <c r="N118" s="28"/>
      <c r="O118" s="28"/>
      <c r="P118" s="28"/>
      <c r="Q118" s="7"/>
      <c r="R118" s="7"/>
      <c r="S118" s="7"/>
      <c r="T118" s="7"/>
      <c r="U118" s="7"/>
      <c r="V118" s="7"/>
      <c r="W118" s="7"/>
      <c r="X118" s="7"/>
      <c r="Y118" s="7"/>
      <c r="Z118" s="7"/>
      <c r="AA118" s="7"/>
      <c r="AB118" s="7"/>
      <c r="AC118" s="7"/>
      <c r="AD118" s="7"/>
      <c r="AE118" s="7"/>
      <c r="AF118" s="7"/>
      <c r="AG118" s="7"/>
      <c r="AH118" s="7"/>
      <c r="AI118" s="7"/>
      <c r="AJ118" s="7"/>
      <c r="AK118" s="7"/>
    </row>
    <row r="119" spans="2:37" outlineLevel="1">
      <c r="B119" s="3" t="s">
        <v>148</v>
      </c>
      <c r="C119" s="3" t="s">
        <v>117</v>
      </c>
      <c r="D119" s="28">
        <v>90</v>
      </c>
      <c r="E119" s="28">
        <v>90</v>
      </c>
      <c r="F119" s="28">
        <v>90</v>
      </c>
      <c r="G119" s="28">
        <v>90</v>
      </c>
      <c r="H119" s="28">
        <v>90</v>
      </c>
      <c r="I119" s="28">
        <v>90</v>
      </c>
      <c r="J119" s="28">
        <v>90</v>
      </c>
      <c r="K119" s="28"/>
      <c r="L119" s="28"/>
      <c r="M119" s="28"/>
      <c r="N119" s="28"/>
      <c r="O119" s="28"/>
      <c r="P119" s="28"/>
      <c r="Q119" s="7"/>
      <c r="R119" s="7"/>
      <c r="S119" s="7"/>
      <c r="T119" s="7"/>
      <c r="U119" s="7"/>
      <c r="V119" s="7"/>
      <c r="W119" s="7"/>
      <c r="X119" s="7"/>
      <c r="Y119" s="7"/>
      <c r="Z119" s="7"/>
      <c r="AA119" s="7"/>
      <c r="AB119" s="7"/>
      <c r="AC119" s="7"/>
      <c r="AD119" s="7"/>
      <c r="AE119" s="7"/>
      <c r="AF119" s="7"/>
      <c r="AG119" s="7"/>
      <c r="AH119" s="7"/>
      <c r="AI119" s="7"/>
      <c r="AJ119" s="7"/>
      <c r="AK119" s="7"/>
    </row>
    <row r="120" spans="2:37" outlineLevel="1">
      <c r="B120" s="3" t="s">
        <v>105</v>
      </c>
      <c r="C120" s="8" t="s">
        <v>118</v>
      </c>
      <c r="D120" s="28">
        <v>30</v>
      </c>
      <c r="E120" s="28">
        <v>30</v>
      </c>
      <c r="F120" s="28">
        <v>30</v>
      </c>
      <c r="G120" s="28">
        <v>30</v>
      </c>
      <c r="H120" s="28">
        <v>30</v>
      </c>
      <c r="I120" s="28">
        <v>30</v>
      </c>
      <c r="J120" s="28">
        <v>30</v>
      </c>
      <c r="K120" s="28"/>
      <c r="L120" s="28"/>
      <c r="M120" s="28"/>
      <c r="N120" s="28"/>
      <c r="O120" s="28"/>
      <c r="P120" s="28"/>
      <c r="Q120" s="7"/>
      <c r="R120" s="7"/>
      <c r="S120" s="7"/>
      <c r="T120" s="7"/>
      <c r="U120" s="7"/>
      <c r="V120" s="7"/>
      <c r="W120" s="7"/>
      <c r="X120" s="7"/>
      <c r="Y120" s="7"/>
      <c r="Z120" s="7"/>
      <c r="AA120" s="7"/>
      <c r="AB120" s="7"/>
      <c r="AC120" s="7"/>
      <c r="AD120" s="7"/>
      <c r="AE120" s="7"/>
      <c r="AF120" s="7"/>
      <c r="AG120" s="7"/>
      <c r="AH120" s="7"/>
      <c r="AI120" s="7"/>
      <c r="AJ120" s="7"/>
      <c r="AK120" s="7"/>
    </row>
    <row r="121" spans="2:37" outlineLevel="1">
      <c r="B121" s="3" t="s">
        <v>105</v>
      </c>
      <c r="C121" s="3" t="s">
        <v>119</v>
      </c>
      <c r="D121" s="28">
        <v>90</v>
      </c>
      <c r="E121" s="28">
        <v>90</v>
      </c>
      <c r="F121" s="28">
        <v>90</v>
      </c>
      <c r="G121" s="28">
        <v>90</v>
      </c>
      <c r="H121" s="28">
        <v>90</v>
      </c>
      <c r="I121" s="28">
        <v>90</v>
      </c>
      <c r="J121" s="28">
        <v>90</v>
      </c>
      <c r="K121" s="28"/>
      <c r="L121" s="28"/>
      <c r="M121" s="28"/>
      <c r="N121" s="28"/>
      <c r="O121" s="28"/>
      <c r="P121" s="28"/>
      <c r="Q121" s="7"/>
      <c r="R121" s="7"/>
      <c r="S121" s="7"/>
      <c r="T121" s="7"/>
      <c r="U121" s="7"/>
      <c r="V121" s="7"/>
      <c r="W121" s="7"/>
      <c r="X121" s="7"/>
      <c r="Y121" s="7"/>
      <c r="Z121" s="7"/>
      <c r="AA121" s="7"/>
      <c r="AB121" s="7"/>
      <c r="AC121" s="7"/>
      <c r="AD121" s="7"/>
      <c r="AE121" s="7"/>
      <c r="AF121" s="7"/>
      <c r="AG121" s="7"/>
      <c r="AH121" s="7"/>
      <c r="AI121" s="7"/>
      <c r="AJ121" s="7"/>
      <c r="AK121" s="7"/>
    </row>
    <row r="122" spans="2:37" outlineLevel="1">
      <c r="B122" s="3" t="s">
        <v>105</v>
      </c>
      <c r="C122" s="3" t="s">
        <v>120</v>
      </c>
      <c r="D122" s="28">
        <v>0</v>
      </c>
      <c r="E122" s="28">
        <v>0</v>
      </c>
      <c r="F122" s="28">
        <v>0</v>
      </c>
      <c r="G122" s="28">
        <v>0</v>
      </c>
      <c r="H122" s="28">
        <v>0</v>
      </c>
      <c r="I122" s="28">
        <v>0</v>
      </c>
      <c r="J122" s="28">
        <v>0</v>
      </c>
      <c r="K122" s="28"/>
      <c r="L122" s="28"/>
      <c r="M122" s="28"/>
      <c r="N122" s="28"/>
      <c r="O122" s="28"/>
      <c r="P122" s="28"/>
      <c r="Q122" s="7"/>
      <c r="R122" s="7"/>
      <c r="S122" s="7"/>
      <c r="T122" s="7"/>
      <c r="U122" s="7"/>
      <c r="V122" s="7"/>
      <c r="W122" s="7"/>
      <c r="X122" s="7"/>
      <c r="Y122" s="7"/>
      <c r="Z122" s="7"/>
      <c r="AA122" s="7"/>
      <c r="AB122" s="7"/>
      <c r="AC122" s="7"/>
      <c r="AD122" s="7"/>
      <c r="AE122" s="7"/>
      <c r="AF122" s="7"/>
      <c r="AG122" s="7"/>
      <c r="AH122" s="7"/>
      <c r="AI122" s="7"/>
      <c r="AJ122" s="7"/>
      <c r="AK122" s="7"/>
    </row>
    <row r="123" spans="2:37" outlineLevel="1">
      <c r="B123" s="3" t="s">
        <v>121</v>
      </c>
      <c r="C123" s="3" t="s">
        <v>149</v>
      </c>
      <c r="D123" s="28">
        <v>4</v>
      </c>
      <c r="E123" s="28">
        <v>4</v>
      </c>
      <c r="F123" s="28">
        <v>4</v>
      </c>
      <c r="G123" s="28">
        <v>4</v>
      </c>
      <c r="H123" s="28">
        <v>4</v>
      </c>
      <c r="I123" s="28">
        <v>4</v>
      </c>
      <c r="J123" s="28">
        <v>4</v>
      </c>
      <c r="K123" s="28"/>
      <c r="L123" s="28"/>
      <c r="M123" s="28"/>
      <c r="N123" s="28"/>
      <c r="O123" s="28"/>
      <c r="P123" s="28"/>
      <c r="Q123" s="7"/>
      <c r="R123" s="7"/>
      <c r="S123" s="7"/>
      <c r="T123" s="7"/>
      <c r="U123" s="7"/>
      <c r="V123" s="7"/>
      <c r="W123" s="7"/>
      <c r="X123" s="7"/>
      <c r="Y123" s="7"/>
      <c r="Z123" s="7"/>
      <c r="AA123" s="7"/>
      <c r="AB123" s="7"/>
      <c r="AC123" s="7"/>
      <c r="AD123" s="7"/>
      <c r="AE123" s="7"/>
      <c r="AF123" s="7"/>
      <c r="AG123" s="7"/>
      <c r="AH123" s="7"/>
      <c r="AI123" s="7"/>
      <c r="AJ123" s="7"/>
      <c r="AK123" s="7"/>
    </row>
    <row r="124" spans="2:37" outlineLevel="1">
      <c r="B124" s="3" t="s">
        <v>122</v>
      </c>
      <c r="C124" s="3" t="s">
        <v>123</v>
      </c>
      <c r="D124" s="28">
        <v>2</v>
      </c>
      <c r="E124" s="28">
        <v>2</v>
      </c>
      <c r="F124" s="28">
        <v>2</v>
      </c>
      <c r="G124" s="28">
        <v>2</v>
      </c>
      <c r="H124" s="28">
        <v>2</v>
      </c>
      <c r="I124" s="28">
        <v>2</v>
      </c>
      <c r="J124" s="28">
        <v>2</v>
      </c>
      <c r="K124" s="28"/>
      <c r="L124" s="28"/>
      <c r="M124" s="28"/>
      <c r="N124" s="28"/>
      <c r="O124" s="28"/>
      <c r="P124" s="28"/>
      <c r="Q124" s="7"/>
      <c r="R124" s="7"/>
      <c r="S124" s="7"/>
      <c r="T124" s="7"/>
      <c r="U124" s="7"/>
      <c r="V124" s="7"/>
      <c r="W124" s="7"/>
      <c r="X124" s="7"/>
      <c r="Y124" s="7"/>
      <c r="Z124" s="7"/>
      <c r="AA124" s="7"/>
      <c r="AB124" s="7"/>
      <c r="AC124" s="7"/>
      <c r="AD124" s="7"/>
      <c r="AE124" s="7"/>
      <c r="AF124" s="7"/>
      <c r="AG124" s="7"/>
      <c r="AH124" s="7"/>
      <c r="AI124" s="7"/>
      <c r="AJ124" s="7"/>
      <c r="AK124" s="7"/>
    </row>
    <row r="125" spans="2:37" outlineLevel="1">
      <c r="B125" s="3" t="s">
        <v>121</v>
      </c>
      <c r="C125" s="3" t="s">
        <v>124</v>
      </c>
      <c r="D125" s="28">
        <v>2</v>
      </c>
      <c r="E125" s="28">
        <v>2</v>
      </c>
      <c r="F125" s="28">
        <v>2</v>
      </c>
      <c r="G125" s="28">
        <v>2</v>
      </c>
      <c r="H125" s="28">
        <v>2</v>
      </c>
      <c r="I125" s="28">
        <v>2</v>
      </c>
      <c r="J125" s="28">
        <v>2</v>
      </c>
      <c r="K125" s="28"/>
      <c r="L125" s="28"/>
      <c r="M125" s="28"/>
      <c r="N125" s="28"/>
      <c r="O125" s="28"/>
      <c r="P125" s="28"/>
      <c r="Q125" s="7"/>
      <c r="R125" s="7"/>
      <c r="S125" s="7"/>
      <c r="T125" s="7"/>
      <c r="U125" s="7"/>
      <c r="V125" s="7"/>
      <c r="W125" s="7"/>
      <c r="X125" s="7"/>
      <c r="Y125" s="7"/>
      <c r="Z125" s="7"/>
      <c r="AA125" s="7"/>
      <c r="AB125" s="7"/>
      <c r="AC125" s="7"/>
      <c r="AD125" s="7"/>
      <c r="AE125" s="7"/>
      <c r="AF125" s="7"/>
      <c r="AG125" s="7"/>
      <c r="AH125" s="7"/>
      <c r="AI125" s="7"/>
      <c r="AJ125" s="7"/>
      <c r="AK125" s="7"/>
    </row>
    <row r="126" spans="2:37" outlineLevel="1">
      <c r="B126" s="3" t="s">
        <v>121</v>
      </c>
      <c r="C126" s="3" t="s">
        <v>125</v>
      </c>
      <c r="D126" s="28">
        <v>2</v>
      </c>
      <c r="E126" s="28">
        <v>2</v>
      </c>
      <c r="F126" s="28">
        <v>2</v>
      </c>
      <c r="G126" s="28">
        <v>2</v>
      </c>
      <c r="H126" s="28">
        <v>2</v>
      </c>
      <c r="I126" s="28">
        <v>2</v>
      </c>
      <c r="J126" s="28">
        <v>2</v>
      </c>
      <c r="K126" s="28"/>
      <c r="L126" s="28"/>
      <c r="M126" s="28"/>
      <c r="N126" s="28"/>
      <c r="O126" s="28"/>
      <c r="P126" s="28"/>
      <c r="Q126" s="7"/>
      <c r="R126" s="7"/>
      <c r="S126" s="7"/>
      <c r="T126" s="7"/>
      <c r="U126" s="7"/>
      <c r="V126" s="7"/>
      <c r="W126" s="7"/>
      <c r="X126" s="7"/>
      <c r="Y126" s="7"/>
      <c r="Z126" s="7"/>
      <c r="AA126" s="7"/>
      <c r="AB126" s="7"/>
      <c r="AC126" s="7"/>
      <c r="AD126" s="7"/>
      <c r="AE126" s="7"/>
      <c r="AF126" s="7"/>
      <c r="AG126" s="7"/>
      <c r="AH126" s="7"/>
      <c r="AI126" s="7"/>
      <c r="AJ126" s="7"/>
      <c r="AK126" s="7"/>
    </row>
    <row r="127" spans="2:37" outlineLevel="1">
      <c r="B127" s="3" t="s">
        <v>121</v>
      </c>
      <c r="C127" s="3" t="s">
        <v>126</v>
      </c>
      <c r="D127" s="28">
        <v>4</v>
      </c>
      <c r="E127" s="28">
        <v>4</v>
      </c>
      <c r="F127" s="28">
        <v>4</v>
      </c>
      <c r="G127" s="28">
        <v>4</v>
      </c>
      <c r="H127" s="28">
        <v>4</v>
      </c>
      <c r="I127" s="28">
        <v>4</v>
      </c>
      <c r="J127" s="28">
        <v>4</v>
      </c>
      <c r="K127" s="28"/>
      <c r="L127" s="28"/>
      <c r="M127" s="28"/>
      <c r="N127" s="28"/>
      <c r="O127" s="28"/>
      <c r="P127" s="28"/>
      <c r="Q127" s="7"/>
      <c r="R127" s="7"/>
      <c r="S127" s="7"/>
      <c r="T127" s="7"/>
      <c r="U127" s="7"/>
      <c r="V127" s="7"/>
      <c r="W127" s="7"/>
      <c r="X127" s="7"/>
      <c r="Y127" s="7"/>
      <c r="Z127" s="7"/>
      <c r="AA127" s="7"/>
      <c r="AB127" s="7"/>
      <c r="AC127" s="7"/>
      <c r="AD127" s="7"/>
      <c r="AE127" s="7"/>
      <c r="AF127" s="7"/>
      <c r="AG127" s="7"/>
      <c r="AH127" s="7"/>
      <c r="AI127" s="7"/>
      <c r="AJ127" s="7"/>
      <c r="AK127" s="7"/>
    </row>
    <row r="128" spans="2:37" outlineLevel="1">
      <c r="B128" s="3" t="s">
        <v>121</v>
      </c>
      <c r="C128" s="3" t="s">
        <v>127</v>
      </c>
      <c r="D128" s="28">
        <v>0</v>
      </c>
      <c r="E128" s="28">
        <v>0</v>
      </c>
      <c r="F128" s="28">
        <v>0</v>
      </c>
      <c r="G128" s="28">
        <v>0</v>
      </c>
      <c r="H128" s="28">
        <v>0</v>
      </c>
      <c r="I128" s="28">
        <v>0</v>
      </c>
      <c r="J128" s="28">
        <v>0</v>
      </c>
      <c r="K128" s="28"/>
      <c r="L128" s="28"/>
      <c r="M128" s="28"/>
      <c r="N128" s="28"/>
      <c r="O128" s="28"/>
      <c r="P128" s="28"/>
      <c r="Q128" s="7">
        <v>2</v>
      </c>
      <c r="R128" s="7">
        <v>2</v>
      </c>
      <c r="S128" s="7">
        <v>2</v>
      </c>
      <c r="T128" s="7">
        <v>2</v>
      </c>
      <c r="U128" s="7">
        <v>2</v>
      </c>
      <c r="V128" s="7">
        <v>2</v>
      </c>
      <c r="W128" s="7">
        <v>2</v>
      </c>
      <c r="X128" s="7">
        <v>2</v>
      </c>
      <c r="Y128" s="7">
        <v>2</v>
      </c>
      <c r="Z128" s="7">
        <v>2</v>
      </c>
      <c r="AA128" s="7">
        <v>2</v>
      </c>
      <c r="AB128" s="7">
        <v>2</v>
      </c>
      <c r="AC128" s="7">
        <v>2</v>
      </c>
      <c r="AD128" s="7">
        <v>2</v>
      </c>
      <c r="AE128" s="7">
        <v>2</v>
      </c>
      <c r="AF128" s="7">
        <v>2</v>
      </c>
      <c r="AG128" s="7">
        <v>2</v>
      </c>
      <c r="AH128" s="7">
        <v>2</v>
      </c>
      <c r="AI128" s="7">
        <v>2</v>
      </c>
      <c r="AJ128" s="7">
        <v>2</v>
      </c>
      <c r="AK128" s="7">
        <v>2</v>
      </c>
    </row>
    <row r="129" spans="2:40" outlineLevel="1">
      <c r="B129" s="3" t="s">
        <v>121</v>
      </c>
      <c r="C129" s="3" t="s">
        <v>128</v>
      </c>
      <c r="D129" s="28">
        <v>4</v>
      </c>
      <c r="E129" s="28">
        <v>4</v>
      </c>
      <c r="F129" s="28">
        <v>4</v>
      </c>
      <c r="G129" s="28">
        <v>4</v>
      </c>
      <c r="H129" s="28">
        <v>4</v>
      </c>
      <c r="I129" s="28">
        <v>4</v>
      </c>
      <c r="J129" s="28">
        <v>4</v>
      </c>
      <c r="K129" s="28"/>
      <c r="L129" s="28"/>
      <c r="M129" s="28"/>
      <c r="N129" s="28"/>
      <c r="O129" s="28"/>
      <c r="P129" s="28"/>
      <c r="Q129" s="7">
        <v>7.5</v>
      </c>
      <c r="R129" s="7">
        <v>7.5</v>
      </c>
      <c r="S129" s="7">
        <v>7.5</v>
      </c>
      <c r="T129" s="7">
        <v>7.5</v>
      </c>
      <c r="U129" s="7">
        <v>7.5</v>
      </c>
      <c r="V129" s="7">
        <v>7.5</v>
      </c>
      <c r="W129" s="7">
        <v>7.5</v>
      </c>
      <c r="X129" s="7">
        <v>7.5</v>
      </c>
      <c r="Y129" s="7">
        <v>7.5</v>
      </c>
      <c r="Z129" s="7">
        <v>7.5</v>
      </c>
      <c r="AA129" s="7">
        <v>7.5</v>
      </c>
      <c r="AB129" s="7">
        <v>7.5</v>
      </c>
      <c r="AC129" s="7">
        <v>7.5</v>
      </c>
      <c r="AD129" s="7">
        <v>7.5</v>
      </c>
      <c r="AE129" s="7">
        <v>7.5</v>
      </c>
      <c r="AF129" s="7">
        <v>7.5</v>
      </c>
      <c r="AG129" s="7">
        <v>7.5</v>
      </c>
      <c r="AH129" s="7">
        <v>7.5</v>
      </c>
      <c r="AI129" s="7">
        <v>7.5</v>
      </c>
      <c r="AJ129" s="7">
        <v>7.5</v>
      </c>
      <c r="AK129" s="7">
        <v>7.5</v>
      </c>
    </row>
    <row r="130" spans="2:40" outlineLevel="1">
      <c r="B130" s="3" t="s">
        <v>129</v>
      </c>
      <c r="C130" s="3" t="s">
        <v>130</v>
      </c>
      <c r="D130" s="28">
        <v>2</v>
      </c>
      <c r="E130" s="28">
        <v>2</v>
      </c>
      <c r="F130" s="28">
        <v>2</v>
      </c>
      <c r="G130" s="28">
        <v>2</v>
      </c>
      <c r="H130" s="28">
        <v>2</v>
      </c>
      <c r="I130" s="28">
        <v>2</v>
      </c>
      <c r="J130" s="28">
        <v>2</v>
      </c>
      <c r="K130" s="28"/>
      <c r="L130" s="28"/>
      <c r="M130" s="28"/>
      <c r="N130" s="28"/>
      <c r="O130" s="28"/>
      <c r="P130" s="28"/>
      <c r="Q130" s="7">
        <v>0.5</v>
      </c>
      <c r="R130" s="7">
        <v>0.5</v>
      </c>
      <c r="S130" s="7">
        <v>0.5</v>
      </c>
      <c r="T130" s="7">
        <v>0.5</v>
      </c>
      <c r="U130" s="7">
        <v>0.5</v>
      </c>
      <c r="V130" s="7">
        <v>0.5</v>
      </c>
      <c r="W130" s="7">
        <v>0.5</v>
      </c>
      <c r="X130" s="7">
        <v>0.5</v>
      </c>
      <c r="Y130" s="7">
        <v>0.5</v>
      </c>
      <c r="Z130" s="7">
        <v>0.5</v>
      </c>
      <c r="AA130" s="7">
        <v>0.5</v>
      </c>
      <c r="AB130" s="7">
        <v>0.5</v>
      </c>
      <c r="AC130" s="7">
        <v>0.5</v>
      </c>
      <c r="AD130" s="7">
        <v>0.5</v>
      </c>
      <c r="AE130" s="7">
        <v>0.5</v>
      </c>
      <c r="AF130" s="7">
        <v>0.5</v>
      </c>
      <c r="AG130" s="7">
        <v>0.5</v>
      </c>
      <c r="AH130" s="7">
        <v>0.5</v>
      </c>
      <c r="AI130" s="7">
        <v>0.5</v>
      </c>
      <c r="AJ130" s="7">
        <v>0.5</v>
      </c>
      <c r="AK130" s="7">
        <v>0.5</v>
      </c>
    </row>
    <row r="131" spans="2:40" outlineLevel="1">
      <c r="B131" s="3" t="s">
        <v>131</v>
      </c>
      <c r="C131" s="3" t="s">
        <v>132</v>
      </c>
      <c r="D131" s="28">
        <v>3</v>
      </c>
      <c r="E131" s="28">
        <v>3</v>
      </c>
      <c r="F131" s="28">
        <v>3</v>
      </c>
      <c r="G131" s="28">
        <v>3</v>
      </c>
      <c r="H131" s="28">
        <v>3</v>
      </c>
      <c r="I131" s="28">
        <v>3</v>
      </c>
      <c r="J131" s="28">
        <v>3</v>
      </c>
      <c r="K131" s="28"/>
      <c r="L131" s="28"/>
      <c r="M131" s="28"/>
      <c r="N131" s="28"/>
      <c r="O131" s="28"/>
      <c r="P131" s="28"/>
      <c r="Q131" s="7">
        <v>1</v>
      </c>
      <c r="R131" s="7">
        <v>1</v>
      </c>
      <c r="S131" s="7">
        <v>1</v>
      </c>
      <c r="T131" s="7">
        <v>1</v>
      </c>
      <c r="U131" s="7">
        <v>1</v>
      </c>
      <c r="V131" s="7">
        <v>1</v>
      </c>
      <c r="W131" s="7">
        <v>1</v>
      </c>
      <c r="X131" s="7">
        <v>1</v>
      </c>
      <c r="Y131" s="7">
        <v>1</v>
      </c>
      <c r="Z131" s="7">
        <v>1</v>
      </c>
      <c r="AA131" s="7">
        <v>1</v>
      </c>
      <c r="AB131" s="7">
        <v>1</v>
      </c>
      <c r="AC131" s="7">
        <v>1</v>
      </c>
      <c r="AD131" s="7">
        <v>1</v>
      </c>
      <c r="AE131" s="7">
        <v>1</v>
      </c>
      <c r="AF131" s="7">
        <v>1</v>
      </c>
      <c r="AG131" s="7">
        <v>1</v>
      </c>
      <c r="AH131" s="7">
        <v>1</v>
      </c>
      <c r="AI131" s="7">
        <v>1</v>
      </c>
      <c r="AJ131" s="7">
        <v>1</v>
      </c>
      <c r="AK131" s="7">
        <v>1</v>
      </c>
    </row>
    <row r="132" spans="2:40" outlineLevel="1">
      <c r="B132" s="3" t="s">
        <v>131</v>
      </c>
      <c r="C132" s="3" t="s">
        <v>133</v>
      </c>
      <c r="D132" s="28">
        <v>1</v>
      </c>
      <c r="E132" s="28">
        <v>1</v>
      </c>
      <c r="F132" s="28">
        <v>1</v>
      </c>
      <c r="G132" s="28">
        <v>1</v>
      </c>
      <c r="H132" s="28">
        <v>1</v>
      </c>
      <c r="I132" s="28">
        <v>1</v>
      </c>
      <c r="J132" s="28">
        <v>1</v>
      </c>
      <c r="K132" s="28"/>
      <c r="L132" s="28"/>
      <c r="M132" s="28"/>
      <c r="N132" s="28"/>
      <c r="O132" s="28"/>
      <c r="P132" s="28"/>
      <c r="Q132" s="7">
        <v>1</v>
      </c>
      <c r="R132" s="7">
        <v>1</v>
      </c>
      <c r="S132" s="7">
        <v>1</v>
      </c>
      <c r="T132" s="7">
        <v>1</v>
      </c>
      <c r="U132" s="7">
        <v>1</v>
      </c>
      <c r="V132" s="7">
        <v>1</v>
      </c>
      <c r="W132" s="7">
        <v>1</v>
      </c>
      <c r="X132" s="7">
        <v>1</v>
      </c>
      <c r="Y132" s="7">
        <v>1</v>
      </c>
      <c r="Z132" s="7">
        <v>1</v>
      </c>
      <c r="AA132" s="7">
        <v>1</v>
      </c>
      <c r="AB132" s="7">
        <v>1</v>
      </c>
      <c r="AC132" s="7">
        <v>1</v>
      </c>
      <c r="AD132" s="7">
        <v>1</v>
      </c>
      <c r="AE132" s="7">
        <v>1</v>
      </c>
      <c r="AF132" s="7">
        <v>1</v>
      </c>
      <c r="AG132" s="7">
        <v>1</v>
      </c>
      <c r="AH132" s="7">
        <v>1</v>
      </c>
      <c r="AI132" s="7">
        <v>1</v>
      </c>
      <c r="AJ132" s="7">
        <v>1</v>
      </c>
      <c r="AK132" s="7">
        <v>1</v>
      </c>
    </row>
    <row r="133" spans="2:40" outlineLevel="1">
      <c r="B133" s="3" t="s">
        <v>134</v>
      </c>
      <c r="C133" s="3" t="s">
        <v>135</v>
      </c>
      <c r="D133" s="28">
        <v>1</v>
      </c>
      <c r="E133" s="28">
        <v>1</v>
      </c>
      <c r="F133" s="28">
        <v>1</v>
      </c>
      <c r="G133" s="28">
        <v>1</v>
      </c>
      <c r="H133" s="28">
        <v>1</v>
      </c>
      <c r="I133" s="28">
        <v>1</v>
      </c>
      <c r="J133" s="28">
        <v>1</v>
      </c>
      <c r="K133" s="28"/>
      <c r="L133" s="28"/>
      <c r="M133" s="28"/>
      <c r="N133" s="28"/>
      <c r="O133" s="28"/>
      <c r="P133" s="28"/>
      <c r="Q133" s="7">
        <v>7.5</v>
      </c>
      <c r="R133" s="7">
        <v>7.5</v>
      </c>
      <c r="S133" s="7">
        <v>7.5</v>
      </c>
      <c r="T133" s="7">
        <v>7.5</v>
      </c>
      <c r="U133" s="7">
        <v>7.5</v>
      </c>
      <c r="V133" s="7">
        <v>7.5</v>
      </c>
      <c r="W133" s="7">
        <v>7.5</v>
      </c>
      <c r="X133" s="7">
        <v>7.5</v>
      </c>
      <c r="Y133" s="7">
        <v>7.5</v>
      </c>
      <c r="Z133" s="7">
        <v>7.5</v>
      </c>
      <c r="AA133" s="7">
        <v>7.5</v>
      </c>
      <c r="AB133" s="7">
        <v>7.5</v>
      </c>
      <c r="AC133" s="7">
        <v>7.5</v>
      </c>
      <c r="AD133" s="7">
        <v>7.5</v>
      </c>
      <c r="AE133" s="7">
        <v>7.5</v>
      </c>
      <c r="AF133" s="7">
        <v>7.5</v>
      </c>
      <c r="AG133" s="7">
        <v>7.5</v>
      </c>
      <c r="AH133" s="7">
        <v>7.5</v>
      </c>
      <c r="AI133" s="7">
        <v>7.5</v>
      </c>
      <c r="AJ133" s="7">
        <v>7.5</v>
      </c>
      <c r="AK133" s="7">
        <v>7.5</v>
      </c>
    </row>
    <row r="134" spans="2:40" outlineLevel="1">
      <c r="B134" s="3" t="s">
        <v>134</v>
      </c>
      <c r="C134" s="3" t="s">
        <v>136</v>
      </c>
      <c r="D134" s="28">
        <v>1</v>
      </c>
      <c r="E134" s="28">
        <v>1</v>
      </c>
      <c r="F134" s="28">
        <v>1</v>
      </c>
      <c r="G134" s="28">
        <v>1</v>
      </c>
      <c r="H134" s="28">
        <v>1</v>
      </c>
      <c r="I134" s="28">
        <v>1</v>
      </c>
      <c r="J134" s="28">
        <v>1</v>
      </c>
      <c r="K134" s="28"/>
      <c r="L134" s="28"/>
      <c r="M134" s="28"/>
      <c r="N134" s="28"/>
      <c r="O134" s="28"/>
      <c r="P134" s="28"/>
      <c r="Q134" s="7"/>
      <c r="R134" s="7"/>
      <c r="S134" s="7"/>
      <c r="T134" s="7"/>
      <c r="U134" s="7"/>
      <c r="V134" s="7"/>
      <c r="W134" s="7"/>
      <c r="X134" s="7"/>
      <c r="Y134" s="7"/>
      <c r="Z134" s="7"/>
      <c r="AA134" s="7"/>
      <c r="AB134" s="7"/>
      <c r="AC134" s="7"/>
      <c r="AD134" s="7"/>
      <c r="AE134" s="7"/>
      <c r="AF134" s="7"/>
      <c r="AG134" s="7"/>
      <c r="AH134" s="7"/>
      <c r="AI134" s="7"/>
      <c r="AJ134" s="7"/>
      <c r="AK134" s="7"/>
    </row>
    <row r="135" spans="2:40" outlineLevel="1">
      <c r="B135" s="3" t="s">
        <v>137</v>
      </c>
      <c r="C135" s="8" t="s">
        <v>138</v>
      </c>
      <c r="D135" s="28"/>
      <c r="E135" s="28"/>
      <c r="F135" s="28"/>
      <c r="G135" s="28"/>
      <c r="H135" s="28"/>
      <c r="I135" s="28"/>
      <c r="J135" s="28"/>
      <c r="K135" s="28"/>
      <c r="L135" s="28"/>
      <c r="M135" s="28"/>
      <c r="N135" s="28"/>
      <c r="O135" s="28"/>
      <c r="P135" s="28"/>
      <c r="Q135" s="7">
        <v>0.25</v>
      </c>
      <c r="R135" s="7">
        <v>0.25</v>
      </c>
      <c r="S135" s="7">
        <v>0.25</v>
      </c>
      <c r="T135" s="7">
        <v>0.25</v>
      </c>
      <c r="U135" s="7">
        <v>0.25</v>
      </c>
      <c r="V135" s="7">
        <v>0.25</v>
      </c>
      <c r="W135" s="7">
        <v>0.25</v>
      </c>
      <c r="X135" s="7">
        <v>0.25</v>
      </c>
      <c r="Y135" s="7">
        <v>0.25</v>
      </c>
      <c r="Z135" s="7">
        <v>0.25</v>
      </c>
      <c r="AA135" s="7">
        <v>0.25</v>
      </c>
      <c r="AB135" s="7">
        <v>0.25</v>
      </c>
      <c r="AC135" s="7">
        <v>0.25</v>
      </c>
      <c r="AD135" s="7">
        <v>0.25</v>
      </c>
      <c r="AE135" s="7">
        <v>0.25</v>
      </c>
      <c r="AF135" s="7">
        <v>0.25</v>
      </c>
      <c r="AG135" s="7">
        <v>0.25</v>
      </c>
      <c r="AH135" s="7">
        <v>0.25</v>
      </c>
      <c r="AI135" s="7">
        <v>0.25</v>
      </c>
      <c r="AJ135" s="7">
        <v>0.25</v>
      </c>
      <c r="AK135" s="7">
        <v>0.25</v>
      </c>
    </row>
    <row r="136" spans="2:40" outlineLevel="1">
      <c r="B136" s="3" t="s">
        <v>137</v>
      </c>
      <c r="C136" s="3" t="s">
        <v>139</v>
      </c>
      <c r="D136" s="28"/>
      <c r="E136" s="28"/>
      <c r="F136" s="28">
        <v>1</v>
      </c>
      <c r="G136" s="28"/>
      <c r="H136" s="28"/>
      <c r="I136" s="28"/>
      <c r="J136" s="28"/>
      <c r="K136" s="28"/>
      <c r="L136" s="28"/>
      <c r="M136" s="28"/>
      <c r="N136" s="28"/>
      <c r="O136" s="28"/>
      <c r="P136" s="28"/>
      <c r="Q136" s="7">
        <v>0.25</v>
      </c>
      <c r="R136" s="7">
        <v>0.25</v>
      </c>
      <c r="S136" s="7">
        <v>0.25</v>
      </c>
      <c r="T136" s="7">
        <v>0.25</v>
      </c>
      <c r="U136" s="7">
        <v>0.25</v>
      </c>
      <c r="V136" s="7">
        <v>0.25</v>
      </c>
      <c r="W136" s="7">
        <v>0.25</v>
      </c>
      <c r="X136" s="7">
        <v>0.25</v>
      </c>
      <c r="Y136" s="7">
        <v>0.25</v>
      </c>
      <c r="Z136" s="7">
        <v>0.25</v>
      </c>
      <c r="AA136" s="7">
        <v>0.25</v>
      </c>
      <c r="AB136" s="7">
        <v>0.25</v>
      </c>
      <c r="AC136" s="7">
        <v>0.25</v>
      </c>
      <c r="AD136" s="7">
        <v>0.25</v>
      </c>
      <c r="AE136" s="7">
        <v>0.25</v>
      </c>
      <c r="AF136" s="7">
        <v>0.25</v>
      </c>
      <c r="AG136" s="7">
        <v>0.25</v>
      </c>
      <c r="AH136" s="7">
        <v>0.25</v>
      </c>
      <c r="AI136" s="7">
        <v>0.25</v>
      </c>
      <c r="AJ136" s="7">
        <v>0.25</v>
      </c>
      <c r="AK136" s="7">
        <v>0.25</v>
      </c>
    </row>
    <row r="137" spans="2:40" outlineLevel="1">
      <c r="B137" s="3" t="s">
        <v>146</v>
      </c>
      <c r="C137" s="3" t="s">
        <v>140</v>
      </c>
      <c r="D137" s="28"/>
      <c r="E137" s="28">
        <v>1</v>
      </c>
      <c r="F137" s="28">
        <v>1</v>
      </c>
      <c r="G137" s="28"/>
      <c r="H137" s="28"/>
      <c r="I137" s="28"/>
      <c r="J137" s="28"/>
      <c r="K137" s="28"/>
      <c r="L137" s="28"/>
      <c r="M137" s="28"/>
      <c r="N137" s="28"/>
      <c r="O137" s="28"/>
      <c r="P137" s="28"/>
      <c r="Q137" s="7">
        <v>0.25</v>
      </c>
      <c r="R137" s="7">
        <v>0.25</v>
      </c>
      <c r="S137" s="7">
        <v>0.25</v>
      </c>
      <c r="T137" s="7">
        <v>0.25</v>
      </c>
      <c r="U137" s="7">
        <v>0.25</v>
      </c>
      <c r="V137" s="7">
        <v>0.25</v>
      </c>
      <c r="W137" s="7">
        <v>0.25</v>
      </c>
      <c r="X137" s="7">
        <v>0.25</v>
      </c>
      <c r="Y137" s="7">
        <v>0.25</v>
      </c>
      <c r="Z137" s="7">
        <v>0.25</v>
      </c>
      <c r="AA137" s="7">
        <v>0.25</v>
      </c>
      <c r="AB137" s="7">
        <v>0.25</v>
      </c>
      <c r="AC137" s="7">
        <v>0.25</v>
      </c>
      <c r="AD137" s="7">
        <v>0.25</v>
      </c>
      <c r="AE137" s="7">
        <v>0.25</v>
      </c>
      <c r="AF137" s="7">
        <v>0.25</v>
      </c>
      <c r="AG137" s="7">
        <v>0.25</v>
      </c>
      <c r="AH137" s="7">
        <v>0.25</v>
      </c>
      <c r="AI137" s="7">
        <v>0.25</v>
      </c>
      <c r="AJ137" s="7">
        <v>0.25</v>
      </c>
      <c r="AK137" s="7">
        <v>0.25</v>
      </c>
    </row>
    <row r="138" spans="2:40" outlineLevel="1">
      <c r="B138" s="3" t="s">
        <v>137</v>
      </c>
      <c r="C138" s="3" t="s">
        <v>141</v>
      </c>
      <c r="D138" s="28"/>
      <c r="E138" s="28"/>
      <c r="F138" s="28">
        <v>5</v>
      </c>
      <c r="G138" s="28"/>
      <c r="H138" s="28"/>
      <c r="I138" s="28"/>
      <c r="J138" s="28"/>
      <c r="K138" s="28"/>
      <c r="L138" s="28"/>
      <c r="M138" s="28"/>
      <c r="N138" s="28"/>
      <c r="O138" s="28"/>
      <c r="P138" s="28"/>
      <c r="Q138" s="7"/>
      <c r="R138" s="7"/>
      <c r="S138" s="7"/>
      <c r="T138" s="7"/>
      <c r="U138" s="7"/>
      <c r="V138" s="7"/>
      <c r="W138" s="7"/>
      <c r="X138" s="7"/>
      <c r="Y138" s="7"/>
      <c r="Z138" s="7"/>
      <c r="AA138" s="7"/>
      <c r="AB138" s="7"/>
      <c r="AC138" s="7"/>
      <c r="AD138" s="7"/>
      <c r="AE138" s="7"/>
      <c r="AF138" s="7"/>
      <c r="AG138" s="7"/>
      <c r="AH138" s="7"/>
      <c r="AI138" s="7"/>
      <c r="AJ138" s="7"/>
      <c r="AK138" s="7"/>
    </row>
    <row r="139" spans="2:40" outlineLevel="1">
      <c r="B139" s="3" t="s">
        <v>137</v>
      </c>
      <c r="C139" s="3" t="s">
        <v>142</v>
      </c>
      <c r="D139" s="28"/>
      <c r="E139" s="28"/>
      <c r="F139" s="28"/>
      <c r="G139" s="28"/>
      <c r="H139" s="28"/>
      <c r="I139" s="28"/>
      <c r="J139" s="28"/>
      <c r="K139" s="28"/>
      <c r="L139" s="28"/>
      <c r="M139" s="28"/>
      <c r="N139" s="28"/>
      <c r="O139" s="28"/>
      <c r="P139" s="28"/>
      <c r="Q139" s="7">
        <v>1</v>
      </c>
      <c r="R139" s="7">
        <v>1</v>
      </c>
      <c r="S139" s="7">
        <v>1</v>
      </c>
      <c r="T139" s="7">
        <v>1</v>
      </c>
      <c r="U139" s="7">
        <v>1</v>
      </c>
      <c r="V139" s="7">
        <v>1</v>
      </c>
      <c r="W139" s="7">
        <v>1</v>
      </c>
      <c r="X139" s="7">
        <v>1</v>
      </c>
      <c r="Y139" s="7">
        <v>1</v>
      </c>
      <c r="Z139" s="7">
        <v>1</v>
      </c>
      <c r="AA139" s="7">
        <v>1</v>
      </c>
      <c r="AB139" s="7">
        <v>1</v>
      </c>
      <c r="AC139" s="7">
        <v>1</v>
      </c>
      <c r="AD139" s="7">
        <v>1</v>
      </c>
      <c r="AE139" s="7">
        <v>1</v>
      </c>
      <c r="AF139" s="7">
        <v>1</v>
      </c>
      <c r="AG139" s="7">
        <v>1</v>
      </c>
      <c r="AH139" s="7">
        <v>1</v>
      </c>
      <c r="AI139" s="7">
        <v>1</v>
      </c>
      <c r="AJ139" s="7">
        <v>1</v>
      </c>
      <c r="AK139" s="7">
        <v>1</v>
      </c>
    </row>
    <row r="140" spans="2:40" outlineLevel="1">
      <c r="B140" s="3" t="s">
        <v>137</v>
      </c>
      <c r="C140" s="3" t="s">
        <v>143</v>
      </c>
      <c r="D140" s="28"/>
      <c r="E140" s="28"/>
      <c r="F140" s="28"/>
      <c r="G140" s="28"/>
      <c r="H140" s="28"/>
      <c r="I140" s="28"/>
      <c r="J140" s="28"/>
      <c r="K140" s="28"/>
      <c r="L140" s="28"/>
      <c r="M140" s="28"/>
      <c r="N140" s="28"/>
      <c r="O140" s="28"/>
      <c r="P140" s="28"/>
      <c r="Q140" s="7">
        <v>0.25</v>
      </c>
      <c r="R140" s="7">
        <v>0.25</v>
      </c>
      <c r="S140" s="7">
        <v>0.25</v>
      </c>
      <c r="T140" s="7">
        <v>0.25</v>
      </c>
      <c r="U140" s="7">
        <v>0.25</v>
      </c>
      <c r="V140" s="7">
        <v>0.25</v>
      </c>
      <c r="W140" s="7">
        <v>0.25</v>
      </c>
      <c r="X140" s="7">
        <v>0.25</v>
      </c>
      <c r="Y140" s="7">
        <v>0.25</v>
      </c>
      <c r="Z140" s="7">
        <v>0.25</v>
      </c>
      <c r="AA140" s="7">
        <v>0.25</v>
      </c>
      <c r="AB140" s="7">
        <v>0.25</v>
      </c>
      <c r="AC140" s="7">
        <v>0.25</v>
      </c>
      <c r="AD140" s="7">
        <v>0.25</v>
      </c>
      <c r="AE140" s="7">
        <v>0.25</v>
      </c>
      <c r="AF140" s="7">
        <v>0.25</v>
      </c>
      <c r="AG140" s="7">
        <v>0.25</v>
      </c>
      <c r="AH140" s="7">
        <v>0.25</v>
      </c>
      <c r="AI140" s="7">
        <v>0.25</v>
      </c>
      <c r="AJ140" s="7">
        <v>0.25</v>
      </c>
      <c r="AK140" s="7">
        <v>0.25</v>
      </c>
    </row>
    <row r="141" spans="2:40" outlineLevel="1">
      <c r="B141" s="3" t="s">
        <v>137</v>
      </c>
      <c r="C141" s="3" t="s">
        <v>144</v>
      </c>
      <c r="D141" s="28"/>
      <c r="E141" s="28"/>
      <c r="F141" s="28"/>
      <c r="G141" s="28"/>
      <c r="H141" s="28"/>
      <c r="I141" s="28"/>
      <c r="J141" s="28"/>
      <c r="K141" s="28"/>
      <c r="L141" s="28"/>
      <c r="M141" s="28"/>
      <c r="N141" s="28"/>
      <c r="O141" s="28"/>
      <c r="P141" s="28"/>
    </row>
    <row r="142" spans="2:40" outlineLevel="1">
      <c r="B142" s="75"/>
      <c r="C142" s="76"/>
      <c r="D142" s="28"/>
      <c r="E142" s="28"/>
      <c r="F142" s="28"/>
      <c r="G142" s="28"/>
      <c r="H142" s="28"/>
      <c r="I142" s="28"/>
      <c r="J142" s="28"/>
      <c r="K142" s="28"/>
      <c r="L142" s="28"/>
      <c r="M142" s="28"/>
      <c r="N142" s="28"/>
      <c r="O142" s="28"/>
      <c r="P142" s="28"/>
    </row>
    <row r="143" spans="2:40" outlineLevel="1">
      <c r="C143" s="6"/>
    </row>
    <row r="144" spans="2:40" ht="15" outlineLevel="1">
      <c r="D144" s="86" t="s">
        <v>40</v>
      </c>
      <c r="E144" s="86"/>
      <c r="F144" s="86"/>
      <c r="G144" s="86"/>
      <c r="H144" s="86"/>
      <c r="I144" s="86"/>
      <c r="J144" s="86"/>
      <c r="K144" s="86"/>
      <c r="L144" s="86"/>
      <c r="M144" s="86"/>
      <c r="N144" s="86"/>
      <c r="O144" s="86"/>
      <c r="P144" s="86"/>
      <c r="AL144" s="80" t="s">
        <v>16</v>
      </c>
      <c r="AM144" s="81"/>
      <c r="AN144" s="82"/>
    </row>
    <row r="145" spans="1:40" outlineLevel="1">
      <c r="A145" s="27" t="s">
        <v>37</v>
      </c>
      <c r="B145" s="27" t="s">
        <v>0</v>
      </c>
      <c r="C145" s="27" t="s">
        <v>1</v>
      </c>
      <c r="D145" s="47">
        <f>D$7</f>
        <v>43101</v>
      </c>
      <c r="E145" s="47">
        <f t="shared" ref="E145:P145" si="76">E$7</f>
        <v>43132</v>
      </c>
      <c r="F145" s="47">
        <f t="shared" si="76"/>
        <v>43160</v>
      </c>
      <c r="G145" s="47">
        <f t="shared" si="76"/>
        <v>43191</v>
      </c>
      <c r="H145" s="47">
        <f t="shared" si="76"/>
        <v>43221</v>
      </c>
      <c r="I145" s="47">
        <f t="shared" si="76"/>
        <v>43252</v>
      </c>
      <c r="J145" s="47">
        <f t="shared" si="76"/>
        <v>43282</v>
      </c>
      <c r="K145" s="47" t="str">
        <f t="shared" si="76"/>
        <v>Month 8</v>
      </c>
      <c r="L145" s="47" t="str">
        <f t="shared" si="76"/>
        <v>Month 9</v>
      </c>
      <c r="M145" s="47" t="str">
        <f t="shared" si="76"/>
        <v>Month 10</v>
      </c>
      <c r="N145" s="47" t="str">
        <f t="shared" si="76"/>
        <v>Month 11</v>
      </c>
      <c r="O145" s="47" t="str">
        <f t="shared" si="76"/>
        <v>Month 12</v>
      </c>
      <c r="P145" s="47" t="str">
        <f t="shared" si="76"/>
        <v>Month 13</v>
      </c>
      <c r="Q145" s="3">
        <v>32</v>
      </c>
      <c r="R145" s="3">
        <v>33</v>
      </c>
      <c r="S145" s="3">
        <v>34</v>
      </c>
      <c r="T145" s="3">
        <v>35</v>
      </c>
      <c r="U145" s="3">
        <v>36</v>
      </c>
      <c r="V145" s="3">
        <v>37</v>
      </c>
      <c r="W145" s="3">
        <v>38</v>
      </c>
      <c r="X145" s="3">
        <v>39</v>
      </c>
      <c r="Y145" s="3">
        <v>40</v>
      </c>
      <c r="Z145" s="3">
        <v>41</v>
      </c>
      <c r="AA145" s="3">
        <v>42</v>
      </c>
      <c r="AB145" s="3">
        <v>43</v>
      </c>
      <c r="AC145" s="3">
        <v>44</v>
      </c>
      <c r="AD145" s="3">
        <v>45</v>
      </c>
      <c r="AE145" s="3">
        <v>46</v>
      </c>
      <c r="AF145" s="3">
        <v>47</v>
      </c>
      <c r="AG145" s="3">
        <v>48</v>
      </c>
      <c r="AH145" s="3">
        <v>49</v>
      </c>
      <c r="AI145" s="3">
        <v>50</v>
      </c>
      <c r="AJ145" s="3">
        <v>51</v>
      </c>
      <c r="AK145" s="3">
        <v>52</v>
      </c>
      <c r="AL145" s="32" t="s">
        <v>17</v>
      </c>
      <c r="AM145" s="32" t="s">
        <v>18</v>
      </c>
      <c r="AN145" s="32" t="s">
        <v>19</v>
      </c>
    </row>
    <row r="146" spans="1:40" outlineLevel="1">
      <c r="A146" s="7">
        <v>120</v>
      </c>
      <c r="B146" s="3" t="s">
        <v>105</v>
      </c>
      <c r="C146" s="3" t="s">
        <v>106</v>
      </c>
      <c r="D146" s="14">
        <f t="shared" ref="D146:I146" si="77">D108*$A146</f>
        <v>7200</v>
      </c>
      <c r="E146" s="14">
        <f t="shared" si="77"/>
        <v>7200</v>
      </c>
      <c r="F146" s="14">
        <f t="shared" si="77"/>
        <v>7200</v>
      </c>
      <c r="G146" s="14">
        <f t="shared" si="77"/>
        <v>7200</v>
      </c>
      <c r="H146" s="14">
        <f t="shared" si="77"/>
        <v>7200</v>
      </c>
      <c r="I146" s="14">
        <f t="shared" si="77"/>
        <v>7200</v>
      </c>
      <c r="J146" s="14">
        <f t="shared" ref="J146:J176" si="78">J108*$A146</f>
        <v>7200</v>
      </c>
      <c r="K146" s="14">
        <f t="shared" ref="K146:P146" si="79">K126*$A146</f>
        <v>0</v>
      </c>
      <c r="L146" s="14">
        <f t="shared" si="79"/>
        <v>0</v>
      </c>
      <c r="M146" s="14">
        <f t="shared" si="79"/>
        <v>0</v>
      </c>
      <c r="N146" s="14">
        <f t="shared" si="79"/>
        <v>0</v>
      </c>
      <c r="O146" s="14">
        <f t="shared" si="79"/>
        <v>0</v>
      </c>
      <c r="P146" s="14">
        <f t="shared" si="79"/>
        <v>0</v>
      </c>
      <c r="Q146" s="8">
        <f t="shared" ref="Q146:AK146" si="80">Q108*$A146</f>
        <v>930</v>
      </c>
      <c r="R146" s="8">
        <f t="shared" si="80"/>
        <v>930</v>
      </c>
      <c r="S146" s="8">
        <f t="shared" si="80"/>
        <v>930</v>
      </c>
      <c r="T146" s="8">
        <f t="shared" si="80"/>
        <v>930</v>
      </c>
      <c r="U146" s="8">
        <f t="shared" si="80"/>
        <v>930</v>
      </c>
      <c r="V146" s="8">
        <f t="shared" si="80"/>
        <v>930</v>
      </c>
      <c r="W146" s="8">
        <f t="shared" si="80"/>
        <v>930</v>
      </c>
      <c r="X146" s="8">
        <f t="shared" si="80"/>
        <v>930</v>
      </c>
      <c r="Y146" s="8">
        <f t="shared" si="80"/>
        <v>930</v>
      </c>
      <c r="Z146" s="8">
        <f t="shared" si="80"/>
        <v>930</v>
      </c>
      <c r="AA146" s="8">
        <f t="shared" si="80"/>
        <v>930</v>
      </c>
      <c r="AB146" s="8">
        <f t="shared" si="80"/>
        <v>930</v>
      </c>
      <c r="AC146" s="8">
        <f t="shared" si="80"/>
        <v>930</v>
      </c>
      <c r="AD146" s="8">
        <f t="shared" si="80"/>
        <v>930</v>
      </c>
      <c r="AE146" s="8">
        <f t="shared" si="80"/>
        <v>930</v>
      </c>
      <c r="AF146" s="8">
        <f t="shared" si="80"/>
        <v>930</v>
      </c>
      <c r="AG146" s="8">
        <f t="shared" si="80"/>
        <v>930</v>
      </c>
      <c r="AH146" s="8">
        <f t="shared" si="80"/>
        <v>930</v>
      </c>
      <c r="AI146" s="8">
        <f t="shared" si="80"/>
        <v>930</v>
      </c>
      <c r="AJ146" s="8">
        <f t="shared" si="80"/>
        <v>930</v>
      </c>
      <c r="AK146" s="8">
        <f t="shared" si="80"/>
        <v>930</v>
      </c>
      <c r="AL146" s="30" t="s">
        <v>20</v>
      </c>
      <c r="AM146" s="30" t="s">
        <v>145</v>
      </c>
      <c r="AN146" s="30" t="s">
        <v>21</v>
      </c>
    </row>
    <row r="147" spans="1:40" outlineLevel="1">
      <c r="A147" s="7">
        <v>60</v>
      </c>
      <c r="B147" s="3" t="s">
        <v>105</v>
      </c>
      <c r="C147" s="3" t="s">
        <v>107</v>
      </c>
      <c r="D147" s="14">
        <f t="shared" ref="D147:I147" si="81">D109*$A147</f>
        <v>5400</v>
      </c>
      <c r="E147" s="14">
        <f t="shared" si="81"/>
        <v>5400</v>
      </c>
      <c r="F147" s="14">
        <f t="shared" si="81"/>
        <v>5400</v>
      </c>
      <c r="G147" s="14">
        <f t="shared" si="81"/>
        <v>5400</v>
      </c>
      <c r="H147" s="14">
        <f t="shared" si="81"/>
        <v>5400</v>
      </c>
      <c r="I147" s="14">
        <f t="shared" si="81"/>
        <v>5400</v>
      </c>
      <c r="J147" s="14">
        <f t="shared" si="78"/>
        <v>5400</v>
      </c>
      <c r="K147" s="14"/>
      <c r="L147" s="14"/>
      <c r="M147" s="14"/>
      <c r="N147" s="14"/>
      <c r="O147" s="14"/>
      <c r="P147" s="14"/>
      <c r="Q147" s="8"/>
      <c r="R147" s="8"/>
      <c r="S147" s="8"/>
      <c r="T147" s="8"/>
      <c r="U147" s="8"/>
      <c r="V147" s="8"/>
      <c r="W147" s="8"/>
      <c r="X147" s="8"/>
      <c r="Y147" s="8"/>
      <c r="Z147" s="8"/>
      <c r="AA147" s="8"/>
      <c r="AB147" s="8"/>
      <c r="AC147" s="8"/>
      <c r="AD147" s="8"/>
      <c r="AE147" s="8"/>
      <c r="AF147" s="8"/>
      <c r="AG147" s="8"/>
      <c r="AH147" s="8"/>
      <c r="AI147" s="8"/>
      <c r="AJ147" s="8"/>
      <c r="AK147" s="8"/>
      <c r="AL147" s="30" t="s">
        <v>20</v>
      </c>
      <c r="AM147" s="30" t="s">
        <v>145</v>
      </c>
      <c r="AN147" s="30" t="s">
        <v>21</v>
      </c>
    </row>
    <row r="148" spans="1:40" outlineLevel="1">
      <c r="A148" s="7">
        <v>60</v>
      </c>
      <c r="B148" s="3" t="s">
        <v>105</v>
      </c>
      <c r="C148" s="3" t="s">
        <v>108</v>
      </c>
      <c r="D148" s="14">
        <f t="shared" ref="D148:I148" si="82">D110*$A148</f>
        <v>5400</v>
      </c>
      <c r="E148" s="14">
        <f t="shared" si="82"/>
        <v>5400</v>
      </c>
      <c r="F148" s="14">
        <f t="shared" si="82"/>
        <v>5400</v>
      </c>
      <c r="G148" s="14">
        <f t="shared" si="82"/>
        <v>5400</v>
      </c>
      <c r="H148" s="14">
        <f t="shared" si="82"/>
        <v>5400</v>
      </c>
      <c r="I148" s="14">
        <f t="shared" si="82"/>
        <v>5400</v>
      </c>
      <c r="J148" s="14">
        <f t="shared" si="78"/>
        <v>5400</v>
      </c>
      <c r="K148" s="14"/>
      <c r="L148" s="14"/>
      <c r="M148" s="14"/>
      <c r="N148" s="14"/>
      <c r="O148" s="14"/>
      <c r="P148" s="14"/>
      <c r="Q148" s="8"/>
      <c r="R148" s="8"/>
      <c r="S148" s="8"/>
      <c r="T148" s="8"/>
      <c r="U148" s="8"/>
      <c r="V148" s="8"/>
      <c r="W148" s="8"/>
      <c r="X148" s="8"/>
      <c r="Y148" s="8"/>
      <c r="Z148" s="8"/>
      <c r="AA148" s="8"/>
      <c r="AB148" s="8"/>
      <c r="AC148" s="8"/>
      <c r="AD148" s="8"/>
      <c r="AE148" s="8"/>
      <c r="AF148" s="8"/>
      <c r="AG148" s="8"/>
      <c r="AH148" s="8"/>
      <c r="AI148" s="8"/>
      <c r="AJ148" s="8"/>
      <c r="AK148" s="8"/>
      <c r="AL148" s="30" t="s">
        <v>20</v>
      </c>
      <c r="AM148" s="30" t="s">
        <v>145</v>
      </c>
      <c r="AN148" s="30" t="s">
        <v>21</v>
      </c>
    </row>
    <row r="149" spans="1:40" outlineLevel="1">
      <c r="A149" s="7">
        <v>90</v>
      </c>
      <c r="B149" s="3" t="s">
        <v>105</v>
      </c>
      <c r="C149" s="3" t="s">
        <v>109</v>
      </c>
      <c r="D149" s="14">
        <f t="shared" ref="D149:I149" si="83">D111*$A149</f>
        <v>8100</v>
      </c>
      <c r="E149" s="14">
        <f t="shared" si="83"/>
        <v>8100</v>
      </c>
      <c r="F149" s="14">
        <f t="shared" si="83"/>
        <v>8100</v>
      </c>
      <c r="G149" s="14">
        <f t="shared" si="83"/>
        <v>8100</v>
      </c>
      <c r="H149" s="14">
        <f t="shared" si="83"/>
        <v>8100</v>
      </c>
      <c r="I149" s="14">
        <f t="shared" si="83"/>
        <v>8100</v>
      </c>
      <c r="J149" s="14">
        <f t="shared" si="78"/>
        <v>8100</v>
      </c>
      <c r="K149" s="14"/>
      <c r="L149" s="14"/>
      <c r="M149" s="14"/>
      <c r="N149" s="14"/>
      <c r="O149" s="14"/>
      <c r="P149" s="14"/>
      <c r="Q149" s="8"/>
      <c r="R149" s="8"/>
      <c r="S149" s="8"/>
      <c r="T149" s="8"/>
      <c r="U149" s="8"/>
      <c r="V149" s="8"/>
      <c r="W149" s="8"/>
      <c r="X149" s="8"/>
      <c r="Y149" s="8"/>
      <c r="Z149" s="8"/>
      <c r="AA149" s="8"/>
      <c r="AB149" s="8"/>
      <c r="AC149" s="8"/>
      <c r="AD149" s="8"/>
      <c r="AE149" s="8"/>
      <c r="AF149" s="8"/>
      <c r="AG149" s="8"/>
      <c r="AH149" s="8"/>
      <c r="AI149" s="8"/>
      <c r="AJ149" s="8"/>
      <c r="AK149" s="8"/>
      <c r="AL149" s="30" t="s">
        <v>20</v>
      </c>
      <c r="AM149" s="30" t="s">
        <v>145</v>
      </c>
      <c r="AN149" s="30" t="s">
        <v>21</v>
      </c>
    </row>
    <row r="150" spans="1:40" outlineLevel="1">
      <c r="A150" s="7">
        <v>120</v>
      </c>
      <c r="B150" s="3" t="s">
        <v>105</v>
      </c>
      <c r="C150" s="3" t="s">
        <v>110</v>
      </c>
      <c r="D150" s="14">
        <f t="shared" ref="D150:I150" si="84">D112*$A150</f>
        <v>3120</v>
      </c>
      <c r="E150" s="14">
        <f t="shared" si="84"/>
        <v>3120</v>
      </c>
      <c r="F150" s="14">
        <f t="shared" si="84"/>
        <v>3120</v>
      </c>
      <c r="G150" s="14">
        <f t="shared" si="84"/>
        <v>3120</v>
      </c>
      <c r="H150" s="14">
        <f t="shared" si="84"/>
        <v>3120</v>
      </c>
      <c r="I150" s="14">
        <f t="shared" si="84"/>
        <v>3120</v>
      </c>
      <c r="J150" s="14">
        <f t="shared" si="78"/>
        <v>3120</v>
      </c>
      <c r="K150" s="14"/>
      <c r="L150" s="14"/>
      <c r="M150" s="14"/>
      <c r="N150" s="14"/>
      <c r="O150" s="14"/>
      <c r="P150" s="14"/>
      <c r="Q150" s="8"/>
      <c r="R150" s="8"/>
      <c r="S150" s="8"/>
      <c r="T150" s="8"/>
      <c r="U150" s="8"/>
      <c r="V150" s="8"/>
      <c r="W150" s="8"/>
      <c r="X150" s="8"/>
      <c r="Y150" s="8"/>
      <c r="Z150" s="8"/>
      <c r="AA150" s="8"/>
      <c r="AB150" s="8"/>
      <c r="AC150" s="8"/>
      <c r="AD150" s="8"/>
      <c r="AE150" s="8"/>
      <c r="AF150" s="8"/>
      <c r="AG150" s="8"/>
      <c r="AH150" s="8"/>
      <c r="AI150" s="8"/>
      <c r="AJ150" s="8"/>
      <c r="AK150" s="8"/>
      <c r="AL150" s="30" t="s">
        <v>20</v>
      </c>
      <c r="AM150" s="30" t="s">
        <v>145</v>
      </c>
      <c r="AN150" s="30" t="s">
        <v>21</v>
      </c>
    </row>
    <row r="151" spans="1:40" outlineLevel="1">
      <c r="A151" s="7">
        <v>30</v>
      </c>
      <c r="B151" s="3" t="s">
        <v>105</v>
      </c>
      <c r="C151" s="3" t="s">
        <v>111</v>
      </c>
      <c r="D151" s="14">
        <f t="shared" ref="D151:I151" si="85">D113*$A151</f>
        <v>2700</v>
      </c>
      <c r="E151" s="14">
        <f t="shared" si="85"/>
        <v>2700</v>
      </c>
      <c r="F151" s="14">
        <f t="shared" si="85"/>
        <v>2700</v>
      </c>
      <c r="G151" s="14">
        <f t="shared" si="85"/>
        <v>2700</v>
      </c>
      <c r="H151" s="14">
        <f t="shared" si="85"/>
        <v>2700</v>
      </c>
      <c r="I151" s="14">
        <f t="shared" si="85"/>
        <v>2700</v>
      </c>
      <c r="J151" s="14">
        <f t="shared" si="78"/>
        <v>2700</v>
      </c>
      <c r="K151" s="14"/>
      <c r="L151" s="14"/>
      <c r="M151" s="14"/>
      <c r="N151" s="14"/>
      <c r="O151" s="14"/>
      <c r="P151" s="14"/>
      <c r="Q151" s="8"/>
      <c r="R151" s="8"/>
      <c r="S151" s="8"/>
      <c r="T151" s="8"/>
      <c r="U151" s="8"/>
      <c r="V151" s="8"/>
      <c r="W151" s="8"/>
      <c r="X151" s="8"/>
      <c r="Y151" s="8"/>
      <c r="Z151" s="8"/>
      <c r="AA151" s="8"/>
      <c r="AB151" s="8"/>
      <c r="AC151" s="8"/>
      <c r="AD151" s="8"/>
      <c r="AE151" s="8"/>
      <c r="AF151" s="8"/>
      <c r="AG151" s="8"/>
      <c r="AH151" s="8"/>
      <c r="AI151" s="8"/>
      <c r="AJ151" s="8"/>
      <c r="AK151" s="8"/>
      <c r="AL151" s="30" t="s">
        <v>20</v>
      </c>
      <c r="AM151" s="30" t="s">
        <v>145</v>
      </c>
      <c r="AN151" s="30" t="s">
        <v>21</v>
      </c>
    </row>
    <row r="152" spans="1:40" outlineLevel="1">
      <c r="A152" s="7">
        <v>30</v>
      </c>
      <c r="B152" s="3" t="s">
        <v>105</v>
      </c>
      <c r="C152" s="3" t="s">
        <v>112</v>
      </c>
      <c r="D152" s="14">
        <f t="shared" ref="D152:I152" si="86">D114*$A152</f>
        <v>120</v>
      </c>
      <c r="E152" s="14">
        <f t="shared" si="86"/>
        <v>120</v>
      </c>
      <c r="F152" s="14">
        <f t="shared" si="86"/>
        <v>120</v>
      </c>
      <c r="G152" s="14">
        <f t="shared" si="86"/>
        <v>120</v>
      </c>
      <c r="H152" s="14">
        <f t="shared" si="86"/>
        <v>120</v>
      </c>
      <c r="I152" s="14">
        <f t="shared" si="86"/>
        <v>120</v>
      </c>
      <c r="J152" s="14">
        <f t="shared" si="78"/>
        <v>120</v>
      </c>
      <c r="K152" s="14"/>
      <c r="L152" s="14"/>
      <c r="M152" s="14"/>
      <c r="N152" s="14"/>
      <c r="O152" s="14"/>
      <c r="P152" s="14"/>
      <c r="Q152" s="8"/>
      <c r="R152" s="8"/>
      <c r="S152" s="8"/>
      <c r="T152" s="8"/>
      <c r="U152" s="8"/>
      <c r="V152" s="8"/>
      <c r="W152" s="8"/>
      <c r="X152" s="8"/>
      <c r="Y152" s="8"/>
      <c r="Z152" s="8"/>
      <c r="AA152" s="8"/>
      <c r="AB152" s="8"/>
      <c r="AC152" s="8"/>
      <c r="AD152" s="8"/>
      <c r="AE152" s="8"/>
      <c r="AF152" s="8"/>
      <c r="AG152" s="8"/>
      <c r="AH152" s="8"/>
      <c r="AI152" s="8"/>
      <c r="AJ152" s="8"/>
      <c r="AK152" s="8"/>
      <c r="AL152" s="30" t="s">
        <v>21</v>
      </c>
      <c r="AM152" s="30" t="s">
        <v>21</v>
      </c>
      <c r="AN152" s="30" t="s">
        <v>20</v>
      </c>
    </row>
    <row r="153" spans="1:40" outlineLevel="1">
      <c r="A153" s="7">
        <v>30</v>
      </c>
      <c r="B153" s="3" t="s">
        <v>105</v>
      </c>
      <c r="C153" s="3" t="s">
        <v>113</v>
      </c>
      <c r="D153" s="14">
        <f t="shared" ref="D153:I153" si="87">D115*$A153</f>
        <v>120</v>
      </c>
      <c r="E153" s="14">
        <f t="shared" si="87"/>
        <v>120</v>
      </c>
      <c r="F153" s="14">
        <f t="shared" si="87"/>
        <v>120</v>
      </c>
      <c r="G153" s="14">
        <f t="shared" si="87"/>
        <v>120</v>
      </c>
      <c r="H153" s="14">
        <f t="shared" si="87"/>
        <v>120</v>
      </c>
      <c r="I153" s="14">
        <f t="shared" si="87"/>
        <v>120</v>
      </c>
      <c r="J153" s="14">
        <f t="shared" si="78"/>
        <v>120</v>
      </c>
      <c r="K153" s="14"/>
      <c r="L153" s="14"/>
      <c r="M153" s="14"/>
      <c r="N153" s="14"/>
      <c r="O153" s="14"/>
      <c r="P153" s="14"/>
      <c r="Q153" s="8"/>
      <c r="R153" s="8"/>
      <c r="S153" s="8"/>
      <c r="T153" s="8"/>
      <c r="U153" s="8"/>
      <c r="V153" s="8"/>
      <c r="W153" s="8"/>
      <c r="X153" s="8"/>
      <c r="Y153" s="8"/>
      <c r="Z153" s="8"/>
      <c r="AA153" s="8"/>
      <c r="AB153" s="8"/>
      <c r="AC153" s="8"/>
      <c r="AD153" s="8"/>
      <c r="AE153" s="8"/>
      <c r="AF153" s="8"/>
      <c r="AG153" s="8"/>
      <c r="AH153" s="8"/>
      <c r="AI153" s="8"/>
      <c r="AJ153" s="8"/>
      <c r="AK153" s="8"/>
      <c r="AL153" s="30" t="s">
        <v>21</v>
      </c>
      <c r="AM153" s="30" t="s">
        <v>21</v>
      </c>
      <c r="AN153" s="30" t="s">
        <v>20</v>
      </c>
    </row>
    <row r="154" spans="1:40" outlineLevel="1">
      <c r="A154" s="7">
        <v>30</v>
      </c>
      <c r="B154" s="3" t="s">
        <v>105</v>
      </c>
      <c r="C154" s="3" t="s">
        <v>114</v>
      </c>
      <c r="D154" s="14">
        <f t="shared" ref="D154:I154" si="88">D116*$A154</f>
        <v>2700</v>
      </c>
      <c r="E154" s="14">
        <f t="shared" si="88"/>
        <v>2700</v>
      </c>
      <c r="F154" s="14">
        <f t="shared" si="88"/>
        <v>2700</v>
      </c>
      <c r="G154" s="14">
        <f t="shared" si="88"/>
        <v>2700</v>
      </c>
      <c r="H154" s="14">
        <f t="shared" si="88"/>
        <v>2700</v>
      </c>
      <c r="I154" s="14">
        <f t="shared" si="88"/>
        <v>2700</v>
      </c>
      <c r="J154" s="14">
        <f t="shared" si="78"/>
        <v>2700</v>
      </c>
      <c r="K154" s="14"/>
      <c r="L154" s="14"/>
      <c r="M154" s="14"/>
      <c r="N154" s="14"/>
      <c r="O154" s="14"/>
      <c r="P154" s="14"/>
      <c r="Q154" s="8"/>
      <c r="R154" s="8"/>
      <c r="S154" s="8"/>
      <c r="T154" s="8"/>
      <c r="U154" s="8"/>
      <c r="V154" s="8"/>
      <c r="W154" s="8"/>
      <c r="X154" s="8"/>
      <c r="Y154" s="8"/>
      <c r="Z154" s="8"/>
      <c r="AA154" s="8"/>
      <c r="AB154" s="8"/>
      <c r="AC154" s="8"/>
      <c r="AD154" s="8"/>
      <c r="AE154" s="8"/>
      <c r="AF154" s="8"/>
      <c r="AG154" s="8"/>
      <c r="AH154" s="8"/>
      <c r="AI154" s="8"/>
      <c r="AJ154" s="8"/>
      <c r="AK154" s="8"/>
      <c r="AL154" s="30" t="s">
        <v>145</v>
      </c>
      <c r="AM154" s="30" t="s">
        <v>20</v>
      </c>
      <c r="AN154" s="30" t="s">
        <v>21</v>
      </c>
    </row>
    <row r="155" spans="1:40" outlineLevel="1">
      <c r="A155" s="7">
        <v>30</v>
      </c>
      <c r="B155" s="3" t="s">
        <v>105</v>
      </c>
      <c r="C155" s="3" t="s">
        <v>115</v>
      </c>
      <c r="D155" s="14">
        <f t="shared" ref="D155:I155" si="89">D117*$A155</f>
        <v>660</v>
      </c>
      <c r="E155" s="14">
        <f t="shared" si="89"/>
        <v>660</v>
      </c>
      <c r="F155" s="14">
        <f t="shared" si="89"/>
        <v>660</v>
      </c>
      <c r="G155" s="14">
        <f t="shared" si="89"/>
        <v>660</v>
      </c>
      <c r="H155" s="14">
        <f t="shared" si="89"/>
        <v>660</v>
      </c>
      <c r="I155" s="14">
        <f t="shared" si="89"/>
        <v>660</v>
      </c>
      <c r="J155" s="14">
        <f t="shared" si="78"/>
        <v>660</v>
      </c>
      <c r="K155" s="14"/>
      <c r="L155" s="14"/>
      <c r="M155" s="14"/>
      <c r="N155" s="14"/>
      <c r="O155" s="14"/>
      <c r="P155" s="14"/>
      <c r="Q155" s="8"/>
      <c r="R155" s="8"/>
      <c r="S155" s="8"/>
      <c r="T155" s="8"/>
      <c r="U155" s="8"/>
      <c r="V155" s="8"/>
      <c r="W155" s="8"/>
      <c r="X155" s="8"/>
      <c r="Y155" s="8"/>
      <c r="Z155" s="8"/>
      <c r="AA155" s="8"/>
      <c r="AB155" s="8"/>
      <c r="AC155" s="8"/>
      <c r="AD155" s="8"/>
      <c r="AE155" s="8"/>
      <c r="AF155" s="8"/>
      <c r="AG155" s="8"/>
      <c r="AH155" s="8"/>
      <c r="AI155" s="8"/>
      <c r="AJ155" s="8"/>
      <c r="AK155" s="8"/>
      <c r="AL155" s="30" t="s">
        <v>20</v>
      </c>
      <c r="AM155" s="30" t="s">
        <v>145</v>
      </c>
      <c r="AN155" s="30" t="s">
        <v>21</v>
      </c>
    </row>
    <row r="156" spans="1:40" outlineLevel="1">
      <c r="A156" s="7">
        <v>60</v>
      </c>
      <c r="B156" s="3" t="s">
        <v>105</v>
      </c>
      <c r="C156" s="3" t="s">
        <v>116</v>
      </c>
      <c r="D156" s="14">
        <f t="shared" ref="D156:I156" si="90">D118*$A156</f>
        <v>5400</v>
      </c>
      <c r="E156" s="14">
        <f t="shared" si="90"/>
        <v>5400</v>
      </c>
      <c r="F156" s="14">
        <f t="shared" si="90"/>
        <v>5400</v>
      </c>
      <c r="G156" s="14">
        <f t="shared" si="90"/>
        <v>5400</v>
      </c>
      <c r="H156" s="14">
        <f t="shared" si="90"/>
        <v>5400</v>
      </c>
      <c r="I156" s="14">
        <f t="shared" si="90"/>
        <v>5400</v>
      </c>
      <c r="J156" s="14">
        <f t="shared" si="78"/>
        <v>5400</v>
      </c>
      <c r="K156" s="14"/>
      <c r="L156" s="14"/>
      <c r="M156" s="14"/>
      <c r="N156" s="14"/>
      <c r="O156" s="14"/>
      <c r="P156" s="14"/>
      <c r="Q156" s="8"/>
      <c r="R156" s="8"/>
      <c r="S156" s="8"/>
      <c r="T156" s="8"/>
      <c r="U156" s="8"/>
      <c r="V156" s="8"/>
      <c r="W156" s="8"/>
      <c r="X156" s="8"/>
      <c r="Y156" s="8"/>
      <c r="Z156" s="8"/>
      <c r="AA156" s="8"/>
      <c r="AB156" s="8"/>
      <c r="AC156" s="8"/>
      <c r="AD156" s="8"/>
      <c r="AE156" s="8"/>
      <c r="AF156" s="8"/>
      <c r="AG156" s="8"/>
      <c r="AH156" s="8"/>
      <c r="AI156" s="8"/>
      <c r="AJ156" s="8"/>
      <c r="AK156" s="8"/>
      <c r="AL156" s="30" t="s">
        <v>145</v>
      </c>
      <c r="AM156" s="30" t="s">
        <v>20</v>
      </c>
      <c r="AN156" s="30" t="s">
        <v>21</v>
      </c>
    </row>
    <row r="157" spans="1:40" outlineLevel="1">
      <c r="A157" s="7">
        <v>60</v>
      </c>
      <c r="B157" s="3" t="s">
        <v>105</v>
      </c>
      <c r="C157" s="3" t="s">
        <v>117</v>
      </c>
      <c r="D157" s="14">
        <f t="shared" ref="D157:I157" si="91">D119*$A157</f>
        <v>5400</v>
      </c>
      <c r="E157" s="14">
        <f t="shared" si="91"/>
        <v>5400</v>
      </c>
      <c r="F157" s="14">
        <f t="shared" si="91"/>
        <v>5400</v>
      </c>
      <c r="G157" s="14">
        <f t="shared" si="91"/>
        <v>5400</v>
      </c>
      <c r="H157" s="14">
        <f t="shared" si="91"/>
        <v>5400</v>
      </c>
      <c r="I157" s="14">
        <f t="shared" si="91"/>
        <v>5400</v>
      </c>
      <c r="J157" s="14">
        <f t="shared" si="78"/>
        <v>5400</v>
      </c>
      <c r="K157" s="14"/>
      <c r="L157" s="14"/>
      <c r="M157" s="14"/>
      <c r="N157" s="14"/>
      <c r="O157" s="14"/>
      <c r="P157" s="14"/>
      <c r="Q157" s="8"/>
      <c r="R157" s="8"/>
      <c r="S157" s="8"/>
      <c r="T157" s="8"/>
      <c r="U157" s="8"/>
      <c r="V157" s="8"/>
      <c r="W157" s="8"/>
      <c r="X157" s="8"/>
      <c r="Y157" s="8"/>
      <c r="Z157" s="8"/>
      <c r="AA157" s="8"/>
      <c r="AB157" s="8"/>
      <c r="AC157" s="8"/>
      <c r="AD157" s="8"/>
      <c r="AE157" s="8"/>
      <c r="AF157" s="8"/>
      <c r="AG157" s="8"/>
      <c r="AH157" s="8"/>
      <c r="AI157" s="8"/>
      <c r="AJ157" s="8"/>
      <c r="AK157" s="8"/>
      <c r="AL157" s="30" t="s">
        <v>145</v>
      </c>
      <c r="AM157" s="30" t="s">
        <v>20</v>
      </c>
      <c r="AN157" s="30" t="s">
        <v>21</v>
      </c>
    </row>
    <row r="158" spans="1:40" outlineLevel="1">
      <c r="A158" s="7">
        <v>30</v>
      </c>
      <c r="B158" s="3" t="s">
        <v>105</v>
      </c>
      <c r="C158" s="8" t="s">
        <v>118</v>
      </c>
      <c r="D158" s="14">
        <f t="shared" ref="D158:I158" si="92">D120*$A158</f>
        <v>900</v>
      </c>
      <c r="E158" s="14">
        <f t="shared" si="92"/>
        <v>900</v>
      </c>
      <c r="F158" s="14">
        <f t="shared" si="92"/>
        <v>900</v>
      </c>
      <c r="G158" s="14">
        <f t="shared" si="92"/>
        <v>900</v>
      </c>
      <c r="H158" s="14">
        <f t="shared" si="92"/>
        <v>900</v>
      </c>
      <c r="I158" s="14">
        <f t="shared" si="92"/>
        <v>900</v>
      </c>
      <c r="J158" s="14">
        <f t="shared" si="78"/>
        <v>900</v>
      </c>
      <c r="K158" s="14"/>
      <c r="L158" s="14"/>
      <c r="M158" s="14"/>
      <c r="N158" s="14"/>
      <c r="O158" s="14"/>
      <c r="P158" s="14"/>
      <c r="Q158" s="8"/>
      <c r="R158" s="8"/>
      <c r="S158" s="8"/>
      <c r="T158" s="8"/>
      <c r="U158" s="8"/>
      <c r="V158" s="8"/>
      <c r="W158" s="8"/>
      <c r="X158" s="8"/>
      <c r="Y158" s="8"/>
      <c r="Z158" s="8"/>
      <c r="AA158" s="8"/>
      <c r="AB158" s="8"/>
      <c r="AC158" s="8"/>
      <c r="AD158" s="8"/>
      <c r="AE158" s="8"/>
      <c r="AF158" s="8"/>
      <c r="AG158" s="8"/>
      <c r="AH158" s="8"/>
      <c r="AI158" s="8"/>
      <c r="AJ158" s="8"/>
      <c r="AK158" s="8"/>
      <c r="AL158" s="30" t="s">
        <v>21</v>
      </c>
      <c r="AM158" s="30" t="s">
        <v>145</v>
      </c>
      <c r="AN158" s="30" t="s">
        <v>20</v>
      </c>
    </row>
    <row r="159" spans="1:40" outlineLevel="1">
      <c r="A159" s="7">
        <v>60</v>
      </c>
      <c r="B159" s="3" t="s">
        <v>105</v>
      </c>
      <c r="C159" s="3" t="s">
        <v>119</v>
      </c>
      <c r="D159" s="14">
        <f t="shared" ref="D159:I159" si="93">D121*$A159</f>
        <v>5400</v>
      </c>
      <c r="E159" s="14">
        <f t="shared" si="93"/>
        <v>5400</v>
      </c>
      <c r="F159" s="14">
        <f t="shared" si="93"/>
        <v>5400</v>
      </c>
      <c r="G159" s="14">
        <f t="shared" si="93"/>
        <v>5400</v>
      </c>
      <c r="H159" s="14">
        <f t="shared" si="93"/>
        <v>5400</v>
      </c>
      <c r="I159" s="14">
        <f t="shared" si="93"/>
        <v>5400</v>
      </c>
      <c r="J159" s="14">
        <f t="shared" si="78"/>
        <v>5400</v>
      </c>
      <c r="K159" s="14"/>
      <c r="L159" s="14"/>
      <c r="M159" s="14"/>
      <c r="N159" s="14"/>
      <c r="O159" s="14"/>
      <c r="P159" s="14"/>
      <c r="Q159" s="8"/>
      <c r="R159" s="8"/>
      <c r="S159" s="8"/>
      <c r="T159" s="8"/>
      <c r="U159" s="8"/>
      <c r="V159" s="8"/>
      <c r="W159" s="8"/>
      <c r="X159" s="8"/>
      <c r="Y159" s="8"/>
      <c r="Z159" s="8"/>
      <c r="AA159" s="8"/>
      <c r="AB159" s="8"/>
      <c r="AC159" s="8"/>
      <c r="AD159" s="8"/>
      <c r="AE159" s="8"/>
      <c r="AF159" s="8"/>
      <c r="AG159" s="8"/>
      <c r="AH159" s="8"/>
      <c r="AI159" s="8"/>
      <c r="AJ159" s="8"/>
      <c r="AK159" s="8"/>
      <c r="AL159" s="30" t="s">
        <v>20</v>
      </c>
      <c r="AM159" s="30" t="s">
        <v>145</v>
      </c>
      <c r="AN159" s="30" t="s">
        <v>21</v>
      </c>
    </row>
    <row r="160" spans="1:40" outlineLevel="1">
      <c r="A160" s="7">
        <v>60</v>
      </c>
      <c r="B160" s="3" t="s">
        <v>105</v>
      </c>
      <c r="C160" s="3" t="s">
        <v>120</v>
      </c>
      <c r="D160" s="14">
        <f t="shared" ref="D160:I160" si="94">D122*$A160</f>
        <v>0</v>
      </c>
      <c r="E160" s="14">
        <f t="shared" si="94"/>
        <v>0</v>
      </c>
      <c r="F160" s="14">
        <f t="shared" si="94"/>
        <v>0</v>
      </c>
      <c r="G160" s="14">
        <f t="shared" si="94"/>
        <v>0</v>
      </c>
      <c r="H160" s="14">
        <f t="shared" si="94"/>
        <v>0</v>
      </c>
      <c r="I160" s="14">
        <f t="shared" si="94"/>
        <v>0</v>
      </c>
      <c r="J160" s="14">
        <f t="shared" si="78"/>
        <v>0</v>
      </c>
      <c r="K160" s="14"/>
      <c r="L160" s="14"/>
      <c r="M160" s="14"/>
      <c r="N160" s="14"/>
      <c r="O160" s="14"/>
      <c r="P160" s="14"/>
      <c r="Q160" s="8"/>
      <c r="R160" s="8"/>
      <c r="S160" s="8"/>
      <c r="T160" s="8"/>
      <c r="U160" s="8"/>
      <c r="V160" s="8"/>
      <c r="W160" s="8"/>
      <c r="X160" s="8"/>
      <c r="Y160" s="8"/>
      <c r="Z160" s="8"/>
      <c r="AA160" s="8"/>
      <c r="AB160" s="8"/>
      <c r="AC160" s="8"/>
      <c r="AD160" s="8"/>
      <c r="AE160" s="8"/>
      <c r="AF160" s="8"/>
      <c r="AG160" s="8"/>
      <c r="AH160" s="8"/>
      <c r="AI160" s="8"/>
      <c r="AJ160" s="8"/>
      <c r="AK160" s="8"/>
      <c r="AL160" s="30" t="s">
        <v>21</v>
      </c>
      <c r="AM160" s="30" t="s">
        <v>145</v>
      </c>
      <c r="AN160" s="30" t="s">
        <v>21</v>
      </c>
    </row>
    <row r="161" spans="1:40" outlineLevel="1">
      <c r="A161" s="7">
        <v>60</v>
      </c>
      <c r="B161" s="3" t="s">
        <v>121</v>
      </c>
      <c r="C161" s="3" t="s">
        <v>149</v>
      </c>
      <c r="D161" s="14">
        <f t="shared" ref="D161:I161" si="95">D123*$A161</f>
        <v>240</v>
      </c>
      <c r="E161" s="14">
        <f t="shared" si="95"/>
        <v>240</v>
      </c>
      <c r="F161" s="14">
        <f t="shared" si="95"/>
        <v>240</v>
      </c>
      <c r="G161" s="14">
        <f t="shared" si="95"/>
        <v>240</v>
      </c>
      <c r="H161" s="14">
        <f t="shared" si="95"/>
        <v>240</v>
      </c>
      <c r="I161" s="14">
        <f t="shared" si="95"/>
        <v>240</v>
      </c>
      <c r="J161" s="14">
        <f t="shared" si="78"/>
        <v>240</v>
      </c>
      <c r="K161" s="14"/>
      <c r="L161" s="14"/>
      <c r="M161" s="14"/>
      <c r="N161" s="14"/>
      <c r="O161" s="14"/>
      <c r="P161" s="14"/>
      <c r="Q161" s="8"/>
      <c r="R161" s="8"/>
      <c r="S161" s="8"/>
      <c r="T161" s="8"/>
      <c r="U161" s="8"/>
      <c r="V161" s="8"/>
      <c r="W161" s="8"/>
      <c r="X161" s="8"/>
      <c r="Y161" s="8"/>
      <c r="Z161" s="8"/>
      <c r="AA161" s="8"/>
      <c r="AB161" s="8"/>
      <c r="AC161" s="8"/>
      <c r="AD161" s="8"/>
      <c r="AE161" s="8"/>
      <c r="AF161" s="8"/>
      <c r="AG161" s="8"/>
      <c r="AH161" s="8"/>
      <c r="AI161" s="8"/>
      <c r="AJ161" s="8"/>
      <c r="AK161" s="8"/>
      <c r="AL161" s="30" t="s">
        <v>21</v>
      </c>
      <c r="AM161" s="30" t="s">
        <v>145</v>
      </c>
      <c r="AN161" s="30" t="s">
        <v>20</v>
      </c>
    </row>
    <row r="162" spans="1:40" outlineLevel="1">
      <c r="A162" s="7">
        <v>60</v>
      </c>
      <c r="B162" s="3" t="s">
        <v>122</v>
      </c>
      <c r="C162" s="3" t="s">
        <v>123</v>
      </c>
      <c r="D162" s="14">
        <f t="shared" ref="D162:I162" si="96">D124*$A162</f>
        <v>120</v>
      </c>
      <c r="E162" s="14">
        <f t="shared" si="96"/>
        <v>120</v>
      </c>
      <c r="F162" s="14">
        <f t="shared" si="96"/>
        <v>120</v>
      </c>
      <c r="G162" s="14">
        <f t="shared" si="96"/>
        <v>120</v>
      </c>
      <c r="H162" s="14">
        <f t="shared" si="96"/>
        <v>120</v>
      </c>
      <c r="I162" s="14">
        <f t="shared" si="96"/>
        <v>120</v>
      </c>
      <c r="J162" s="14">
        <f t="shared" si="78"/>
        <v>120</v>
      </c>
      <c r="K162" s="14"/>
      <c r="L162" s="14"/>
      <c r="M162" s="14"/>
      <c r="N162" s="14"/>
      <c r="O162" s="14"/>
      <c r="P162" s="14"/>
      <c r="Q162" s="8"/>
      <c r="R162" s="8"/>
      <c r="S162" s="8"/>
      <c r="T162" s="8"/>
      <c r="U162" s="8"/>
      <c r="V162" s="8"/>
      <c r="W162" s="8"/>
      <c r="X162" s="8"/>
      <c r="Y162" s="8"/>
      <c r="Z162" s="8"/>
      <c r="AA162" s="8"/>
      <c r="AB162" s="8"/>
      <c r="AC162" s="8"/>
      <c r="AD162" s="8"/>
      <c r="AE162" s="8"/>
      <c r="AF162" s="8"/>
      <c r="AG162" s="8"/>
      <c r="AH162" s="8"/>
      <c r="AI162" s="8"/>
      <c r="AJ162" s="8"/>
      <c r="AK162" s="8"/>
      <c r="AL162" s="30" t="s">
        <v>21</v>
      </c>
      <c r="AM162" s="30" t="s">
        <v>145</v>
      </c>
      <c r="AN162" s="30" t="s">
        <v>20</v>
      </c>
    </row>
    <row r="163" spans="1:40" outlineLevel="1">
      <c r="A163" s="7">
        <v>30</v>
      </c>
      <c r="B163" s="3" t="s">
        <v>121</v>
      </c>
      <c r="C163" s="3" t="s">
        <v>124</v>
      </c>
      <c r="D163" s="14">
        <f t="shared" ref="D163:I163" si="97">D125*$A163</f>
        <v>60</v>
      </c>
      <c r="E163" s="14">
        <f t="shared" si="97"/>
        <v>60</v>
      </c>
      <c r="F163" s="14">
        <f t="shared" si="97"/>
        <v>60</v>
      </c>
      <c r="G163" s="14">
        <f t="shared" si="97"/>
        <v>60</v>
      </c>
      <c r="H163" s="14">
        <f t="shared" si="97"/>
        <v>60</v>
      </c>
      <c r="I163" s="14">
        <f t="shared" si="97"/>
        <v>60</v>
      </c>
      <c r="J163" s="14">
        <f t="shared" si="78"/>
        <v>60</v>
      </c>
      <c r="K163" s="14"/>
      <c r="L163" s="14"/>
      <c r="M163" s="14"/>
      <c r="N163" s="14"/>
      <c r="O163" s="14"/>
      <c r="P163" s="14"/>
      <c r="Q163" s="8"/>
      <c r="R163" s="8"/>
      <c r="S163" s="8"/>
      <c r="T163" s="8"/>
      <c r="U163" s="8"/>
      <c r="V163" s="8"/>
      <c r="W163" s="8"/>
      <c r="X163" s="8"/>
      <c r="Y163" s="8"/>
      <c r="Z163" s="8"/>
      <c r="AA163" s="8"/>
      <c r="AB163" s="8"/>
      <c r="AC163" s="8"/>
      <c r="AD163" s="8"/>
      <c r="AE163" s="8"/>
      <c r="AF163" s="8"/>
      <c r="AG163" s="8"/>
      <c r="AH163" s="8"/>
      <c r="AI163" s="8"/>
      <c r="AJ163" s="8"/>
      <c r="AK163" s="8"/>
      <c r="AL163" s="30" t="s">
        <v>21</v>
      </c>
      <c r="AM163" s="30" t="s">
        <v>145</v>
      </c>
      <c r="AN163" s="30" t="s">
        <v>20</v>
      </c>
    </row>
    <row r="164" spans="1:40" outlineLevel="1">
      <c r="A164" s="7">
        <v>60</v>
      </c>
      <c r="B164" s="3" t="s">
        <v>121</v>
      </c>
      <c r="C164" s="3" t="s">
        <v>125</v>
      </c>
      <c r="D164" s="14">
        <f t="shared" ref="D164:I164" si="98">D126*$A164</f>
        <v>120</v>
      </c>
      <c r="E164" s="14">
        <f t="shared" si="98"/>
        <v>120</v>
      </c>
      <c r="F164" s="14">
        <f t="shared" si="98"/>
        <v>120</v>
      </c>
      <c r="G164" s="14">
        <f t="shared" si="98"/>
        <v>120</v>
      </c>
      <c r="H164" s="14">
        <f t="shared" si="98"/>
        <v>120</v>
      </c>
      <c r="I164" s="14">
        <f t="shared" si="98"/>
        <v>120</v>
      </c>
      <c r="J164" s="14">
        <f t="shared" si="78"/>
        <v>120</v>
      </c>
      <c r="K164" s="14"/>
      <c r="L164" s="14"/>
      <c r="M164" s="14"/>
      <c r="N164" s="14"/>
      <c r="O164" s="14"/>
      <c r="P164" s="14"/>
      <c r="Q164" s="8"/>
      <c r="R164" s="8"/>
      <c r="S164" s="8"/>
      <c r="T164" s="8"/>
      <c r="U164" s="8"/>
      <c r="V164" s="8"/>
      <c r="W164" s="8"/>
      <c r="X164" s="8"/>
      <c r="Y164" s="8"/>
      <c r="Z164" s="8"/>
      <c r="AA164" s="8"/>
      <c r="AB164" s="8"/>
      <c r="AC164" s="8"/>
      <c r="AD164" s="8"/>
      <c r="AE164" s="8"/>
      <c r="AF164" s="8"/>
      <c r="AG164" s="8"/>
      <c r="AH164" s="8"/>
      <c r="AI164" s="8"/>
      <c r="AJ164" s="8"/>
      <c r="AK164" s="8"/>
      <c r="AL164" s="30" t="s">
        <v>21</v>
      </c>
      <c r="AM164" s="30" t="s">
        <v>145</v>
      </c>
      <c r="AN164" s="30" t="s">
        <v>20</v>
      </c>
    </row>
    <row r="165" spans="1:40" outlineLevel="1">
      <c r="A165" s="7">
        <v>30</v>
      </c>
      <c r="B165" s="3" t="s">
        <v>121</v>
      </c>
      <c r="C165" s="3" t="s">
        <v>126</v>
      </c>
      <c r="D165" s="14">
        <f t="shared" ref="D165:I165" si="99">D127*$A165</f>
        <v>120</v>
      </c>
      <c r="E165" s="14">
        <f t="shared" si="99"/>
        <v>120</v>
      </c>
      <c r="F165" s="14">
        <f t="shared" si="99"/>
        <v>120</v>
      </c>
      <c r="G165" s="14">
        <f t="shared" si="99"/>
        <v>120</v>
      </c>
      <c r="H165" s="14">
        <f t="shared" si="99"/>
        <v>120</v>
      </c>
      <c r="I165" s="14">
        <f t="shared" si="99"/>
        <v>120</v>
      </c>
      <c r="J165" s="14">
        <f t="shared" si="78"/>
        <v>120</v>
      </c>
      <c r="K165" s="14">
        <v>0</v>
      </c>
      <c r="L165" s="14">
        <v>0</v>
      </c>
      <c r="M165" s="14">
        <v>0</v>
      </c>
      <c r="N165" s="14">
        <v>0</v>
      </c>
      <c r="O165" s="14">
        <v>0</v>
      </c>
      <c r="P165" s="14">
        <v>0</v>
      </c>
      <c r="Q165" s="8"/>
      <c r="R165" s="8"/>
      <c r="S165" s="8"/>
      <c r="T165" s="8"/>
      <c r="U165" s="8"/>
      <c r="V165" s="8"/>
      <c r="W165" s="8"/>
      <c r="X165" s="8"/>
      <c r="Y165" s="8"/>
      <c r="Z165" s="8"/>
      <c r="AA165" s="8"/>
      <c r="AB165" s="8"/>
      <c r="AC165" s="8"/>
      <c r="AD165" s="8"/>
      <c r="AE165" s="8"/>
      <c r="AF165" s="8"/>
      <c r="AG165" s="8"/>
      <c r="AH165" s="8"/>
      <c r="AI165" s="8"/>
      <c r="AJ165" s="8"/>
      <c r="AK165" s="8"/>
      <c r="AL165" s="30" t="s">
        <v>21</v>
      </c>
      <c r="AM165" s="30" t="s">
        <v>145</v>
      </c>
      <c r="AN165" s="30" t="s">
        <v>20</v>
      </c>
    </row>
    <row r="166" spans="1:40" outlineLevel="1">
      <c r="A166" s="7">
        <v>30</v>
      </c>
      <c r="B166" s="3" t="s">
        <v>121</v>
      </c>
      <c r="C166" s="3" t="s">
        <v>127</v>
      </c>
      <c r="D166" s="14">
        <f t="shared" ref="D166:I166" si="100">D128*$A166</f>
        <v>0</v>
      </c>
      <c r="E166" s="14">
        <f t="shared" si="100"/>
        <v>0</v>
      </c>
      <c r="F166" s="14">
        <f t="shared" si="100"/>
        <v>0</v>
      </c>
      <c r="G166" s="14">
        <f t="shared" si="100"/>
        <v>0</v>
      </c>
      <c r="H166" s="14">
        <f t="shared" si="100"/>
        <v>0</v>
      </c>
      <c r="I166" s="14">
        <f t="shared" si="100"/>
        <v>0</v>
      </c>
      <c r="J166" s="14">
        <f t="shared" si="78"/>
        <v>0</v>
      </c>
      <c r="K166" s="14">
        <f t="shared" ref="K166:P179" si="101">K128*$A166</f>
        <v>0</v>
      </c>
      <c r="L166" s="14">
        <f t="shared" si="101"/>
        <v>0</v>
      </c>
      <c r="M166" s="14">
        <f t="shared" si="101"/>
        <v>0</v>
      </c>
      <c r="N166" s="14">
        <f t="shared" si="101"/>
        <v>0</v>
      </c>
      <c r="O166" s="14">
        <f t="shared" si="101"/>
        <v>0</v>
      </c>
      <c r="P166" s="14">
        <f t="shared" si="101"/>
        <v>0</v>
      </c>
      <c r="Q166" s="8"/>
      <c r="R166" s="8"/>
      <c r="S166" s="8"/>
      <c r="T166" s="8"/>
      <c r="U166" s="8"/>
      <c r="V166" s="8"/>
      <c r="W166" s="8"/>
      <c r="X166" s="8"/>
      <c r="Y166" s="8"/>
      <c r="Z166" s="8"/>
      <c r="AA166" s="8"/>
      <c r="AB166" s="8"/>
      <c r="AC166" s="8"/>
      <c r="AD166" s="8"/>
      <c r="AE166" s="8"/>
      <c r="AF166" s="8"/>
      <c r="AG166" s="8"/>
      <c r="AH166" s="8"/>
      <c r="AI166" s="8"/>
      <c r="AJ166" s="8"/>
      <c r="AK166" s="8"/>
      <c r="AL166" s="30" t="s">
        <v>21</v>
      </c>
      <c r="AM166" s="30" t="s">
        <v>145</v>
      </c>
      <c r="AN166" s="30" t="s">
        <v>20</v>
      </c>
    </row>
    <row r="167" spans="1:40" outlineLevel="1">
      <c r="A167" s="7">
        <v>30</v>
      </c>
      <c r="B167" s="3" t="s">
        <v>121</v>
      </c>
      <c r="C167" s="3" t="s">
        <v>128</v>
      </c>
      <c r="D167" s="14">
        <f t="shared" ref="D167:I167" si="102">D129*$A167</f>
        <v>120</v>
      </c>
      <c r="E167" s="14">
        <f t="shared" si="102"/>
        <v>120</v>
      </c>
      <c r="F167" s="14">
        <f t="shared" si="102"/>
        <v>120</v>
      </c>
      <c r="G167" s="14">
        <f t="shared" si="102"/>
        <v>120</v>
      </c>
      <c r="H167" s="14">
        <f t="shared" si="102"/>
        <v>120</v>
      </c>
      <c r="I167" s="14">
        <f t="shared" si="102"/>
        <v>120</v>
      </c>
      <c r="J167" s="14">
        <f t="shared" si="78"/>
        <v>120</v>
      </c>
      <c r="K167" s="14">
        <f t="shared" si="101"/>
        <v>0</v>
      </c>
      <c r="L167" s="14">
        <f t="shared" si="101"/>
        <v>0</v>
      </c>
      <c r="M167" s="14">
        <f t="shared" si="101"/>
        <v>0</v>
      </c>
      <c r="N167" s="14">
        <f t="shared" si="101"/>
        <v>0</v>
      </c>
      <c r="O167" s="14">
        <f t="shared" si="101"/>
        <v>0</v>
      </c>
      <c r="P167" s="14">
        <f t="shared" si="101"/>
        <v>0</v>
      </c>
      <c r="Q167" s="8"/>
      <c r="R167" s="8"/>
      <c r="S167" s="8"/>
      <c r="T167" s="8"/>
      <c r="U167" s="8"/>
      <c r="V167" s="8"/>
      <c r="W167" s="8"/>
      <c r="X167" s="8"/>
      <c r="Y167" s="8"/>
      <c r="Z167" s="8"/>
      <c r="AA167" s="8"/>
      <c r="AB167" s="8"/>
      <c r="AC167" s="8"/>
      <c r="AD167" s="8"/>
      <c r="AE167" s="8"/>
      <c r="AF167" s="8"/>
      <c r="AG167" s="8"/>
      <c r="AH167" s="8"/>
      <c r="AI167" s="8"/>
      <c r="AJ167" s="8"/>
      <c r="AK167" s="8"/>
      <c r="AL167" s="30" t="s">
        <v>21</v>
      </c>
      <c r="AM167" s="30" t="s">
        <v>145</v>
      </c>
      <c r="AN167" s="30" t="s">
        <v>20</v>
      </c>
    </row>
    <row r="168" spans="1:40" outlineLevel="1">
      <c r="A168" s="7">
        <v>60</v>
      </c>
      <c r="B168" s="3" t="s">
        <v>129</v>
      </c>
      <c r="C168" s="3" t="s">
        <v>130</v>
      </c>
      <c r="D168" s="14">
        <f t="shared" ref="D168:I168" si="103">D130*$A168</f>
        <v>120</v>
      </c>
      <c r="E168" s="14">
        <f t="shared" si="103"/>
        <v>120</v>
      </c>
      <c r="F168" s="14">
        <f t="shared" si="103"/>
        <v>120</v>
      </c>
      <c r="G168" s="14">
        <f t="shared" si="103"/>
        <v>120</v>
      </c>
      <c r="H168" s="14">
        <f t="shared" si="103"/>
        <v>120</v>
      </c>
      <c r="I168" s="14">
        <f t="shared" si="103"/>
        <v>120</v>
      </c>
      <c r="J168" s="14">
        <f t="shared" si="78"/>
        <v>120</v>
      </c>
      <c r="K168" s="14">
        <f t="shared" si="101"/>
        <v>0</v>
      </c>
      <c r="L168" s="14">
        <f t="shared" si="101"/>
        <v>0</v>
      </c>
      <c r="M168" s="14">
        <f t="shared" si="101"/>
        <v>0</v>
      </c>
      <c r="N168" s="14">
        <f t="shared" si="101"/>
        <v>0</v>
      </c>
      <c r="O168" s="14">
        <f t="shared" si="101"/>
        <v>0</v>
      </c>
      <c r="P168" s="14">
        <f t="shared" si="101"/>
        <v>0</v>
      </c>
      <c r="Q168" s="8">
        <f t="shared" ref="Q168:AK168" si="104">Q129*$A168</f>
        <v>450</v>
      </c>
      <c r="R168" s="8">
        <f t="shared" si="104"/>
        <v>450</v>
      </c>
      <c r="S168" s="8">
        <f t="shared" si="104"/>
        <v>450</v>
      </c>
      <c r="T168" s="8">
        <f t="shared" si="104"/>
        <v>450</v>
      </c>
      <c r="U168" s="8">
        <f t="shared" si="104"/>
        <v>450</v>
      </c>
      <c r="V168" s="8">
        <f t="shared" si="104"/>
        <v>450</v>
      </c>
      <c r="W168" s="8">
        <f t="shared" si="104"/>
        <v>450</v>
      </c>
      <c r="X168" s="8">
        <f t="shared" si="104"/>
        <v>450</v>
      </c>
      <c r="Y168" s="8">
        <f t="shared" si="104"/>
        <v>450</v>
      </c>
      <c r="Z168" s="8">
        <f t="shared" si="104"/>
        <v>450</v>
      </c>
      <c r="AA168" s="8">
        <f t="shared" si="104"/>
        <v>450</v>
      </c>
      <c r="AB168" s="8">
        <f t="shared" si="104"/>
        <v>450</v>
      </c>
      <c r="AC168" s="8">
        <f t="shared" si="104"/>
        <v>450</v>
      </c>
      <c r="AD168" s="8">
        <f t="shared" si="104"/>
        <v>450</v>
      </c>
      <c r="AE168" s="8">
        <f t="shared" si="104"/>
        <v>450</v>
      </c>
      <c r="AF168" s="8">
        <f t="shared" si="104"/>
        <v>450</v>
      </c>
      <c r="AG168" s="8">
        <f t="shared" si="104"/>
        <v>450</v>
      </c>
      <c r="AH168" s="8">
        <f t="shared" si="104"/>
        <v>450</v>
      </c>
      <c r="AI168" s="8">
        <f t="shared" si="104"/>
        <v>450</v>
      </c>
      <c r="AJ168" s="8">
        <f t="shared" si="104"/>
        <v>450</v>
      </c>
      <c r="AK168" s="8">
        <f t="shared" si="104"/>
        <v>450</v>
      </c>
      <c r="AL168" s="30" t="s">
        <v>20</v>
      </c>
      <c r="AM168" s="30" t="s">
        <v>145</v>
      </c>
      <c r="AN168" s="30" t="s">
        <v>21</v>
      </c>
    </row>
    <row r="169" spans="1:40" outlineLevel="1">
      <c r="A169" s="7">
        <v>60</v>
      </c>
      <c r="B169" s="3" t="s">
        <v>131</v>
      </c>
      <c r="C169" s="3" t="s">
        <v>132</v>
      </c>
      <c r="D169" s="14">
        <f t="shared" ref="D169:I169" si="105">D131*$A169</f>
        <v>180</v>
      </c>
      <c r="E169" s="14">
        <f t="shared" si="105"/>
        <v>180</v>
      </c>
      <c r="F169" s="14">
        <f t="shared" si="105"/>
        <v>180</v>
      </c>
      <c r="G169" s="14">
        <f t="shared" si="105"/>
        <v>180</v>
      </c>
      <c r="H169" s="14">
        <f t="shared" si="105"/>
        <v>180</v>
      </c>
      <c r="I169" s="14">
        <f t="shared" si="105"/>
        <v>180</v>
      </c>
      <c r="J169" s="14">
        <f t="shared" si="78"/>
        <v>180</v>
      </c>
      <c r="K169" s="14">
        <f t="shared" si="101"/>
        <v>0</v>
      </c>
      <c r="L169" s="14">
        <f t="shared" si="101"/>
        <v>0</v>
      </c>
      <c r="M169" s="14">
        <f t="shared" si="101"/>
        <v>0</v>
      </c>
      <c r="N169" s="14">
        <f t="shared" si="101"/>
        <v>0</v>
      </c>
      <c r="O169" s="14">
        <f t="shared" si="101"/>
        <v>0</v>
      </c>
      <c r="P169" s="14">
        <f t="shared" si="101"/>
        <v>0</v>
      </c>
      <c r="Q169" s="8">
        <f t="shared" ref="Q169:AK169" si="106">Q130*$A169</f>
        <v>30</v>
      </c>
      <c r="R169" s="8">
        <f t="shared" si="106"/>
        <v>30</v>
      </c>
      <c r="S169" s="8">
        <f t="shared" si="106"/>
        <v>30</v>
      </c>
      <c r="T169" s="8">
        <f t="shared" si="106"/>
        <v>30</v>
      </c>
      <c r="U169" s="8">
        <f t="shared" si="106"/>
        <v>30</v>
      </c>
      <c r="V169" s="8">
        <f t="shared" si="106"/>
        <v>30</v>
      </c>
      <c r="W169" s="8">
        <f t="shared" si="106"/>
        <v>30</v>
      </c>
      <c r="X169" s="8">
        <f t="shared" si="106"/>
        <v>30</v>
      </c>
      <c r="Y169" s="8">
        <f t="shared" si="106"/>
        <v>30</v>
      </c>
      <c r="Z169" s="8">
        <f t="shared" si="106"/>
        <v>30</v>
      </c>
      <c r="AA169" s="8">
        <f t="shared" si="106"/>
        <v>30</v>
      </c>
      <c r="AB169" s="8">
        <f t="shared" si="106"/>
        <v>30</v>
      </c>
      <c r="AC169" s="8">
        <f t="shared" si="106"/>
        <v>30</v>
      </c>
      <c r="AD169" s="8">
        <f t="shared" si="106"/>
        <v>30</v>
      </c>
      <c r="AE169" s="8">
        <f t="shared" si="106"/>
        <v>30</v>
      </c>
      <c r="AF169" s="8">
        <f t="shared" si="106"/>
        <v>30</v>
      </c>
      <c r="AG169" s="8">
        <f t="shared" si="106"/>
        <v>30</v>
      </c>
      <c r="AH169" s="8">
        <f t="shared" si="106"/>
        <v>30</v>
      </c>
      <c r="AI169" s="8">
        <f t="shared" si="106"/>
        <v>30</v>
      </c>
      <c r="AJ169" s="8">
        <f t="shared" si="106"/>
        <v>30</v>
      </c>
      <c r="AK169" s="8">
        <f t="shared" si="106"/>
        <v>30</v>
      </c>
      <c r="AL169" s="30" t="s">
        <v>20</v>
      </c>
      <c r="AM169" s="30" t="s">
        <v>145</v>
      </c>
      <c r="AN169" s="30" t="s">
        <v>21</v>
      </c>
    </row>
    <row r="170" spans="1:40" outlineLevel="1">
      <c r="A170" s="7">
        <v>60</v>
      </c>
      <c r="B170" s="3" t="s">
        <v>131</v>
      </c>
      <c r="C170" s="3" t="s">
        <v>133</v>
      </c>
      <c r="D170" s="14">
        <f t="shared" ref="D170:I170" si="107">D132*$A170</f>
        <v>60</v>
      </c>
      <c r="E170" s="14">
        <f t="shared" si="107"/>
        <v>60</v>
      </c>
      <c r="F170" s="14">
        <f t="shared" si="107"/>
        <v>60</v>
      </c>
      <c r="G170" s="14">
        <f t="shared" si="107"/>
        <v>60</v>
      </c>
      <c r="H170" s="14">
        <f t="shared" si="107"/>
        <v>60</v>
      </c>
      <c r="I170" s="14">
        <f t="shared" si="107"/>
        <v>60</v>
      </c>
      <c r="J170" s="14">
        <f t="shared" si="78"/>
        <v>60</v>
      </c>
      <c r="K170" s="14">
        <f t="shared" si="101"/>
        <v>0</v>
      </c>
      <c r="L170" s="14">
        <f t="shared" si="101"/>
        <v>0</v>
      </c>
      <c r="M170" s="14">
        <f t="shared" si="101"/>
        <v>0</v>
      </c>
      <c r="N170" s="14">
        <f t="shared" si="101"/>
        <v>0</v>
      </c>
      <c r="O170" s="14">
        <f t="shared" si="101"/>
        <v>0</v>
      </c>
      <c r="P170" s="14">
        <f t="shared" si="101"/>
        <v>0</v>
      </c>
      <c r="Q170" s="8">
        <f t="shared" ref="Q170:AK170" si="108">Q131*$A170</f>
        <v>60</v>
      </c>
      <c r="R170" s="8">
        <f t="shared" si="108"/>
        <v>60</v>
      </c>
      <c r="S170" s="8">
        <f t="shared" si="108"/>
        <v>60</v>
      </c>
      <c r="T170" s="8">
        <f t="shared" si="108"/>
        <v>60</v>
      </c>
      <c r="U170" s="8">
        <f t="shared" si="108"/>
        <v>60</v>
      </c>
      <c r="V170" s="8">
        <f t="shared" si="108"/>
        <v>60</v>
      </c>
      <c r="W170" s="8">
        <f t="shared" si="108"/>
        <v>60</v>
      </c>
      <c r="X170" s="8">
        <f t="shared" si="108"/>
        <v>60</v>
      </c>
      <c r="Y170" s="8">
        <f t="shared" si="108"/>
        <v>60</v>
      </c>
      <c r="Z170" s="8">
        <f t="shared" si="108"/>
        <v>60</v>
      </c>
      <c r="AA170" s="8">
        <f t="shared" si="108"/>
        <v>60</v>
      </c>
      <c r="AB170" s="8">
        <f t="shared" si="108"/>
        <v>60</v>
      </c>
      <c r="AC170" s="8">
        <f t="shared" si="108"/>
        <v>60</v>
      </c>
      <c r="AD170" s="8">
        <f t="shared" si="108"/>
        <v>60</v>
      </c>
      <c r="AE170" s="8">
        <f t="shared" si="108"/>
        <v>60</v>
      </c>
      <c r="AF170" s="8">
        <f t="shared" si="108"/>
        <v>60</v>
      </c>
      <c r="AG170" s="8">
        <f t="shared" si="108"/>
        <v>60</v>
      </c>
      <c r="AH170" s="8">
        <f t="shared" si="108"/>
        <v>60</v>
      </c>
      <c r="AI170" s="8">
        <f t="shared" si="108"/>
        <v>60</v>
      </c>
      <c r="AJ170" s="8">
        <f t="shared" si="108"/>
        <v>60</v>
      </c>
      <c r="AK170" s="8">
        <f t="shared" si="108"/>
        <v>60</v>
      </c>
      <c r="AL170" s="30" t="s">
        <v>20</v>
      </c>
      <c r="AM170" s="30" t="s">
        <v>145</v>
      </c>
      <c r="AN170" s="30" t="s">
        <v>21</v>
      </c>
    </row>
    <row r="171" spans="1:40" outlineLevel="1">
      <c r="A171" s="7">
        <v>480</v>
      </c>
      <c r="B171" s="3" t="s">
        <v>134</v>
      </c>
      <c r="C171" s="3" t="s">
        <v>135</v>
      </c>
      <c r="D171" s="14">
        <f t="shared" ref="D171:I171" si="109">D133*$A171</f>
        <v>480</v>
      </c>
      <c r="E171" s="14">
        <f t="shared" si="109"/>
        <v>480</v>
      </c>
      <c r="F171" s="14">
        <f t="shared" si="109"/>
        <v>480</v>
      </c>
      <c r="G171" s="14">
        <f t="shared" si="109"/>
        <v>480</v>
      </c>
      <c r="H171" s="14">
        <f t="shared" si="109"/>
        <v>480</v>
      </c>
      <c r="I171" s="14">
        <f t="shared" si="109"/>
        <v>480</v>
      </c>
      <c r="J171" s="14">
        <f t="shared" si="78"/>
        <v>480</v>
      </c>
      <c r="K171" s="14">
        <f t="shared" si="101"/>
        <v>0</v>
      </c>
      <c r="L171" s="14">
        <f t="shared" si="101"/>
        <v>0</v>
      </c>
      <c r="M171" s="14">
        <f t="shared" si="101"/>
        <v>0</v>
      </c>
      <c r="N171" s="14">
        <f t="shared" si="101"/>
        <v>0</v>
      </c>
      <c r="O171" s="14">
        <f t="shared" si="101"/>
        <v>0</v>
      </c>
      <c r="P171" s="14">
        <f t="shared" si="101"/>
        <v>0</v>
      </c>
      <c r="Q171" s="8">
        <f t="shared" ref="Q171:AK171" si="110">Q132*$A171</f>
        <v>480</v>
      </c>
      <c r="R171" s="8">
        <f t="shared" si="110"/>
        <v>480</v>
      </c>
      <c r="S171" s="8">
        <f t="shared" si="110"/>
        <v>480</v>
      </c>
      <c r="T171" s="8">
        <f t="shared" si="110"/>
        <v>480</v>
      </c>
      <c r="U171" s="8">
        <f t="shared" si="110"/>
        <v>480</v>
      </c>
      <c r="V171" s="8">
        <f t="shared" si="110"/>
        <v>480</v>
      </c>
      <c r="W171" s="8">
        <f t="shared" si="110"/>
        <v>480</v>
      </c>
      <c r="X171" s="8">
        <f t="shared" si="110"/>
        <v>480</v>
      </c>
      <c r="Y171" s="8">
        <f t="shared" si="110"/>
        <v>480</v>
      </c>
      <c r="Z171" s="8">
        <f t="shared" si="110"/>
        <v>480</v>
      </c>
      <c r="AA171" s="8">
        <f t="shared" si="110"/>
        <v>480</v>
      </c>
      <c r="AB171" s="8">
        <f t="shared" si="110"/>
        <v>480</v>
      </c>
      <c r="AC171" s="8">
        <f t="shared" si="110"/>
        <v>480</v>
      </c>
      <c r="AD171" s="8">
        <f t="shared" si="110"/>
        <v>480</v>
      </c>
      <c r="AE171" s="8">
        <f t="shared" si="110"/>
        <v>480</v>
      </c>
      <c r="AF171" s="8">
        <f t="shared" si="110"/>
        <v>480</v>
      </c>
      <c r="AG171" s="8">
        <f t="shared" si="110"/>
        <v>480</v>
      </c>
      <c r="AH171" s="8">
        <f t="shared" si="110"/>
        <v>480</v>
      </c>
      <c r="AI171" s="8">
        <f t="shared" si="110"/>
        <v>480</v>
      </c>
      <c r="AJ171" s="8">
        <f t="shared" si="110"/>
        <v>480</v>
      </c>
      <c r="AK171" s="8">
        <f t="shared" si="110"/>
        <v>480</v>
      </c>
      <c r="AL171" s="30" t="s">
        <v>20</v>
      </c>
      <c r="AM171" s="30" t="s">
        <v>145</v>
      </c>
      <c r="AN171" s="30" t="s">
        <v>21</v>
      </c>
    </row>
    <row r="172" spans="1:40" outlineLevel="1">
      <c r="A172" s="7">
        <v>60</v>
      </c>
      <c r="B172" s="3" t="s">
        <v>134</v>
      </c>
      <c r="C172" s="3" t="s">
        <v>136</v>
      </c>
      <c r="D172" s="14">
        <f t="shared" ref="D172:I172" si="111">D134*$A172</f>
        <v>60</v>
      </c>
      <c r="E172" s="14">
        <f t="shared" si="111"/>
        <v>60</v>
      </c>
      <c r="F172" s="14">
        <f t="shared" si="111"/>
        <v>60</v>
      </c>
      <c r="G172" s="14">
        <f t="shared" si="111"/>
        <v>60</v>
      </c>
      <c r="H172" s="14">
        <f t="shared" si="111"/>
        <v>60</v>
      </c>
      <c r="I172" s="14">
        <f t="shared" si="111"/>
        <v>60</v>
      </c>
      <c r="J172" s="14">
        <f t="shared" si="78"/>
        <v>60</v>
      </c>
      <c r="K172" s="14">
        <f t="shared" si="101"/>
        <v>0</v>
      </c>
      <c r="L172" s="14">
        <f t="shared" si="101"/>
        <v>0</v>
      </c>
      <c r="M172" s="14">
        <f t="shared" si="101"/>
        <v>0</v>
      </c>
      <c r="N172" s="14">
        <f t="shared" si="101"/>
        <v>0</v>
      </c>
      <c r="O172" s="14">
        <f t="shared" si="101"/>
        <v>0</v>
      </c>
      <c r="P172" s="14">
        <f t="shared" si="101"/>
        <v>0</v>
      </c>
      <c r="Q172" s="8">
        <f t="shared" ref="Q172:AK172" si="112">Q133*$A172</f>
        <v>450</v>
      </c>
      <c r="R172" s="8">
        <f t="shared" si="112"/>
        <v>450</v>
      </c>
      <c r="S172" s="8">
        <f t="shared" si="112"/>
        <v>450</v>
      </c>
      <c r="T172" s="8">
        <f t="shared" si="112"/>
        <v>450</v>
      </c>
      <c r="U172" s="8">
        <f t="shared" si="112"/>
        <v>450</v>
      </c>
      <c r="V172" s="8">
        <f t="shared" si="112"/>
        <v>450</v>
      </c>
      <c r="W172" s="8">
        <f t="shared" si="112"/>
        <v>450</v>
      </c>
      <c r="X172" s="8">
        <f t="shared" si="112"/>
        <v>450</v>
      </c>
      <c r="Y172" s="8">
        <f t="shared" si="112"/>
        <v>450</v>
      </c>
      <c r="Z172" s="8">
        <f t="shared" si="112"/>
        <v>450</v>
      </c>
      <c r="AA172" s="8">
        <f t="shared" si="112"/>
        <v>450</v>
      </c>
      <c r="AB172" s="8">
        <f t="shared" si="112"/>
        <v>450</v>
      </c>
      <c r="AC172" s="8">
        <f t="shared" si="112"/>
        <v>450</v>
      </c>
      <c r="AD172" s="8">
        <f t="shared" si="112"/>
        <v>450</v>
      </c>
      <c r="AE172" s="8">
        <f t="shared" si="112"/>
        <v>450</v>
      </c>
      <c r="AF172" s="8">
        <f t="shared" si="112"/>
        <v>450</v>
      </c>
      <c r="AG172" s="8">
        <f t="shared" si="112"/>
        <v>450</v>
      </c>
      <c r="AH172" s="8">
        <f t="shared" si="112"/>
        <v>450</v>
      </c>
      <c r="AI172" s="8">
        <f t="shared" si="112"/>
        <v>450</v>
      </c>
      <c r="AJ172" s="8">
        <f t="shared" si="112"/>
        <v>450</v>
      </c>
      <c r="AK172" s="8">
        <f t="shared" si="112"/>
        <v>450</v>
      </c>
      <c r="AL172" s="30" t="s">
        <v>20</v>
      </c>
      <c r="AM172" s="30" t="s">
        <v>145</v>
      </c>
      <c r="AN172" s="30" t="s">
        <v>21</v>
      </c>
    </row>
    <row r="173" spans="1:40" outlineLevel="1">
      <c r="A173" s="7">
        <v>30</v>
      </c>
      <c r="B173" s="3" t="s">
        <v>137</v>
      </c>
      <c r="C173" s="8" t="s">
        <v>138</v>
      </c>
      <c r="D173" s="14">
        <f t="shared" ref="D173:I173" si="113">D135*$A173</f>
        <v>0</v>
      </c>
      <c r="E173" s="14">
        <f t="shared" si="113"/>
        <v>0</v>
      </c>
      <c r="F173" s="14">
        <f t="shared" si="113"/>
        <v>0</v>
      </c>
      <c r="G173" s="14">
        <f t="shared" si="113"/>
        <v>0</v>
      </c>
      <c r="H173" s="14">
        <f t="shared" si="113"/>
        <v>0</v>
      </c>
      <c r="I173" s="14">
        <f t="shared" si="113"/>
        <v>0</v>
      </c>
      <c r="J173" s="14">
        <f t="shared" si="78"/>
        <v>0</v>
      </c>
      <c r="K173" s="14">
        <f t="shared" si="101"/>
        <v>0</v>
      </c>
      <c r="L173" s="14">
        <f t="shared" si="101"/>
        <v>0</v>
      </c>
      <c r="M173" s="14">
        <f t="shared" si="101"/>
        <v>0</v>
      </c>
      <c r="N173" s="14">
        <f t="shared" si="101"/>
        <v>0</v>
      </c>
      <c r="O173" s="14">
        <f t="shared" si="101"/>
        <v>0</v>
      </c>
      <c r="P173" s="14">
        <f t="shared" si="101"/>
        <v>0</v>
      </c>
      <c r="Q173" s="8">
        <f t="shared" ref="Q173:AK173" si="114">Q135*$A173</f>
        <v>7.5</v>
      </c>
      <c r="R173" s="8">
        <f t="shared" si="114"/>
        <v>7.5</v>
      </c>
      <c r="S173" s="8">
        <f t="shared" si="114"/>
        <v>7.5</v>
      </c>
      <c r="T173" s="8">
        <f t="shared" si="114"/>
        <v>7.5</v>
      </c>
      <c r="U173" s="8">
        <f t="shared" si="114"/>
        <v>7.5</v>
      </c>
      <c r="V173" s="8">
        <f t="shared" si="114"/>
        <v>7.5</v>
      </c>
      <c r="W173" s="8">
        <f t="shared" si="114"/>
        <v>7.5</v>
      </c>
      <c r="X173" s="8">
        <f t="shared" si="114"/>
        <v>7.5</v>
      </c>
      <c r="Y173" s="8">
        <f t="shared" si="114"/>
        <v>7.5</v>
      </c>
      <c r="Z173" s="8">
        <f t="shared" si="114"/>
        <v>7.5</v>
      </c>
      <c r="AA173" s="8">
        <f t="shared" si="114"/>
        <v>7.5</v>
      </c>
      <c r="AB173" s="8">
        <f t="shared" si="114"/>
        <v>7.5</v>
      </c>
      <c r="AC173" s="8">
        <f t="shared" si="114"/>
        <v>7.5</v>
      </c>
      <c r="AD173" s="8">
        <f t="shared" si="114"/>
        <v>7.5</v>
      </c>
      <c r="AE173" s="8">
        <f t="shared" si="114"/>
        <v>7.5</v>
      </c>
      <c r="AF173" s="8">
        <f t="shared" si="114"/>
        <v>7.5</v>
      </c>
      <c r="AG173" s="8">
        <f t="shared" si="114"/>
        <v>7.5</v>
      </c>
      <c r="AH173" s="8">
        <f t="shared" si="114"/>
        <v>7.5</v>
      </c>
      <c r="AI173" s="8">
        <f t="shared" si="114"/>
        <v>7.5</v>
      </c>
      <c r="AJ173" s="8">
        <f t="shared" si="114"/>
        <v>7.5</v>
      </c>
      <c r="AK173" s="8">
        <f t="shared" si="114"/>
        <v>7.5</v>
      </c>
      <c r="AL173" s="30" t="s">
        <v>145</v>
      </c>
      <c r="AM173" s="30" t="s">
        <v>20</v>
      </c>
      <c r="AN173" s="30" t="s">
        <v>21</v>
      </c>
    </row>
    <row r="174" spans="1:40" outlineLevel="1">
      <c r="A174" s="7">
        <v>60</v>
      </c>
      <c r="B174" s="3" t="s">
        <v>137</v>
      </c>
      <c r="C174" s="3" t="s">
        <v>139</v>
      </c>
      <c r="D174" s="14">
        <f t="shared" ref="D174:I174" si="115">D136*$A174</f>
        <v>0</v>
      </c>
      <c r="E174" s="14">
        <f t="shared" si="115"/>
        <v>0</v>
      </c>
      <c r="F174" s="14">
        <f t="shared" si="115"/>
        <v>60</v>
      </c>
      <c r="G174" s="14">
        <f t="shared" si="115"/>
        <v>0</v>
      </c>
      <c r="H174" s="14">
        <f t="shared" si="115"/>
        <v>0</v>
      </c>
      <c r="I174" s="14">
        <f t="shared" si="115"/>
        <v>0</v>
      </c>
      <c r="J174" s="14">
        <f t="shared" si="78"/>
        <v>0</v>
      </c>
      <c r="K174" s="14">
        <f t="shared" si="101"/>
        <v>0</v>
      </c>
      <c r="L174" s="14">
        <f t="shared" si="101"/>
        <v>0</v>
      </c>
      <c r="M174" s="14">
        <f t="shared" si="101"/>
        <v>0</v>
      </c>
      <c r="N174" s="14">
        <f t="shared" si="101"/>
        <v>0</v>
      </c>
      <c r="O174" s="14">
        <f t="shared" si="101"/>
        <v>0</v>
      </c>
      <c r="P174" s="14">
        <f t="shared" si="101"/>
        <v>0</v>
      </c>
      <c r="Q174" s="8"/>
      <c r="R174" s="8"/>
      <c r="S174" s="8"/>
      <c r="T174" s="8"/>
      <c r="U174" s="8"/>
      <c r="V174" s="8"/>
      <c r="W174" s="8"/>
      <c r="X174" s="8"/>
      <c r="Y174" s="8"/>
      <c r="Z174" s="8"/>
      <c r="AA174" s="8"/>
      <c r="AB174" s="8"/>
      <c r="AC174" s="8"/>
      <c r="AD174" s="8"/>
      <c r="AE174" s="8"/>
      <c r="AF174" s="8"/>
      <c r="AG174" s="8"/>
      <c r="AH174" s="8"/>
      <c r="AI174" s="8"/>
      <c r="AJ174" s="8"/>
      <c r="AK174" s="8"/>
      <c r="AL174" s="30" t="s">
        <v>145</v>
      </c>
      <c r="AM174" s="30" t="s">
        <v>20</v>
      </c>
      <c r="AN174" s="30" t="s">
        <v>21</v>
      </c>
    </row>
    <row r="175" spans="1:40" outlineLevel="1">
      <c r="A175" s="7">
        <v>60</v>
      </c>
      <c r="B175" s="3" t="s">
        <v>137</v>
      </c>
      <c r="C175" s="3" t="s">
        <v>140</v>
      </c>
      <c r="D175" s="14">
        <f t="shared" ref="D175:I175" si="116">D137*$A175</f>
        <v>0</v>
      </c>
      <c r="E175" s="14">
        <f t="shared" si="116"/>
        <v>60</v>
      </c>
      <c r="F175" s="14">
        <f t="shared" si="116"/>
        <v>60</v>
      </c>
      <c r="G175" s="14">
        <f t="shared" si="116"/>
        <v>0</v>
      </c>
      <c r="H175" s="14">
        <f t="shared" si="116"/>
        <v>0</v>
      </c>
      <c r="I175" s="14">
        <f t="shared" si="116"/>
        <v>0</v>
      </c>
      <c r="J175" s="14">
        <f t="shared" si="78"/>
        <v>0</v>
      </c>
      <c r="K175" s="14">
        <f t="shared" si="101"/>
        <v>0</v>
      </c>
      <c r="L175" s="14">
        <f t="shared" si="101"/>
        <v>0</v>
      </c>
      <c r="M175" s="14">
        <f t="shared" si="101"/>
        <v>0</v>
      </c>
      <c r="N175" s="14">
        <f t="shared" si="101"/>
        <v>0</v>
      </c>
      <c r="O175" s="14">
        <f t="shared" si="101"/>
        <v>0</v>
      </c>
      <c r="P175" s="14">
        <f t="shared" si="101"/>
        <v>0</v>
      </c>
      <c r="Q175" s="8"/>
      <c r="R175" s="8"/>
      <c r="S175" s="8"/>
      <c r="T175" s="8"/>
      <c r="U175" s="8"/>
      <c r="V175" s="8"/>
      <c r="W175" s="8"/>
      <c r="X175" s="8"/>
      <c r="Y175" s="8"/>
      <c r="Z175" s="8"/>
      <c r="AA175" s="8"/>
      <c r="AB175" s="8"/>
      <c r="AC175" s="8"/>
      <c r="AD175" s="8"/>
      <c r="AE175" s="8"/>
      <c r="AF175" s="8"/>
      <c r="AG175" s="8"/>
      <c r="AH175" s="8"/>
      <c r="AI175" s="8"/>
      <c r="AJ175" s="8"/>
      <c r="AK175" s="8"/>
      <c r="AL175" s="30" t="s">
        <v>21</v>
      </c>
      <c r="AM175" s="30" t="s">
        <v>20</v>
      </c>
      <c r="AN175" s="30" t="s">
        <v>21</v>
      </c>
    </row>
    <row r="176" spans="1:40" outlineLevel="1">
      <c r="A176" s="7">
        <v>60</v>
      </c>
      <c r="B176" s="3" t="s">
        <v>137</v>
      </c>
      <c r="C176" s="3" t="s">
        <v>141</v>
      </c>
      <c r="D176" s="14">
        <f t="shared" ref="D176:I176" si="117">D138*$A176</f>
        <v>0</v>
      </c>
      <c r="E176" s="14">
        <f t="shared" si="117"/>
        <v>0</v>
      </c>
      <c r="F176" s="14">
        <f t="shared" si="117"/>
        <v>300</v>
      </c>
      <c r="G176" s="14">
        <f t="shared" si="117"/>
        <v>0</v>
      </c>
      <c r="H176" s="14">
        <f t="shared" si="117"/>
        <v>0</v>
      </c>
      <c r="I176" s="14">
        <f t="shared" si="117"/>
        <v>0</v>
      </c>
      <c r="J176" s="14">
        <f t="shared" si="78"/>
        <v>0</v>
      </c>
      <c r="K176" s="14">
        <f t="shared" si="101"/>
        <v>0</v>
      </c>
      <c r="L176" s="14">
        <f t="shared" si="101"/>
        <v>0</v>
      </c>
      <c r="M176" s="14">
        <f t="shared" si="101"/>
        <v>0</v>
      </c>
      <c r="N176" s="14">
        <f t="shared" si="101"/>
        <v>0</v>
      </c>
      <c r="O176" s="14">
        <f t="shared" si="101"/>
        <v>0</v>
      </c>
      <c r="P176" s="14">
        <f t="shared" si="101"/>
        <v>0</v>
      </c>
      <c r="Q176" s="8"/>
      <c r="R176" s="8"/>
      <c r="S176" s="8"/>
      <c r="T176" s="8"/>
      <c r="U176" s="8"/>
      <c r="V176" s="8"/>
      <c r="W176" s="8"/>
      <c r="X176" s="8"/>
      <c r="Y176" s="8"/>
      <c r="Z176" s="8"/>
      <c r="AA176" s="8"/>
      <c r="AB176" s="8"/>
      <c r="AC176" s="8"/>
      <c r="AD176" s="8"/>
      <c r="AE176" s="8"/>
      <c r="AF176" s="8"/>
      <c r="AG176" s="8"/>
      <c r="AH176" s="8"/>
      <c r="AI176" s="8"/>
      <c r="AJ176" s="8"/>
      <c r="AK176" s="8"/>
      <c r="AL176" s="30" t="s">
        <v>21</v>
      </c>
      <c r="AM176" s="30" t="s">
        <v>145</v>
      </c>
      <c r="AN176" s="30" t="s">
        <v>20</v>
      </c>
    </row>
    <row r="177" spans="1:40" outlineLevel="1">
      <c r="A177" s="7">
        <v>60</v>
      </c>
      <c r="B177" s="3" t="s">
        <v>137</v>
      </c>
      <c r="C177" s="3" t="s">
        <v>142</v>
      </c>
      <c r="D177" s="14">
        <f t="shared" ref="D177:H179" si="118">D138*$A177</f>
        <v>0</v>
      </c>
      <c r="E177" s="14">
        <f t="shared" si="118"/>
        <v>0</v>
      </c>
      <c r="F177" s="14">
        <f t="shared" ref="F177" si="119">F139*$A177</f>
        <v>0</v>
      </c>
      <c r="G177" s="14">
        <f t="shared" si="118"/>
        <v>0</v>
      </c>
      <c r="H177" s="14">
        <f t="shared" si="118"/>
        <v>0</v>
      </c>
      <c r="I177" s="14">
        <f t="shared" ref="I177:J179" si="120">I139*$A177</f>
        <v>0</v>
      </c>
      <c r="J177" s="14">
        <f t="shared" si="120"/>
        <v>0</v>
      </c>
      <c r="K177" s="14">
        <f t="shared" si="101"/>
        <v>0</v>
      </c>
      <c r="L177" s="14">
        <f t="shared" si="101"/>
        <v>0</v>
      </c>
      <c r="M177" s="14">
        <f t="shared" si="101"/>
        <v>0</v>
      </c>
      <c r="N177" s="14">
        <f t="shared" si="101"/>
        <v>0</v>
      </c>
      <c r="O177" s="14">
        <f t="shared" si="101"/>
        <v>0</v>
      </c>
      <c r="P177" s="14">
        <f t="shared" si="101"/>
        <v>0</v>
      </c>
      <c r="Q177" s="8"/>
      <c r="R177" s="8"/>
      <c r="S177" s="8"/>
      <c r="T177" s="8"/>
      <c r="U177" s="8"/>
      <c r="V177" s="8"/>
      <c r="W177" s="8"/>
      <c r="X177" s="8"/>
      <c r="Y177" s="8"/>
      <c r="Z177" s="8"/>
      <c r="AA177" s="8"/>
      <c r="AB177" s="8"/>
      <c r="AC177" s="8"/>
      <c r="AD177" s="8"/>
      <c r="AE177" s="8"/>
      <c r="AF177" s="8"/>
      <c r="AG177" s="8"/>
      <c r="AH177" s="8"/>
      <c r="AI177" s="8"/>
      <c r="AJ177" s="8"/>
      <c r="AK177" s="8"/>
      <c r="AL177" s="30" t="s">
        <v>21</v>
      </c>
      <c r="AM177" s="30" t="s">
        <v>145</v>
      </c>
      <c r="AN177" s="30" t="s">
        <v>20</v>
      </c>
    </row>
    <row r="178" spans="1:40" outlineLevel="1">
      <c r="A178" s="7">
        <v>360</v>
      </c>
      <c r="B178" s="3" t="s">
        <v>137</v>
      </c>
      <c r="C178" s="3" t="s">
        <v>143</v>
      </c>
      <c r="D178" s="14">
        <f t="shared" si="118"/>
        <v>0</v>
      </c>
      <c r="E178" s="14">
        <f t="shared" si="118"/>
        <v>0</v>
      </c>
      <c r="F178" s="14">
        <f t="shared" si="118"/>
        <v>0</v>
      </c>
      <c r="G178" s="14">
        <f t="shared" si="118"/>
        <v>0</v>
      </c>
      <c r="H178" s="14">
        <f t="shared" si="118"/>
        <v>0</v>
      </c>
      <c r="I178" s="14">
        <f t="shared" si="120"/>
        <v>0</v>
      </c>
      <c r="J178" s="14">
        <f t="shared" si="120"/>
        <v>0</v>
      </c>
      <c r="K178" s="14">
        <f t="shared" si="101"/>
        <v>0</v>
      </c>
      <c r="L178" s="14">
        <f t="shared" si="101"/>
        <v>0</v>
      </c>
      <c r="M178" s="14">
        <f t="shared" si="101"/>
        <v>0</v>
      </c>
      <c r="N178" s="14">
        <f t="shared" si="101"/>
        <v>0</v>
      </c>
      <c r="O178" s="14">
        <f t="shared" si="101"/>
        <v>0</v>
      </c>
      <c r="P178" s="14">
        <f t="shared" si="101"/>
        <v>0</v>
      </c>
      <c r="Q178" s="8">
        <f t="shared" ref="Q178:AK178" si="121">Q136*$A178</f>
        <v>90</v>
      </c>
      <c r="R178" s="8">
        <f t="shared" si="121"/>
        <v>90</v>
      </c>
      <c r="S178" s="8">
        <f t="shared" si="121"/>
        <v>90</v>
      </c>
      <c r="T178" s="8">
        <f t="shared" si="121"/>
        <v>90</v>
      </c>
      <c r="U178" s="8">
        <f t="shared" si="121"/>
        <v>90</v>
      </c>
      <c r="V178" s="8">
        <f t="shared" si="121"/>
        <v>90</v>
      </c>
      <c r="W178" s="8">
        <f t="shared" si="121"/>
        <v>90</v>
      </c>
      <c r="X178" s="8">
        <f t="shared" si="121"/>
        <v>90</v>
      </c>
      <c r="Y178" s="8">
        <f t="shared" si="121"/>
        <v>90</v>
      </c>
      <c r="Z178" s="8">
        <f t="shared" si="121"/>
        <v>90</v>
      </c>
      <c r="AA178" s="8">
        <f t="shared" si="121"/>
        <v>90</v>
      </c>
      <c r="AB178" s="8">
        <f t="shared" si="121"/>
        <v>90</v>
      </c>
      <c r="AC178" s="8">
        <f t="shared" si="121"/>
        <v>90</v>
      </c>
      <c r="AD178" s="8">
        <f t="shared" si="121"/>
        <v>90</v>
      </c>
      <c r="AE178" s="8">
        <f t="shared" si="121"/>
        <v>90</v>
      </c>
      <c r="AF178" s="8">
        <f t="shared" si="121"/>
        <v>90</v>
      </c>
      <c r="AG178" s="8">
        <f t="shared" si="121"/>
        <v>90</v>
      </c>
      <c r="AH178" s="8">
        <f t="shared" si="121"/>
        <v>90</v>
      </c>
      <c r="AI178" s="8">
        <f t="shared" si="121"/>
        <v>90</v>
      </c>
      <c r="AJ178" s="8">
        <f t="shared" si="121"/>
        <v>90</v>
      </c>
      <c r="AK178" s="8">
        <f t="shared" si="121"/>
        <v>90</v>
      </c>
      <c r="AL178" s="30" t="s">
        <v>21</v>
      </c>
      <c r="AM178" s="30" t="s">
        <v>145</v>
      </c>
      <c r="AN178" s="30" t="s">
        <v>20</v>
      </c>
    </row>
    <row r="179" spans="1:40" outlineLevel="1">
      <c r="A179" s="7">
        <v>4320</v>
      </c>
      <c r="B179" s="3" t="s">
        <v>137</v>
      </c>
      <c r="C179" s="3" t="s">
        <v>144</v>
      </c>
      <c r="D179" s="14">
        <f t="shared" si="118"/>
        <v>0</v>
      </c>
      <c r="E179" s="14">
        <f t="shared" si="118"/>
        <v>0</v>
      </c>
      <c r="F179" s="14">
        <f t="shared" si="118"/>
        <v>0</v>
      </c>
      <c r="G179" s="14">
        <f t="shared" si="118"/>
        <v>0</v>
      </c>
      <c r="H179" s="14">
        <f t="shared" si="118"/>
        <v>0</v>
      </c>
      <c r="I179" s="14">
        <f t="shared" si="120"/>
        <v>0</v>
      </c>
      <c r="J179" s="14">
        <f t="shared" si="120"/>
        <v>0</v>
      </c>
      <c r="K179" s="14">
        <f t="shared" si="101"/>
        <v>0</v>
      </c>
      <c r="L179" s="14">
        <f t="shared" si="101"/>
        <v>0</v>
      </c>
      <c r="M179" s="14">
        <f t="shared" si="101"/>
        <v>0</v>
      </c>
      <c r="N179" s="14">
        <f t="shared" si="101"/>
        <v>0</v>
      </c>
      <c r="O179" s="14">
        <f t="shared" si="101"/>
        <v>0</v>
      </c>
      <c r="P179" s="14">
        <f t="shared" si="101"/>
        <v>0</v>
      </c>
      <c r="Q179" s="8">
        <f t="shared" ref="Q179:AK179" si="122">Q137*$A179</f>
        <v>1080</v>
      </c>
      <c r="R179" s="8">
        <f t="shared" si="122"/>
        <v>1080</v>
      </c>
      <c r="S179" s="8">
        <f t="shared" si="122"/>
        <v>1080</v>
      </c>
      <c r="T179" s="8">
        <f t="shared" si="122"/>
        <v>1080</v>
      </c>
      <c r="U179" s="8">
        <f t="shared" si="122"/>
        <v>1080</v>
      </c>
      <c r="V179" s="8">
        <f t="shared" si="122"/>
        <v>1080</v>
      </c>
      <c r="W179" s="8">
        <f t="shared" si="122"/>
        <v>1080</v>
      </c>
      <c r="X179" s="8">
        <f t="shared" si="122"/>
        <v>1080</v>
      </c>
      <c r="Y179" s="8">
        <f t="shared" si="122"/>
        <v>1080</v>
      </c>
      <c r="Z179" s="8">
        <f t="shared" si="122"/>
        <v>1080</v>
      </c>
      <c r="AA179" s="8">
        <f t="shared" si="122"/>
        <v>1080</v>
      </c>
      <c r="AB179" s="8">
        <f t="shared" si="122"/>
        <v>1080</v>
      </c>
      <c r="AC179" s="8">
        <f t="shared" si="122"/>
        <v>1080</v>
      </c>
      <c r="AD179" s="8">
        <f t="shared" si="122"/>
        <v>1080</v>
      </c>
      <c r="AE179" s="8">
        <f t="shared" si="122"/>
        <v>1080</v>
      </c>
      <c r="AF179" s="8">
        <f t="shared" si="122"/>
        <v>1080</v>
      </c>
      <c r="AG179" s="8">
        <f t="shared" si="122"/>
        <v>1080</v>
      </c>
      <c r="AH179" s="8">
        <f t="shared" si="122"/>
        <v>1080</v>
      </c>
      <c r="AI179" s="8">
        <f t="shared" si="122"/>
        <v>1080</v>
      </c>
      <c r="AJ179" s="8">
        <f t="shared" si="122"/>
        <v>1080</v>
      </c>
      <c r="AK179" s="8">
        <f t="shared" si="122"/>
        <v>1080</v>
      </c>
      <c r="AL179" s="30" t="s">
        <v>21</v>
      </c>
      <c r="AM179" s="30" t="s">
        <v>145</v>
      </c>
      <c r="AN179" s="30" t="s">
        <v>20</v>
      </c>
    </row>
    <row r="180" spans="1:40" outlineLevel="1">
      <c r="D180" s="33"/>
      <c r="E180" s="33"/>
      <c r="F180" s="33"/>
      <c r="G180" s="33"/>
      <c r="H180" s="33"/>
      <c r="I180" s="33"/>
      <c r="J180" s="33"/>
      <c r="K180" s="33"/>
      <c r="L180" s="33"/>
      <c r="M180" s="33"/>
      <c r="N180" s="33"/>
      <c r="O180" s="33"/>
      <c r="P180" s="33"/>
    </row>
    <row r="181" spans="1:40" s="35" customFormat="1" ht="15" outlineLevel="1">
      <c r="A181" s="36" t="s">
        <v>42</v>
      </c>
      <c r="B181" s="37"/>
      <c r="C181" s="37"/>
      <c r="D181" s="37">
        <f t="shared" ref="D181:AK181" si="123">SUM(D146:D179)</f>
        <v>54300</v>
      </c>
      <c r="E181" s="37">
        <f t="shared" si="123"/>
        <v>54360</v>
      </c>
      <c r="F181" s="37">
        <f t="shared" si="123"/>
        <v>54720</v>
      </c>
      <c r="G181" s="37">
        <f t="shared" si="123"/>
        <v>54300</v>
      </c>
      <c r="H181" s="37">
        <f t="shared" si="123"/>
        <v>54300</v>
      </c>
      <c r="I181" s="37">
        <f t="shared" si="123"/>
        <v>54300</v>
      </c>
      <c r="J181" s="37">
        <f t="shared" si="123"/>
        <v>54300</v>
      </c>
      <c r="K181" s="37">
        <f t="shared" si="123"/>
        <v>0</v>
      </c>
      <c r="L181" s="37">
        <f t="shared" si="123"/>
        <v>0</v>
      </c>
      <c r="M181" s="37">
        <f t="shared" si="123"/>
        <v>0</v>
      </c>
      <c r="N181" s="37">
        <f t="shared" si="123"/>
        <v>0</v>
      </c>
      <c r="O181" s="37">
        <f t="shared" si="123"/>
        <v>0</v>
      </c>
      <c r="P181" s="37">
        <f t="shared" si="123"/>
        <v>0</v>
      </c>
      <c r="Q181" s="37">
        <f t="shared" si="123"/>
        <v>3577.5</v>
      </c>
      <c r="R181" s="37">
        <f t="shared" si="123"/>
        <v>3577.5</v>
      </c>
      <c r="S181" s="37">
        <f t="shared" si="123"/>
        <v>3577.5</v>
      </c>
      <c r="T181" s="37">
        <f t="shared" si="123"/>
        <v>3577.5</v>
      </c>
      <c r="U181" s="37">
        <f t="shared" si="123"/>
        <v>3577.5</v>
      </c>
      <c r="V181" s="37">
        <f t="shared" si="123"/>
        <v>3577.5</v>
      </c>
      <c r="W181" s="37">
        <f t="shared" si="123"/>
        <v>3577.5</v>
      </c>
      <c r="X181" s="37">
        <f t="shared" si="123"/>
        <v>3577.5</v>
      </c>
      <c r="Y181" s="37">
        <f t="shared" si="123"/>
        <v>3577.5</v>
      </c>
      <c r="Z181" s="37">
        <f t="shared" si="123"/>
        <v>3577.5</v>
      </c>
      <c r="AA181" s="37">
        <f t="shared" si="123"/>
        <v>3577.5</v>
      </c>
      <c r="AB181" s="37">
        <f t="shared" si="123"/>
        <v>3577.5</v>
      </c>
      <c r="AC181" s="37">
        <f t="shared" si="123"/>
        <v>3577.5</v>
      </c>
      <c r="AD181" s="37">
        <f t="shared" si="123"/>
        <v>3577.5</v>
      </c>
      <c r="AE181" s="37">
        <f t="shared" si="123"/>
        <v>3577.5</v>
      </c>
      <c r="AF181" s="37">
        <f t="shared" si="123"/>
        <v>3577.5</v>
      </c>
      <c r="AG181" s="37">
        <f t="shared" si="123"/>
        <v>3577.5</v>
      </c>
      <c r="AH181" s="37">
        <f t="shared" si="123"/>
        <v>3577.5</v>
      </c>
      <c r="AI181" s="37">
        <f t="shared" si="123"/>
        <v>3577.5</v>
      </c>
      <c r="AJ181" s="37">
        <f t="shared" si="123"/>
        <v>3577.5</v>
      </c>
      <c r="AK181" s="37">
        <f t="shared" si="123"/>
        <v>3577.5</v>
      </c>
    </row>
    <row r="182" spans="1:40" outlineLevel="1">
      <c r="A182" s="33"/>
      <c r="D182" s="33"/>
      <c r="E182" s="33"/>
      <c r="F182" s="33"/>
      <c r="G182" s="33"/>
      <c r="H182" s="33"/>
      <c r="I182" s="33"/>
      <c r="J182" s="33"/>
      <c r="K182" s="33"/>
      <c r="L182" s="33"/>
      <c r="M182" s="33"/>
      <c r="N182" s="33"/>
      <c r="O182" s="33"/>
      <c r="P182" s="33"/>
    </row>
    <row r="183" spans="1:40" outlineLevel="1">
      <c r="A183" s="33"/>
      <c r="D183" s="33"/>
      <c r="E183" s="33"/>
      <c r="F183" s="33"/>
      <c r="G183" s="33"/>
      <c r="H183" s="33"/>
      <c r="I183" s="33"/>
      <c r="J183" s="33"/>
      <c r="K183" s="33"/>
      <c r="L183" s="33"/>
      <c r="M183" s="33"/>
      <c r="N183" s="33"/>
      <c r="O183" s="33"/>
      <c r="P183" s="33"/>
    </row>
    <row r="184" spans="1:40">
      <c r="A184" s="33"/>
    </row>
    <row r="185" spans="1:40">
      <c r="A185" s="33"/>
    </row>
    <row r="186" spans="1:40">
      <c r="A186" s="33"/>
    </row>
    <row r="187" spans="1:40">
      <c r="A187" s="33"/>
    </row>
    <row r="188" spans="1:40">
      <c r="A188" s="33"/>
    </row>
    <row r="189" spans="1:40">
      <c r="A189" s="33"/>
    </row>
    <row r="190" spans="1:40">
      <c r="A190" s="33"/>
    </row>
    <row r="191" spans="1:40">
      <c r="A191" s="33"/>
    </row>
    <row r="192" spans="1:40">
      <c r="A192" s="33"/>
    </row>
    <row r="193" spans="1:1">
      <c r="A193" s="33"/>
    </row>
    <row r="194" spans="1:1">
      <c r="A194" s="33"/>
    </row>
    <row r="195" spans="1:1">
      <c r="A195" s="33"/>
    </row>
    <row r="196" spans="1:1">
      <c r="A196" s="33"/>
    </row>
    <row r="197" spans="1:1">
      <c r="A197" s="33"/>
    </row>
    <row r="198" spans="1:1">
      <c r="A198" s="33"/>
    </row>
    <row r="199" spans="1:1">
      <c r="A199" s="33"/>
    </row>
    <row r="200" spans="1:1">
      <c r="A200" s="33"/>
    </row>
    <row r="201" spans="1:1">
      <c r="A201" s="33"/>
    </row>
    <row r="202" spans="1:1">
      <c r="A202" s="33"/>
    </row>
  </sheetData>
  <mergeCells count="8">
    <mergeCell ref="AL144:AN144"/>
    <mergeCell ref="AL77:AN77"/>
    <mergeCell ref="A52:C53"/>
    <mergeCell ref="A106:C107"/>
    <mergeCell ref="D106:P106"/>
    <mergeCell ref="D52:P52"/>
    <mergeCell ref="D144:P144"/>
    <mergeCell ref="D77:P77"/>
  </mergeCells>
  <dataValidations count="1">
    <dataValidation type="list" allowBlank="1" showInputMessage="1" showErrorMessage="1" sqref="AL79:AN99 AL146:AN179" xr:uid="{00000000-0002-0000-0000-000000000000}">
      <formula1>"Primary, Secondary, No"</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V57"/>
  <sheetViews>
    <sheetView tabSelected="1" zoomScale="80" zoomScaleNormal="80" workbookViewId="0">
      <selection activeCell="D8" sqref="D8"/>
    </sheetView>
  </sheetViews>
  <sheetFormatPr defaultRowHeight="12.75"/>
  <cols>
    <col min="2" max="2" width="10" bestFit="1" customWidth="1"/>
    <col min="3" max="3" width="35.7109375" customWidth="1"/>
    <col min="4" max="4" width="13.42578125" bestFit="1" customWidth="1"/>
    <col min="5" max="10" width="13" bestFit="1" customWidth="1"/>
    <col min="11" max="16" width="9.28515625" bestFit="1" customWidth="1"/>
    <col min="17" max="17" width="10.5703125" customWidth="1"/>
    <col min="18" max="18" width="10.7109375" customWidth="1"/>
  </cols>
  <sheetData>
    <row r="1" spans="2:22">
      <c r="D1" s="53"/>
      <c r="E1" s="53"/>
      <c r="F1" s="53"/>
      <c r="G1" s="53"/>
      <c r="H1" s="53"/>
      <c r="I1" s="53"/>
      <c r="J1" s="53"/>
      <c r="K1" s="53"/>
      <c r="L1" s="53"/>
      <c r="M1" s="53"/>
      <c r="N1" s="53"/>
      <c r="O1" s="53"/>
      <c r="P1" s="53"/>
    </row>
    <row r="2" spans="2:22" ht="15.75">
      <c r="D2" s="87" t="s">
        <v>58</v>
      </c>
      <c r="E2" s="87"/>
      <c r="F2" s="87"/>
      <c r="G2" s="87"/>
      <c r="H2" s="87"/>
      <c r="I2" s="87"/>
      <c r="J2" s="87"/>
      <c r="K2" s="87"/>
      <c r="L2" s="87"/>
      <c r="M2" s="87"/>
      <c r="N2" s="87"/>
      <c r="O2" s="87"/>
      <c r="P2" s="87"/>
      <c r="Q2" s="88" t="s">
        <v>57</v>
      </c>
      <c r="R2" s="88"/>
      <c r="S2" s="88"/>
    </row>
    <row r="3" spans="2:22" ht="15.75">
      <c r="B3" s="64"/>
      <c r="C3" s="21" t="s">
        <v>28</v>
      </c>
      <c r="D3" s="63">
        <f>'Demand, Headcount,Utilization'!D7</f>
        <v>43101</v>
      </c>
      <c r="E3" s="63">
        <f>'Demand, Headcount,Utilization'!E7</f>
        <v>43132</v>
      </c>
      <c r="F3" s="63">
        <f>'Demand, Headcount,Utilization'!F7</f>
        <v>43160</v>
      </c>
      <c r="G3" s="63">
        <f>'Demand, Headcount,Utilization'!G7</f>
        <v>43191</v>
      </c>
      <c r="H3" s="63">
        <f>'Demand, Headcount,Utilization'!H7</f>
        <v>43221</v>
      </c>
      <c r="I3" s="63">
        <f>'Demand, Headcount,Utilization'!I7</f>
        <v>43252</v>
      </c>
      <c r="J3" s="63">
        <f>'Demand, Headcount,Utilization'!J7</f>
        <v>43282</v>
      </c>
      <c r="K3" s="63" t="str">
        <f>'Demand, Headcount,Utilization'!K7</f>
        <v>Month 8</v>
      </c>
      <c r="L3" s="63" t="str">
        <f>'Demand, Headcount,Utilization'!L7</f>
        <v>Month 9</v>
      </c>
      <c r="M3" s="63" t="str">
        <f>'Demand, Headcount,Utilization'!M7</f>
        <v>Month 10</v>
      </c>
      <c r="N3" s="63" t="str">
        <f>'Demand, Headcount,Utilization'!N7</f>
        <v>Month 11</v>
      </c>
      <c r="O3" s="63" t="str">
        <f>'Demand, Headcount,Utilization'!O7</f>
        <v>Month 12</v>
      </c>
      <c r="P3" s="63" t="str">
        <f>'Demand, Headcount,Utilization'!P7</f>
        <v>Month 13</v>
      </c>
      <c r="Q3" s="69" t="s">
        <v>17</v>
      </c>
      <c r="R3" s="69" t="s">
        <v>18</v>
      </c>
      <c r="S3" s="69" t="s">
        <v>19</v>
      </c>
    </row>
    <row r="4" spans="2:22">
      <c r="B4" s="5"/>
      <c r="C4" s="65" t="s">
        <v>150</v>
      </c>
      <c r="D4" s="7">
        <v>11881.899160000001</v>
      </c>
      <c r="E4" s="7">
        <v>11180.557409999999</v>
      </c>
      <c r="F4" s="7">
        <v>16342.763929999999</v>
      </c>
      <c r="G4" s="7">
        <v>13489.039409999999</v>
      </c>
      <c r="H4" s="7">
        <v>13561.042359999999</v>
      </c>
      <c r="I4" s="7">
        <v>14051.7605</v>
      </c>
      <c r="J4" s="7">
        <v>13149.88062</v>
      </c>
      <c r="K4" s="7"/>
      <c r="L4" s="7"/>
      <c r="M4" s="7"/>
      <c r="N4" s="7"/>
      <c r="O4" s="7"/>
      <c r="P4" s="7"/>
      <c r="Q4" s="57">
        <v>0.45</v>
      </c>
      <c r="R4" s="57">
        <v>0.3</v>
      </c>
      <c r="S4" s="57">
        <v>0.25</v>
      </c>
    </row>
    <row r="5" spans="2:22" s="62" customFormat="1">
      <c r="B5" s="5"/>
      <c r="C5" s="5"/>
      <c r="D5" s="5"/>
      <c r="E5" s="5"/>
      <c r="F5" s="5"/>
      <c r="G5" s="5"/>
      <c r="H5" s="5"/>
      <c r="I5" s="5"/>
      <c r="J5" s="5"/>
      <c r="K5" s="5"/>
      <c r="L5" s="5"/>
      <c r="M5" s="5"/>
      <c r="N5" s="5"/>
      <c r="O5" s="5"/>
      <c r="P5" s="5"/>
    </row>
    <row r="6" spans="2:22" ht="15.75">
      <c r="B6" s="5"/>
      <c r="C6" s="56" t="s">
        <v>65</v>
      </c>
      <c r="D6" s="7">
        <v>1.2</v>
      </c>
      <c r="E6" s="7">
        <v>1.2</v>
      </c>
      <c r="F6" s="7">
        <v>1.2</v>
      </c>
      <c r="G6" s="7">
        <v>1.2</v>
      </c>
      <c r="H6" s="7">
        <v>1.2</v>
      </c>
      <c r="I6" s="7">
        <v>1.2</v>
      </c>
      <c r="J6" s="7">
        <v>1.2</v>
      </c>
      <c r="K6" s="7">
        <v>1.2</v>
      </c>
      <c r="L6" s="7">
        <v>1.2</v>
      </c>
      <c r="M6" s="7">
        <v>1.2</v>
      </c>
      <c r="N6" s="7">
        <v>1.2</v>
      </c>
      <c r="O6" s="7">
        <v>1.2</v>
      </c>
      <c r="P6" s="7">
        <v>1.2</v>
      </c>
    </row>
    <row r="7" spans="2:22">
      <c r="B7" s="5"/>
      <c r="C7" s="4"/>
      <c r="D7" s="68"/>
      <c r="E7" s="68"/>
      <c r="F7" s="68"/>
      <c r="G7" s="68"/>
      <c r="H7" s="68"/>
      <c r="I7" s="68"/>
      <c r="J7" s="68"/>
      <c r="K7" s="68"/>
      <c r="L7" s="68"/>
      <c r="M7" s="68"/>
      <c r="N7" s="68"/>
      <c r="O7" s="68"/>
      <c r="P7" s="68"/>
    </row>
    <row r="8" spans="2:22" s="62" customFormat="1" ht="15.75">
      <c r="B8" s="89"/>
      <c r="C8" s="55" t="s">
        <v>69</v>
      </c>
      <c r="D8" s="7">
        <v>945</v>
      </c>
      <c r="E8" s="7">
        <v>972</v>
      </c>
      <c r="F8" s="7">
        <v>1000</v>
      </c>
      <c r="G8" s="7">
        <v>1028</v>
      </c>
      <c r="H8" s="7">
        <v>1055</v>
      </c>
      <c r="I8" s="7">
        <v>1083</v>
      </c>
      <c r="J8" s="7">
        <v>1111</v>
      </c>
      <c r="K8" s="7">
        <v>1139</v>
      </c>
      <c r="L8" s="7">
        <v>1166</v>
      </c>
      <c r="M8" s="7">
        <v>1194</v>
      </c>
      <c r="N8" s="7">
        <v>1222</v>
      </c>
      <c r="O8" s="7">
        <v>1250</v>
      </c>
      <c r="P8" s="7">
        <v>1250</v>
      </c>
      <c r="V8"/>
    </row>
    <row r="9" spans="2:22" s="62" customFormat="1">
      <c r="B9" s="89"/>
      <c r="C9" s="5"/>
      <c r="D9" s="61"/>
      <c r="E9" s="61"/>
      <c r="F9" s="61"/>
      <c r="G9" s="61"/>
      <c r="H9" s="61"/>
      <c r="I9" s="61"/>
      <c r="J9" s="61"/>
      <c r="K9" s="61"/>
      <c r="L9" s="61"/>
      <c r="M9" s="61"/>
      <c r="N9" s="61"/>
      <c r="O9" s="61"/>
      <c r="P9" s="61"/>
      <c r="V9"/>
    </row>
    <row r="10" spans="2:22" ht="15.75">
      <c r="B10" s="89"/>
      <c r="D10" s="90" t="s">
        <v>70</v>
      </c>
      <c r="E10" s="91"/>
      <c r="F10" s="91"/>
      <c r="G10" s="91"/>
      <c r="H10" s="91"/>
      <c r="I10" s="91"/>
      <c r="J10" s="91"/>
      <c r="K10" s="91"/>
      <c r="L10" s="91"/>
      <c r="M10" s="91"/>
      <c r="N10" s="91"/>
      <c r="O10" s="91"/>
      <c r="P10" s="92"/>
      <c r="Q10" s="88" t="s">
        <v>63</v>
      </c>
      <c r="R10" s="88"/>
    </row>
    <row r="11" spans="2:22" ht="15.75" customHeight="1">
      <c r="B11" s="89"/>
      <c r="C11" s="58" t="s">
        <v>59</v>
      </c>
      <c r="D11" s="63">
        <f>D3</f>
        <v>43101</v>
      </c>
      <c r="E11" s="63">
        <f t="shared" ref="E11:P11" si="0">E3</f>
        <v>43132</v>
      </c>
      <c r="F11" s="63">
        <f t="shared" si="0"/>
        <v>43160</v>
      </c>
      <c r="G11" s="63">
        <f t="shared" si="0"/>
        <v>43191</v>
      </c>
      <c r="H11" s="63">
        <f t="shared" si="0"/>
        <v>43221</v>
      </c>
      <c r="I11" s="63">
        <f t="shared" si="0"/>
        <v>43252</v>
      </c>
      <c r="J11" s="63">
        <f t="shared" si="0"/>
        <v>43282</v>
      </c>
      <c r="K11" s="63" t="str">
        <f t="shared" si="0"/>
        <v>Month 8</v>
      </c>
      <c r="L11" s="63" t="str">
        <f t="shared" si="0"/>
        <v>Month 9</v>
      </c>
      <c r="M11" s="63" t="str">
        <f t="shared" si="0"/>
        <v>Month 10</v>
      </c>
      <c r="N11" s="63" t="str">
        <f t="shared" si="0"/>
        <v>Month 11</v>
      </c>
      <c r="O11" s="63" t="str">
        <f t="shared" si="0"/>
        <v>Month 12</v>
      </c>
      <c r="P11" s="63" t="str">
        <f t="shared" si="0"/>
        <v>Month 13</v>
      </c>
      <c r="Q11" s="69" t="s">
        <v>60</v>
      </c>
      <c r="R11" s="69" t="s">
        <v>61</v>
      </c>
    </row>
    <row r="12" spans="2:22">
      <c r="B12" s="89"/>
      <c r="C12" s="59" t="s">
        <v>17</v>
      </c>
      <c r="D12" s="72">
        <f>D4*D6*$Q$4</f>
        <v>6416.2255464000009</v>
      </c>
      <c r="E12" s="72">
        <f t="shared" ref="E12:P12" si="1">E4*E6*$Q$4</f>
        <v>6037.5010014</v>
      </c>
      <c r="F12" s="72">
        <f t="shared" si="1"/>
        <v>8825.0925221999987</v>
      </c>
      <c r="G12" s="72">
        <f t="shared" si="1"/>
        <v>7284.0812813999992</v>
      </c>
      <c r="H12" s="72">
        <f t="shared" si="1"/>
        <v>7322.9628743999992</v>
      </c>
      <c r="I12" s="72">
        <f t="shared" si="1"/>
        <v>7587.9506700000002</v>
      </c>
      <c r="J12" s="72">
        <f t="shared" si="1"/>
        <v>7100.9355347999999</v>
      </c>
      <c r="K12" s="72">
        <f t="shared" si="1"/>
        <v>0</v>
      </c>
      <c r="L12" s="72">
        <f t="shared" si="1"/>
        <v>0</v>
      </c>
      <c r="M12" s="72">
        <f t="shared" si="1"/>
        <v>0</v>
      </c>
      <c r="N12" s="72">
        <f t="shared" si="1"/>
        <v>0</v>
      </c>
      <c r="O12" s="72">
        <f t="shared" si="1"/>
        <v>0</v>
      </c>
      <c r="P12" s="72">
        <f t="shared" si="1"/>
        <v>0</v>
      </c>
      <c r="Q12" s="57">
        <v>1</v>
      </c>
      <c r="R12" s="57">
        <v>0</v>
      </c>
    </row>
    <row r="13" spans="2:22">
      <c r="B13" s="89"/>
      <c r="C13" s="59" t="s">
        <v>18</v>
      </c>
      <c r="D13" s="72">
        <f>D4*D6*$R$4</f>
        <v>4277.4836976000006</v>
      </c>
      <c r="E13" s="72">
        <f t="shared" ref="E13:P13" si="2">E4*E6*$R$4</f>
        <v>4025.0006675999998</v>
      </c>
      <c r="F13" s="72">
        <f t="shared" si="2"/>
        <v>5883.3950147999994</v>
      </c>
      <c r="G13" s="72">
        <f t="shared" si="2"/>
        <v>4856.0541875999998</v>
      </c>
      <c r="H13" s="72">
        <f t="shared" si="2"/>
        <v>4881.9752495999992</v>
      </c>
      <c r="I13" s="72">
        <f t="shared" si="2"/>
        <v>5058.6337800000001</v>
      </c>
      <c r="J13" s="72">
        <f t="shared" si="2"/>
        <v>4733.9570231999996</v>
      </c>
      <c r="K13" s="72">
        <f t="shared" si="2"/>
        <v>0</v>
      </c>
      <c r="L13" s="72">
        <f t="shared" si="2"/>
        <v>0</v>
      </c>
      <c r="M13" s="72">
        <f t="shared" si="2"/>
        <v>0</v>
      </c>
      <c r="N13" s="72">
        <f t="shared" si="2"/>
        <v>0</v>
      </c>
      <c r="O13" s="72">
        <f t="shared" si="2"/>
        <v>0</v>
      </c>
      <c r="P13" s="72">
        <f t="shared" si="2"/>
        <v>0</v>
      </c>
      <c r="Q13" s="57">
        <v>1</v>
      </c>
      <c r="R13" s="57">
        <v>0</v>
      </c>
    </row>
    <row r="14" spans="2:22">
      <c r="B14" s="89"/>
      <c r="C14" s="59" t="s">
        <v>19</v>
      </c>
      <c r="D14" s="72">
        <f>D4*D6*$S$4</f>
        <v>3564.5697480000003</v>
      </c>
      <c r="E14" s="72">
        <f t="shared" ref="E14:P14" si="3">E4*E6*$S$4</f>
        <v>3354.1672229999999</v>
      </c>
      <c r="F14" s="72">
        <f t="shared" si="3"/>
        <v>4902.8291789999994</v>
      </c>
      <c r="G14" s="72">
        <f t="shared" si="3"/>
        <v>4046.7118229999996</v>
      </c>
      <c r="H14" s="72">
        <f t="shared" si="3"/>
        <v>4068.3127079999995</v>
      </c>
      <c r="I14" s="72">
        <f t="shared" si="3"/>
        <v>4215.5281500000001</v>
      </c>
      <c r="J14" s="72">
        <f t="shared" si="3"/>
        <v>3944.9641859999997</v>
      </c>
      <c r="K14" s="72">
        <f t="shared" si="3"/>
        <v>0</v>
      </c>
      <c r="L14" s="72">
        <f t="shared" si="3"/>
        <v>0</v>
      </c>
      <c r="M14" s="72">
        <f t="shared" si="3"/>
        <v>0</v>
      </c>
      <c r="N14" s="72">
        <f t="shared" si="3"/>
        <v>0</v>
      </c>
      <c r="O14" s="72">
        <f t="shared" si="3"/>
        <v>0</v>
      </c>
      <c r="P14" s="72">
        <f t="shared" si="3"/>
        <v>0</v>
      </c>
      <c r="Q14" s="57">
        <v>1</v>
      </c>
      <c r="R14" s="57">
        <v>0</v>
      </c>
    </row>
    <row r="15" spans="2:22">
      <c r="B15" s="89"/>
    </row>
    <row r="16" spans="2:22">
      <c r="B16" s="89"/>
    </row>
    <row r="17" spans="2:17" ht="15.75">
      <c r="B17" s="89"/>
      <c r="D17" s="87" t="s">
        <v>71</v>
      </c>
      <c r="E17" s="87"/>
      <c r="F17" s="87"/>
      <c r="G17" s="87"/>
      <c r="H17" s="87"/>
      <c r="I17" s="87"/>
      <c r="J17" s="87"/>
      <c r="K17" s="87"/>
      <c r="L17" s="87"/>
      <c r="M17" s="87"/>
      <c r="N17" s="87"/>
      <c r="O17" s="87"/>
      <c r="P17" s="87"/>
    </row>
    <row r="18" spans="2:17" ht="15.75">
      <c r="B18" s="89"/>
      <c r="C18" s="58" t="s">
        <v>64</v>
      </c>
      <c r="D18" s="63">
        <f>D3</f>
        <v>43101</v>
      </c>
      <c r="E18" s="63">
        <f t="shared" ref="E18:P18" si="4">E3</f>
        <v>43132</v>
      </c>
      <c r="F18" s="63">
        <f t="shared" si="4"/>
        <v>43160</v>
      </c>
      <c r="G18" s="63">
        <f t="shared" si="4"/>
        <v>43191</v>
      </c>
      <c r="H18" s="63">
        <f t="shared" si="4"/>
        <v>43221</v>
      </c>
      <c r="I18" s="63">
        <f t="shared" si="4"/>
        <v>43252</v>
      </c>
      <c r="J18" s="63">
        <f t="shared" si="4"/>
        <v>43282</v>
      </c>
      <c r="K18" s="63" t="str">
        <f t="shared" si="4"/>
        <v>Month 8</v>
      </c>
      <c r="L18" s="63" t="str">
        <f t="shared" si="4"/>
        <v>Month 9</v>
      </c>
      <c r="M18" s="63" t="str">
        <f t="shared" si="4"/>
        <v>Month 10</v>
      </c>
      <c r="N18" s="63" t="str">
        <f t="shared" si="4"/>
        <v>Month 11</v>
      </c>
      <c r="O18" s="63" t="str">
        <f t="shared" si="4"/>
        <v>Month 12</v>
      </c>
      <c r="P18" s="63" t="str">
        <f t="shared" si="4"/>
        <v>Month 13</v>
      </c>
    </row>
    <row r="19" spans="2:17">
      <c r="B19" s="89"/>
      <c r="C19" s="59" t="s">
        <v>17</v>
      </c>
      <c r="D19" s="72">
        <f>D12*$Q$12</f>
        <v>6416.2255464000009</v>
      </c>
      <c r="E19" s="72">
        <f t="shared" ref="E19:P19" si="5">E12*$Q$12</f>
        <v>6037.5010014</v>
      </c>
      <c r="F19" s="72">
        <f t="shared" si="5"/>
        <v>8825.0925221999987</v>
      </c>
      <c r="G19" s="72">
        <f t="shared" si="5"/>
        <v>7284.0812813999992</v>
      </c>
      <c r="H19" s="72">
        <f t="shared" si="5"/>
        <v>7322.9628743999992</v>
      </c>
      <c r="I19" s="72">
        <f t="shared" si="5"/>
        <v>7587.9506700000002</v>
      </c>
      <c r="J19" s="72">
        <f t="shared" si="5"/>
        <v>7100.9355347999999</v>
      </c>
      <c r="K19" s="72">
        <f t="shared" si="5"/>
        <v>0</v>
      </c>
      <c r="L19" s="72">
        <f t="shared" si="5"/>
        <v>0</v>
      </c>
      <c r="M19" s="72">
        <f t="shared" si="5"/>
        <v>0</v>
      </c>
      <c r="N19" s="72">
        <f t="shared" si="5"/>
        <v>0</v>
      </c>
      <c r="O19" s="72">
        <f t="shared" si="5"/>
        <v>0</v>
      </c>
      <c r="P19" s="72">
        <f t="shared" si="5"/>
        <v>0</v>
      </c>
    </row>
    <row r="20" spans="2:17">
      <c r="B20" s="89"/>
      <c r="C20" s="59" t="s">
        <v>18</v>
      </c>
      <c r="D20" s="72">
        <f>D13*$Q$13</f>
        <v>4277.4836976000006</v>
      </c>
      <c r="E20" s="72">
        <f t="shared" ref="E20:P20" si="6">E13*$Q$13</f>
        <v>4025.0006675999998</v>
      </c>
      <c r="F20" s="72">
        <f t="shared" si="6"/>
        <v>5883.3950147999994</v>
      </c>
      <c r="G20" s="72">
        <f t="shared" si="6"/>
        <v>4856.0541875999998</v>
      </c>
      <c r="H20" s="72">
        <f t="shared" si="6"/>
        <v>4881.9752495999992</v>
      </c>
      <c r="I20" s="72">
        <f t="shared" si="6"/>
        <v>5058.6337800000001</v>
      </c>
      <c r="J20" s="72">
        <f t="shared" si="6"/>
        <v>4733.9570231999996</v>
      </c>
      <c r="K20" s="72">
        <f t="shared" si="6"/>
        <v>0</v>
      </c>
      <c r="L20" s="72">
        <f t="shared" si="6"/>
        <v>0</v>
      </c>
      <c r="M20" s="72">
        <f t="shared" si="6"/>
        <v>0</v>
      </c>
      <c r="N20" s="72">
        <f t="shared" si="6"/>
        <v>0</v>
      </c>
      <c r="O20" s="72">
        <f t="shared" si="6"/>
        <v>0</v>
      </c>
      <c r="P20" s="72">
        <f t="shared" si="6"/>
        <v>0</v>
      </c>
    </row>
    <row r="21" spans="2:17">
      <c r="B21" s="89"/>
      <c r="C21" s="59" t="s">
        <v>19</v>
      </c>
      <c r="D21" s="72">
        <f>D14*$Q$14</f>
        <v>3564.5697480000003</v>
      </c>
      <c r="E21" s="72">
        <f t="shared" ref="E21:P21" si="7">E14*$Q$14</f>
        <v>3354.1672229999999</v>
      </c>
      <c r="F21" s="72">
        <f t="shared" si="7"/>
        <v>4902.8291789999994</v>
      </c>
      <c r="G21" s="72">
        <f t="shared" si="7"/>
        <v>4046.7118229999996</v>
      </c>
      <c r="H21" s="72">
        <f t="shared" si="7"/>
        <v>4068.3127079999995</v>
      </c>
      <c r="I21" s="72">
        <f t="shared" si="7"/>
        <v>4215.5281500000001</v>
      </c>
      <c r="J21" s="72">
        <f t="shared" si="7"/>
        <v>3944.9641859999997</v>
      </c>
      <c r="K21" s="72">
        <f t="shared" si="7"/>
        <v>0</v>
      </c>
      <c r="L21" s="72">
        <f t="shared" si="7"/>
        <v>0</v>
      </c>
      <c r="M21" s="72">
        <f t="shared" si="7"/>
        <v>0</v>
      </c>
      <c r="N21" s="72">
        <f t="shared" si="7"/>
        <v>0</v>
      </c>
      <c r="O21" s="72">
        <f t="shared" si="7"/>
        <v>0</v>
      </c>
      <c r="P21" s="72">
        <f t="shared" si="7"/>
        <v>0</v>
      </c>
    </row>
    <row r="22" spans="2:17">
      <c r="B22" s="89"/>
      <c r="C22" s="5"/>
      <c r="D22" s="72"/>
      <c r="E22" s="72"/>
      <c r="F22" s="72"/>
      <c r="G22" s="72"/>
      <c r="H22" s="72"/>
      <c r="I22" s="72"/>
      <c r="J22" s="72"/>
      <c r="K22" s="72"/>
      <c r="L22" s="72"/>
      <c r="M22" s="72"/>
      <c r="N22" s="72"/>
      <c r="O22" s="72"/>
      <c r="P22" s="72"/>
    </row>
    <row r="23" spans="2:17">
      <c r="B23" s="89"/>
      <c r="C23" s="66" t="s">
        <v>77</v>
      </c>
      <c r="D23" s="72">
        <f>SUM(D19:D21)</f>
        <v>14258.278992000001</v>
      </c>
      <c r="E23" s="72">
        <f t="shared" ref="E23:P23" si="8">SUM(E19:E21)</f>
        <v>13416.668892</v>
      </c>
      <c r="F23" s="72">
        <f t="shared" si="8"/>
        <v>19611.316715999998</v>
      </c>
      <c r="G23" s="72">
        <f t="shared" si="8"/>
        <v>16186.847291999999</v>
      </c>
      <c r="H23" s="72">
        <f t="shared" si="8"/>
        <v>16273.250831999998</v>
      </c>
      <c r="I23" s="72">
        <f t="shared" si="8"/>
        <v>16862.1126</v>
      </c>
      <c r="J23" s="72">
        <f t="shared" si="8"/>
        <v>15779.856743999999</v>
      </c>
      <c r="K23" s="72">
        <f t="shared" si="8"/>
        <v>0</v>
      </c>
      <c r="L23" s="72">
        <f t="shared" si="8"/>
        <v>0</v>
      </c>
      <c r="M23" s="72">
        <f t="shared" si="8"/>
        <v>0</v>
      </c>
      <c r="N23" s="72">
        <f t="shared" si="8"/>
        <v>0</v>
      </c>
      <c r="O23" s="72">
        <f t="shared" si="8"/>
        <v>0</v>
      </c>
      <c r="P23" s="72">
        <f t="shared" si="8"/>
        <v>0</v>
      </c>
    </row>
    <row r="24" spans="2:17">
      <c r="B24" s="89"/>
      <c r="C24" s="5"/>
      <c r="D24" s="61"/>
      <c r="E24" s="61"/>
      <c r="F24" s="61"/>
      <c r="G24" s="61"/>
      <c r="H24" s="61"/>
      <c r="I24" s="61"/>
      <c r="J24" s="61"/>
      <c r="K24" s="61"/>
      <c r="L24" s="61"/>
      <c r="M24" s="61"/>
      <c r="N24" s="61"/>
      <c r="O24" s="61"/>
      <c r="P24" s="61"/>
    </row>
    <row r="25" spans="2:17" ht="15.75">
      <c r="B25" s="89"/>
      <c r="C25" s="5"/>
      <c r="D25" s="87" t="s">
        <v>74</v>
      </c>
      <c r="E25" s="87"/>
      <c r="F25" s="87"/>
      <c r="G25" s="87"/>
      <c r="H25" s="87"/>
      <c r="I25" s="87"/>
      <c r="J25" s="87"/>
      <c r="K25" s="87"/>
      <c r="L25" s="87"/>
      <c r="M25" s="87"/>
      <c r="N25" s="87"/>
      <c r="O25" s="87"/>
      <c r="P25" s="87"/>
    </row>
    <row r="26" spans="2:17" ht="15.75">
      <c r="B26" s="89"/>
      <c r="C26" s="56" t="s">
        <v>75</v>
      </c>
      <c r="D26" s="71">
        <f>D3</f>
        <v>43101</v>
      </c>
      <c r="E26" s="71">
        <f t="shared" ref="E26:P26" si="9">E3</f>
        <v>43132</v>
      </c>
      <c r="F26" s="71">
        <f t="shared" si="9"/>
        <v>43160</v>
      </c>
      <c r="G26" s="71">
        <f t="shared" si="9"/>
        <v>43191</v>
      </c>
      <c r="H26" s="71">
        <f t="shared" si="9"/>
        <v>43221</v>
      </c>
      <c r="I26" s="71">
        <f t="shared" si="9"/>
        <v>43252</v>
      </c>
      <c r="J26" s="71">
        <f t="shared" si="9"/>
        <v>43282</v>
      </c>
      <c r="K26" s="71" t="str">
        <f t="shared" si="9"/>
        <v>Month 8</v>
      </c>
      <c r="L26" s="71" t="str">
        <f t="shared" si="9"/>
        <v>Month 9</v>
      </c>
      <c r="M26" s="71" t="str">
        <f t="shared" si="9"/>
        <v>Month 10</v>
      </c>
      <c r="N26" s="71" t="str">
        <f t="shared" si="9"/>
        <v>Month 11</v>
      </c>
      <c r="O26" s="71" t="str">
        <f t="shared" si="9"/>
        <v>Month 12</v>
      </c>
      <c r="P26" s="71" t="str">
        <f t="shared" si="9"/>
        <v>Month 13</v>
      </c>
      <c r="Q26" s="69" t="s">
        <v>73</v>
      </c>
    </row>
    <row r="27" spans="2:17">
      <c r="B27" s="89"/>
      <c r="C27" s="54" t="s">
        <v>66</v>
      </c>
      <c r="D27" s="72">
        <f>D23+(D23*$Q$27)</f>
        <v>17109.934790400002</v>
      </c>
      <c r="E27" s="72">
        <f t="shared" ref="E27:P27" si="10">E23+(E23*$Q$27)</f>
        <v>16100.002670399999</v>
      </c>
      <c r="F27" s="72">
        <f t="shared" si="10"/>
        <v>23533.580059199998</v>
      </c>
      <c r="G27" s="72">
        <f t="shared" si="10"/>
        <v>19424.216750399999</v>
      </c>
      <c r="H27" s="72">
        <f t="shared" si="10"/>
        <v>19527.900998399997</v>
      </c>
      <c r="I27" s="72">
        <f t="shared" si="10"/>
        <v>20234.53512</v>
      </c>
      <c r="J27" s="72">
        <f t="shared" si="10"/>
        <v>18935.828092799999</v>
      </c>
      <c r="K27" s="72">
        <f t="shared" si="10"/>
        <v>0</v>
      </c>
      <c r="L27" s="72">
        <f t="shared" si="10"/>
        <v>0</v>
      </c>
      <c r="M27" s="72">
        <f t="shared" si="10"/>
        <v>0</v>
      </c>
      <c r="N27" s="72">
        <f t="shared" si="10"/>
        <v>0</v>
      </c>
      <c r="O27" s="72">
        <f t="shared" si="10"/>
        <v>0</v>
      </c>
      <c r="P27" s="72">
        <f t="shared" si="10"/>
        <v>0</v>
      </c>
      <c r="Q27" s="57">
        <v>0.2</v>
      </c>
    </row>
    <row r="28" spans="2:17">
      <c r="B28" s="89"/>
      <c r="C28" s="54" t="s">
        <v>67</v>
      </c>
      <c r="D28" s="72">
        <f>D23+(D23*$Q$28)</f>
        <v>16397.020840800003</v>
      </c>
      <c r="E28" s="72">
        <f t="shared" ref="E28:P28" si="11">E23+(E23*$Q$28)</f>
        <v>15429.1692258</v>
      </c>
      <c r="F28" s="72">
        <f t="shared" si="11"/>
        <v>22553.014223399998</v>
      </c>
      <c r="G28" s="72">
        <f t="shared" si="11"/>
        <v>18614.874385799998</v>
      </c>
      <c r="H28" s="72">
        <f t="shared" si="11"/>
        <v>18714.238456799998</v>
      </c>
      <c r="I28" s="72">
        <f t="shared" si="11"/>
        <v>19391.429490000002</v>
      </c>
      <c r="J28" s="72">
        <f t="shared" si="11"/>
        <v>18146.835255599999</v>
      </c>
      <c r="K28" s="72">
        <f t="shared" si="11"/>
        <v>0</v>
      </c>
      <c r="L28" s="72">
        <f t="shared" si="11"/>
        <v>0</v>
      </c>
      <c r="M28" s="72">
        <f t="shared" si="11"/>
        <v>0</v>
      </c>
      <c r="N28" s="72">
        <f t="shared" si="11"/>
        <v>0</v>
      </c>
      <c r="O28" s="72">
        <f t="shared" si="11"/>
        <v>0</v>
      </c>
      <c r="P28" s="72">
        <f t="shared" si="11"/>
        <v>0</v>
      </c>
      <c r="Q28" s="57">
        <v>0.15</v>
      </c>
    </row>
    <row r="29" spans="2:17">
      <c r="B29" s="89"/>
      <c r="C29" s="54" t="s">
        <v>68</v>
      </c>
      <c r="D29" s="72">
        <f>D23+(D23*$Q$29)</f>
        <v>14258.278992000001</v>
      </c>
      <c r="E29" s="72">
        <f t="shared" ref="E29:P29" si="12">E23+(E23*$Q$29)</f>
        <v>13416.668892</v>
      </c>
      <c r="F29" s="72">
        <f t="shared" si="12"/>
        <v>19611.316715999998</v>
      </c>
      <c r="G29" s="72">
        <f t="shared" si="12"/>
        <v>16186.847291999999</v>
      </c>
      <c r="H29" s="72">
        <f t="shared" si="12"/>
        <v>16273.250831999998</v>
      </c>
      <c r="I29" s="72">
        <f t="shared" si="12"/>
        <v>16862.1126</v>
      </c>
      <c r="J29" s="72">
        <f t="shared" si="12"/>
        <v>15779.856743999999</v>
      </c>
      <c r="K29" s="72">
        <f t="shared" si="12"/>
        <v>0</v>
      </c>
      <c r="L29" s="72">
        <f t="shared" si="12"/>
        <v>0</v>
      </c>
      <c r="M29" s="72">
        <f t="shared" si="12"/>
        <v>0</v>
      </c>
      <c r="N29" s="72">
        <f t="shared" si="12"/>
        <v>0</v>
      </c>
      <c r="O29" s="72">
        <f t="shared" si="12"/>
        <v>0</v>
      </c>
      <c r="P29" s="72">
        <f t="shared" si="12"/>
        <v>0</v>
      </c>
      <c r="Q29" s="57">
        <v>0</v>
      </c>
    </row>
    <row r="30" spans="2:17">
      <c r="B30" s="89"/>
      <c r="C30" s="73" t="s">
        <v>78</v>
      </c>
      <c r="D30" s="72">
        <f>(D23+(D23*$Q$30)/1.12)</f>
        <v>18713.991177000004</v>
      </c>
      <c r="E30" s="72">
        <f t="shared" ref="E30:P30" si="13">(E23+(E23*$Q$30)/1.12)</f>
        <v>17609.377920749997</v>
      </c>
      <c r="F30" s="72">
        <f t="shared" si="13"/>
        <v>25739.853189749996</v>
      </c>
      <c r="G30" s="72">
        <f t="shared" si="13"/>
        <v>21245.237070749998</v>
      </c>
      <c r="H30" s="72">
        <f t="shared" si="13"/>
        <v>21358.641716999999</v>
      </c>
      <c r="I30" s="72">
        <f t="shared" si="13"/>
        <v>22131.522787499998</v>
      </c>
      <c r="J30" s="72">
        <f t="shared" si="13"/>
        <v>20711.061976499997</v>
      </c>
      <c r="K30" s="72">
        <f t="shared" si="13"/>
        <v>0</v>
      </c>
      <c r="L30" s="72">
        <f t="shared" si="13"/>
        <v>0</v>
      </c>
      <c r="M30" s="72">
        <f t="shared" si="13"/>
        <v>0</v>
      </c>
      <c r="N30" s="72">
        <f t="shared" si="13"/>
        <v>0</v>
      </c>
      <c r="O30" s="72">
        <f t="shared" si="13"/>
        <v>0</v>
      </c>
      <c r="P30" s="72">
        <f t="shared" si="13"/>
        <v>0</v>
      </c>
      <c r="Q30" s="57">
        <f>SUM(Q27:Q29)</f>
        <v>0.35</v>
      </c>
    </row>
    <row r="31" spans="2:17">
      <c r="B31" s="89"/>
      <c r="C31" s="5"/>
      <c r="D31" s="61"/>
      <c r="E31" s="61"/>
      <c r="F31" s="61"/>
      <c r="G31" s="61"/>
      <c r="H31" s="61"/>
      <c r="I31" s="61"/>
      <c r="J31" s="61"/>
      <c r="K31" s="61"/>
      <c r="L31" s="61"/>
      <c r="M31" s="61"/>
      <c r="N31" s="61"/>
      <c r="O31" s="61"/>
      <c r="P31" s="61"/>
    </row>
    <row r="32" spans="2:17">
      <c r="B32" s="89"/>
    </row>
    <row r="33" spans="2:17" ht="15.75">
      <c r="B33" s="89"/>
      <c r="D33" s="87" t="s">
        <v>72</v>
      </c>
      <c r="E33" s="87"/>
      <c r="F33" s="87"/>
      <c r="G33" s="87"/>
      <c r="H33" s="87"/>
      <c r="I33" s="87"/>
      <c r="J33" s="87"/>
      <c r="K33" s="87"/>
      <c r="L33" s="87"/>
      <c r="M33" s="87"/>
      <c r="N33" s="87"/>
      <c r="O33" s="87"/>
      <c r="P33" s="87"/>
    </row>
    <row r="34" spans="2:17" ht="15.75">
      <c r="B34" s="89"/>
      <c r="C34" s="58" t="s">
        <v>64</v>
      </c>
      <c r="D34" s="63">
        <f>D3</f>
        <v>43101</v>
      </c>
      <c r="E34" s="63">
        <f t="shared" ref="E34:P34" si="14">E3</f>
        <v>43132</v>
      </c>
      <c r="F34" s="63">
        <f t="shared" si="14"/>
        <v>43160</v>
      </c>
      <c r="G34" s="63">
        <f t="shared" si="14"/>
        <v>43191</v>
      </c>
      <c r="H34" s="63">
        <f t="shared" si="14"/>
        <v>43221</v>
      </c>
      <c r="I34" s="63">
        <f t="shared" si="14"/>
        <v>43252</v>
      </c>
      <c r="J34" s="63">
        <f t="shared" si="14"/>
        <v>43282</v>
      </c>
      <c r="K34" s="63" t="str">
        <f t="shared" si="14"/>
        <v>Month 8</v>
      </c>
      <c r="L34" s="63" t="str">
        <f t="shared" si="14"/>
        <v>Month 9</v>
      </c>
      <c r="M34" s="63" t="str">
        <f t="shared" si="14"/>
        <v>Month 10</v>
      </c>
      <c r="N34" s="63" t="str">
        <f t="shared" si="14"/>
        <v>Month 11</v>
      </c>
      <c r="O34" s="63" t="str">
        <f t="shared" si="14"/>
        <v>Month 12</v>
      </c>
      <c r="P34" s="63" t="str">
        <f t="shared" si="14"/>
        <v>Month 13</v>
      </c>
    </row>
    <row r="35" spans="2:17">
      <c r="B35" s="89"/>
      <c r="C35" s="59" t="s">
        <v>17</v>
      </c>
      <c r="D35" s="11">
        <f>D12*$R$12</f>
        <v>0</v>
      </c>
      <c r="E35" s="11">
        <f t="shared" ref="E35:P35" si="15">E12*$R$12</f>
        <v>0</v>
      </c>
      <c r="F35" s="11">
        <f t="shared" si="15"/>
        <v>0</v>
      </c>
      <c r="G35" s="11">
        <f t="shared" si="15"/>
        <v>0</v>
      </c>
      <c r="H35" s="11">
        <f t="shared" si="15"/>
        <v>0</v>
      </c>
      <c r="I35" s="11">
        <f t="shared" si="15"/>
        <v>0</v>
      </c>
      <c r="J35" s="11">
        <f t="shared" si="15"/>
        <v>0</v>
      </c>
      <c r="K35" s="11">
        <f t="shared" si="15"/>
        <v>0</v>
      </c>
      <c r="L35" s="11">
        <f t="shared" si="15"/>
        <v>0</v>
      </c>
      <c r="M35" s="11">
        <f t="shared" si="15"/>
        <v>0</v>
      </c>
      <c r="N35" s="11">
        <f t="shared" si="15"/>
        <v>0</v>
      </c>
      <c r="O35" s="11">
        <f t="shared" si="15"/>
        <v>0</v>
      </c>
      <c r="P35" s="11">
        <f t="shared" si="15"/>
        <v>0</v>
      </c>
    </row>
    <row r="36" spans="2:17">
      <c r="B36" s="89"/>
      <c r="C36" s="59" t="s">
        <v>18</v>
      </c>
      <c r="D36" s="11">
        <f>D13*$R$13</f>
        <v>0</v>
      </c>
      <c r="E36" s="11">
        <f t="shared" ref="E36:P36" si="16">E13*$R$13</f>
        <v>0</v>
      </c>
      <c r="F36" s="11">
        <f t="shared" si="16"/>
        <v>0</v>
      </c>
      <c r="G36" s="11">
        <f t="shared" si="16"/>
        <v>0</v>
      </c>
      <c r="H36" s="11">
        <f t="shared" si="16"/>
        <v>0</v>
      </c>
      <c r="I36" s="11">
        <f t="shared" si="16"/>
        <v>0</v>
      </c>
      <c r="J36" s="11">
        <f t="shared" si="16"/>
        <v>0</v>
      </c>
      <c r="K36" s="11">
        <f t="shared" si="16"/>
        <v>0</v>
      </c>
      <c r="L36" s="11">
        <f t="shared" si="16"/>
        <v>0</v>
      </c>
      <c r="M36" s="11">
        <f t="shared" si="16"/>
        <v>0</v>
      </c>
      <c r="N36" s="11">
        <f t="shared" si="16"/>
        <v>0</v>
      </c>
      <c r="O36" s="11">
        <f t="shared" si="16"/>
        <v>0</v>
      </c>
      <c r="P36" s="11">
        <f t="shared" si="16"/>
        <v>0</v>
      </c>
    </row>
    <row r="37" spans="2:17">
      <c r="B37" s="89"/>
      <c r="C37" s="59" t="s">
        <v>19</v>
      </c>
      <c r="D37" s="11">
        <f>D14*$R$14</f>
        <v>0</v>
      </c>
      <c r="E37" s="11">
        <f t="shared" ref="E37:P37" si="17">E14*$R$14</f>
        <v>0</v>
      </c>
      <c r="F37" s="11">
        <f t="shared" si="17"/>
        <v>0</v>
      </c>
      <c r="G37" s="11">
        <f t="shared" si="17"/>
        <v>0</v>
      </c>
      <c r="H37" s="11">
        <f t="shared" si="17"/>
        <v>0</v>
      </c>
      <c r="I37" s="11">
        <f t="shared" si="17"/>
        <v>0</v>
      </c>
      <c r="J37" s="11">
        <f t="shared" si="17"/>
        <v>0</v>
      </c>
      <c r="K37" s="11">
        <f t="shared" si="17"/>
        <v>0</v>
      </c>
      <c r="L37" s="11">
        <f t="shared" si="17"/>
        <v>0</v>
      </c>
      <c r="M37" s="11">
        <f t="shared" si="17"/>
        <v>0</v>
      </c>
      <c r="N37" s="11">
        <f t="shared" si="17"/>
        <v>0</v>
      </c>
      <c r="O37" s="11">
        <f t="shared" si="17"/>
        <v>0</v>
      </c>
      <c r="P37" s="11">
        <f t="shared" si="17"/>
        <v>0</v>
      </c>
    </row>
    <row r="38" spans="2:17">
      <c r="B38" s="89"/>
      <c r="C38" s="5"/>
      <c r="D38" s="61"/>
      <c r="E38" s="61"/>
      <c r="F38" s="61"/>
      <c r="G38" s="61"/>
      <c r="H38" s="61"/>
      <c r="I38" s="61"/>
      <c r="J38" s="61"/>
      <c r="K38" s="61"/>
      <c r="L38" s="61"/>
      <c r="M38" s="61"/>
      <c r="N38" s="61"/>
      <c r="O38" s="61"/>
      <c r="P38" s="61"/>
    </row>
    <row r="39" spans="2:17">
      <c r="B39" s="89"/>
      <c r="C39" s="66" t="s">
        <v>77</v>
      </c>
      <c r="D39" s="60">
        <f>SUM(D35:D37)</f>
        <v>0</v>
      </c>
      <c r="E39" s="70">
        <f t="shared" ref="E39:P39" si="18">SUM(E35:E37)</f>
        <v>0</v>
      </c>
      <c r="F39" s="70">
        <f t="shared" si="18"/>
        <v>0</v>
      </c>
      <c r="G39" s="70">
        <f t="shared" si="18"/>
        <v>0</v>
      </c>
      <c r="H39" s="70">
        <f t="shared" si="18"/>
        <v>0</v>
      </c>
      <c r="I39" s="70">
        <f t="shared" si="18"/>
        <v>0</v>
      </c>
      <c r="J39" s="70">
        <f t="shared" si="18"/>
        <v>0</v>
      </c>
      <c r="K39" s="70">
        <f t="shared" si="18"/>
        <v>0</v>
      </c>
      <c r="L39" s="70">
        <f t="shared" si="18"/>
        <v>0</v>
      </c>
      <c r="M39" s="70">
        <f t="shared" si="18"/>
        <v>0</v>
      </c>
      <c r="N39" s="70">
        <f t="shared" si="18"/>
        <v>0</v>
      </c>
      <c r="O39" s="70">
        <f t="shared" si="18"/>
        <v>0</v>
      </c>
      <c r="P39" s="70">
        <f t="shared" si="18"/>
        <v>0</v>
      </c>
    </row>
    <row r="40" spans="2:17">
      <c r="B40" s="89"/>
    </row>
    <row r="41" spans="2:17" ht="15.75">
      <c r="B41" s="89"/>
      <c r="C41" s="5"/>
      <c r="D41" s="87" t="s">
        <v>76</v>
      </c>
      <c r="E41" s="87"/>
      <c r="F41" s="87"/>
      <c r="G41" s="87"/>
      <c r="H41" s="87"/>
      <c r="I41" s="87"/>
      <c r="J41" s="87"/>
      <c r="K41" s="87"/>
      <c r="L41" s="87"/>
      <c r="M41" s="87"/>
      <c r="N41" s="87"/>
      <c r="O41" s="87"/>
      <c r="P41" s="87"/>
    </row>
    <row r="42" spans="2:17" ht="15.75">
      <c r="B42" s="89"/>
      <c r="C42" s="56" t="s">
        <v>75</v>
      </c>
      <c r="D42" s="71">
        <f>D18</f>
        <v>43101</v>
      </c>
      <c r="E42" s="71">
        <f t="shared" ref="E42:P42" si="19">E18</f>
        <v>43132</v>
      </c>
      <c r="F42" s="71">
        <f t="shared" si="19"/>
        <v>43160</v>
      </c>
      <c r="G42" s="71">
        <f t="shared" si="19"/>
        <v>43191</v>
      </c>
      <c r="H42" s="71">
        <f t="shared" si="19"/>
        <v>43221</v>
      </c>
      <c r="I42" s="71">
        <f t="shared" si="19"/>
        <v>43252</v>
      </c>
      <c r="J42" s="71">
        <f t="shared" si="19"/>
        <v>43282</v>
      </c>
      <c r="K42" s="71" t="str">
        <f t="shared" si="19"/>
        <v>Month 8</v>
      </c>
      <c r="L42" s="71" t="str">
        <f t="shared" si="19"/>
        <v>Month 9</v>
      </c>
      <c r="M42" s="71" t="str">
        <f t="shared" si="19"/>
        <v>Month 10</v>
      </c>
      <c r="N42" s="71" t="str">
        <f t="shared" si="19"/>
        <v>Month 11</v>
      </c>
      <c r="O42" s="71" t="str">
        <f t="shared" si="19"/>
        <v>Month 12</v>
      </c>
      <c r="P42" s="71" t="str">
        <f t="shared" si="19"/>
        <v>Month 13</v>
      </c>
      <c r="Q42" s="69" t="s">
        <v>73</v>
      </c>
    </row>
    <row r="43" spans="2:17">
      <c r="B43" s="89"/>
      <c r="C43" s="54" t="s">
        <v>66</v>
      </c>
      <c r="D43" s="11">
        <f>D39+(D39*$Q$43)</f>
        <v>0</v>
      </c>
      <c r="E43" s="11">
        <f t="shared" ref="E43:P43" si="20">E39+(E39*$Q$43)</f>
        <v>0</v>
      </c>
      <c r="F43" s="11">
        <f t="shared" si="20"/>
        <v>0</v>
      </c>
      <c r="G43" s="11">
        <f t="shared" si="20"/>
        <v>0</v>
      </c>
      <c r="H43" s="11">
        <f t="shared" si="20"/>
        <v>0</v>
      </c>
      <c r="I43" s="11">
        <f t="shared" si="20"/>
        <v>0</v>
      </c>
      <c r="J43" s="11">
        <f t="shared" si="20"/>
        <v>0</v>
      </c>
      <c r="K43" s="11">
        <f t="shared" si="20"/>
        <v>0</v>
      </c>
      <c r="L43" s="11">
        <f t="shared" si="20"/>
        <v>0</v>
      </c>
      <c r="M43" s="11">
        <f t="shared" si="20"/>
        <v>0</v>
      </c>
      <c r="N43" s="11">
        <f t="shared" si="20"/>
        <v>0</v>
      </c>
      <c r="O43" s="11">
        <f t="shared" si="20"/>
        <v>0</v>
      </c>
      <c r="P43" s="11">
        <f t="shared" si="20"/>
        <v>0</v>
      </c>
      <c r="Q43" s="57">
        <v>0</v>
      </c>
    </row>
    <row r="44" spans="2:17">
      <c r="B44" s="89"/>
      <c r="C44" s="54" t="s">
        <v>67</v>
      </c>
      <c r="D44" s="11">
        <f>D43+(D43*$Q$44)</f>
        <v>0</v>
      </c>
      <c r="E44" s="11">
        <f t="shared" ref="E44:P44" si="21">E43+(E43*$Q$44)</f>
        <v>0</v>
      </c>
      <c r="F44" s="11">
        <f t="shared" si="21"/>
        <v>0</v>
      </c>
      <c r="G44" s="11">
        <f t="shared" si="21"/>
        <v>0</v>
      </c>
      <c r="H44" s="11">
        <f t="shared" si="21"/>
        <v>0</v>
      </c>
      <c r="I44" s="11">
        <f t="shared" si="21"/>
        <v>0</v>
      </c>
      <c r="J44" s="11">
        <f t="shared" si="21"/>
        <v>0</v>
      </c>
      <c r="K44" s="11">
        <f t="shared" si="21"/>
        <v>0</v>
      </c>
      <c r="L44" s="11">
        <f t="shared" si="21"/>
        <v>0</v>
      </c>
      <c r="M44" s="11">
        <f t="shared" si="21"/>
        <v>0</v>
      </c>
      <c r="N44" s="11">
        <f t="shared" si="21"/>
        <v>0</v>
      </c>
      <c r="O44" s="11">
        <f t="shared" si="21"/>
        <v>0</v>
      </c>
      <c r="P44" s="11">
        <f t="shared" si="21"/>
        <v>0</v>
      </c>
      <c r="Q44" s="57">
        <v>0</v>
      </c>
    </row>
    <row r="45" spans="2:17">
      <c r="B45" s="89"/>
      <c r="C45" s="54" t="s">
        <v>68</v>
      </c>
      <c r="D45" s="11">
        <f>D44+(D44*$Q$45)</f>
        <v>0</v>
      </c>
      <c r="E45" s="11">
        <f t="shared" ref="E45:P45" si="22">E44+(E44*$Q$45)</f>
        <v>0</v>
      </c>
      <c r="F45" s="11">
        <f t="shared" si="22"/>
        <v>0</v>
      </c>
      <c r="G45" s="11">
        <f t="shared" si="22"/>
        <v>0</v>
      </c>
      <c r="H45" s="11">
        <f t="shared" si="22"/>
        <v>0</v>
      </c>
      <c r="I45" s="11">
        <f t="shared" si="22"/>
        <v>0</v>
      </c>
      <c r="J45" s="11">
        <f t="shared" si="22"/>
        <v>0</v>
      </c>
      <c r="K45" s="11">
        <f t="shared" si="22"/>
        <v>0</v>
      </c>
      <c r="L45" s="11">
        <f t="shared" si="22"/>
        <v>0</v>
      </c>
      <c r="M45" s="11">
        <f t="shared" si="22"/>
        <v>0</v>
      </c>
      <c r="N45" s="11">
        <f t="shared" si="22"/>
        <v>0</v>
      </c>
      <c r="O45" s="11">
        <f t="shared" si="22"/>
        <v>0</v>
      </c>
      <c r="P45" s="11">
        <f t="shared" si="22"/>
        <v>0</v>
      </c>
      <c r="Q45" s="57">
        <v>0</v>
      </c>
    </row>
    <row r="46" spans="2:17">
      <c r="B46" s="89"/>
      <c r="C46" s="73" t="s">
        <v>78</v>
      </c>
      <c r="D46" s="11">
        <f>(D45+(D45*$Q$46))/1.12</f>
        <v>0</v>
      </c>
      <c r="E46" s="11">
        <f t="shared" ref="E46:P46" si="23">(E45+(E45*$Q$46))/1.12</f>
        <v>0</v>
      </c>
      <c r="F46" s="11">
        <f t="shared" si="23"/>
        <v>0</v>
      </c>
      <c r="G46" s="11">
        <f t="shared" si="23"/>
        <v>0</v>
      </c>
      <c r="H46" s="11">
        <f t="shared" si="23"/>
        <v>0</v>
      </c>
      <c r="I46" s="11">
        <f t="shared" si="23"/>
        <v>0</v>
      </c>
      <c r="J46" s="11">
        <f t="shared" si="23"/>
        <v>0</v>
      </c>
      <c r="K46" s="11">
        <f t="shared" si="23"/>
        <v>0</v>
      </c>
      <c r="L46" s="11">
        <f t="shared" si="23"/>
        <v>0</v>
      </c>
      <c r="M46" s="11">
        <f t="shared" si="23"/>
        <v>0</v>
      </c>
      <c r="N46" s="11">
        <f t="shared" si="23"/>
        <v>0</v>
      </c>
      <c r="O46" s="11">
        <f t="shared" si="23"/>
        <v>0</v>
      </c>
      <c r="P46" s="11">
        <f t="shared" si="23"/>
        <v>0</v>
      </c>
      <c r="Q46" s="57">
        <v>0.11</v>
      </c>
    </row>
    <row r="47" spans="2:17">
      <c r="B47" s="89"/>
    </row>
    <row r="49" spans="3:16" ht="15.75">
      <c r="D49" s="87" t="s">
        <v>79</v>
      </c>
      <c r="E49" s="87"/>
      <c r="F49" s="87"/>
      <c r="G49" s="87"/>
      <c r="H49" s="87"/>
      <c r="I49" s="87"/>
      <c r="J49" s="87"/>
      <c r="K49" s="87"/>
      <c r="L49" s="87"/>
      <c r="M49" s="87"/>
      <c r="N49" s="87"/>
      <c r="O49" s="87"/>
      <c r="P49" s="87"/>
    </row>
    <row r="50" spans="3:16" ht="15.75">
      <c r="C50" s="56" t="s">
        <v>62</v>
      </c>
      <c r="D50" s="67">
        <f>D3</f>
        <v>43101</v>
      </c>
      <c r="E50" s="67">
        <f t="shared" ref="E50:P50" si="24">E3</f>
        <v>43132</v>
      </c>
      <c r="F50" s="67">
        <f t="shared" si="24"/>
        <v>43160</v>
      </c>
      <c r="G50" s="67">
        <f t="shared" si="24"/>
        <v>43191</v>
      </c>
      <c r="H50" s="67">
        <f t="shared" si="24"/>
        <v>43221</v>
      </c>
      <c r="I50" s="67">
        <f t="shared" si="24"/>
        <v>43252</v>
      </c>
      <c r="J50" s="67">
        <f t="shared" si="24"/>
        <v>43282</v>
      </c>
      <c r="K50" s="67" t="str">
        <f t="shared" si="24"/>
        <v>Month 8</v>
      </c>
      <c r="L50" s="67" t="str">
        <f t="shared" si="24"/>
        <v>Month 9</v>
      </c>
      <c r="M50" s="67" t="str">
        <f t="shared" si="24"/>
        <v>Month 10</v>
      </c>
      <c r="N50" s="67" t="str">
        <f t="shared" si="24"/>
        <v>Month 11</v>
      </c>
      <c r="O50" s="67" t="str">
        <f t="shared" si="24"/>
        <v>Month 12</v>
      </c>
      <c r="P50" s="67" t="str">
        <f t="shared" si="24"/>
        <v>Month 13</v>
      </c>
    </row>
    <row r="51" spans="3:16">
      <c r="C51" s="1" t="s">
        <v>60</v>
      </c>
      <c r="D51" s="72">
        <f>D30/D8</f>
        <v>19.803165266666671</v>
      </c>
      <c r="E51" s="72">
        <f t="shared" ref="E51:P51" si="25">E30/E8</f>
        <v>18.116643951388888</v>
      </c>
      <c r="F51" s="72">
        <f t="shared" si="25"/>
        <v>25.739853189749997</v>
      </c>
      <c r="G51" s="72">
        <f t="shared" si="25"/>
        <v>20.6665730260214</v>
      </c>
      <c r="H51" s="72">
        <f t="shared" si="25"/>
        <v>20.245158025592417</v>
      </c>
      <c r="I51" s="72">
        <f t="shared" si="25"/>
        <v>20.435385768698058</v>
      </c>
      <c r="J51" s="72">
        <f t="shared" si="25"/>
        <v>18.641819960846082</v>
      </c>
      <c r="K51" s="11">
        <f t="shared" si="25"/>
        <v>0</v>
      </c>
      <c r="L51" s="11">
        <f t="shared" si="25"/>
        <v>0</v>
      </c>
      <c r="M51" s="11">
        <f t="shared" si="25"/>
        <v>0</v>
      </c>
      <c r="N51" s="11">
        <f t="shared" si="25"/>
        <v>0</v>
      </c>
      <c r="O51" s="11">
        <f t="shared" si="25"/>
        <v>0</v>
      </c>
      <c r="P51" s="11">
        <f t="shared" si="25"/>
        <v>0</v>
      </c>
    </row>
    <row r="52" spans="3:16">
      <c r="C52" s="1" t="s">
        <v>61</v>
      </c>
      <c r="D52" s="72">
        <f>D46/D8</f>
        <v>0</v>
      </c>
      <c r="E52" s="11">
        <f t="shared" ref="E52:P52" si="26">E46/E8</f>
        <v>0</v>
      </c>
      <c r="F52" s="11">
        <f t="shared" si="26"/>
        <v>0</v>
      </c>
      <c r="G52" s="11">
        <f t="shared" si="26"/>
        <v>0</v>
      </c>
      <c r="H52" s="11">
        <f t="shared" si="26"/>
        <v>0</v>
      </c>
      <c r="I52" s="11">
        <f t="shared" si="26"/>
        <v>0</v>
      </c>
      <c r="J52" s="11">
        <f t="shared" si="26"/>
        <v>0</v>
      </c>
      <c r="K52" s="11">
        <f t="shared" si="26"/>
        <v>0</v>
      </c>
      <c r="L52" s="11">
        <f t="shared" si="26"/>
        <v>0</v>
      </c>
      <c r="M52" s="11">
        <f t="shared" si="26"/>
        <v>0</v>
      </c>
      <c r="N52" s="11">
        <f t="shared" si="26"/>
        <v>0</v>
      </c>
      <c r="O52" s="11">
        <f t="shared" si="26"/>
        <v>0</v>
      </c>
      <c r="P52" s="11">
        <f t="shared" si="26"/>
        <v>0</v>
      </c>
    </row>
    <row r="54" spans="3:16" ht="15.75">
      <c r="D54" s="87" t="s">
        <v>80</v>
      </c>
      <c r="E54" s="87"/>
      <c r="F54" s="87"/>
      <c r="G54" s="87"/>
      <c r="H54" s="87"/>
      <c r="I54" s="87"/>
      <c r="J54" s="87"/>
      <c r="K54" s="87"/>
      <c r="L54" s="87"/>
      <c r="M54" s="87"/>
      <c r="N54" s="87"/>
      <c r="O54" s="87"/>
      <c r="P54" s="87"/>
    </row>
    <row r="55" spans="3:16" ht="15.75">
      <c r="C55" s="56" t="s">
        <v>62</v>
      </c>
      <c r="D55" s="67">
        <f>D3</f>
        <v>43101</v>
      </c>
      <c r="E55" s="67">
        <f t="shared" ref="E55:P55" si="27">E3</f>
        <v>43132</v>
      </c>
      <c r="F55" s="67">
        <f t="shared" si="27"/>
        <v>43160</v>
      </c>
      <c r="G55" s="67">
        <f t="shared" si="27"/>
        <v>43191</v>
      </c>
      <c r="H55" s="67">
        <f t="shared" si="27"/>
        <v>43221</v>
      </c>
      <c r="I55" s="67">
        <f t="shared" si="27"/>
        <v>43252</v>
      </c>
      <c r="J55" s="67">
        <f t="shared" si="27"/>
        <v>43282</v>
      </c>
      <c r="K55" s="67" t="str">
        <f t="shared" si="27"/>
        <v>Month 8</v>
      </c>
      <c r="L55" s="67" t="str">
        <f t="shared" si="27"/>
        <v>Month 9</v>
      </c>
      <c r="M55" s="67" t="str">
        <f t="shared" si="27"/>
        <v>Month 10</v>
      </c>
      <c r="N55" s="67" t="str">
        <f t="shared" si="27"/>
        <v>Month 11</v>
      </c>
      <c r="O55" s="67" t="str">
        <f t="shared" si="27"/>
        <v>Month 12</v>
      </c>
      <c r="P55" s="67" t="str">
        <f t="shared" si="27"/>
        <v>Month 13</v>
      </c>
    </row>
    <row r="56" spans="3:16">
      <c r="C56" s="1" t="s">
        <v>60</v>
      </c>
      <c r="D56" s="74">
        <f>D51*'Demand, Headcount,Utilization'!D16</f>
        <v>180604.86723200005</v>
      </c>
      <c r="E56" s="74">
        <f>E51*'Demand, Headcount,Utilization'!E16</f>
        <v>165223.79283666666</v>
      </c>
      <c r="F56" s="74">
        <f>F51*'Demand, Headcount,Utilization'!F16</f>
        <v>234747.46109051997</v>
      </c>
      <c r="G56" s="74">
        <f>G51*'Demand, Headcount,Utilization'!G16</f>
        <v>188479.14599731518</v>
      </c>
      <c r="H56" s="74">
        <f>H51*'Demand, Headcount,Utilization'!H16</f>
        <v>184635.84119340286</v>
      </c>
      <c r="I56" s="74">
        <f>I51*'Demand, Headcount,Utilization'!I16</f>
        <v>186370.71821052631</v>
      </c>
      <c r="J56" s="74">
        <f>J51*'Demand, Headcount,Utilization'!J16</f>
        <v>170013.39804291626</v>
      </c>
      <c r="K56" s="74">
        <f>K51*'Demand, Headcount,Utilization'!K16</f>
        <v>0</v>
      </c>
      <c r="L56" s="74">
        <f>L51*'Demand, Headcount,Utilization'!L16</f>
        <v>0</v>
      </c>
      <c r="M56" s="74">
        <f>M51*'Demand, Headcount,Utilization'!M16</f>
        <v>0</v>
      </c>
      <c r="N56" s="74">
        <f>N51*'Demand, Headcount,Utilization'!N16</f>
        <v>0</v>
      </c>
      <c r="O56" s="74">
        <f>O51*'Demand, Headcount,Utilization'!O16</f>
        <v>0</v>
      </c>
      <c r="P56" s="74">
        <f>P51*'Demand, Headcount,Utilization'!P16</f>
        <v>0</v>
      </c>
    </row>
    <row r="57" spans="3:16">
      <c r="C57" s="1" t="s">
        <v>61</v>
      </c>
      <c r="D57" s="74">
        <f>D52*'Demand, Headcount,Utilization'!D16</f>
        <v>0</v>
      </c>
      <c r="E57" s="74">
        <f>E52*'Demand, Headcount,Utilization'!E16</f>
        <v>0</v>
      </c>
      <c r="F57" s="74">
        <f>F52*'Demand, Headcount,Utilization'!F16</f>
        <v>0</v>
      </c>
      <c r="G57" s="74">
        <f>G52*'Demand, Headcount,Utilization'!G16</f>
        <v>0</v>
      </c>
      <c r="H57" s="74">
        <f>H52*'Demand, Headcount,Utilization'!H16</f>
        <v>0</v>
      </c>
      <c r="I57" s="74">
        <f>I52*'Demand, Headcount,Utilization'!I16</f>
        <v>0</v>
      </c>
      <c r="J57" s="74">
        <f>J52*'Demand, Headcount,Utilization'!J16</f>
        <v>0</v>
      </c>
      <c r="K57" s="74">
        <f>K52*'Demand, Headcount,Utilization'!K16</f>
        <v>0</v>
      </c>
      <c r="L57" s="74">
        <f>L52*'Demand, Headcount,Utilization'!L16</f>
        <v>0</v>
      </c>
      <c r="M57" s="74">
        <f>M52*'Demand, Headcount,Utilization'!M16</f>
        <v>0</v>
      </c>
      <c r="N57" s="74">
        <f>N52*'Demand, Headcount,Utilization'!N16</f>
        <v>0</v>
      </c>
      <c r="O57" s="74">
        <f>O52*'Demand, Headcount,Utilization'!O16</f>
        <v>0</v>
      </c>
      <c r="P57" s="74">
        <f>P52*'Demand, Headcount,Utilization'!P16</f>
        <v>0</v>
      </c>
    </row>
  </sheetData>
  <mergeCells count="11">
    <mergeCell ref="B8:B47"/>
    <mergeCell ref="D17:P17"/>
    <mergeCell ref="D33:P33"/>
    <mergeCell ref="D2:P2"/>
    <mergeCell ref="Q2:S2"/>
    <mergeCell ref="D10:P10"/>
    <mergeCell ref="D54:P54"/>
    <mergeCell ref="D49:P49"/>
    <mergeCell ref="Q10:R10"/>
    <mergeCell ref="D25:P25"/>
    <mergeCell ref="D41:P41"/>
  </mergeCells>
  <pageMargins left="0.7" right="0.7" top="0.75" bottom="0.75" header="0.3" footer="0.3"/>
  <pageSetup orientation="portrait" horizontalDpi="4294967293"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B457E58AE04E4B886252C2A3161E72" ma:contentTypeVersion="2" ma:contentTypeDescription="Create a new document." ma:contentTypeScope="" ma:versionID="bb1ad90c2dc80aeb0ee0764f79600cf1">
  <xsd:schema xmlns:xsd="http://www.w3.org/2001/XMLSchema" xmlns:xs="http://www.w3.org/2001/XMLSchema" xmlns:p="http://schemas.microsoft.com/office/2006/metadata/properties" xmlns:ns2="d6ca8a5b-e772-42e6-9c5d-5c59a3ebf6e1" xmlns:ns3="4b71b0e1-2f9b-414e-bd88-deef5f1da489" targetNamespace="http://schemas.microsoft.com/office/2006/metadata/properties" ma:root="true" ma:fieldsID="f21ac9cef9be733025d25e1cb5c2dbdc" ns2:_="" ns3:_="">
    <xsd:import namespace="d6ca8a5b-e772-42e6-9c5d-5c59a3ebf6e1"/>
    <xsd:import namespace="4b71b0e1-2f9b-414e-bd88-deef5f1da489"/>
    <xsd:element name="properties">
      <xsd:complexType>
        <xsd:sequence>
          <xsd:element name="documentManagement">
            <xsd:complexType>
              <xsd:all>
                <xsd:element ref="ns2:_dlc_DocId" minOccurs="0"/>
                <xsd:element ref="ns2:_dlc_DocIdUrl" minOccurs="0"/>
                <xsd:element ref="ns2:_dlc_DocIdPersistId" minOccurs="0"/>
                <xsd:element ref="ns3:AdvancedVersioningLimit" minOccurs="0"/>
                <xsd:element ref="ns3:Locked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ca8a5b-e772-42e6-9c5d-5c59a3ebf6e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b71b0e1-2f9b-414e-bd88-deef5f1da489" elementFormDefault="qualified">
    <xsd:import namespace="http://schemas.microsoft.com/office/2006/documentManagement/types"/>
    <xsd:import namespace="http://schemas.microsoft.com/office/infopath/2007/PartnerControls"/>
    <xsd:element name="AdvancedVersioningLimit" ma:index="11" nillable="true" ma:displayName="AdvancedVersioningLimit" ma:hidden="true" ma:internalName="AdvancedVersioningLimit">
      <xsd:simpleType>
        <xsd:restriction base="dms:Text"/>
      </xsd:simpleType>
    </xsd:element>
    <xsd:element name="LockedVersions" ma:index="12" nillable="true" ma:displayName="LockedVersions" ma:hidden="true" ma:internalName="LockedVersion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d6ca8a5b-e772-42e6-9c5d-5c59a3ebf6e1">FQNCM6NFZFN7-837133294-55</_dlc_DocId>
    <_dlc_DocIdUrl xmlns="d6ca8a5b-e772-42e6-9c5d-5c59a3ebf6e1">
      <Url>https://sp2013.myatos.net/ms/imea/in/cloud/Cloud Data Protection/_layouts/15/DocIdRedir.aspx?ID=FQNCM6NFZFN7-837133294-55</Url>
      <Description>FQNCM6NFZFN7-837133294-55</Description>
    </_dlc_DocIdUrl>
    <AdvancedVersioningLimit xmlns="4b71b0e1-2f9b-414e-bd88-deef5f1da489" xsi:nil="true"/>
    <LockedVersions xmlns="4b71b0e1-2f9b-414e-bd88-deef5f1da489" xsi:nil="true"/>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4F423D-D262-4A07-9CC8-C64649C89B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ca8a5b-e772-42e6-9c5d-5c59a3ebf6e1"/>
    <ds:schemaRef ds:uri="4b71b0e1-2f9b-414e-bd88-deef5f1da4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2E0261-4870-4D2D-A08E-8399A4B24A6C}">
  <ds:schemaRefs>
    <ds:schemaRef ds:uri="http://purl.org/dc/terms/"/>
    <ds:schemaRef ds:uri="http://schemas.microsoft.com/office/2006/documentManagement/types"/>
    <ds:schemaRef ds:uri="http://schemas.openxmlformats.org/package/2006/metadata/core-properties"/>
    <ds:schemaRef ds:uri="http://purl.org/dc/dcmitype/"/>
    <ds:schemaRef ds:uri="http://purl.org/dc/elements/1.1/"/>
    <ds:schemaRef ds:uri="http://schemas.microsoft.com/office/infopath/2007/PartnerControls"/>
    <ds:schemaRef ds:uri="4b71b0e1-2f9b-414e-bd88-deef5f1da489"/>
    <ds:schemaRef ds:uri="d6ca8a5b-e772-42e6-9c5d-5c59a3ebf6e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A52D407D-6B6C-454F-B803-5588E3BDDA28}">
  <ds:schemaRefs>
    <ds:schemaRef ds:uri="http://schemas.microsoft.com/sharepoint/events"/>
  </ds:schemaRefs>
</ds:datastoreItem>
</file>

<file path=customXml/itemProps4.xml><?xml version="1.0" encoding="utf-8"?>
<ds:datastoreItem xmlns:ds="http://schemas.openxmlformats.org/officeDocument/2006/customXml" ds:itemID="{232BF266-EAE5-4011-9524-10B31EAAAD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Demand, Headcount,Utilization</vt:lpstr>
      <vt:lpstr>SPOC Ratio</vt:lpstr>
    </vt:vector>
  </TitlesOfParts>
  <Company>Atos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Gobinath</dc:creator>
  <cp:lastModifiedBy>Gobinath Sundaram</cp:lastModifiedBy>
  <cp:lastPrinted>2014-07-03T07:21:36Z</cp:lastPrinted>
  <dcterms:created xsi:type="dcterms:W3CDTF">2014-06-05T04:01:15Z</dcterms:created>
  <dcterms:modified xsi:type="dcterms:W3CDTF">2024-08-05T14:39:08Z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a1c8b53b-d12f-47bb-8672-16f5875db09c</vt:lpwstr>
  </property>
  <property fmtid="{D5CDD505-2E9C-101B-9397-08002B2CF9AE}" pid="3" name="ContentTypeId">
    <vt:lpwstr>0x010100AFB457E58AE04E4B886252C2A3161E72</vt:lpwstr>
  </property>
  <property fmtid="{D5CDD505-2E9C-101B-9397-08002B2CF9AE}" pid="4" name="_NewReviewCycle">
    <vt:lpwstr/>
  </property>
  <property fmtid="{D5CDD505-2E9C-101B-9397-08002B2CF9AE}" pid="5" name="MSIP_Label_e463cba9-5f6c-478d-9329-7b2295e4e8ed_Enabled">
    <vt:lpwstr>true</vt:lpwstr>
  </property>
  <property fmtid="{D5CDD505-2E9C-101B-9397-08002B2CF9AE}" pid="6" name="MSIP_Label_e463cba9-5f6c-478d-9329-7b2295e4e8ed_SetDate">
    <vt:lpwstr>2022-04-27T08:33:37Z</vt:lpwstr>
  </property>
  <property fmtid="{D5CDD505-2E9C-101B-9397-08002B2CF9AE}" pid="7" name="MSIP_Label_e463cba9-5f6c-478d-9329-7b2295e4e8ed_Method">
    <vt:lpwstr>Standard</vt:lpwstr>
  </property>
  <property fmtid="{D5CDD505-2E9C-101B-9397-08002B2CF9AE}" pid="8" name="MSIP_Label_e463cba9-5f6c-478d-9329-7b2295e4e8ed_Name">
    <vt:lpwstr>All Employees_2</vt:lpwstr>
  </property>
  <property fmtid="{D5CDD505-2E9C-101B-9397-08002B2CF9AE}" pid="9" name="MSIP_Label_e463cba9-5f6c-478d-9329-7b2295e4e8ed_SiteId">
    <vt:lpwstr>33440fc6-b7c7-412c-bb73-0e70b0198d5a</vt:lpwstr>
  </property>
  <property fmtid="{D5CDD505-2E9C-101B-9397-08002B2CF9AE}" pid="10" name="MSIP_Label_e463cba9-5f6c-478d-9329-7b2295e4e8ed_ActionId">
    <vt:lpwstr>4461f70a-4dca-46c7-b20a-05388b938b8a</vt:lpwstr>
  </property>
  <property fmtid="{D5CDD505-2E9C-101B-9397-08002B2CF9AE}" pid="11" name="MSIP_Label_e463cba9-5f6c-478d-9329-7b2295e4e8ed_ContentBits">
    <vt:lpwstr>0</vt:lpwstr>
  </property>
</Properties>
</file>