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260" tabRatio="500"/>
  </bookViews>
  <sheets>
    <sheet name="工作表1" sheetId="1" r:id="rId1"/>
    <sheet name="消耗测试" sheetId="4" r:id="rId2"/>
    <sheet name="食物采集区" sheetId="2" r:id="rId3"/>
    <sheet name="随机表" sheetId="3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4" l="1"/>
  <c r="F7" i="4"/>
  <c r="D12" i="4"/>
  <c r="G17" i="4"/>
  <c r="G18" i="4"/>
  <c r="B7" i="4"/>
  <c r="D7" i="4"/>
  <c r="B11" i="4"/>
  <c r="H7" i="4"/>
  <c r="B8" i="4"/>
  <c r="D8" i="4"/>
  <c r="B12" i="4"/>
  <c r="F8" i="4"/>
  <c r="H8" i="4"/>
  <c r="I7" i="4"/>
  <c r="P15" i="2"/>
  <c r="Q25" i="2"/>
  <c r="R25" i="2"/>
  <c r="S25" i="2"/>
  <c r="Q26" i="2"/>
  <c r="R26" i="2"/>
  <c r="S26" i="2"/>
  <c r="Q27" i="2"/>
  <c r="R27" i="2"/>
  <c r="S27" i="2"/>
  <c r="Q28" i="2"/>
  <c r="R28" i="2"/>
  <c r="S28" i="2"/>
  <c r="R24" i="2"/>
  <c r="S24" i="2"/>
  <c r="Q24" i="2"/>
  <c r="P19" i="2"/>
  <c r="T4" i="2"/>
  <c r="P20" i="2"/>
  <c r="T5" i="2"/>
  <c r="P21" i="2"/>
  <c r="T6" i="2"/>
  <c r="P22" i="2"/>
  <c r="T7" i="2"/>
  <c r="P18" i="2"/>
  <c r="T3" i="2"/>
  <c r="A8" i="3"/>
  <c r="A5" i="3"/>
  <c r="D3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52" i="2"/>
  <c r="D146" i="2"/>
  <c r="D131" i="2"/>
  <c r="D129" i="2"/>
  <c r="P16" i="2"/>
  <c r="B5" i="2"/>
  <c r="P17" i="2"/>
  <c r="P25" i="2"/>
  <c r="P26" i="2"/>
  <c r="P27" i="2"/>
  <c r="P28" i="2"/>
  <c r="P24" i="2"/>
  <c r="B3" i="2"/>
  <c r="M11" i="1"/>
  <c r="M10" i="1"/>
  <c r="E18" i="1"/>
  <c r="K11" i="1"/>
  <c r="L11" i="1"/>
  <c r="E17" i="1"/>
  <c r="K10" i="1"/>
  <c r="L10" i="1"/>
  <c r="P4" i="2"/>
  <c r="R4" i="2"/>
  <c r="P5" i="2"/>
  <c r="R5" i="2"/>
  <c r="P6" i="2"/>
  <c r="R6" i="2"/>
  <c r="P7" i="2"/>
  <c r="R7" i="2"/>
  <c r="P3" i="2"/>
  <c r="R3" i="2"/>
  <c r="C3" i="2"/>
  <c r="D127" i="2"/>
  <c r="D128" i="2"/>
  <c r="D130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7" i="2"/>
  <c r="D148" i="2"/>
  <c r="D149" i="2"/>
  <c r="D150" i="2"/>
  <c r="D151" i="2"/>
  <c r="E3" i="2"/>
  <c r="F3" i="2"/>
  <c r="Q15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Q16" i="2"/>
  <c r="E5" i="2"/>
  <c r="Q17" i="2"/>
  <c r="Q18" i="2"/>
  <c r="H3" i="2"/>
  <c r="I3" i="2"/>
  <c r="R1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R16" i="2"/>
  <c r="H5" i="2"/>
  <c r="R17" i="2"/>
  <c r="R18" i="2"/>
  <c r="K3" i="2"/>
  <c r="L3" i="2"/>
  <c r="S15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S16" i="2"/>
  <c r="K5" i="2"/>
  <c r="S17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H4" i="2"/>
  <c r="I4" i="2"/>
  <c r="J4" i="2"/>
  <c r="K4" i="2"/>
  <c r="L4" i="2"/>
  <c r="E4" i="2"/>
  <c r="F4" i="2"/>
  <c r="B5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2" i="3"/>
  <c r="C4" i="2"/>
  <c r="B4" i="2"/>
  <c r="I2" i="3"/>
  <c r="K2" i="3"/>
  <c r="B8" i="3"/>
  <c r="J2" i="3"/>
  <c r="G2" i="3"/>
  <c r="L2" i="3"/>
  <c r="N2" i="3"/>
  <c r="I3" i="3"/>
  <c r="K3" i="3"/>
  <c r="J3" i="3"/>
  <c r="L3" i="3"/>
  <c r="N3" i="3"/>
  <c r="I4" i="3"/>
  <c r="K4" i="3"/>
  <c r="J4" i="3"/>
  <c r="L4" i="3"/>
  <c r="N4" i="3"/>
  <c r="I5" i="3"/>
  <c r="K5" i="3"/>
  <c r="J5" i="3"/>
  <c r="L5" i="3"/>
  <c r="N5" i="3"/>
  <c r="I6" i="3"/>
  <c r="K6" i="3"/>
  <c r="J6" i="3"/>
  <c r="L6" i="3"/>
  <c r="N6" i="3"/>
  <c r="I7" i="3"/>
  <c r="K7" i="3"/>
  <c r="J7" i="3"/>
  <c r="L7" i="3"/>
  <c r="N7" i="3"/>
  <c r="I8" i="3"/>
  <c r="K8" i="3"/>
  <c r="J8" i="3"/>
  <c r="L8" i="3"/>
  <c r="N8" i="3"/>
  <c r="I9" i="3"/>
  <c r="K9" i="3"/>
  <c r="J9" i="3"/>
  <c r="L9" i="3"/>
  <c r="N9" i="3"/>
  <c r="I10" i="3"/>
  <c r="K10" i="3"/>
  <c r="J10" i="3"/>
  <c r="L10" i="3"/>
  <c r="N10" i="3"/>
  <c r="I11" i="3"/>
  <c r="K11" i="3"/>
  <c r="J11" i="3"/>
  <c r="L11" i="3"/>
  <c r="N11" i="3"/>
  <c r="I12" i="3"/>
  <c r="K12" i="3"/>
  <c r="J12" i="3"/>
  <c r="L12" i="3"/>
  <c r="N12" i="3"/>
  <c r="I13" i="3"/>
  <c r="K13" i="3"/>
  <c r="J13" i="3"/>
  <c r="L13" i="3"/>
  <c r="N13" i="3"/>
  <c r="I14" i="3"/>
  <c r="K14" i="3"/>
  <c r="J14" i="3"/>
  <c r="L14" i="3"/>
  <c r="N14" i="3"/>
  <c r="I15" i="3"/>
  <c r="K15" i="3"/>
  <c r="J15" i="3"/>
  <c r="L15" i="3"/>
  <c r="N15" i="3"/>
  <c r="I16" i="3"/>
  <c r="K16" i="3"/>
  <c r="J16" i="3"/>
  <c r="L16" i="3"/>
  <c r="N16" i="3"/>
  <c r="I17" i="3"/>
  <c r="K17" i="3"/>
  <c r="J17" i="3"/>
  <c r="L17" i="3"/>
  <c r="N17" i="3"/>
  <c r="I18" i="3"/>
  <c r="K18" i="3"/>
  <c r="J18" i="3"/>
  <c r="L18" i="3"/>
  <c r="N18" i="3"/>
  <c r="I19" i="3"/>
  <c r="K19" i="3"/>
  <c r="J19" i="3"/>
  <c r="L19" i="3"/>
  <c r="N19" i="3"/>
  <c r="I20" i="3"/>
  <c r="K20" i="3"/>
  <c r="J20" i="3"/>
  <c r="L20" i="3"/>
  <c r="N20" i="3"/>
  <c r="I21" i="3"/>
  <c r="K21" i="3"/>
  <c r="J21" i="3"/>
  <c r="L21" i="3"/>
  <c r="N21" i="3"/>
  <c r="I22" i="3"/>
  <c r="K22" i="3"/>
  <c r="J22" i="3"/>
  <c r="L22" i="3"/>
  <c r="N22" i="3"/>
  <c r="I23" i="3"/>
  <c r="K23" i="3"/>
  <c r="J23" i="3"/>
  <c r="L23" i="3"/>
  <c r="N23" i="3"/>
  <c r="I24" i="3"/>
  <c r="K24" i="3"/>
  <c r="J24" i="3"/>
  <c r="L24" i="3"/>
  <c r="N24" i="3"/>
  <c r="I25" i="3"/>
  <c r="K25" i="3"/>
  <c r="J25" i="3"/>
  <c r="L25" i="3"/>
  <c r="N25" i="3"/>
  <c r="I26" i="3"/>
  <c r="K26" i="3"/>
  <c r="J26" i="3"/>
  <c r="L26" i="3"/>
  <c r="N26" i="3"/>
  <c r="I27" i="3"/>
  <c r="K27" i="3"/>
  <c r="J27" i="3"/>
  <c r="L27" i="3"/>
  <c r="N27" i="3"/>
  <c r="I28" i="3"/>
  <c r="K28" i="3"/>
  <c r="J28" i="3"/>
  <c r="L28" i="3"/>
  <c r="N28" i="3"/>
  <c r="I29" i="3"/>
  <c r="K29" i="3"/>
  <c r="J29" i="3"/>
  <c r="L29" i="3"/>
  <c r="N29" i="3"/>
  <c r="I30" i="3"/>
  <c r="K30" i="3"/>
  <c r="J30" i="3"/>
  <c r="L30" i="3"/>
  <c r="N30" i="3"/>
  <c r="I31" i="3"/>
  <c r="K31" i="3"/>
  <c r="J31" i="3"/>
  <c r="L31" i="3"/>
  <c r="N31" i="3"/>
  <c r="D5" i="3"/>
  <c r="E34" i="1"/>
  <c r="E33" i="1"/>
  <c r="L24" i="1"/>
  <c r="L23" i="1"/>
  <c r="M23" i="1"/>
  <c r="L25" i="1"/>
  <c r="M24" i="1"/>
  <c r="H30" i="1"/>
  <c r="I30" i="1"/>
  <c r="H29" i="1"/>
  <c r="I29" i="1"/>
  <c r="L29" i="1"/>
  <c r="M30" i="1"/>
  <c r="L30" i="1"/>
  <c r="R30" i="1"/>
  <c r="S30" i="1"/>
  <c r="M31" i="1"/>
  <c r="N31" i="1"/>
  <c r="L31" i="1"/>
  <c r="R31" i="1"/>
  <c r="S31" i="1"/>
  <c r="H31" i="1"/>
  <c r="I31" i="1"/>
  <c r="P32" i="1"/>
  <c r="M32" i="1"/>
  <c r="N32" i="1"/>
  <c r="O32" i="1"/>
  <c r="L32" i="1"/>
  <c r="R32" i="1"/>
  <c r="S32" i="1"/>
  <c r="P33" i="1"/>
  <c r="Q33" i="1"/>
  <c r="M33" i="1"/>
  <c r="N33" i="1"/>
  <c r="O33" i="1"/>
  <c r="L33" i="1"/>
  <c r="R33" i="1"/>
  <c r="S33" i="1"/>
  <c r="S29" i="1"/>
  <c r="R29" i="1"/>
  <c r="E29" i="1"/>
  <c r="E28" i="1"/>
</calcChain>
</file>

<file path=xl/sharedStrings.xml><?xml version="1.0" encoding="utf-8"?>
<sst xmlns="http://schemas.openxmlformats.org/spreadsheetml/2006/main" count="182" uniqueCount="124">
  <si>
    <t>参与人数</t>
    <phoneticPr fontId="2" type="noConversion"/>
  </si>
  <si>
    <t>任务总时间/s</t>
    <phoneticPr fontId="2" type="noConversion"/>
  </si>
  <si>
    <t>每轮时间/s</t>
    <phoneticPr fontId="2" type="noConversion"/>
  </si>
  <si>
    <t>每轮间隔/s</t>
    <phoneticPr fontId="2" type="noConversion"/>
  </si>
  <si>
    <t>启动视频</t>
    <phoneticPr fontId="2" type="noConversion"/>
  </si>
  <si>
    <t>教学轮</t>
    <phoneticPr fontId="2" type="noConversion"/>
  </si>
  <si>
    <t>间隔1</t>
    <phoneticPr fontId="2" type="noConversion"/>
  </si>
  <si>
    <t>正式轮1</t>
    <phoneticPr fontId="2" type="noConversion"/>
  </si>
  <si>
    <t>间隔2</t>
    <phoneticPr fontId="2" type="noConversion"/>
  </si>
  <si>
    <t>正式轮2……</t>
    <phoneticPr fontId="2" type="noConversion"/>
  </si>
  <si>
    <t>属性</t>
    <phoneticPr fontId="2" type="noConversion"/>
  </si>
  <si>
    <t>健康</t>
    <phoneticPr fontId="2" type="noConversion"/>
  </si>
  <si>
    <t>体力</t>
    <phoneticPr fontId="2" type="noConversion"/>
  </si>
  <si>
    <t>口渴</t>
    <phoneticPr fontId="2" type="noConversion"/>
  </si>
  <si>
    <t>负重</t>
    <phoneticPr fontId="2" type="noConversion"/>
  </si>
  <si>
    <t>效率</t>
    <phoneticPr fontId="2" type="noConversion"/>
  </si>
  <si>
    <t>体力</t>
    <phoneticPr fontId="2" type="noConversion"/>
  </si>
  <si>
    <t>自然消耗率 点/s</t>
    <phoneticPr fontId="2" type="noConversion"/>
  </si>
  <si>
    <t>水</t>
    <phoneticPr fontId="2" type="noConversion"/>
  </si>
  <si>
    <t>食物</t>
    <phoneticPr fontId="2" type="noConversion"/>
  </si>
  <si>
    <t>行动消耗 点/次</t>
    <phoneticPr fontId="2" type="noConversion"/>
  </si>
  <si>
    <t>搜集</t>
    <phoneticPr fontId="2" type="noConversion"/>
  </si>
  <si>
    <t>行动用时/s</t>
    <phoneticPr fontId="2" type="noConversion"/>
  </si>
  <si>
    <t>高效区</t>
    <phoneticPr fontId="2" type="noConversion"/>
  </si>
  <si>
    <t>中等区</t>
    <phoneticPr fontId="2" type="noConversion"/>
  </si>
  <si>
    <t>低效区</t>
    <phoneticPr fontId="2" type="noConversion"/>
  </si>
  <si>
    <t>第二轮</t>
    <phoneticPr fontId="2" type="noConversion"/>
  </si>
  <si>
    <t>第三轮</t>
    <phoneticPr fontId="2" type="noConversion"/>
  </si>
  <si>
    <t>第四轮</t>
    <phoneticPr fontId="2" type="noConversion"/>
  </si>
  <si>
    <t>资源衰减</t>
    <phoneticPr fontId="2" type="noConversion"/>
  </si>
  <si>
    <t>区域最大探索次数</t>
    <phoneticPr fontId="2" type="noConversion"/>
  </si>
  <si>
    <t>命中率</t>
    <phoneticPr fontId="2" type="noConversion"/>
  </si>
  <si>
    <t>总轮数</t>
    <phoneticPr fontId="2" type="noConversion"/>
  </si>
  <si>
    <t>资源总数</t>
    <phoneticPr fontId="2" type="noConversion"/>
  </si>
  <si>
    <t>个体效率系数（I）</t>
    <phoneticPr fontId="2" type="noConversion"/>
  </si>
  <si>
    <t>水</t>
    <phoneticPr fontId="2" type="noConversion"/>
  </si>
  <si>
    <t>食物</t>
    <phoneticPr fontId="2" type="noConversion"/>
  </si>
  <si>
    <t>一次搜集获得物资数</t>
    <phoneticPr fontId="2" type="noConversion"/>
  </si>
  <si>
    <t>区域个数</t>
    <phoneticPr fontId="2" type="noConversion"/>
  </si>
  <si>
    <t>水</t>
    <phoneticPr fontId="2" type="noConversion"/>
  </si>
  <si>
    <t>食物</t>
    <phoneticPr fontId="2" type="noConversion"/>
  </si>
  <si>
    <t>总资源</t>
    <phoneticPr fontId="2" type="noConversion"/>
  </si>
  <si>
    <t>总消耗</t>
    <phoneticPr fontId="2" type="noConversion"/>
  </si>
  <si>
    <t>群体采集效率</t>
    <phoneticPr fontId="2" type="noConversion"/>
  </si>
  <si>
    <t>k,0,0</t>
    <phoneticPr fontId="2" type="noConversion"/>
  </si>
  <si>
    <t>k-1,1,0</t>
    <phoneticPr fontId="2" type="noConversion"/>
  </si>
  <si>
    <t>人数</t>
    <phoneticPr fontId="2" type="noConversion"/>
  </si>
  <si>
    <t>k-2,2,0</t>
    <phoneticPr fontId="2" type="noConversion"/>
  </si>
  <si>
    <t>4,0</t>
    <phoneticPr fontId="2" type="noConversion"/>
  </si>
  <si>
    <t>3,1</t>
    <phoneticPr fontId="2" type="noConversion"/>
  </si>
  <si>
    <t>2,1,1</t>
    <phoneticPr fontId="2" type="noConversion"/>
  </si>
  <si>
    <t>5,0</t>
    <phoneticPr fontId="2" type="noConversion"/>
  </si>
  <si>
    <t>4,1</t>
    <phoneticPr fontId="2" type="noConversion"/>
  </si>
  <si>
    <t>3,1,1</t>
    <phoneticPr fontId="2" type="noConversion"/>
  </si>
  <si>
    <t>2,2,1</t>
    <phoneticPr fontId="2" type="noConversion"/>
  </si>
  <si>
    <t>k-3,2,1</t>
    <phoneticPr fontId="2" type="noConversion"/>
  </si>
  <si>
    <t>k-4,2,2</t>
    <phoneticPr fontId="2" type="noConversion"/>
  </si>
  <si>
    <t>1,1,1,1</t>
    <phoneticPr fontId="2" type="noConversion"/>
  </si>
  <si>
    <t>k-3,3,0</t>
    <phoneticPr fontId="2" type="noConversion"/>
  </si>
  <si>
    <t>1,2,1</t>
    <phoneticPr fontId="2" type="noConversion"/>
  </si>
  <si>
    <t>2,1,1,1</t>
    <phoneticPr fontId="2" type="noConversion"/>
  </si>
  <si>
    <t>1,1,1,1,1</t>
    <phoneticPr fontId="2" type="noConversion"/>
  </si>
  <si>
    <t>Min</t>
    <phoneticPr fontId="2" type="noConversion"/>
  </si>
  <si>
    <t>Max</t>
    <phoneticPr fontId="2" type="noConversion"/>
  </si>
  <si>
    <t>搜集</t>
    <phoneticPr fontId="2" type="noConversion"/>
  </si>
  <si>
    <t>搜集</t>
    <phoneticPr fontId="2" type="noConversion"/>
  </si>
  <si>
    <t>团队每轮最低需求</t>
    <phoneticPr fontId="2" type="noConversion"/>
  </si>
  <si>
    <t>发现工具</t>
    <phoneticPr fontId="2" type="noConversion"/>
  </si>
  <si>
    <t>事件</t>
    <phoneticPr fontId="2" type="noConversion"/>
  </si>
  <si>
    <t>余震压伤</t>
    <phoneticPr fontId="2" type="noConversion"/>
  </si>
  <si>
    <t>中暑</t>
    <phoneticPr fontId="2" type="noConversion"/>
  </si>
  <si>
    <t>高</t>
    <phoneticPr fontId="2" type="noConversion"/>
  </si>
  <si>
    <t>轮次</t>
    <phoneticPr fontId="2" type="noConversion"/>
  </si>
  <si>
    <t>食物</t>
    <phoneticPr fontId="2" type="noConversion"/>
  </si>
  <si>
    <t>水</t>
    <phoneticPr fontId="2" type="noConversion"/>
  </si>
  <si>
    <t>中1</t>
    <phoneticPr fontId="2" type="noConversion"/>
  </si>
  <si>
    <t>最小值</t>
    <phoneticPr fontId="2" type="noConversion"/>
  </si>
  <si>
    <t>最大值</t>
    <phoneticPr fontId="2" type="noConversion"/>
  </si>
  <si>
    <t>总量</t>
    <phoneticPr fontId="2" type="noConversion"/>
  </si>
  <si>
    <t>命中率</t>
    <phoneticPr fontId="2" type="noConversion"/>
  </si>
  <si>
    <t>综合命中率</t>
    <phoneticPr fontId="2" type="noConversion"/>
  </si>
  <si>
    <t>平均值1</t>
    <phoneticPr fontId="2" type="noConversion"/>
  </si>
  <si>
    <t>平均值2</t>
    <phoneticPr fontId="2" type="noConversion"/>
  </si>
  <si>
    <t>数据1</t>
    <phoneticPr fontId="2" type="noConversion"/>
  </si>
  <si>
    <t>数据2</t>
    <phoneticPr fontId="2" type="noConversion"/>
  </si>
  <si>
    <t>命中率1</t>
    <phoneticPr fontId="2" type="noConversion"/>
  </si>
  <si>
    <t>命中率2</t>
    <phoneticPr fontId="2" type="noConversion"/>
  </si>
  <si>
    <t>综合命中数</t>
    <phoneticPr fontId="2" type="noConversion"/>
  </si>
  <si>
    <t>中2</t>
    <phoneticPr fontId="2" type="noConversion"/>
  </si>
  <si>
    <t>区域</t>
    <phoneticPr fontId="2" type="noConversion"/>
  </si>
  <si>
    <t>总资源</t>
    <phoneticPr fontId="2" type="noConversion"/>
  </si>
  <si>
    <t>总次数</t>
    <phoneticPr fontId="2" type="noConversion"/>
  </si>
  <si>
    <t>命中数</t>
    <phoneticPr fontId="2" type="noConversion"/>
  </si>
  <si>
    <t>分布</t>
    <phoneticPr fontId="2" type="noConversion"/>
  </si>
  <si>
    <t>1,0,0,0</t>
    <phoneticPr fontId="2" type="noConversion"/>
  </si>
  <si>
    <t>2,0,0,0</t>
    <phoneticPr fontId="2" type="noConversion"/>
  </si>
  <si>
    <t>2,1,0,0</t>
    <phoneticPr fontId="2" type="noConversion"/>
  </si>
  <si>
    <t>2,1,1,0</t>
    <phoneticPr fontId="2" type="noConversion"/>
  </si>
  <si>
    <t>竞争</t>
    <phoneticPr fontId="2" type="noConversion"/>
  </si>
  <si>
    <t>合作平均</t>
    <phoneticPr fontId="2" type="noConversion"/>
  </si>
  <si>
    <t>合作最低</t>
    <phoneticPr fontId="2" type="noConversion"/>
  </si>
  <si>
    <t>固定每人每轮消耗</t>
    <phoneticPr fontId="2" type="noConversion"/>
  </si>
  <si>
    <t>总消耗</t>
    <phoneticPr fontId="2" type="noConversion"/>
  </si>
  <si>
    <t>行动人数</t>
    <phoneticPr fontId="2" type="noConversion"/>
  </si>
  <si>
    <t>每轮行动次数</t>
    <phoneticPr fontId="2" type="noConversion"/>
  </si>
  <si>
    <t>每人每轮行动消耗</t>
    <phoneticPr fontId="2" type="noConversion"/>
  </si>
  <si>
    <t>全部消耗</t>
    <phoneticPr fontId="2" type="noConversion"/>
  </si>
  <si>
    <t>中1</t>
    <phoneticPr fontId="2" type="noConversion"/>
  </si>
  <si>
    <t>中2</t>
    <phoneticPr fontId="2" type="noConversion"/>
  </si>
  <si>
    <t>低1</t>
    <phoneticPr fontId="2" type="noConversion"/>
  </si>
  <si>
    <t>剩余百分比</t>
    <phoneticPr fontId="2" type="noConversion"/>
  </si>
  <si>
    <t>总收益</t>
    <phoneticPr fontId="2" type="noConversion"/>
  </si>
  <si>
    <t>低1</t>
    <phoneticPr fontId="2" type="noConversion"/>
  </si>
  <si>
    <t>团队</t>
    <phoneticPr fontId="2" type="noConversion"/>
  </si>
  <si>
    <t>最少</t>
    <phoneticPr fontId="2" type="noConversion"/>
  </si>
  <si>
    <t>健康</t>
    <phoneticPr fontId="2" type="noConversion"/>
  </si>
  <si>
    <t>方案</t>
    <phoneticPr fontId="2" type="noConversion"/>
  </si>
  <si>
    <t>一人主水</t>
    <phoneticPr fontId="2" type="noConversion"/>
  </si>
  <si>
    <t>团体收益</t>
    <phoneticPr fontId="2" type="noConversion"/>
  </si>
  <si>
    <t>参与人数</t>
    <phoneticPr fontId="2" type="noConversion"/>
  </si>
  <si>
    <t>参与消耗</t>
    <phoneticPr fontId="2" type="noConversion"/>
  </si>
  <si>
    <t>一人找，4人不动，有团体收益</t>
    <phoneticPr fontId="2" type="noConversion"/>
  </si>
  <si>
    <t>5人找，有团体收益</t>
    <phoneticPr fontId="2" type="noConversion"/>
  </si>
  <si>
    <t>5人找，无团体收益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</si>
</sst>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6" x14ac:knownFonts="1">
    <font>
      <sz val="12"/>
      <color theme="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177" fontId="0" fillId="0" borderId="0" xfId="0" applyNumberFormat="1"/>
    <xf numFmtId="2" fontId="0" fillId="0" borderId="0" xfId="0" applyNumberFormat="1"/>
    <xf numFmtId="0" fontId="5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4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工作表1!$K$29:$K$33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工作表1!$R$29:$R$33</c:f>
              <c:numCache>
                <c:formatCode>General</c:formatCode>
                <c:ptCount val="5"/>
                <c:pt idx="0">
                  <c:v>9.266666666666665</c:v>
                </c:pt>
                <c:pt idx="1">
                  <c:v>12.40555555555555</c:v>
                </c:pt>
                <c:pt idx="2">
                  <c:v>15.54444444444444</c:v>
                </c:pt>
                <c:pt idx="3">
                  <c:v>17.08611111111111</c:v>
                </c:pt>
                <c:pt idx="4">
                  <c:v>18.62777777777778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工作表1!$K$29:$K$33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工作表1!$S$29:$S$33</c:f>
              <c:numCache>
                <c:formatCode>General</c:formatCode>
                <c:ptCount val="5"/>
                <c:pt idx="0">
                  <c:v>9.266666666666665</c:v>
                </c:pt>
                <c:pt idx="1">
                  <c:v>14.25641025641025</c:v>
                </c:pt>
                <c:pt idx="2">
                  <c:v>17.39529914529914</c:v>
                </c:pt>
                <c:pt idx="3">
                  <c:v>20.53418803418803</c:v>
                </c:pt>
                <c:pt idx="4">
                  <c:v>23.65277777777778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067144"/>
        <c:axId val="2147069576"/>
      </c:scatterChart>
      <c:valAx>
        <c:axId val="214706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069576"/>
        <c:crosses val="autoZero"/>
        <c:crossBetween val="midCat"/>
      </c:valAx>
      <c:valAx>
        <c:axId val="2147069576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7067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139700</xdr:colOff>
      <xdr:row>14</xdr:row>
      <xdr:rowOff>12700</xdr:rowOff>
    </xdr:from>
    <xdr:to>
      <xdr:col>24</xdr:col>
      <xdr:colOff>584200</xdr:colOff>
      <xdr:row>33</xdr:row>
      <xdr:rowOff>101600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selection activeCell="A11" sqref="A11"/>
    </sheetView>
  </sheetViews>
  <sheetFormatPr baseColWidth="10" defaultRowHeight="15" x14ac:dyDescent="0"/>
  <cols>
    <col min="1" max="1" width="19.1640625" customWidth="1"/>
  </cols>
  <sheetData>
    <row r="1" spans="1:13">
      <c r="A1" t="s">
        <v>0</v>
      </c>
      <c r="B1">
        <v>5</v>
      </c>
    </row>
    <row r="2" spans="1:13">
      <c r="A2" t="s">
        <v>1</v>
      </c>
      <c r="B2">
        <v>2700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13">
      <c r="A3" t="s">
        <v>2</v>
      </c>
      <c r="B3">
        <v>540</v>
      </c>
    </row>
    <row r="4" spans="1:13">
      <c r="A4" t="s">
        <v>3</v>
      </c>
      <c r="B4">
        <v>110</v>
      </c>
    </row>
    <row r="5" spans="1:13">
      <c r="A5" t="s">
        <v>32</v>
      </c>
      <c r="B5">
        <v>4</v>
      </c>
    </row>
    <row r="9" spans="1:13">
      <c r="A9" s="7" t="s">
        <v>10</v>
      </c>
      <c r="B9" s="7"/>
      <c r="D9" s="7" t="s">
        <v>17</v>
      </c>
      <c r="E9" s="7"/>
      <c r="G9" s="7" t="s">
        <v>20</v>
      </c>
      <c r="H9" s="7"/>
      <c r="I9" s="7"/>
    </row>
    <row r="10" spans="1:13">
      <c r="A10" t="s">
        <v>11</v>
      </c>
      <c r="B10">
        <v>100</v>
      </c>
      <c r="D10" t="s">
        <v>13</v>
      </c>
      <c r="E10">
        <v>0.1</v>
      </c>
      <c r="G10" t="s">
        <v>64</v>
      </c>
      <c r="H10" t="s">
        <v>13</v>
      </c>
      <c r="I10">
        <v>0.85</v>
      </c>
      <c r="K10">
        <f>523*I10</f>
        <v>444.55</v>
      </c>
      <c r="L10">
        <f>K10+E17*4</f>
        <v>1524.55</v>
      </c>
      <c r="M10">
        <f>食物采集区!C3+食物采集区!F3+食物采集区!I3+食物采集区!L3</f>
        <v>1369</v>
      </c>
    </row>
    <row r="11" spans="1:13">
      <c r="A11" t="s">
        <v>12</v>
      </c>
      <c r="B11">
        <v>200</v>
      </c>
      <c r="D11" t="s">
        <v>16</v>
      </c>
      <c r="E11">
        <v>0.06</v>
      </c>
      <c r="G11" t="s">
        <v>65</v>
      </c>
      <c r="H11" t="s">
        <v>16</v>
      </c>
      <c r="I11">
        <v>0.75</v>
      </c>
      <c r="K11">
        <f>523*I11</f>
        <v>392.25</v>
      </c>
      <c r="L11">
        <f>K11+E18*4</f>
        <v>1040.25</v>
      </c>
      <c r="M11">
        <f>食物采集区!B3+食物采集区!E3+食物采集区!H3+食物采集区!K3</f>
        <v>893</v>
      </c>
    </row>
    <row r="12" spans="1:13">
      <c r="A12" t="s">
        <v>13</v>
      </c>
      <c r="B12">
        <v>200</v>
      </c>
    </row>
    <row r="13" spans="1:13">
      <c r="A13" t="s">
        <v>14</v>
      </c>
      <c r="B13">
        <v>250</v>
      </c>
    </row>
    <row r="14" spans="1:13">
      <c r="A14" t="s">
        <v>15</v>
      </c>
      <c r="B14">
        <v>1</v>
      </c>
    </row>
    <row r="16" spans="1:13">
      <c r="A16" s="7" t="s">
        <v>22</v>
      </c>
      <c r="B16" s="7"/>
      <c r="D16" s="7" t="s">
        <v>66</v>
      </c>
      <c r="E16" s="7"/>
      <c r="G16" s="7"/>
      <c r="H16" s="7"/>
    </row>
    <row r="17" spans="1:19">
      <c r="A17" t="s">
        <v>21</v>
      </c>
      <c r="B17">
        <v>8</v>
      </c>
      <c r="D17" t="s">
        <v>18</v>
      </c>
      <c r="E17">
        <f>E10*B3*B1</f>
        <v>270</v>
      </c>
    </row>
    <row r="18" spans="1:19">
      <c r="D18" t="s">
        <v>19</v>
      </c>
      <c r="E18">
        <f>E11*B3*B1</f>
        <v>162</v>
      </c>
    </row>
    <row r="21" spans="1:19">
      <c r="G21" s="7" t="s">
        <v>33</v>
      </c>
      <c r="H21" s="7"/>
      <c r="I21" s="7"/>
    </row>
    <row r="22" spans="1:19">
      <c r="A22" s="7" t="s">
        <v>30</v>
      </c>
      <c r="B22" s="7"/>
      <c r="C22" t="s">
        <v>38</v>
      </c>
      <c r="D22" s="7" t="s">
        <v>31</v>
      </c>
      <c r="E22" s="7"/>
      <c r="H22" t="s">
        <v>35</v>
      </c>
      <c r="I22" t="s">
        <v>36</v>
      </c>
      <c r="K22" s="7" t="s">
        <v>34</v>
      </c>
      <c r="L22" s="7"/>
      <c r="O22" s="7" t="s">
        <v>29</v>
      </c>
      <c r="P22" s="7"/>
    </row>
    <row r="23" spans="1:19">
      <c r="A23" t="s">
        <v>23</v>
      </c>
      <c r="B23">
        <v>150</v>
      </c>
      <c r="C23">
        <v>1</v>
      </c>
      <c r="D23" t="s">
        <v>23</v>
      </c>
      <c r="E23">
        <v>0.3</v>
      </c>
      <c r="G23" t="s">
        <v>23</v>
      </c>
      <c r="H23">
        <v>840</v>
      </c>
      <c r="I23">
        <v>550</v>
      </c>
      <c r="K23" t="s">
        <v>23</v>
      </c>
      <c r="L23">
        <f>(H23+I23)/(B23*($I$10+$I$11))</f>
        <v>5.791666666666667</v>
      </c>
      <c r="M23">
        <f>L23/L24</f>
        <v>2.9522123893805312</v>
      </c>
      <c r="O23" t="s">
        <v>26</v>
      </c>
      <c r="P23">
        <v>0.85</v>
      </c>
    </row>
    <row r="24" spans="1:19">
      <c r="A24" t="s">
        <v>24</v>
      </c>
      <c r="B24">
        <v>180</v>
      </c>
      <c r="C24">
        <v>2</v>
      </c>
      <c r="D24" t="s">
        <v>24</v>
      </c>
      <c r="E24">
        <v>0.2</v>
      </c>
      <c r="G24" t="s">
        <v>24</v>
      </c>
      <c r="H24">
        <v>320</v>
      </c>
      <c r="I24">
        <v>245</v>
      </c>
      <c r="K24" t="s">
        <v>24</v>
      </c>
      <c r="L24">
        <f>(H24+I24)/(B24*($I$10+$I$11))</f>
        <v>1.9618055555555556</v>
      </c>
      <c r="M24">
        <f>L24/L25</f>
        <v>2.0360360360360361</v>
      </c>
      <c r="O24" t="s">
        <v>27</v>
      </c>
      <c r="P24">
        <v>0.7</v>
      </c>
    </row>
    <row r="25" spans="1:19">
      <c r="A25" t="s">
        <v>25</v>
      </c>
      <c r="B25">
        <v>120</v>
      </c>
      <c r="C25">
        <v>2</v>
      </c>
      <c r="D25" t="s">
        <v>25</v>
      </c>
      <c r="E25">
        <v>0.15</v>
      </c>
      <c r="G25" t="s">
        <v>25</v>
      </c>
      <c r="H25">
        <v>110</v>
      </c>
      <c r="I25">
        <v>75</v>
      </c>
      <c r="K25" t="s">
        <v>25</v>
      </c>
      <c r="L25">
        <f>(H25+I25)/(B25*($I$10+$I$11))</f>
        <v>0.96354166666666663</v>
      </c>
      <c r="O25" t="s">
        <v>28</v>
      </c>
      <c r="P25">
        <v>0.6</v>
      </c>
    </row>
    <row r="27" spans="1:19">
      <c r="D27" s="7" t="s">
        <v>41</v>
      </c>
      <c r="E27" s="7"/>
      <c r="G27" s="7" t="s">
        <v>37</v>
      </c>
      <c r="H27" s="7"/>
      <c r="I27" s="7"/>
      <c r="K27" s="7" t="s">
        <v>43</v>
      </c>
      <c r="L27" s="7"/>
      <c r="M27" s="7"/>
      <c r="N27" s="7"/>
      <c r="O27" s="7"/>
      <c r="P27" s="7"/>
      <c r="Q27" s="7"/>
      <c r="R27" s="7"/>
      <c r="S27" s="7"/>
    </row>
    <row r="28" spans="1:19">
      <c r="D28" t="s">
        <v>39</v>
      </c>
      <c r="E28">
        <f>H23*C23+H24*C24+H25*C25</f>
        <v>1700</v>
      </c>
      <c r="H28" t="s">
        <v>35</v>
      </c>
      <c r="I28" t="s">
        <v>36</v>
      </c>
      <c r="K28" t="s">
        <v>46</v>
      </c>
      <c r="L28" t="s">
        <v>44</v>
      </c>
      <c r="M28" t="s">
        <v>45</v>
      </c>
      <c r="N28" t="s">
        <v>47</v>
      </c>
      <c r="O28" t="s">
        <v>58</v>
      </c>
      <c r="P28" t="s">
        <v>55</v>
      </c>
      <c r="Q28" t="s">
        <v>56</v>
      </c>
      <c r="R28" t="s">
        <v>62</v>
      </c>
      <c r="S28" t="s">
        <v>63</v>
      </c>
    </row>
    <row r="29" spans="1:19">
      <c r="D29" t="s">
        <v>40</v>
      </c>
      <c r="E29">
        <f>I23*C23+I24*C24+I25*C25</f>
        <v>1190</v>
      </c>
      <c r="G29" t="s">
        <v>23</v>
      </c>
      <c r="H29">
        <f>H23/($B23*$E23)</f>
        <v>18.666666666666668</v>
      </c>
      <c r="I29">
        <f>I23/($B23*$E23)</f>
        <v>12.222222222222221</v>
      </c>
      <c r="K29">
        <v>1</v>
      </c>
      <c r="L29">
        <f>E23*(H29+I29)</f>
        <v>9.2666666666666657</v>
      </c>
      <c r="R29">
        <f>MIN(L29:Q29)</f>
        <v>9.2666666666666657</v>
      </c>
      <c r="S29">
        <f>MAX(L29:Q29)</f>
        <v>9.2666666666666657</v>
      </c>
    </row>
    <row r="30" spans="1:19">
      <c r="G30" t="s">
        <v>24</v>
      </c>
      <c r="H30">
        <f t="shared" ref="H30:I30" si="0">H24/($B24*$E24)</f>
        <v>8.8888888888888893</v>
      </c>
      <c r="I30">
        <f t="shared" si="0"/>
        <v>6.8055555555555554</v>
      </c>
      <c r="K30">
        <v>2</v>
      </c>
      <c r="L30">
        <f>K30/(1+(K30-1)*$E$23)*$L$29</f>
        <v>14.256410256410254</v>
      </c>
      <c r="M30">
        <f>L29+$E$24*($H$30+$I$30)</f>
        <v>12.405555555555555</v>
      </c>
      <c r="R30">
        <f t="shared" ref="R30:R33" si="1">MIN(L30:Q30)</f>
        <v>12.405555555555555</v>
      </c>
      <c r="S30">
        <f t="shared" ref="S30:S33" si="2">MAX(L30:Q30)</f>
        <v>14.256410256410254</v>
      </c>
    </row>
    <row r="31" spans="1:19">
      <c r="G31" t="s">
        <v>25</v>
      </c>
      <c r="H31">
        <f t="shared" ref="H31:I31" si="3">H25/($B25*$E25)</f>
        <v>6.1111111111111107</v>
      </c>
      <c r="I31">
        <f t="shared" si="3"/>
        <v>4.166666666666667</v>
      </c>
      <c r="K31">
        <v>3</v>
      </c>
      <c r="L31">
        <f t="shared" ref="L31:L33" si="4">K31/(1+(K31-1)*$E$23)*$L$29</f>
        <v>17.375</v>
      </c>
      <c r="M31">
        <f t="shared" ref="M31:M33" si="5">L30+$E$24*($H$30+$I$30)</f>
        <v>17.395299145299141</v>
      </c>
      <c r="N31">
        <f>L29+2*$E$24*($H$30+$I$30)</f>
        <v>15.544444444444444</v>
      </c>
      <c r="R31">
        <f t="shared" si="1"/>
        <v>15.544444444444444</v>
      </c>
      <c r="S31">
        <f t="shared" si="2"/>
        <v>17.395299145299141</v>
      </c>
    </row>
    <row r="32" spans="1:19">
      <c r="D32" s="7" t="s">
        <v>42</v>
      </c>
      <c r="E32" s="7"/>
      <c r="K32">
        <v>4</v>
      </c>
      <c r="L32">
        <f t="shared" si="4"/>
        <v>19.508771929824558</v>
      </c>
      <c r="M32">
        <f t="shared" si="5"/>
        <v>20.513888888888889</v>
      </c>
      <c r="N32">
        <f t="shared" ref="N32:N33" si="6">L30+2*$E$24*($H$30+$I$30)</f>
        <v>20.534188034188034</v>
      </c>
      <c r="O32">
        <f>2/(1+$E$24)*E24*($H$30+$I$30)+M30</f>
        <v>17.637037037037036</v>
      </c>
      <c r="P32">
        <f>N31+$E$25*($H$31+$I$31)</f>
        <v>17.086111111111112</v>
      </c>
      <c r="R32">
        <f t="shared" si="1"/>
        <v>17.086111111111112</v>
      </c>
      <c r="S32">
        <f t="shared" si="2"/>
        <v>20.534188034188034</v>
      </c>
    </row>
    <row r="33" spans="1:19">
      <c r="D33" t="s">
        <v>39</v>
      </c>
      <c r="E33">
        <f>(B23*C23+B24*C24+B25*C25)*I10+E17*B5</f>
        <v>1717.5</v>
      </c>
      <c r="K33">
        <v>5</v>
      </c>
      <c r="L33">
        <f t="shared" si="4"/>
        <v>21.060606060606055</v>
      </c>
      <c r="M33">
        <f t="shared" si="5"/>
        <v>22.647660818713447</v>
      </c>
      <c r="N33">
        <f t="shared" si="6"/>
        <v>23.652777777777779</v>
      </c>
      <c r="O33">
        <f>2/(1+$E$24)*E24*($H$30+$I$30)+M31</f>
        <v>22.626780626780622</v>
      </c>
      <c r="P33">
        <f>N32+$E$25*($H$31+$I$31)</f>
        <v>22.075854700854702</v>
      </c>
      <c r="Q33">
        <f>N31+2*$E$25*($H$31+$I$31)</f>
        <v>18.627777777777776</v>
      </c>
      <c r="R33">
        <f t="shared" si="1"/>
        <v>18.627777777777776</v>
      </c>
      <c r="S33">
        <f t="shared" si="2"/>
        <v>23.652777777777779</v>
      </c>
    </row>
    <row r="34" spans="1:19">
      <c r="D34" t="s">
        <v>40</v>
      </c>
      <c r="E34">
        <f>(B23*C23+B24*C24+B25*C25)*I11++E18*B5</f>
        <v>1210.5</v>
      </c>
      <c r="L34" t="s">
        <v>48</v>
      </c>
      <c r="M34" t="s">
        <v>49</v>
      </c>
      <c r="N34" t="s">
        <v>50</v>
      </c>
      <c r="O34" t="s">
        <v>59</v>
      </c>
      <c r="P34" t="s">
        <v>57</v>
      </c>
    </row>
    <row r="35" spans="1:19">
      <c r="L35" t="s">
        <v>51</v>
      </c>
      <c r="M35" t="s">
        <v>52</v>
      </c>
      <c r="N35" t="s">
        <v>53</v>
      </c>
      <c r="O35" t="s">
        <v>54</v>
      </c>
      <c r="P35" t="s">
        <v>60</v>
      </c>
      <c r="Q35" t="s">
        <v>61</v>
      </c>
    </row>
    <row r="37" spans="1:19">
      <c r="A37" s="1" t="s">
        <v>68</v>
      </c>
      <c r="B37" s="1" t="s">
        <v>11</v>
      </c>
      <c r="C37" s="1" t="s">
        <v>12</v>
      </c>
      <c r="D37" s="1" t="s">
        <v>13</v>
      </c>
      <c r="E37" s="1" t="s">
        <v>14</v>
      </c>
      <c r="F37" s="1" t="s">
        <v>15</v>
      </c>
    </row>
    <row r="38" spans="1:19">
      <c r="A38" t="s">
        <v>67</v>
      </c>
      <c r="F38">
        <v>1</v>
      </c>
    </row>
    <row r="39" spans="1:19">
      <c r="A39" t="s">
        <v>69</v>
      </c>
      <c r="B39">
        <v>-20</v>
      </c>
    </row>
    <row r="40" spans="1:19">
      <c r="A40" t="s">
        <v>70</v>
      </c>
      <c r="B40">
        <v>-10</v>
      </c>
    </row>
  </sheetData>
  <mergeCells count="15">
    <mergeCell ref="G27:I27"/>
    <mergeCell ref="D27:E27"/>
    <mergeCell ref="D32:E32"/>
    <mergeCell ref="K27:S27"/>
    <mergeCell ref="A22:B22"/>
    <mergeCell ref="O22:P22"/>
    <mergeCell ref="D22:E22"/>
    <mergeCell ref="G21:I21"/>
    <mergeCell ref="K22:L22"/>
    <mergeCell ref="A9:B9"/>
    <mergeCell ref="D9:E9"/>
    <mergeCell ref="D16:E16"/>
    <mergeCell ref="G16:H16"/>
    <mergeCell ref="G9:I9"/>
    <mergeCell ref="A16:B16"/>
  </mergeCells>
  <phoneticPr fontId="2" type="noConversion"/>
  <pageMargins left="0.75" right="0.75" top="1" bottom="1" header="0.5" footer="0.5"/>
  <pageSetup paperSize="9" orientation="portrait" horizontalDpi="4294967292" verticalDpi="4294967292"/>
  <ignoredErrors>
    <ignoredError sqref="R29:S33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O14" sqref="O14"/>
    </sheetView>
  </sheetViews>
  <sheetFormatPr baseColWidth="10" defaultRowHeight="15" x14ac:dyDescent="0"/>
  <sheetData>
    <row r="1" spans="1:19">
      <c r="A1" s="7" t="s">
        <v>17</v>
      </c>
      <c r="B1" s="7"/>
      <c r="D1" s="7" t="s">
        <v>20</v>
      </c>
      <c r="E1" s="7"/>
      <c r="F1" s="7"/>
      <c r="H1" t="s">
        <v>2</v>
      </c>
      <c r="I1">
        <v>540</v>
      </c>
      <c r="K1" t="s">
        <v>103</v>
      </c>
      <c r="L1" t="s">
        <v>104</v>
      </c>
      <c r="N1" t="s">
        <v>116</v>
      </c>
      <c r="O1" t="s">
        <v>117</v>
      </c>
    </row>
    <row r="2" spans="1:19">
      <c r="A2" t="s">
        <v>13</v>
      </c>
      <c r="B2">
        <v>0.15</v>
      </c>
      <c r="D2" t="s">
        <v>21</v>
      </c>
      <c r="E2" t="s">
        <v>13</v>
      </c>
      <c r="F2">
        <v>0.85</v>
      </c>
      <c r="H2" t="s">
        <v>3</v>
      </c>
      <c r="I2">
        <v>110</v>
      </c>
      <c r="K2">
        <v>1</v>
      </c>
      <c r="L2">
        <v>60</v>
      </c>
      <c r="N2" t="s">
        <v>18</v>
      </c>
      <c r="O2">
        <v>922</v>
      </c>
      <c r="P2">
        <v>0</v>
      </c>
      <c r="Q2">
        <v>271</v>
      </c>
      <c r="R2">
        <v>0</v>
      </c>
      <c r="S2">
        <v>0</v>
      </c>
    </row>
    <row r="3" spans="1:19">
      <c r="A3" t="s">
        <v>12</v>
      </c>
      <c r="B3">
        <v>0.1</v>
      </c>
      <c r="D3" t="s">
        <v>21</v>
      </c>
      <c r="E3" t="s">
        <v>12</v>
      </c>
      <c r="F3">
        <v>0.75</v>
      </c>
      <c r="H3" t="s">
        <v>32</v>
      </c>
      <c r="I3">
        <v>4</v>
      </c>
      <c r="N3" t="s">
        <v>19</v>
      </c>
      <c r="O3">
        <v>349</v>
      </c>
      <c r="P3">
        <v>0</v>
      </c>
      <c r="Q3">
        <v>38</v>
      </c>
      <c r="R3">
        <v>0</v>
      </c>
      <c r="S3">
        <v>0</v>
      </c>
    </row>
    <row r="4" spans="1:19">
      <c r="H4" t="s">
        <v>77</v>
      </c>
      <c r="I4">
        <v>200</v>
      </c>
      <c r="K4" t="s">
        <v>119</v>
      </c>
    </row>
    <row r="5" spans="1:19">
      <c r="K5">
        <v>4</v>
      </c>
      <c r="O5" t="s">
        <v>121</v>
      </c>
    </row>
    <row r="6" spans="1:19">
      <c r="A6" t="s">
        <v>101</v>
      </c>
      <c r="D6" t="s">
        <v>102</v>
      </c>
      <c r="F6" t="s">
        <v>106</v>
      </c>
      <c r="H6" t="s">
        <v>110</v>
      </c>
      <c r="I6" t="s">
        <v>115</v>
      </c>
      <c r="O6">
        <v>922</v>
      </c>
      <c r="P6">
        <v>0</v>
      </c>
      <c r="Q6">
        <v>271</v>
      </c>
      <c r="R6">
        <v>0</v>
      </c>
      <c r="S6">
        <v>600</v>
      </c>
    </row>
    <row r="7" spans="1:19">
      <c r="A7" t="s">
        <v>13</v>
      </c>
      <c r="B7">
        <f>B2*$I$1</f>
        <v>81</v>
      </c>
      <c r="D7">
        <f>B7*5*I3</f>
        <v>1620</v>
      </c>
      <c r="F7">
        <f>D7+D11</f>
        <v>2224</v>
      </c>
      <c r="H7">
        <f>1+((G17-F7)/(5*I$4))</f>
        <v>0.745</v>
      </c>
      <c r="I7">
        <f>SQRT(H7*H8)</f>
        <v>0.61821112898426533</v>
      </c>
      <c r="O7">
        <v>349</v>
      </c>
      <c r="P7">
        <v>0</v>
      </c>
      <c r="Q7">
        <v>38</v>
      </c>
      <c r="R7">
        <v>0</v>
      </c>
      <c r="S7">
        <v>200</v>
      </c>
    </row>
    <row r="8" spans="1:19">
      <c r="A8" t="s">
        <v>12</v>
      </c>
      <c r="B8">
        <f>B3*$I$1</f>
        <v>54</v>
      </c>
      <c r="D8">
        <f>B8*5*I3</f>
        <v>1080</v>
      </c>
      <c r="F8">
        <f>D8+D12</f>
        <v>1580</v>
      </c>
      <c r="H8">
        <f>1+((G18-F8)/(5*I$4))</f>
        <v>0.51300000000000001</v>
      </c>
    </row>
    <row r="9" spans="1:19">
      <c r="O9" t="s">
        <v>122</v>
      </c>
    </row>
    <row r="10" spans="1:19">
      <c r="A10" t="s">
        <v>105</v>
      </c>
      <c r="C10" t="s">
        <v>120</v>
      </c>
      <c r="D10" t="s">
        <v>102</v>
      </c>
      <c r="O10">
        <v>922</v>
      </c>
      <c r="P10">
        <v>0</v>
      </c>
      <c r="Q10">
        <v>271</v>
      </c>
      <c r="R10">
        <v>176</v>
      </c>
      <c r="S10">
        <v>600</v>
      </c>
    </row>
    <row r="11" spans="1:19">
      <c r="A11" t="s">
        <v>13</v>
      </c>
      <c r="B11">
        <f>F2*$L$2</f>
        <v>51</v>
      </c>
      <c r="C11">
        <v>25</v>
      </c>
      <c r="D11">
        <f>B11*$K$2*I$3+C11*$K$5*I$3</f>
        <v>604</v>
      </c>
      <c r="O11">
        <v>349</v>
      </c>
      <c r="P11">
        <v>467</v>
      </c>
      <c r="Q11">
        <v>38</v>
      </c>
      <c r="R11">
        <v>39</v>
      </c>
      <c r="S11">
        <v>200</v>
      </c>
    </row>
    <row r="12" spans="1:19">
      <c r="A12" t="s">
        <v>12</v>
      </c>
      <c r="B12">
        <f>F3*$L$2</f>
        <v>45</v>
      </c>
      <c r="C12">
        <v>20</v>
      </c>
      <c r="D12">
        <f>B12*$K$2*I$3+C12*$K$5*I$3</f>
        <v>500</v>
      </c>
    </row>
    <row r="13" spans="1:19">
      <c r="O13" t="s">
        <v>123</v>
      </c>
    </row>
    <row r="14" spans="1:19">
      <c r="O14">
        <v>922</v>
      </c>
      <c r="P14">
        <v>0</v>
      </c>
      <c r="Q14">
        <v>271</v>
      </c>
      <c r="R14">
        <v>176</v>
      </c>
      <c r="S14">
        <v>0</v>
      </c>
    </row>
    <row r="15" spans="1:19">
      <c r="O15">
        <v>349</v>
      </c>
      <c r="P15">
        <v>467</v>
      </c>
      <c r="Q15">
        <v>38</v>
      </c>
      <c r="R15">
        <v>39</v>
      </c>
      <c r="S15">
        <v>0</v>
      </c>
    </row>
    <row r="16" spans="1:19">
      <c r="A16" s="6" t="s">
        <v>113</v>
      </c>
      <c r="B16" t="s">
        <v>71</v>
      </c>
      <c r="C16" t="s">
        <v>107</v>
      </c>
      <c r="D16" t="s">
        <v>108</v>
      </c>
      <c r="E16" t="s">
        <v>112</v>
      </c>
      <c r="F16" t="s">
        <v>118</v>
      </c>
      <c r="G16" t="s">
        <v>111</v>
      </c>
    </row>
    <row r="17" spans="1:7">
      <c r="A17" t="s">
        <v>18</v>
      </c>
      <c r="B17" s="6">
        <v>922</v>
      </c>
      <c r="C17" s="6">
        <v>0</v>
      </c>
      <c r="D17" s="6">
        <v>271</v>
      </c>
      <c r="E17" s="6">
        <v>176</v>
      </c>
      <c r="F17" s="6">
        <v>600</v>
      </c>
      <c r="G17">
        <f>B17+C17+D17+E17+F17</f>
        <v>1969</v>
      </c>
    </row>
    <row r="18" spans="1:7">
      <c r="A18" t="s">
        <v>19</v>
      </c>
      <c r="B18" s="6">
        <v>349</v>
      </c>
      <c r="C18" s="6">
        <v>467</v>
      </c>
      <c r="D18" s="6">
        <v>38</v>
      </c>
      <c r="E18" s="6">
        <v>39</v>
      </c>
      <c r="F18" s="6">
        <v>200</v>
      </c>
      <c r="G18">
        <f>B18+D18+F18+C18+E18</f>
        <v>1093</v>
      </c>
    </row>
    <row r="20" spans="1:7">
      <c r="A20" t="s">
        <v>114</v>
      </c>
    </row>
    <row r="21" spans="1:7">
      <c r="A21" t="s">
        <v>18</v>
      </c>
    </row>
    <row r="22" spans="1:7">
      <c r="A22" t="s">
        <v>19</v>
      </c>
    </row>
  </sheetData>
  <mergeCells count="2">
    <mergeCell ref="A1:B1"/>
    <mergeCell ref="D1:F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9"/>
  <sheetViews>
    <sheetView topLeftCell="A25" workbookViewId="0">
      <selection activeCell="C27" sqref="C27"/>
    </sheetView>
  </sheetViews>
  <sheetFormatPr baseColWidth="10" defaultRowHeight="15" x14ac:dyDescent="0"/>
  <cols>
    <col min="4" max="4" width="4" customWidth="1"/>
    <col min="7" max="7" width="4" customWidth="1"/>
    <col min="10" max="10" width="2.83203125" customWidth="1"/>
    <col min="13" max="13" width="3.33203125" customWidth="1"/>
    <col min="16" max="16" width="10.5" customWidth="1"/>
  </cols>
  <sheetData>
    <row r="1" spans="1:23">
      <c r="B1" s="8" t="s">
        <v>71</v>
      </c>
      <c r="C1" s="8"/>
      <c r="D1" s="2"/>
      <c r="E1" s="8" t="s">
        <v>75</v>
      </c>
      <c r="F1" s="8"/>
      <c r="G1" s="2"/>
      <c r="H1" s="8" t="s">
        <v>88</v>
      </c>
      <c r="I1" s="8"/>
      <c r="J1" s="2"/>
      <c r="K1" s="8" t="s">
        <v>109</v>
      </c>
      <c r="L1" s="8"/>
      <c r="O1" s="7" t="s">
        <v>43</v>
      </c>
      <c r="P1" s="7"/>
      <c r="Q1" s="7"/>
      <c r="R1" s="7"/>
      <c r="S1" s="7"/>
      <c r="T1" s="7"/>
      <c r="U1" s="7"/>
      <c r="V1" s="7"/>
      <c r="W1" s="7"/>
    </row>
    <row r="2" spans="1:23">
      <c r="B2" t="s">
        <v>73</v>
      </c>
      <c r="C2" t="s">
        <v>74</v>
      </c>
      <c r="E2" t="s">
        <v>73</v>
      </c>
      <c r="F2" t="s">
        <v>74</v>
      </c>
      <c r="H2" t="s">
        <v>73</v>
      </c>
      <c r="I2" t="s">
        <v>74</v>
      </c>
      <c r="K2" t="s">
        <v>73</v>
      </c>
      <c r="L2" t="s">
        <v>74</v>
      </c>
      <c r="O2" t="s">
        <v>46</v>
      </c>
      <c r="P2" t="s">
        <v>15</v>
      </c>
      <c r="Q2" t="s">
        <v>93</v>
      </c>
      <c r="R2" t="s">
        <v>99</v>
      </c>
      <c r="S2" t="s">
        <v>100</v>
      </c>
      <c r="T2" t="s">
        <v>98</v>
      </c>
    </row>
    <row r="3" spans="1:23">
      <c r="A3" t="s">
        <v>78</v>
      </c>
      <c r="B3">
        <f>SUM(B7:B156)</f>
        <v>349</v>
      </c>
      <c r="C3">
        <f>SUM(C7:C156)</f>
        <v>922</v>
      </c>
      <c r="E3">
        <f>SUM(E7:E209)</f>
        <v>467</v>
      </c>
      <c r="F3">
        <f>SUM(F7:F209)</f>
        <v>0</v>
      </c>
      <c r="H3">
        <f>SUM(H7:H209)</f>
        <v>38</v>
      </c>
      <c r="I3">
        <f>SUM(I7:I209)</f>
        <v>271</v>
      </c>
      <c r="K3">
        <f t="shared" ref="K3:L3" si="0">SUM(K7:K209)</f>
        <v>39</v>
      </c>
      <c r="L3">
        <f t="shared" si="0"/>
        <v>176</v>
      </c>
      <c r="O3">
        <v>1</v>
      </c>
      <c r="P3" s="5">
        <f>P18</f>
        <v>8.705479452054794</v>
      </c>
      <c r="Q3" t="s">
        <v>94</v>
      </c>
      <c r="R3" s="5">
        <f>P3/O3</f>
        <v>8.705479452054794</v>
      </c>
      <c r="T3" s="5">
        <f>P18/O18</f>
        <v>8.705479452054794</v>
      </c>
    </row>
    <row r="4" spans="1:23">
      <c r="A4" t="s">
        <v>79</v>
      </c>
      <c r="B4">
        <f>1-(COUNTIF(B7:B156,0)/COUNT(B7:B156))</f>
        <v>0.22068965517241379</v>
      </c>
      <c r="C4">
        <f>1-(COUNTIF(C7:C156,0)/COUNT(C7:C156))</f>
        <v>0.30821917808219179</v>
      </c>
      <c r="E4">
        <f>1-(COUNTIF(E7:E209,0)/COUNT(E7:E209))</f>
        <v>0.24223602484472051</v>
      </c>
      <c r="F4">
        <f>1-(COUNTIF(F7:F209,0)/COUNT(F7:F209))</f>
        <v>0</v>
      </c>
      <c r="H4">
        <f t="shared" ref="H4:L4" si="1">1-(COUNTIF(H7:H209,0)/COUNT(H7:H209))</f>
        <v>9.7087378640776656E-2</v>
      </c>
      <c r="I4">
        <f t="shared" si="1"/>
        <v>0.27184466019417475</v>
      </c>
      <c r="J4">
        <f t="shared" si="1"/>
        <v>0.34951456310679607</v>
      </c>
      <c r="K4">
        <f t="shared" si="1"/>
        <v>9.7345132743362872E-2</v>
      </c>
      <c r="L4">
        <f t="shared" si="1"/>
        <v>0.15929203539823011</v>
      </c>
      <c r="O4">
        <v>2</v>
      </c>
      <c r="P4" s="5">
        <f t="shared" ref="P4" si="2">P19</f>
        <v>12.221153846153847</v>
      </c>
      <c r="Q4" t="s">
        <v>95</v>
      </c>
      <c r="R4" s="5">
        <f t="shared" ref="R4:R7" si="3">P4/O4</f>
        <v>6.1105769230769234</v>
      </c>
      <c r="T4" s="5">
        <f>P19/O19</f>
        <v>6.1105769230769234</v>
      </c>
    </row>
    <row r="5" spans="1:23">
      <c r="A5" t="s">
        <v>87</v>
      </c>
      <c r="B5" s="8">
        <f>(COUNTIF(D7:D156,1))</f>
        <v>62</v>
      </c>
      <c r="C5" s="8"/>
      <c r="D5" s="2"/>
      <c r="E5" s="8">
        <f>(COUNTIF(G7:G209,1))</f>
        <v>39</v>
      </c>
      <c r="F5" s="8"/>
      <c r="H5" s="8">
        <f>(COUNTIF(J7:J209,1))</f>
        <v>36</v>
      </c>
      <c r="I5" s="8"/>
      <c r="K5" s="8">
        <f>(COUNTIF(M7:M209,1))</f>
        <v>28</v>
      </c>
      <c r="L5" s="8"/>
      <c r="O5">
        <v>3</v>
      </c>
      <c r="P5" s="5">
        <f>P19+Q$18</f>
        <v>15.121774964166269</v>
      </c>
      <c r="Q5" t="s">
        <v>96</v>
      </c>
      <c r="R5" s="5">
        <f t="shared" si="3"/>
        <v>5.0405916547220899</v>
      </c>
      <c r="S5">
        <v>2.9006211180124222</v>
      </c>
      <c r="T5" s="5">
        <f>P20/O20</f>
        <v>4.7074074074074073</v>
      </c>
    </row>
    <row r="6" spans="1:23">
      <c r="A6" t="s">
        <v>72</v>
      </c>
      <c r="O6">
        <v>4</v>
      </c>
      <c r="P6" s="5">
        <f>P19+Q$18+R$18</f>
        <v>18.121774964166271</v>
      </c>
      <c r="Q6" t="s">
        <v>97</v>
      </c>
      <c r="R6" s="5">
        <f t="shared" si="3"/>
        <v>4.5304437410415677</v>
      </c>
      <c r="S6">
        <v>2.9006211180124222</v>
      </c>
      <c r="T6" s="5">
        <f>P21/O21</f>
        <v>3.8283132530120483</v>
      </c>
    </row>
    <row r="7" spans="1:23">
      <c r="A7">
        <v>1</v>
      </c>
      <c r="B7">
        <v>0</v>
      </c>
      <c r="C7">
        <v>0</v>
      </c>
      <c r="D7">
        <f>IF((B7+C7)=0,0,1)</f>
        <v>0</v>
      </c>
      <c r="E7">
        <v>0</v>
      </c>
      <c r="F7">
        <v>0</v>
      </c>
      <c r="G7">
        <f t="shared" ref="G7:G22" si="4">IF((E7+F7)=0,0,1)</f>
        <v>0</v>
      </c>
      <c r="H7">
        <v>0</v>
      </c>
      <c r="I7">
        <v>0</v>
      </c>
      <c r="J7">
        <f>IF((H7+I7)=0,0,1)</f>
        <v>0</v>
      </c>
      <c r="K7">
        <v>0</v>
      </c>
      <c r="L7">
        <v>0</v>
      </c>
      <c r="M7">
        <f t="shared" ref="M7:M70" si="5">IF((K7+L7)=0,0,1)</f>
        <v>0</v>
      </c>
      <c r="O7">
        <v>5</v>
      </c>
      <c r="P7" s="5">
        <f>P19+Q$18+R$18+S18</f>
        <v>20.024429831422907</v>
      </c>
      <c r="Q7" t="s">
        <v>60</v>
      </c>
      <c r="R7" s="5">
        <f t="shared" si="3"/>
        <v>4.004885966284581</v>
      </c>
      <c r="S7">
        <v>1.9026548672566372</v>
      </c>
      <c r="T7" s="5">
        <f>P22/O22</f>
        <v>3.2258883248730967</v>
      </c>
    </row>
    <row r="8" spans="1:23">
      <c r="A8">
        <v>2</v>
      </c>
      <c r="B8">
        <v>15</v>
      </c>
      <c r="C8">
        <v>0</v>
      </c>
      <c r="D8">
        <f t="shared" ref="D8:D71" si="6">IF((B8+C8)=0,0,1)</f>
        <v>1</v>
      </c>
      <c r="E8">
        <v>0</v>
      </c>
      <c r="F8">
        <v>0</v>
      </c>
      <c r="G8">
        <f t="shared" si="4"/>
        <v>0</v>
      </c>
      <c r="H8">
        <v>0</v>
      </c>
      <c r="I8">
        <v>0</v>
      </c>
      <c r="J8">
        <f t="shared" ref="J8:J71" si="7">IF((H8+I8)=0,0,1)</f>
        <v>0</v>
      </c>
      <c r="K8">
        <v>0</v>
      </c>
      <c r="L8">
        <v>10</v>
      </c>
      <c r="M8">
        <f t="shared" si="5"/>
        <v>1</v>
      </c>
    </row>
    <row r="9" spans="1:23">
      <c r="A9">
        <v>3</v>
      </c>
      <c r="B9">
        <v>0</v>
      </c>
      <c r="C9">
        <v>0</v>
      </c>
      <c r="D9">
        <f t="shared" si="6"/>
        <v>0</v>
      </c>
      <c r="E9">
        <v>14</v>
      </c>
      <c r="F9">
        <v>0</v>
      </c>
      <c r="G9">
        <f t="shared" si="4"/>
        <v>1</v>
      </c>
      <c r="H9">
        <v>0</v>
      </c>
      <c r="I9">
        <v>0</v>
      </c>
      <c r="J9">
        <f t="shared" si="7"/>
        <v>0</v>
      </c>
      <c r="K9">
        <v>0</v>
      </c>
      <c r="L9">
        <v>0</v>
      </c>
      <c r="M9">
        <f t="shared" si="5"/>
        <v>0</v>
      </c>
    </row>
    <row r="10" spans="1:23">
      <c r="A10">
        <v>4</v>
      </c>
      <c r="B10">
        <v>0</v>
      </c>
      <c r="C10">
        <v>0</v>
      </c>
      <c r="D10">
        <f t="shared" si="6"/>
        <v>0</v>
      </c>
      <c r="E10">
        <v>0</v>
      </c>
      <c r="F10">
        <v>0</v>
      </c>
      <c r="G10">
        <f t="shared" si="4"/>
        <v>0</v>
      </c>
      <c r="H10">
        <v>0</v>
      </c>
      <c r="I10">
        <v>0</v>
      </c>
      <c r="J10">
        <f t="shared" si="7"/>
        <v>0</v>
      </c>
      <c r="K10">
        <v>0</v>
      </c>
      <c r="L10">
        <v>0</v>
      </c>
      <c r="M10">
        <f t="shared" si="5"/>
        <v>0</v>
      </c>
    </row>
    <row r="11" spans="1:23">
      <c r="A11">
        <v>5</v>
      </c>
      <c r="B11">
        <v>0</v>
      </c>
      <c r="C11">
        <v>0</v>
      </c>
      <c r="D11">
        <f t="shared" si="6"/>
        <v>0</v>
      </c>
      <c r="E11">
        <v>0</v>
      </c>
      <c r="F11">
        <v>0</v>
      </c>
      <c r="G11">
        <f t="shared" si="4"/>
        <v>0</v>
      </c>
      <c r="H11">
        <v>0</v>
      </c>
      <c r="I11">
        <v>11</v>
      </c>
      <c r="J11">
        <f t="shared" si="7"/>
        <v>1</v>
      </c>
      <c r="K11">
        <v>0</v>
      </c>
      <c r="L11">
        <v>0</v>
      </c>
      <c r="M11">
        <f t="shared" si="5"/>
        <v>0</v>
      </c>
    </row>
    <row r="12" spans="1:23">
      <c r="A12">
        <v>6</v>
      </c>
      <c r="B12">
        <v>0</v>
      </c>
      <c r="C12">
        <v>0</v>
      </c>
      <c r="D12">
        <f t="shared" si="6"/>
        <v>0</v>
      </c>
      <c r="E12">
        <v>0</v>
      </c>
      <c r="F12">
        <v>0</v>
      </c>
      <c r="G12">
        <f t="shared" si="4"/>
        <v>0</v>
      </c>
      <c r="H12">
        <v>0</v>
      </c>
      <c r="I12">
        <v>0</v>
      </c>
      <c r="J12">
        <f t="shared" si="7"/>
        <v>0</v>
      </c>
      <c r="K12">
        <v>0</v>
      </c>
      <c r="L12">
        <v>0</v>
      </c>
      <c r="M12">
        <f t="shared" si="5"/>
        <v>0</v>
      </c>
    </row>
    <row r="13" spans="1:23">
      <c r="A13">
        <v>7</v>
      </c>
      <c r="B13">
        <v>0</v>
      </c>
      <c r="C13">
        <v>0</v>
      </c>
      <c r="D13">
        <f t="shared" si="6"/>
        <v>0</v>
      </c>
      <c r="E13">
        <v>0</v>
      </c>
      <c r="F13">
        <v>0</v>
      </c>
      <c r="G13">
        <f t="shared" si="4"/>
        <v>0</v>
      </c>
      <c r="H13">
        <v>4</v>
      </c>
      <c r="I13">
        <v>10</v>
      </c>
      <c r="J13">
        <f t="shared" si="7"/>
        <v>1</v>
      </c>
      <c r="K13">
        <v>0</v>
      </c>
      <c r="L13">
        <v>0</v>
      </c>
      <c r="M13">
        <f t="shared" si="5"/>
        <v>0</v>
      </c>
    </row>
    <row r="14" spans="1:23">
      <c r="A14">
        <v>8</v>
      </c>
      <c r="B14">
        <v>0</v>
      </c>
      <c r="C14">
        <v>0</v>
      </c>
      <c r="D14">
        <f t="shared" si="6"/>
        <v>0</v>
      </c>
      <c r="E14">
        <v>15</v>
      </c>
      <c r="F14">
        <v>0</v>
      </c>
      <c r="G14">
        <f t="shared" si="4"/>
        <v>1</v>
      </c>
      <c r="H14">
        <v>0</v>
      </c>
      <c r="I14">
        <v>10</v>
      </c>
      <c r="J14">
        <f t="shared" si="7"/>
        <v>1</v>
      </c>
      <c r="K14">
        <v>0</v>
      </c>
      <c r="L14">
        <v>13</v>
      </c>
      <c r="M14">
        <f t="shared" si="5"/>
        <v>1</v>
      </c>
      <c r="O14" t="s">
        <v>89</v>
      </c>
      <c r="P14">
        <v>1</v>
      </c>
      <c r="Q14">
        <v>2</v>
      </c>
      <c r="R14">
        <v>3</v>
      </c>
      <c r="S14">
        <v>4</v>
      </c>
    </row>
    <row r="15" spans="1:23">
      <c r="A15">
        <v>9</v>
      </c>
      <c r="B15">
        <v>0</v>
      </c>
      <c r="C15">
        <v>0</v>
      </c>
      <c r="D15">
        <f t="shared" si="6"/>
        <v>0</v>
      </c>
      <c r="E15">
        <v>0</v>
      </c>
      <c r="F15">
        <v>0</v>
      </c>
      <c r="G15">
        <f t="shared" si="4"/>
        <v>0</v>
      </c>
      <c r="H15">
        <v>5</v>
      </c>
      <c r="I15">
        <v>0</v>
      </c>
      <c r="J15">
        <f t="shared" si="7"/>
        <v>1</v>
      </c>
      <c r="K15">
        <v>0</v>
      </c>
      <c r="L15">
        <v>9</v>
      </c>
      <c r="M15">
        <f t="shared" si="5"/>
        <v>1</v>
      </c>
      <c r="O15" t="s">
        <v>90</v>
      </c>
      <c r="P15">
        <f>B3+C3</f>
        <v>1271</v>
      </c>
      <c r="Q15">
        <f>E3+F3</f>
        <v>467</v>
      </c>
      <c r="R15">
        <f>H3+I3</f>
        <v>309</v>
      </c>
      <c r="S15">
        <f>K3+L3</f>
        <v>215</v>
      </c>
    </row>
    <row r="16" spans="1:23">
      <c r="A16">
        <v>10</v>
      </c>
      <c r="B16">
        <v>8</v>
      </c>
      <c r="C16">
        <v>19</v>
      </c>
      <c r="D16">
        <f t="shared" si="6"/>
        <v>1</v>
      </c>
      <c r="E16">
        <v>0</v>
      </c>
      <c r="F16">
        <v>0</v>
      </c>
      <c r="G16">
        <f t="shared" si="4"/>
        <v>0</v>
      </c>
      <c r="H16">
        <v>0</v>
      </c>
      <c r="I16">
        <v>0</v>
      </c>
      <c r="J16">
        <f t="shared" si="7"/>
        <v>0</v>
      </c>
      <c r="K16">
        <v>3</v>
      </c>
      <c r="L16">
        <v>0</v>
      </c>
      <c r="M16">
        <f t="shared" si="5"/>
        <v>1</v>
      </c>
      <c r="O16" t="s">
        <v>91</v>
      </c>
      <c r="P16">
        <f>COUNTA(D7:D300)</f>
        <v>146</v>
      </c>
      <c r="Q16">
        <f>COUNTA(G7:G300)</f>
        <v>161</v>
      </c>
      <c r="R16">
        <f>COUNTA(J7:J300)</f>
        <v>103</v>
      </c>
      <c r="S16">
        <f>COUNTA(M7:M300)</f>
        <v>113</v>
      </c>
    </row>
    <row r="17" spans="1:19">
      <c r="A17">
        <v>11</v>
      </c>
      <c r="B17">
        <v>0</v>
      </c>
      <c r="C17">
        <v>0</v>
      </c>
      <c r="D17">
        <f t="shared" si="6"/>
        <v>0</v>
      </c>
      <c r="E17">
        <v>0</v>
      </c>
      <c r="F17">
        <v>0</v>
      </c>
      <c r="G17">
        <f t="shared" si="4"/>
        <v>0</v>
      </c>
      <c r="H17">
        <v>0</v>
      </c>
      <c r="I17">
        <v>0</v>
      </c>
      <c r="J17">
        <f t="shared" si="7"/>
        <v>0</v>
      </c>
      <c r="K17">
        <v>0</v>
      </c>
      <c r="L17">
        <v>0</v>
      </c>
      <c r="M17">
        <f t="shared" si="5"/>
        <v>0</v>
      </c>
      <c r="O17" t="s">
        <v>92</v>
      </c>
      <c r="P17">
        <f>B5</f>
        <v>62</v>
      </c>
      <c r="Q17">
        <f>E5</f>
        <v>39</v>
      </c>
      <c r="R17">
        <f>H5</f>
        <v>36</v>
      </c>
      <c r="S17">
        <f>K5</f>
        <v>28</v>
      </c>
    </row>
    <row r="18" spans="1:19">
      <c r="A18">
        <v>12</v>
      </c>
      <c r="B18">
        <v>9</v>
      </c>
      <c r="C18">
        <v>0</v>
      </c>
      <c r="D18">
        <f t="shared" si="6"/>
        <v>1</v>
      </c>
      <c r="E18">
        <v>14</v>
      </c>
      <c r="F18">
        <v>0</v>
      </c>
      <c r="G18">
        <f t="shared" si="4"/>
        <v>1</v>
      </c>
      <c r="H18">
        <v>0</v>
      </c>
      <c r="I18">
        <v>12</v>
      </c>
      <c r="J18">
        <f t="shared" si="7"/>
        <v>1</v>
      </c>
      <c r="K18">
        <v>0</v>
      </c>
      <c r="L18">
        <v>7</v>
      </c>
      <c r="M18">
        <f t="shared" si="5"/>
        <v>1</v>
      </c>
      <c r="O18">
        <v>1</v>
      </c>
      <c r="P18">
        <f>$O18*P$15/(P$16+($O18-1)*P$17)</f>
        <v>8.705479452054794</v>
      </c>
      <c r="Q18">
        <f t="shared" ref="Q18:S18" si="8">$O18*Q$15/(Q$16+($O18-1)*Q$17)</f>
        <v>2.9006211180124222</v>
      </c>
      <c r="R18">
        <f t="shared" si="8"/>
        <v>3</v>
      </c>
      <c r="S18">
        <f t="shared" si="8"/>
        <v>1.9026548672566372</v>
      </c>
    </row>
    <row r="19" spans="1:19">
      <c r="A19">
        <v>13</v>
      </c>
      <c r="B19">
        <v>0</v>
      </c>
      <c r="C19">
        <v>0</v>
      </c>
      <c r="D19">
        <f t="shared" si="6"/>
        <v>0</v>
      </c>
      <c r="E19">
        <v>0</v>
      </c>
      <c r="F19">
        <v>0</v>
      </c>
      <c r="G19">
        <f t="shared" si="4"/>
        <v>0</v>
      </c>
      <c r="H19">
        <v>0</v>
      </c>
      <c r="I19">
        <v>0</v>
      </c>
      <c r="J19">
        <f t="shared" si="7"/>
        <v>0</v>
      </c>
      <c r="K19">
        <v>0</v>
      </c>
      <c r="L19">
        <v>0</v>
      </c>
      <c r="M19">
        <f t="shared" si="5"/>
        <v>0</v>
      </c>
      <c r="O19">
        <v>2</v>
      </c>
      <c r="P19">
        <f t="shared" ref="P19:S22" si="9">$O19*P$15/(P$16+($O19-1)*P$17)</f>
        <v>12.221153846153847</v>
      </c>
      <c r="Q19">
        <f t="shared" si="9"/>
        <v>4.67</v>
      </c>
      <c r="R19">
        <f t="shared" si="9"/>
        <v>4.4460431654676258</v>
      </c>
      <c r="S19">
        <f t="shared" si="9"/>
        <v>3.0496453900709222</v>
      </c>
    </row>
    <row r="20" spans="1:19">
      <c r="A20">
        <v>14</v>
      </c>
      <c r="B20">
        <v>0</v>
      </c>
      <c r="C20">
        <v>0</v>
      </c>
      <c r="D20">
        <f t="shared" si="6"/>
        <v>0</v>
      </c>
      <c r="E20">
        <v>0</v>
      </c>
      <c r="F20">
        <v>0</v>
      </c>
      <c r="G20">
        <f t="shared" si="4"/>
        <v>0</v>
      </c>
      <c r="H20">
        <v>0</v>
      </c>
      <c r="I20">
        <v>0</v>
      </c>
      <c r="J20">
        <f t="shared" si="7"/>
        <v>0</v>
      </c>
      <c r="K20">
        <v>0</v>
      </c>
      <c r="L20">
        <v>0</v>
      </c>
      <c r="M20">
        <f t="shared" si="5"/>
        <v>0</v>
      </c>
      <c r="O20">
        <v>3</v>
      </c>
      <c r="P20">
        <f t="shared" si="9"/>
        <v>14.122222222222222</v>
      </c>
      <c r="Q20">
        <f t="shared" si="9"/>
        <v>5.8619246861924683</v>
      </c>
      <c r="R20">
        <f t="shared" si="9"/>
        <v>5.2971428571428572</v>
      </c>
      <c r="S20">
        <f t="shared" si="9"/>
        <v>3.8165680473372783</v>
      </c>
    </row>
    <row r="21" spans="1:19">
      <c r="A21">
        <v>15</v>
      </c>
      <c r="B21">
        <v>14</v>
      </c>
      <c r="C21">
        <v>26</v>
      </c>
      <c r="D21">
        <f t="shared" si="6"/>
        <v>1</v>
      </c>
      <c r="E21">
        <v>0</v>
      </c>
      <c r="F21">
        <v>0</v>
      </c>
      <c r="G21">
        <f t="shared" si="4"/>
        <v>0</v>
      </c>
      <c r="H21">
        <v>0</v>
      </c>
      <c r="I21">
        <v>10</v>
      </c>
      <c r="J21">
        <f t="shared" si="7"/>
        <v>1</v>
      </c>
      <c r="K21">
        <v>0</v>
      </c>
      <c r="L21">
        <v>11</v>
      </c>
      <c r="M21">
        <f t="shared" si="5"/>
        <v>1</v>
      </c>
      <c r="O21">
        <v>4</v>
      </c>
      <c r="P21">
        <f t="shared" si="9"/>
        <v>15.313253012048193</v>
      </c>
      <c r="Q21">
        <f t="shared" si="9"/>
        <v>6.7194244604316546</v>
      </c>
      <c r="R21">
        <f t="shared" si="9"/>
        <v>5.8578199052132698</v>
      </c>
      <c r="S21">
        <f t="shared" si="9"/>
        <v>4.3654822335025383</v>
      </c>
    </row>
    <row r="22" spans="1:19">
      <c r="A22">
        <v>16</v>
      </c>
      <c r="B22">
        <v>0</v>
      </c>
      <c r="C22">
        <v>0</v>
      </c>
      <c r="D22">
        <f t="shared" si="6"/>
        <v>0</v>
      </c>
      <c r="E22">
        <v>9</v>
      </c>
      <c r="F22">
        <v>0</v>
      </c>
      <c r="G22">
        <f t="shared" si="4"/>
        <v>1</v>
      </c>
      <c r="H22">
        <v>0</v>
      </c>
      <c r="I22">
        <v>0</v>
      </c>
      <c r="J22">
        <f t="shared" si="7"/>
        <v>0</v>
      </c>
      <c r="K22">
        <v>4</v>
      </c>
      <c r="L22">
        <v>0</v>
      </c>
      <c r="M22">
        <f t="shared" si="5"/>
        <v>1</v>
      </c>
      <c r="O22">
        <v>5</v>
      </c>
      <c r="P22">
        <f t="shared" si="9"/>
        <v>16.129441624365484</v>
      </c>
      <c r="Q22">
        <f t="shared" si="9"/>
        <v>7.3659305993690856</v>
      </c>
      <c r="R22">
        <f t="shared" si="9"/>
        <v>6.2550607287449393</v>
      </c>
      <c r="S22">
        <f t="shared" si="9"/>
        <v>4.7777777777777777</v>
      </c>
    </row>
    <row r="23" spans="1:19">
      <c r="A23">
        <v>17</v>
      </c>
      <c r="B23">
        <v>0</v>
      </c>
      <c r="C23">
        <v>20</v>
      </c>
      <c r="D23">
        <f t="shared" si="6"/>
        <v>1</v>
      </c>
      <c r="E23">
        <v>0</v>
      </c>
      <c r="F23">
        <v>0</v>
      </c>
      <c r="G23">
        <f t="shared" ref="G23:G86" si="10">IF((E23+F23)=0,0,1)</f>
        <v>0</v>
      </c>
      <c r="H23">
        <v>0</v>
      </c>
      <c r="I23">
        <v>0</v>
      </c>
      <c r="J23">
        <f t="shared" si="7"/>
        <v>0</v>
      </c>
      <c r="K23">
        <v>0</v>
      </c>
      <c r="L23">
        <v>0</v>
      </c>
      <c r="M23">
        <f t="shared" si="5"/>
        <v>0</v>
      </c>
    </row>
    <row r="24" spans="1:19">
      <c r="A24">
        <v>18</v>
      </c>
      <c r="B24">
        <v>0</v>
      </c>
      <c r="C24">
        <v>17</v>
      </c>
      <c r="D24">
        <f t="shared" si="6"/>
        <v>1</v>
      </c>
      <c r="E24">
        <v>0</v>
      </c>
      <c r="F24">
        <v>0</v>
      </c>
      <c r="G24">
        <f t="shared" si="10"/>
        <v>0</v>
      </c>
      <c r="H24">
        <v>5</v>
      </c>
      <c r="I24">
        <v>0</v>
      </c>
      <c r="J24">
        <f t="shared" si="7"/>
        <v>1</v>
      </c>
      <c r="K24">
        <v>0</v>
      </c>
      <c r="L24">
        <v>0</v>
      </c>
      <c r="M24">
        <f t="shared" si="5"/>
        <v>0</v>
      </c>
      <c r="P24">
        <f>(P$16+($O18-1)*P$17)/O18</f>
        <v>146</v>
      </c>
      <c r="Q24">
        <f>(Q$16+($O18-1)*Q$17)/$O18</f>
        <v>161</v>
      </c>
      <c r="R24">
        <f t="shared" ref="R24:S24" si="11">(R$16+($O18-1)*R$17)/$O18</f>
        <v>103</v>
      </c>
      <c r="S24">
        <f t="shared" si="11"/>
        <v>113</v>
      </c>
    </row>
    <row r="25" spans="1:19">
      <c r="A25">
        <v>19</v>
      </c>
      <c r="B25">
        <v>0</v>
      </c>
      <c r="C25">
        <v>23</v>
      </c>
      <c r="D25">
        <f t="shared" si="6"/>
        <v>1</v>
      </c>
      <c r="E25">
        <v>0</v>
      </c>
      <c r="F25">
        <v>0</v>
      </c>
      <c r="G25">
        <f t="shared" si="10"/>
        <v>0</v>
      </c>
      <c r="H25">
        <v>0</v>
      </c>
      <c r="I25">
        <v>0</v>
      </c>
      <c r="J25">
        <f t="shared" si="7"/>
        <v>0</v>
      </c>
      <c r="K25">
        <v>0</v>
      </c>
      <c r="L25">
        <v>0</v>
      </c>
      <c r="M25">
        <f t="shared" si="5"/>
        <v>0</v>
      </c>
      <c r="P25">
        <f t="shared" ref="P25:P28" si="12">(P$16+($O19-1)*P$17)/O19</f>
        <v>104</v>
      </c>
      <c r="Q25">
        <f t="shared" ref="Q25:S25" si="13">(Q$16+($O19-1)*Q$17)/$O19</f>
        <v>100</v>
      </c>
      <c r="R25">
        <f t="shared" si="13"/>
        <v>69.5</v>
      </c>
      <c r="S25">
        <f t="shared" si="13"/>
        <v>70.5</v>
      </c>
    </row>
    <row r="26" spans="1:19">
      <c r="A26">
        <v>20</v>
      </c>
      <c r="B26">
        <v>0</v>
      </c>
      <c r="C26">
        <v>24</v>
      </c>
      <c r="D26">
        <f t="shared" si="6"/>
        <v>1</v>
      </c>
      <c r="E26">
        <v>0</v>
      </c>
      <c r="F26">
        <v>0</v>
      </c>
      <c r="G26">
        <f t="shared" si="10"/>
        <v>0</v>
      </c>
      <c r="H26">
        <v>0</v>
      </c>
      <c r="I26">
        <v>0</v>
      </c>
      <c r="J26">
        <f t="shared" si="7"/>
        <v>0</v>
      </c>
      <c r="K26">
        <v>2</v>
      </c>
      <c r="L26">
        <v>0</v>
      </c>
      <c r="M26">
        <f t="shared" si="5"/>
        <v>1</v>
      </c>
      <c r="P26">
        <f t="shared" si="12"/>
        <v>90</v>
      </c>
      <c r="Q26">
        <f t="shared" ref="Q26:S26" si="14">(Q$16+($O20-1)*Q$17)/$O20</f>
        <v>79.666666666666671</v>
      </c>
      <c r="R26">
        <f t="shared" si="14"/>
        <v>58.333333333333336</v>
      </c>
      <c r="S26">
        <f t="shared" si="14"/>
        <v>56.333333333333336</v>
      </c>
    </row>
    <row r="27" spans="1:19">
      <c r="A27">
        <v>21</v>
      </c>
      <c r="B27">
        <v>0</v>
      </c>
      <c r="C27">
        <v>19</v>
      </c>
      <c r="D27">
        <f t="shared" si="6"/>
        <v>1</v>
      </c>
      <c r="E27">
        <v>13</v>
      </c>
      <c r="F27">
        <v>0</v>
      </c>
      <c r="G27">
        <f t="shared" si="10"/>
        <v>1</v>
      </c>
      <c r="H27">
        <v>0</v>
      </c>
      <c r="I27">
        <v>8</v>
      </c>
      <c r="J27">
        <f t="shared" si="7"/>
        <v>1</v>
      </c>
      <c r="K27">
        <v>0</v>
      </c>
      <c r="L27">
        <v>0</v>
      </c>
      <c r="M27">
        <f t="shared" si="5"/>
        <v>0</v>
      </c>
      <c r="P27">
        <f t="shared" si="12"/>
        <v>83</v>
      </c>
      <c r="Q27">
        <f t="shared" ref="Q27:S27" si="15">(Q$16+($O21-1)*Q$17)/$O21</f>
        <v>69.5</v>
      </c>
      <c r="R27">
        <f t="shared" si="15"/>
        <v>52.75</v>
      </c>
      <c r="S27">
        <f t="shared" si="15"/>
        <v>49.25</v>
      </c>
    </row>
    <row r="28" spans="1:19">
      <c r="A28">
        <v>22</v>
      </c>
      <c r="B28">
        <v>0</v>
      </c>
      <c r="C28">
        <v>21</v>
      </c>
      <c r="D28">
        <f t="shared" si="6"/>
        <v>1</v>
      </c>
      <c r="E28">
        <v>0</v>
      </c>
      <c r="F28">
        <v>0</v>
      </c>
      <c r="G28">
        <f t="shared" si="10"/>
        <v>0</v>
      </c>
      <c r="H28">
        <v>0</v>
      </c>
      <c r="I28">
        <v>9</v>
      </c>
      <c r="J28">
        <f t="shared" si="7"/>
        <v>1</v>
      </c>
      <c r="K28">
        <v>0</v>
      </c>
      <c r="L28">
        <v>0</v>
      </c>
      <c r="M28">
        <f t="shared" si="5"/>
        <v>0</v>
      </c>
      <c r="P28">
        <f t="shared" si="12"/>
        <v>78.8</v>
      </c>
      <c r="Q28">
        <f t="shared" ref="Q28:S28" si="16">(Q$16+($O22-1)*Q$17)/$O22</f>
        <v>63.4</v>
      </c>
      <c r="R28">
        <f t="shared" si="16"/>
        <v>49.4</v>
      </c>
      <c r="S28">
        <f t="shared" si="16"/>
        <v>45</v>
      </c>
    </row>
    <row r="29" spans="1:19">
      <c r="A29">
        <v>23</v>
      </c>
      <c r="B29">
        <v>0</v>
      </c>
      <c r="C29">
        <v>0</v>
      </c>
      <c r="D29">
        <f t="shared" si="6"/>
        <v>0</v>
      </c>
      <c r="E29">
        <v>12</v>
      </c>
      <c r="F29">
        <v>0</v>
      </c>
      <c r="G29">
        <f t="shared" si="10"/>
        <v>1</v>
      </c>
      <c r="H29">
        <v>0</v>
      </c>
      <c r="I29">
        <v>0</v>
      </c>
      <c r="J29">
        <f t="shared" si="7"/>
        <v>0</v>
      </c>
      <c r="K29">
        <v>0</v>
      </c>
      <c r="L29">
        <v>0</v>
      </c>
      <c r="M29">
        <f t="shared" si="5"/>
        <v>0</v>
      </c>
    </row>
    <row r="30" spans="1:19">
      <c r="A30">
        <v>24</v>
      </c>
      <c r="B30">
        <v>0</v>
      </c>
      <c r="C30">
        <v>18</v>
      </c>
      <c r="D30">
        <f t="shared" si="6"/>
        <v>1</v>
      </c>
      <c r="E30">
        <v>14</v>
      </c>
      <c r="F30">
        <v>0</v>
      </c>
      <c r="G30">
        <f t="shared" si="10"/>
        <v>1</v>
      </c>
      <c r="H30">
        <v>0</v>
      </c>
      <c r="I30">
        <v>0</v>
      </c>
      <c r="J30">
        <f t="shared" si="7"/>
        <v>0</v>
      </c>
      <c r="K30">
        <v>3</v>
      </c>
      <c r="L30">
        <v>0</v>
      </c>
      <c r="M30">
        <f t="shared" si="5"/>
        <v>1</v>
      </c>
    </row>
    <row r="31" spans="1:19">
      <c r="A31">
        <v>25</v>
      </c>
      <c r="B31">
        <v>0</v>
      </c>
      <c r="C31">
        <v>0</v>
      </c>
      <c r="D31">
        <f t="shared" si="6"/>
        <v>0</v>
      </c>
      <c r="E31">
        <v>10</v>
      </c>
      <c r="F31">
        <v>0</v>
      </c>
      <c r="G31">
        <f t="shared" si="10"/>
        <v>1</v>
      </c>
      <c r="H31">
        <v>3</v>
      </c>
      <c r="I31">
        <v>0</v>
      </c>
      <c r="J31">
        <f t="shared" si="7"/>
        <v>1</v>
      </c>
      <c r="K31">
        <v>6</v>
      </c>
      <c r="L31">
        <v>0</v>
      </c>
      <c r="M31">
        <f t="shared" si="5"/>
        <v>1</v>
      </c>
    </row>
    <row r="32" spans="1:19">
      <c r="A32">
        <v>26</v>
      </c>
      <c r="B32">
        <v>7</v>
      </c>
      <c r="C32">
        <v>0</v>
      </c>
      <c r="D32">
        <f t="shared" si="6"/>
        <v>1</v>
      </c>
      <c r="E32">
        <v>0</v>
      </c>
      <c r="F32">
        <v>0</v>
      </c>
      <c r="G32">
        <f t="shared" si="10"/>
        <v>0</v>
      </c>
      <c r="H32">
        <v>0</v>
      </c>
      <c r="I32">
        <v>10</v>
      </c>
      <c r="J32">
        <f t="shared" si="7"/>
        <v>1</v>
      </c>
      <c r="K32">
        <v>0</v>
      </c>
      <c r="L32">
        <v>0</v>
      </c>
      <c r="M32">
        <f t="shared" si="5"/>
        <v>0</v>
      </c>
    </row>
    <row r="33" spans="1:13">
      <c r="A33">
        <v>27</v>
      </c>
      <c r="B33">
        <v>0</v>
      </c>
      <c r="C33">
        <v>16</v>
      </c>
      <c r="D33">
        <f t="shared" si="6"/>
        <v>1</v>
      </c>
      <c r="E33">
        <v>0</v>
      </c>
      <c r="F33">
        <v>0</v>
      </c>
      <c r="G33">
        <f t="shared" si="10"/>
        <v>0</v>
      </c>
      <c r="H33">
        <v>0</v>
      </c>
      <c r="I33">
        <v>0</v>
      </c>
      <c r="J33">
        <f t="shared" si="7"/>
        <v>0</v>
      </c>
      <c r="K33">
        <v>0</v>
      </c>
      <c r="L33">
        <v>0</v>
      </c>
      <c r="M33">
        <f t="shared" si="5"/>
        <v>0</v>
      </c>
    </row>
    <row r="34" spans="1:13">
      <c r="A34">
        <v>28</v>
      </c>
      <c r="B34">
        <v>0</v>
      </c>
      <c r="C34">
        <v>0</v>
      </c>
      <c r="D34">
        <f t="shared" si="6"/>
        <v>0</v>
      </c>
      <c r="E34">
        <v>12</v>
      </c>
      <c r="F34">
        <v>0</v>
      </c>
      <c r="G34">
        <f t="shared" si="10"/>
        <v>1</v>
      </c>
      <c r="H34">
        <v>0</v>
      </c>
      <c r="I34">
        <v>0</v>
      </c>
      <c r="J34">
        <f t="shared" si="7"/>
        <v>0</v>
      </c>
      <c r="K34">
        <v>0</v>
      </c>
      <c r="L34">
        <v>0</v>
      </c>
      <c r="M34">
        <f t="shared" si="5"/>
        <v>0</v>
      </c>
    </row>
    <row r="35" spans="1:13">
      <c r="A35">
        <v>29</v>
      </c>
      <c r="B35">
        <v>0</v>
      </c>
      <c r="C35">
        <v>17</v>
      </c>
      <c r="D35">
        <f t="shared" si="6"/>
        <v>1</v>
      </c>
      <c r="E35">
        <v>0</v>
      </c>
      <c r="F35">
        <v>0</v>
      </c>
      <c r="G35">
        <f t="shared" si="10"/>
        <v>0</v>
      </c>
      <c r="H35">
        <v>0</v>
      </c>
      <c r="I35">
        <v>8</v>
      </c>
      <c r="J35">
        <f t="shared" si="7"/>
        <v>1</v>
      </c>
      <c r="K35">
        <v>0</v>
      </c>
      <c r="L35">
        <v>13</v>
      </c>
      <c r="M35">
        <f t="shared" si="5"/>
        <v>1</v>
      </c>
    </row>
    <row r="36" spans="1:13">
      <c r="A36">
        <v>30</v>
      </c>
      <c r="B36">
        <v>0</v>
      </c>
      <c r="C36">
        <v>0</v>
      </c>
      <c r="D36">
        <f t="shared" si="6"/>
        <v>0</v>
      </c>
      <c r="E36">
        <v>0</v>
      </c>
      <c r="F36">
        <v>0</v>
      </c>
      <c r="G36">
        <f t="shared" si="10"/>
        <v>0</v>
      </c>
      <c r="H36">
        <v>0</v>
      </c>
      <c r="I36">
        <v>0</v>
      </c>
      <c r="J36">
        <f t="shared" si="7"/>
        <v>0</v>
      </c>
      <c r="K36">
        <v>3</v>
      </c>
      <c r="L36">
        <v>7</v>
      </c>
      <c r="M36">
        <f t="shared" si="5"/>
        <v>1</v>
      </c>
    </row>
    <row r="37" spans="1:13">
      <c r="A37">
        <v>31</v>
      </c>
      <c r="B37">
        <v>0</v>
      </c>
      <c r="C37">
        <v>0</v>
      </c>
      <c r="D37">
        <f t="shared" si="6"/>
        <v>0</v>
      </c>
      <c r="E37">
        <v>10</v>
      </c>
      <c r="F37">
        <v>0</v>
      </c>
      <c r="G37">
        <f t="shared" si="10"/>
        <v>1</v>
      </c>
      <c r="H37">
        <v>0</v>
      </c>
      <c r="I37">
        <v>0</v>
      </c>
      <c r="J37">
        <f t="shared" si="7"/>
        <v>0</v>
      </c>
      <c r="K37">
        <v>0</v>
      </c>
      <c r="L37">
        <v>0</v>
      </c>
      <c r="M37">
        <f t="shared" si="5"/>
        <v>0</v>
      </c>
    </row>
    <row r="38" spans="1:13">
      <c r="A38">
        <v>32</v>
      </c>
      <c r="B38">
        <v>0</v>
      </c>
      <c r="C38">
        <v>0</v>
      </c>
      <c r="D38">
        <f t="shared" si="6"/>
        <v>0</v>
      </c>
      <c r="E38">
        <v>0</v>
      </c>
      <c r="F38">
        <v>0</v>
      </c>
      <c r="G38">
        <f t="shared" si="10"/>
        <v>0</v>
      </c>
      <c r="H38">
        <v>0</v>
      </c>
      <c r="I38">
        <v>10</v>
      </c>
      <c r="J38">
        <f t="shared" si="7"/>
        <v>1</v>
      </c>
      <c r="K38">
        <v>0</v>
      </c>
      <c r="L38">
        <v>0</v>
      </c>
      <c r="M38">
        <f t="shared" si="5"/>
        <v>0</v>
      </c>
    </row>
    <row r="39" spans="1:13">
      <c r="A39">
        <v>33</v>
      </c>
      <c r="B39">
        <v>0</v>
      </c>
      <c r="C39">
        <v>0</v>
      </c>
      <c r="D39">
        <f t="shared" si="6"/>
        <v>0</v>
      </c>
      <c r="E39">
        <v>15</v>
      </c>
      <c r="F39">
        <v>0</v>
      </c>
      <c r="G39">
        <f t="shared" si="10"/>
        <v>1</v>
      </c>
      <c r="H39">
        <v>0</v>
      </c>
      <c r="I39">
        <v>0</v>
      </c>
      <c r="J39">
        <f t="shared" si="7"/>
        <v>0</v>
      </c>
      <c r="K39">
        <v>0</v>
      </c>
      <c r="L39">
        <v>11</v>
      </c>
      <c r="M39">
        <f t="shared" si="5"/>
        <v>1</v>
      </c>
    </row>
    <row r="40" spans="1:13">
      <c r="A40">
        <v>34</v>
      </c>
      <c r="B40">
        <v>0</v>
      </c>
      <c r="C40">
        <v>26</v>
      </c>
      <c r="D40">
        <f t="shared" si="6"/>
        <v>1</v>
      </c>
      <c r="E40">
        <v>0</v>
      </c>
      <c r="F40">
        <v>0</v>
      </c>
      <c r="G40">
        <f t="shared" si="10"/>
        <v>0</v>
      </c>
      <c r="H40">
        <v>0</v>
      </c>
      <c r="I40">
        <v>10</v>
      </c>
      <c r="J40">
        <f t="shared" si="7"/>
        <v>1</v>
      </c>
      <c r="K40">
        <v>0</v>
      </c>
      <c r="L40">
        <v>0</v>
      </c>
      <c r="M40">
        <f t="shared" si="5"/>
        <v>0</v>
      </c>
    </row>
    <row r="41" spans="1:13">
      <c r="A41">
        <v>35</v>
      </c>
      <c r="B41">
        <v>0</v>
      </c>
      <c r="C41">
        <v>0</v>
      </c>
      <c r="D41">
        <f t="shared" si="6"/>
        <v>0</v>
      </c>
      <c r="E41">
        <v>0</v>
      </c>
      <c r="F41">
        <v>0</v>
      </c>
      <c r="G41">
        <f t="shared" si="10"/>
        <v>0</v>
      </c>
      <c r="H41">
        <v>0</v>
      </c>
      <c r="I41">
        <v>0</v>
      </c>
      <c r="J41">
        <f t="shared" si="7"/>
        <v>0</v>
      </c>
      <c r="K41">
        <v>0</v>
      </c>
      <c r="L41">
        <v>0</v>
      </c>
      <c r="M41">
        <f t="shared" si="5"/>
        <v>0</v>
      </c>
    </row>
    <row r="42" spans="1:13">
      <c r="A42">
        <v>36</v>
      </c>
      <c r="B42">
        <v>8</v>
      </c>
      <c r="C42">
        <v>0</v>
      </c>
      <c r="D42">
        <f t="shared" si="6"/>
        <v>1</v>
      </c>
      <c r="E42">
        <v>0</v>
      </c>
      <c r="F42">
        <v>0</v>
      </c>
      <c r="G42">
        <f t="shared" si="10"/>
        <v>0</v>
      </c>
      <c r="H42">
        <v>0</v>
      </c>
      <c r="I42">
        <v>0</v>
      </c>
      <c r="J42">
        <f t="shared" si="7"/>
        <v>0</v>
      </c>
      <c r="K42">
        <v>0</v>
      </c>
      <c r="L42">
        <v>12</v>
      </c>
      <c r="M42">
        <f t="shared" si="5"/>
        <v>1</v>
      </c>
    </row>
    <row r="43" spans="1:13">
      <c r="A43">
        <v>37</v>
      </c>
      <c r="B43">
        <v>11</v>
      </c>
      <c r="C43">
        <v>24</v>
      </c>
      <c r="D43">
        <f t="shared" si="6"/>
        <v>1</v>
      </c>
      <c r="E43">
        <v>0</v>
      </c>
      <c r="F43">
        <v>0</v>
      </c>
      <c r="G43">
        <f t="shared" si="10"/>
        <v>0</v>
      </c>
      <c r="H43">
        <v>0</v>
      </c>
      <c r="I43">
        <v>0</v>
      </c>
      <c r="J43">
        <f t="shared" si="7"/>
        <v>0</v>
      </c>
      <c r="K43">
        <v>0</v>
      </c>
      <c r="L43">
        <v>0</v>
      </c>
      <c r="M43">
        <f t="shared" si="5"/>
        <v>0</v>
      </c>
    </row>
    <row r="44" spans="1:13">
      <c r="A44">
        <v>38</v>
      </c>
      <c r="B44">
        <v>0</v>
      </c>
      <c r="C44">
        <v>17</v>
      </c>
      <c r="D44">
        <f t="shared" si="6"/>
        <v>1</v>
      </c>
      <c r="E44">
        <v>12</v>
      </c>
      <c r="F44">
        <v>0</v>
      </c>
      <c r="G44">
        <f t="shared" si="10"/>
        <v>1</v>
      </c>
      <c r="H44">
        <v>0</v>
      </c>
      <c r="I44">
        <v>0</v>
      </c>
      <c r="J44">
        <f t="shared" si="7"/>
        <v>0</v>
      </c>
      <c r="K44">
        <v>0</v>
      </c>
      <c r="L44">
        <v>0</v>
      </c>
      <c r="M44">
        <f t="shared" si="5"/>
        <v>0</v>
      </c>
    </row>
    <row r="45" spans="1:13">
      <c r="A45">
        <v>39</v>
      </c>
      <c r="B45">
        <v>7</v>
      </c>
      <c r="C45">
        <v>0</v>
      </c>
      <c r="D45">
        <f t="shared" si="6"/>
        <v>1</v>
      </c>
      <c r="E45">
        <v>0</v>
      </c>
      <c r="F45">
        <v>0</v>
      </c>
      <c r="G45">
        <f t="shared" si="10"/>
        <v>0</v>
      </c>
      <c r="H45">
        <v>0</v>
      </c>
      <c r="I45">
        <v>0</v>
      </c>
      <c r="J45">
        <f t="shared" si="7"/>
        <v>0</v>
      </c>
      <c r="K45">
        <v>0</v>
      </c>
      <c r="L45">
        <v>0</v>
      </c>
      <c r="M45">
        <f t="shared" si="5"/>
        <v>0</v>
      </c>
    </row>
    <row r="46" spans="1:13">
      <c r="A46">
        <v>40</v>
      </c>
      <c r="B46">
        <v>0</v>
      </c>
      <c r="C46">
        <v>16</v>
      </c>
      <c r="D46">
        <f t="shared" si="6"/>
        <v>1</v>
      </c>
      <c r="E46">
        <v>0</v>
      </c>
      <c r="F46">
        <v>0</v>
      </c>
      <c r="G46">
        <f t="shared" si="10"/>
        <v>0</v>
      </c>
      <c r="H46">
        <v>0</v>
      </c>
      <c r="I46">
        <v>7</v>
      </c>
      <c r="J46">
        <f t="shared" si="7"/>
        <v>1</v>
      </c>
      <c r="K46">
        <v>0</v>
      </c>
      <c r="L46">
        <v>0</v>
      </c>
      <c r="M46">
        <f t="shared" si="5"/>
        <v>0</v>
      </c>
    </row>
    <row r="47" spans="1:13">
      <c r="A47">
        <v>41</v>
      </c>
      <c r="B47">
        <v>0</v>
      </c>
      <c r="C47">
        <v>0</v>
      </c>
      <c r="D47">
        <f t="shared" si="6"/>
        <v>0</v>
      </c>
      <c r="E47">
        <v>0</v>
      </c>
      <c r="F47">
        <v>0</v>
      </c>
      <c r="G47">
        <f t="shared" si="10"/>
        <v>0</v>
      </c>
      <c r="H47">
        <v>0</v>
      </c>
      <c r="I47">
        <v>0</v>
      </c>
      <c r="J47">
        <f t="shared" si="7"/>
        <v>0</v>
      </c>
      <c r="K47">
        <v>0</v>
      </c>
      <c r="L47">
        <v>0</v>
      </c>
      <c r="M47">
        <f t="shared" si="5"/>
        <v>0</v>
      </c>
    </row>
    <row r="48" spans="1:13">
      <c r="A48">
        <v>42</v>
      </c>
      <c r="B48">
        <v>17</v>
      </c>
      <c r="C48">
        <v>0</v>
      </c>
      <c r="D48">
        <f t="shared" si="6"/>
        <v>1</v>
      </c>
      <c r="E48">
        <v>0</v>
      </c>
      <c r="F48">
        <v>0</v>
      </c>
      <c r="G48">
        <f t="shared" si="10"/>
        <v>0</v>
      </c>
      <c r="H48">
        <v>0</v>
      </c>
      <c r="I48">
        <v>0</v>
      </c>
      <c r="J48">
        <f t="shared" si="7"/>
        <v>0</v>
      </c>
      <c r="K48">
        <v>0</v>
      </c>
      <c r="L48">
        <v>0</v>
      </c>
      <c r="M48">
        <f t="shared" si="5"/>
        <v>0</v>
      </c>
    </row>
    <row r="49" spans="1:13">
      <c r="A49">
        <v>43</v>
      </c>
      <c r="B49">
        <v>0</v>
      </c>
      <c r="C49">
        <v>0</v>
      </c>
      <c r="D49">
        <f t="shared" si="6"/>
        <v>0</v>
      </c>
      <c r="E49">
        <v>0</v>
      </c>
      <c r="F49">
        <v>0</v>
      </c>
      <c r="G49">
        <f t="shared" si="10"/>
        <v>0</v>
      </c>
      <c r="H49">
        <v>0</v>
      </c>
      <c r="I49">
        <v>0</v>
      </c>
      <c r="J49">
        <f t="shared" si="7"/>
        <v>0</v>
      </c>
      <c r="K49">
        <v>0</v>
      </c>
      <c r="L49">
        <v>0</v>
      </c>
      <c r="M49">
        <f t="shared" si="5"/>
        <v>0</v>
      </c>
    </row>
    <row r="50" spans="1:13">
      <c r="A50">
        <v>44</v>
      </c>
      <c r="B50">
        <v>0</v>
      </c>
      <c r="C50">
        <v>0</v>
      </c>
      <c r="D50">
        <f t="shared" si="6"/>
        <v>0</v>
      </c>
      <c r="E50">
        <v>0</v>
      </c>
      <c r="F50">
        <v>0</v>
      </c>
      <c r="G50">
        <f t="shared" si="10"/>
        <v>0</v>
      </c>
      <c r="H50">
        <v>0</v>
      </c>
      <c r="I50">
        <v>0</v>
      </c>
      <c r="J50">
        <f t="shared" si="7"/>
        <v>0</v>
      </c>
      <c r="K50">
        <v>0</v>
      </c>
      <c r="L50">
        <v>0</v>
      </c>
      <c r="M50">
        <f t="shared" si="5"/>
        <v>0</v>
      </c>
    </row>
    <row r="51" spans="1:13">
      <c r="A51">
        <v>45</v>
      </c>
      <c r="B51">
        <v>6</v>
      </c>
      <c r="C51">
        <v>26</v>
      </c>
      <c r="D51">
        <f t="shared" si="6"/>
        <v>1</v>
      </c>
      <c r="E51">
        <v>0</v>
      </c>
      <c r="F51">
        <v>0</v>
      </c>
      <c r="G51">
        <f t="shared" si="10"/>
        <v>0</v>
      </c>
      <c r="H51">
        <v>0</v>
      </c>
      <c r="I51">
        <v>0</v>
      </c>
      <c r="J51">
        <f t="shared" si="7"/>
        <v>0</v>
      </c>
      <c r="K51">
        <v>0</v>
      </c>
      <c r="L51">
        <v>0</v>
      </c>
      <c r="M51">
        <f t="shared" si="5"/>
        <v>0</v>
      </c>
    </row>
    <row r="52" spans="1:13">
      <c r="A52">
        <v>46</v>
      </c>
      <c r="B52">
        <v>0</v>
      </c>
      <c r="C52">
        <v>0</v>
      </c>
      <c r="D52">
        <f t="shared" si="6"/>
        <v>0</v>
      </c>
      <c r="E52">
        <v>14</v>
      </c>
      <c r="F52">
        <v>0</v>
      </c>
      <c r="G52">
        <f t="shared" si="10"/>
        <v>1</v>
      </c>
      <c r="H52">
        <v>0</v>
      </c>
      <c r="I52">
        <v>0</v>
      </c>
      <c r="J52">
        <f t="shared" si="7"/>
        <v>0</v>
      </c>
      <c r="K52">
        <v>0</v>
      </c>
      <c r="L52">
        <v>0</v>
      </c>
      <c r="M52">
        <f t="shared" si="5"/>
        <v>0</v>
      </c>
    </row>
    <row r="53" spans="1:13">
      <c r="A53">
        <v>47</v>
      </c>
      <c r="B53">
        <v>7</v>
      </c>
      <c r="C53">
        <v>25</v>
      </c>
      <c r="D53">
        <f t="shared" si="6"/>
        <v>1</v>
      </c>
      <c r="E53">
        <v>0</v>
      </c>
      <c r="F53">
        <v>0</v>
      </c>
      <c r="G53">
        <f t="shared" si="10"/>
        <v>0</v>
      </c>
      <c r="H53">
        <v>0</v>
      </c>
      <c r="I53">
        <v>0</v>
      </c>
      <c r="J53">
        <f t="shared" si="7"/>
        <v>0</v>
      </c>
      <c r="K53">
        <v>2</v>
      </c>
      <c r="L53">
        <v>0</v>
      </c>
      <c r="M53">
        <f t="shared" si="5"/>
        <v>1</v>
      </c>
    </row>
    <row r="54" spans="1:13">
      <c r="A54">
        <v>48</v>
      </c>
      <c r="B54">
        <v>0</v>
      </c>
      <c r="C54">
        <v>0</v>
      </c>
      <c r="D54">
        <f t="shared" si="6"/>
        <v>0</v>
      </c>
      <c r="E54">
        <v>0</v>
      </c>
      <c r="F54">
        <v>0</v>
      </c>
      <c r="G54">
        <f t="shared" si="10"/>
        <v>0</v>
      </c>
      <c r="H54">
        <v>0</v>
      </c>
      <c r="I54">
        <v>11</v>
      </c>
      <c r="J54">
        <f t="shared" si="7"/>
        <v>1</v>
      </c>
      <c r="K54">
        <v>0</v>
      </c>
      <c r="L54">
        <v>0</v>
      </c>
      <c r="M54">
        <f t="shared" si="5"/>
        <v>0</v>
      </c>
    </row>
    <row r="55" spans="1:13">
      <c r="A55">
        <v>49</v>
      </c>
      <c r="B55">
        <v>0</v>
      </c>
      <c r="C55">
        <v>19</v>
      </c>
      <c r="D55">
        <f t="shared" si="6"/>
        <v>1</v>
      </c>
      <c r="E55">
        <v>0</v>
      </c>
      <c r="F55">
        <v>0</v>
      </c>
      <c r="G55">
        <f t="shared" si="10"/>
        <v>0</v>
      </c>
      <c r="H55">
        <v>0</v>
      </c>
      <c r="I55">
        <v>0</v>
      </c>
      <c r="J55">
        <f t="shared" si="7"/>
        <v>0</v>
      </c>
      <c r="K55">
        <v>0</v>
      </c>
      <c r="L55">
        <v>0</v>
      </c>
      <c r="M55">
        <f t="shared" si="5"/>
        <v>0</v>
      </c>
    </row>
    <row r="56" spans="1:13">
      <c r="A56">
        <v>50</v>
      </c>
      <c r="B56">
        <v>6</v>
      </c>
      <c r="C56">
        <v>0</v>
      </c>
      <c r="D56">
        <f t="shared" si="6"/>
        <v>1</v>
      </c>
      <c r="E56">
        <v>0</v>
      </c>
      <c r="F56">
        <v>0</v>
      </c>
      <c r="G56">
        <f t="shared" si="10"/>
        <v>0</v>
      </c>
      <c r="H56">
        <v>0</v>
      </c>
      <c r="I56">
        <v>0</v>
      </c>
      <c r="J56">
        <f t="shared" si="7"/>
        <v>0</v>
      </c>
      <c r="K56">
        <v>0</v>
      </c>
      <c r="L56">
        <v>13</v>
      </c>
      <c r="M56">
        <f t="shared" si="5"/>
        <v>1</v>
      </c>
    </row>
    <row r="57" spans="1:13">
      <c r="A57">
        <v>51</v>
      </c>
      <c r="B57">
        <v>0</v>
      </c>
      <c r="C57">
        <v>0</v>
      </c>
      <c r="D57">
        <f t="shared" si="6"/>
        <v>0</v>
      </c>
      <c r="E57">
        <v>0</v>
      </c>
      <c r="F57">
        <v>0</v>
      </c>
      <c r="G57">
        <f t="shared" si="10"/>
        <v>0</v>
      </c>
      <c r="H57">
        <v>0</v>
      </c>
      <c r="I57">
        <v>0</v>
      </c>
      <c r="J57">
        <f t="shared" si="7"/>
        <v>0</v>
      </c>
      <c r="K57">
        <v>0</v>
      </c>
      <c r="L57">
        <v>0</v>
      </c>
      <c r="M57">
        <f t="shared" si="5"/>
        <v>0</v>
      </c>
    </row>
    <row r="58" spans="1:13">
      <c r="A58">
        <v>52</v>
      </c>
      <c r="B58">
        <v>0</v>
      </c>
      <c r="C58">
        <v>24</v>
      </c>
      <c r="D58">
        <f t="shared" si="6"/>
        <v>1</v>
      </c>
      <c r="E58">
        <v>0</v>
      </c>
      <c r="F58">
        <v>0</v>
      </c>
      <c r="G58">
        <f t="shared" si="10"/>
        <v>0</v>
      </c>
      <c r="H58">
        <v>0</v>
      </c>
      <c r="I58">
        <v>0</v>
      </c>
      <c r="J58">
        <f t="shared" si="7"/>
        <v>0</v>
      </c>
      <c r="K58">
        <v>0</v>
      </c>
      <c r="L58">
        <v>0</v>
      </c>
      <c r="M58">
        <f t="shared" si="5"/>
        <v>0</v>
      </c>
    </row>
    <row r="59" spans="1:13">
      <c r="A59">
        <v>53</v>
      </c>
      <c r="B59">
        <v>0</v>
      </c>
      <c r="C59">
        <v>22</v>
      </c>
      <c r="D59">
        <f t="shared" si="6"/>
        <v>1</v>
      </c>
      <c r="E59">
        <v>13</v>
      </c>
      <c r="F59">
        <v>0</v>
      </c>
      <c r="G59">
        <f t="shared" si="10"/>
        <v>1</v>
      </c>
      <c r="H59">
        <v>0</v>
      </c>
      <c r="I59">
        <v>0</v>
      </c>
      <c r="J59">
        <f t="shared" si="7"/>
        <v>0</v>
      </c>
      <c r="K59">
        <v>0</v>
      </c>
      <c r="L59">
        <v>0</v>
      </c>
      <c r="M59">
        <f t="shared" si="5"/>
        <v>0</v>
      </c>
    </row>
    <row r="60" spans="1:13">
      <c r="A60">
        <v>54</v>
      </c>
      <c r="B60">
        <v>0</v>
      </c>
      <c r="C60">
        <v>21</v>
      </c>
      <c r="D60">
        <f t="shared" si="6"/>
        <v>1</v>
      </c>
      <c r="E60">
        <v>0</v>
      </c>
      <c r="F60">
        <v>0</v>
      </c>
      <c r="G60">
        <f t="shared" si="10"/>
        <v>0</v>
      </c>
      <c r="H60">
        <v>0</v>
      </c>
      <c r="I60">
        <v>8</v>
      </c>
      <c r="J60">
        <f t="shared" si="7"/>
        <v>1</v>
      </c>
      <c r="K60">
        <v>0</v>
      </c>
      <c r="L60">
        <v>0</v>
      </c>
      <c r="M60">
        <f t="shared" si="5"/>
        <v>0</v>
      </c>
    </row>
    <row r="61" spans="1:13">
      <c r="A61">
        <v>55</v>
      </c>
      <c r="B61">
        <v>0</v>
      </c>
      <c r="C61">
        <v>0</v>
      </c>
      <c r="D61">
        <f t="shared" si="6"/>
        <v>0</v>
      </c>
      <c r="E61">
        <v>0</v>
      </c>
      <c r="F61">
        <v>0</v>
      </c>
      <c r="G61">
        <f t="shared" si="10"/>
        <v>0</v>
      </c>
      <c r="H61">
        <v>0</v>
      </c>
      <c r="I61">
        <v>13</v>
      </c>
      <c r="J61">
        <f t="shared" si="7"/>
        <v>1</v>
      </c>
      <c r="K61">
        <v>0</v>
      </c>
      <c r="L61">
        <v>0</v>
      </c>
      <c r="M61">
        <f t="shared" si="5"/>
        <v>0</v>
      </c>
    </row>
    <row r="62" spans="1:13">
      <c r="A62">
        <v>56</v>
      </c>
      <c r="B62">
        <v>0</v>
      </c>
      <c r="C62">
        <v>0</v>
      </c>
      <c r="D62">
        <f t="shared" si="6"/>
        <v>0</v>
      </c>
      <c r="E62">
        <v>0</v>
      </c>
      <c r="F62">
        <v>0</v>
      </c>
      <c r="G62">
        <f t="shared" si="10"/>
        <v>0</v>
      </c>
      <c r="H62">
        <v>0</v>
      </c>
      <c r="I62">
        <v>8</v>
      </c>
      <c r="J62">
        <f t="shared" si="7"/>
        <v>1</v>
      </c>
      <c r="K62">
        <v>0</v>
      </c>
      <c r="L62">
        <v>0</v>
      </c>
      <c r="M62">
        <f t="shared" si="5"/>
        <v>0</v>
      </c>
    </row>
    <row r="63" spans="1:13">
      <c r="A63">
        <v>57</v>
      </c>
      <c r="B63">
        <v>0</v>
      </c>
      <c r="C63">
        <v>16</v>
      </c>
      <c r="D63">
        <f t="shared" si="6"/>
        <v>1</v>
      </c>
      <c r="E63">
        <v>0</v>
      </c>
      <c r="F63">
        <v>0</v>
      </c>
      <c r="G63">
        <f t="shared" si="10"/>
        <v>0</v>
      </c>
      <c r="H63">
        <v>0</v>
      </c>
      <c r="I63">
        <v>0</v>
      </c>
      <c r="J63">
        <f t="shared" si="7"/>
        <v>0</v>
      </c>
      <c r="K63">
        <v>0</v>
      </c>
      <c r="L63">
        <v>0</v>
      </c>
      <c r="M63">
        <f t="shared" si="5"/>
        <v>0</v>
      </c>
    </row>
    <row r="64" spans="1:13">
      <c r="A64">
        <v>58</v>
      </c>
      <c r="B64">
        <v>9</v>
      </c>
      <c r="C64">
        <v>0</v>
      </c>
      <c r="D64">
        <f t="shared" si="6"/>
        <v>1</v>
      </c>
      <c r="E64">
        <v>13</v>
      </c>
      <c r="F64">
        <v>0</v>
      </c>
      <c r="G64">
        <f t="shared" si="10"/>
        <v>1</v>
      </c>
      <c r="H64">
        <v>0</v>
      </c>
      <c r="I64">
        <v>0</v>
      </c>
      <c r="J64">
        <f t="shared" si="7"/>
        <v>0</v>
      </c>
      <c r="K64">
        <v>4</v>
      </c>
      <c r="L64">
        <v>0</v>
      </c>
      <c r="M64">
        <f t="shared" si="5"/>
        <v>1</v>
      </c>
    </row>
    <row r="65" spans="1:13">
      <c r="A65">
        <v>59</v>
      </c>
      <c r="B65">
        <v>15</v>
      </c>
      <c r="C65">
        <v>22</v>
      </c>
      <c r="D65">
        <f t="shared" si="6"/>
        <v>1</v>
      </c>
      <c r="E65">
        <v>0</v>
      </c>
      <c r="F65">
        <v>0</v>
      </c>
      <c r="G65">
        <f t="shared" si="10"/>
        <v>0</v>
      </c>
      <c r="H65">
        <v>0</v>
      </c>
      <c r="I65">
        <v>0</v>
      </c>
      <c r="J65">
        <f t="shared" si="7"/>
        <v>0</v>
      </c>
      <c r="K65">
        <v>0</v>
      </c>
      <c r="L65">
        <v>0</v>
      </c>
      <c r="M65">
        <f t="shared" si="5"/>
        <v>0</v>
      </c>
    </row>
    <row r="66" spans="1:13">
      <c r="A66">
        <v>60</v>
      </c>
      <c r="B66">
        <v>0</v>
      </c>
      <c r="C66">
        <v>0</v>
      </c>
      <c r="D66">
        <f t="shared" si="6"/>
        <v>0</v>
      </c>
      <c r="E66">
        <v>15</v>
      </c>
      <c r="F66">
        <v>0</v>
      </c>
      <c r="G66">
        <f t="shared" si="10"/>
        <v>1</v>
      </c>
      <c r="H66">
        <v>0</v>
      </c>
      <c r="I66">
        <v>0</v>
      </c>
      <c r="J66">
        <f t="shared" si="7"/>
        <v>0</v>
      </c>
      <c r="K66">
        <v>0</v>
      </c>
      <c r="L66">
        <v>0</v>
      </c>
      <c r="M66">
        <f t="shared" si="5"/>
        <v>0</v>
      </c>
    </row>
    <row r="67" spans="1:13">
      <c r="A67">
        <v>61</v>
      </c>
      <c r="B67">
        <v>0</v>
      </c>
      <c r="C67">
        <v>0</v>
      </c>
      <c r="D67">
        <f t="shared" si="6"/>
        <v>0</v>
      </c>
      <c r="E67">
        <v>14</v>
      </c>
      <c r="F67">
        <v>0</v>
      </c>
      <c r="G67">
        <f t="shared" si="10"/>
        <v>1</v>
      </c>
      <c r="H67">
        <v>0</v>
      </c>
      <c r="I67">
        <v>0</v>
      </c>
      <c r="J67">
        <f t="shared" si="7"/>
        <v>0</v>
      </c>
      <c r="K67">
        <v>0</v>
      </c>
      <c r="L67">
        <v>0</v>
      </c>
      <c r="M67">
        <f t="shared" si="5"/>
        <v>0</v>
      </c>
    </row>
    <row r="68" spans="1:13">
      <c r="A68">
        <v>62</v>
      </c>
      <c r="B68">
        <v>0</v>
      </c>
      <c r="C68">
        <v>0</v>
      </c>
      <c r="D68">
        <f t="shared" si="6"/>
        <v>0</v>
      </c>
      <c r="E68">
        <v>15</v>
      </c>
      <c r="F68">
        <v>0</v>
      </c>
      <c r="G68">
        <f t="shared" si="10"/>
        <v>1</v>
      </c>
      <c r="H68">
        <v>0</v>
      </c>
      <c r="I68">
        <v>0</v>
      </c>
      <c r="J68">
        <f t="shared" si="7"/>
        <v>0</v>
      </c>
      <c r="K68">
        <v>0</v>
      </c>
      <c r="L68">
        <v>8</v>
      </c>
      <c r="M68">
        <f t="shared" si="5"/>
        <v>1</v>
      </c>
    </row>
    <row r="69" spans="1:13">
      <c r="A69">
        <v>63</v>
      </c>
      <c r="B69">
        <v>0</v>
      </c>
      <c r="C69">
        <v>0</v>
      </c>
      <c r="D69">
        <f t="shared" si="6"/>
        <v>0</v>
      </c>
      <c r="E69">
        <v>0</v>
      </c>
      <c r="F69">
        <v>0</v>
      </c>
      <c r="G69">
        <f t="shared" si="10"/>
        <v>0</v>
      </c>
      <c r="H69">
        <v>0</v>
      </c>
      <c r="I69">
        <v>11</v>
      </c>
      <c r="J69">
        <f t="shared" si="7"/>
        <v>1</v>
      </c>
      <c r="K69">
        <v>0</v>
      </c>
      <c r="L69">
        <v>0</v>
      </c>
      <c r="M69">
        <f t="shared" si="5"/>
        <v>0</v>
      </c>
    </row>
    <row r="70" spans="1:13">
      <c r="A70">
        <v>64</v>
      </c>
      <c r="B70">
        <v>0</v>
      </c>
      <c r="C70">
        <v>0</v>
      </c>
      <c r="D70">
        <f t="shared" si="6"/>
        <v>0</v>
      </c>
      <c r="E70">
        <v>0</v>
      </c>
      <c r="F70">
        <v>0</v>
      </c>
      <c r="G70">
        <f t="shared" si="10"/>
        <v>0</v>
      </c>
      <c r="H70">
        <v>0</v>
      </c>
      <c r="I70">
        <v>0</v>
      </c>
      <c r="J70">
        <f t="shared" si="7"/>
        <v>0</v>
      </c>
      <c r="K70">
        <v>0</v>
      </c>
      <c r="L70">
        <v>0</v>
      </c>
      <c r="M70">
        <f t="shared" si="5"/>
        <v>0</v>
      </c>
    </row>
    <row r="71" spans="1:13">
      <c r="A71">
        <v>65</v>
      </c>
      <c r="B71">
        <v>0</v>
      </c>
      <c r="C71">
        <v>0</v>
      </c>
      <c r="D71">
        <f t="shared" si="6"/>
        <v>0</v>
      </c>
      <c r="E71">
        <v>9</v>
      </c>
      <c r="F71">
        <v>0</v>
      </c>
      <c r="G71">
        <f t="shared" si="10"/>
        <v>1</v>
      </c>
      <c r="H71">
        <v>0</v>
      </c>
      <c r="I71">
        <v>0</v>
      </c>
      <c r="J71">
        <f t="shared" si="7"/>
        <v>0</v>
      </c>
      <c r="K71">
        <v>0</v>
      </c>
      <c r="L71">
        <v>0</v>
      </c>
      <c r="M71">
        <f t="shared" ref="M71:M119" si="17">IF((K71+L71)=0,0,1)</f>
        <v>0</v>
      </c>
    </row>
    <row r="72" spans="1:13">
      <c r="A72">
        <v>66</v>
      </c>
      <c r="B72">
        <v>0</v>
      </c>
      <c r="C72">
        <v>24</v>
      </c>
      <c r="D72">
        <f t="shared" ref="D72:D135" si="18">IF((B72+C72)=0,0,1)</f>
        <v>1</v>
      </c>
      <c r="E72">
        <v>0</v>
      </c>
      <c r="F72">
        <v>0</v>
      </c>
      <c r="G72">
        <f t="shared" si="10"/>
        <v>0</v>
      </c>
      <c r="H72">
        <v>0</v>
      </c>
      <c r="I72">
        <v>0</v>
      </c>
      <c r="J72">
        <f t="shared" ref="J72:J109" si="19">IF((H72+I72)=0,0,1)</f>
        <v>0</v>
      </c>
      <c r="K72">
        <v>0</v>
      </c>
      <c r="L72">
        <v>0</v>
      </c>
      <c r="M72">
        <f t="shared" si="17"/>
        <v>0</v>
      </c>
    </row>
    <row r="73" spans="1:13">
      <c r="A73">
        <v>67</v>
      </c>
      <c r="B73">
        <v>0</v>
      </c>
      <c r="C73">
        <v>19</v>
      </c>
      <c r="D73">
        <f t="shared" si="18"/>
        <v>1</v>
      </c>
      <c r="E73">
        <v>0</v>
      </c>
      <c r="F73">
        <v>0</v>
      </c>
      <c r="G73">
        <f t="shared" si="10"/>
        <v>0</v>
      </c>
      <c r="H73">
        <v>0</v>
      </c>
      <c r="I73">
        <v>0</v>
      </c>
      <c r="J73">
        <f t="shared" si="19"/>
        <v>0</v>
      </c>
      <c r="K73">
        <v>0</v>
      </c>
      <c r="L73">
        <v>0</v>
      </c>
      <c r="M73">
        <f t="shared" si="17"/>
        <v>0</v>
      </c>
    </row>
    <row r="74" spans="1:13">
      <c r="A74">
        <v>68</v>
      </c>
      <c r="B74">
        <v>0</v>
      </c>
      <c r="C74">
        <v>0</v>
      </c>
      <c r="D74">
        <f t="shared" si="18"/>
        <v>0</v>
      </c>
      <c r="E74">
        <v>11</v>
      </c>
      <c r="F74">
        <v>0</v>
      </c>
      <c r="G74">
        <f t="shared" si="10"/>
        <v>1</v>
      </c>
      <c r="H74">
        <v>0</v>
      </c>
      <c r="I74">
        <v>0</v>
      </c>
      <c r="J74">
        <f t="shared" si="19"/>
        <v>0</v>
      </c>
      <c r="K74">
        <v>0</v>
      </c>
      <c r="L74">
        <v>0</v>
      </c>
      <c r="M74">
        <f t="shared" si="17"/>
        <v>0</v>
      </c>
    </row>
    <row r="75" spans="1:13">
      <c r="A75">
        <v>69</v>
      </c>
      <c r="B75">
        <v>0</v>
      </c>
      <c r="C75">
        <v>25</v>
      </c>
      <c r="D75">
        <f t="shared" si="18"/>
        <v>1</v>
      </c>
      <c r="E75">
        <v>9</v>
      </c>
      <c r="F75">
        <v>0</v>
      </c>
      <c r="G75">
        <f t="shared" si="10"/>
        <v>1</v>
      </c>
      <c r="H75">
        <v>0</v>
      </c>
      <c r="I75">
        <v>0</v>
      </c>
      <c r="J75">
        <f t="shared" si="19"/>
        <v>0</v>
      </c>
      <c r="K75">
        <v>0</v>
      </c>
      <c r="L75">
        <v>0</v>
      </c>
      <c r="M75">
        <f t="shared" si="17"/>
        <v>0</v>
      </c>
    </row>
    <row r="76" spans="1:13">
      <c r="A76">
        <v>70</v>
      </c>
      <c r="B76">
        <v>0</v>
      </c>
      <c r="C76">
        <v>0</v>
      </c>
      <c r="D76">
        <f t="shared" si="18"/>
        <v>0</v>
      </c>
      <c r="E76">
        <v>8</v>
      </c>
      <c r="F76">
        <v>0</v>
      </c>
      <c r="G76">
        <f t="shared" si="10"/>
        <v>1</v>
      </c>
      <c r="H76">
        <v>0</v>
      </c>
      <c r="I76">
        <v>8</v>
      </c>
      <c r="J76">
        <f t="shared" si="19"/>
        <v>1</v>
      </c>
      <c r="K76">
        <v>0</v>
      </c>
      <c r="L76">
        <v>0</v>
      </c>
      <c r="M76">
        <f t="shared" si="17"/>
        <v>0</v>
      </c>
    </row>
    <row r="77" spans="1:13">
      <c r="A77">
        <v>71</v>
      </c>
      <c r="B77">
        <v>0</v>
      </c>
      <c r="C77">
        <v>0</v>
      </c>
      <c r="D77">
        <f t="shared" si="18"/>
        <v>0</v>
      </c>
      <c r="E77">
        <v>0</v>
      </c>
      <c r="F77">
        <v>0</v>
      </c>
      <c r="G77">
        <f t="shared" si="10"/>
        <v>0</v>
      </c>
      <c r="H77">
        <v>0</v>
      </c>
      <c r="I77">
        <v>0</v>
      </c>
      <c r="J77">
        <f t="shared" si="19"/>
        <v>0</v>
      </c>
      <c r="K77">
        <v>0</v>
      </c>
      <c r="L77">
        <v>0</v>
      </c>
      <c r="M77">
        <f t="shared" si="17"/>
        <v>0</v>
      </c>
    </row>
    <row r="78" spans="1:13">
      <c r="A78">
        <v>72</v>
      </c>
      <c r="B78">
        <v>0</v>
      </c>
      <c r="C78">
        <v>24</v>
      </c>
      <c r="D78">
        <f t="shared" si="18"/>
        <v>1</v>
      </c>
      <c r="E78">
        <v>0</v>
      </c>
      <c r="F78">
        <v>0</v>
      </c>
      <c r="G78">
        <f t="shared" si="10"/>
        <v>0</v>
      </c>
      <c r="H78">
        <v>0</v>
      </c>
      <c r="I78">
        <v>0</v>
      </c>
      <c r="J78">
        <f t="shared" si="19"/>
        <v>0</v>
      </c>
      <c r="K78">
        <v>0</v>
      </c>
      <c r="L78">
        <v>8</v>
      </c>
      <c r="M78">
        <f t="shared" si="17"/>
        <v>1</v>
      </c>
    </row>
    <row r="79" spans="1:13">
      <c r="A79">
        <v>73</v>
      </c>
      <c r="B79">
        <v>0</v>
      </c>
      <c r="C79">
        <v>0</v>
      </c>
      <c r="D79">
        <f t="shared" si="18"/>
        <v>0</v>
      </c>
      <c r="E79">
        <v>0</v>
      </c>
      <c r="F79">
        <v>0</v>
      </c>
      <c r="G79">
        <f t="shared" si="10"/>
        <v>0</v>
      </c>
      <c r="H79">
        <v>0</v>
      </c>
      <c r="I79">
        <v>12</v>
      </c>
      <c r="J79">
        <f t="shared" si="19"/>
        <v>1</v>
      </c>
      <c r="K79">
        <v>3</v>
      </c>
      <c r="L79">
        <v>0</v>
      </c>
      <c r="M79">
        <f t="shared" si="17"/>
        <v>1</v>
      </c>
    </row>
    <row r="80" spans="1:13">
      <c r="A80">
        <v>74</v>
      </c>
      <c r="B80">
        <v>0</v>
      </c>
      <c r="C80">
        <v>0</v>
      </c>
      <c r="D80">
        <f t="shared" si="18"/>
        <v>0</v>
      </c>
      <c r="E80">
        <v>0</v>
      </c>
      <c r="F80">
        <v>0</v>
      </c>
      <c r="G80">
        <f t="shared" si="10"/>
        <v>0</v>
      </c>
      <c r="H80">
        <v>0</v>
      </c>
      <c r="I80">
        <v>0</v>
      </c>
      <c r="J80">
        <f t="shared" si="19"/>
        <v>0</v>
      </c>
      <c r="K80">
        <v>0</v>
      </c>
      <c r="L80">
        <v>0</v>
      </c>
      <c r="M80">
        <f t="shared" si="17"/>
        <v>0</v>
      </c>
    </row>
    <row r="81" spans="1:13">
      <c r="A81">
        <v>75</v>
      </c>
      <c r="B81">
        <v>0</v>
      </c>
      <c r="C81">
        <v>15</v>
      </c>
      <c r="D81">
        <f t="shared" si="18"/>
        <v>1</v>
      </c>
      <c r="E81">
        <v>0</v>
      </c>
      <c r="F81">
        <v>0</v>
      </c>
      <c r="G81">
        <f t="shared" si="10"/>
        <v>0</v>
      </c>
      <c r="H81">
        <v>0</v>
      </c>
      <c r="I81">
        <v>0</v>
      </c>
      <c r="J81">
        <f t="shared" si="19"/>
        <v>0</v>
      </c>
      <c r="K81">
        <v>0</v>
      </c>
      <c r="L81">
        <v>0</v>
      </c>
      <c r="M81">
        <f t="shared" si="17"/>
        <v>0</v>
      </c>
    </row>
    <row r="82" spans="1:13">
      <c r="A82">
        <v>76</v>
      </c>
      <c r="B82">
        <v>0</v>
      </c>
      <c r="C82">
        <v>0</v>
      </c>
      <c r="D82">
        <f t="shared" si="18"/>
        <v>0</v>
      </c>
      <c r="E82">
        <v>0</v>
      </c>
      <c r="F82">
        <v>0</v>
      </c>
      <c r="G82">
        <f t="shared" si="10"/>
        <v>0</v>
      </c>
      <c r="H82">
        <v>0</v>
      </c>
      <c r="I82">
        <v>0</v>
      </c>
      <c r="J82">
        <f t="shared" si="19"/>
        <v>0</v>
      </c>
      <c r="K82">
        <v>0</v>
      </c>
      <c r="L82">
        <v>11</v>
      </c>
      <c r="M82">
        <f t="shared" si="17"/>
        <v>1</v>
      </c>
    </row>
    <row r="83" spans="1:13">
      <c r="A83">
        <v>77</v>
      </c>
      <c r="B83">
        <v>0</v>
      </c>
      <c r="C83">
        <v>0</v>
      </c>
      <c r="D83">
        <f t="shared" si="18"/>
        <v>0</v>
      </c>
      <c r="E83">
        <v>0</v>
      </c>
      <c r="F83">
        <v>0</v>
      </c>
      <c r="G83">
        <f t="shared" si="10"/>
        <v>0</v>
      </c>
      <c r="H83">
        <v>0</v>
      </c>
      <c r="I83">
        <v>0</v>
      </c>
      <c r="J83">
        <f t="shared" si="19"/>
        <v>0</v>
      </c>
      <c r="K83">
        <v>0</v>
      </c>
      <c r="L83">
        <v>0</v>
      </c>
      <c r="M83">
        <f t="shared" si="17"/>
        <v>0</v>
      </c>
    </row>
    <row r="84" spans="1:13">
      <c r="A84">
        <v>78</v>
      </c>
      <c r="B84">
        <v>8</v>
      </c>
      <c r="C84">
        <v>0</v>
      </c>
      <c r="D84">
        <f t="shared" si="18"/>
        <v>1</v>
      </c>
      <c r="E84">
        <v>10</v>
      </c>
      <c r="F84">
        <v>0</v>
      </c>
      <c r="G84">
        <f t="shared" si="10"/>
        <v>1</v>
      </c>
      <c r="H84">
        <v>0</v>
      </c>
      <c r="I84">
        <v>9</v>
      </c>
      <c r="J84">
        <f t="shared" si="19"/>
        <v>1</v>
      </c>
      <c r="K84">
        <v>0</v>
      </c>
      <c r="L84">
        <v>0</v>
      </c>
      <c r="M84">
        <f t="shared" si="17"/>
        <v>0</v>
      </c>
    </row>
    <row r="85" spans="1:13">
      <c r="A85">
        <v>79</v>
      </c>
      <c r="B85">
        <v>0</v>
      </c>
      <c r="C85">
        <v>25</v>
      </c>
      <c r="D85">
        <f t="shared" si="18"/>
        <v>1</v>
      </c>
      <c r="E85">
        <v>0</v>
      </c>
      <c r="F85">
        <v>0</v>
      </c>
      <c r="G85">
        <f t="shared" si="10"/>
        <v>0</v>
      </c>
      <c r="H85">
        <v>0</v>
      </c>
      <c r="I85">
        <v>9</v>
      </c>
      <c r="J85">
        <f t="shared" si="19"/>
        <v>1</v>
      </c>
      <c r="K85">
        <v>0</v>
      </c>
      <c r="L85">
        <v>0</v>
      </c>
      <c r="M85">
        <f t="shared" si="17"/>
        <v>0</v>
      </c>
    </row>
    <row r="86" spans="1:13">
      <c r="A86">
        <v>80</v>
      </c>
      <c r="B86">
        <v>0</v>
      </c>
      <c r="C86">
        <v>0</v>
      </c>
      <c r="D86">
        <f t="shared" si="18"/>
        <v>0</v>
      </c>
      <c r="E86">
        <v>0</v>
      </c>
      <c r="F86">
        <v>0</v>
      </c>
      <c r="G86">
        <f t="shared" si="10"/>
        <v>0</v>
      </c>
      <c r="H86">
        <v>0</v>
      </c>
      <c r="I86">
        <v>0</v>
      </c>
      <c r="J86">
        <f t="shared" si="19"/>
        <v>0</v>
      </c>
      <c r="K86">
        <v>0</v>
      </c>
      <c r="L86">
        <v>0</v>
      </c>
      <c r="M86">
        <f t="shared" si="17"/>
        <v>0</v>
      </c>
    </row>
    <row r="87" spans="1:13">
      <c r="A87">
        <v>81</v>
      </c>
      <c r="B87">
        <v>0</v>
      </c>
      <c r="C87">
        <v>0</v>
      </c>
      <c r="D87">
        <f t="shared" si="18"/>
        <v>0</v>
      </c>
      <c r="E87">
        <v>9</v>
      </c>
      <c r="F87">
        <v>0</v>
      </c>
      <c r="G87">
        <f t="shared" ref="G87:G150" si="20">IF((E87+F87)=0,0,1)</f>
        <v>1</v>
      </c>
      <c r="H87">
        <v>0</v>
      </c>
      <c r="I87">
        <v>12</v>
      </c>
      <c r="J87">
        <f t="shared" si="19"/>
        <v>1</v>
      </c>
      <c r="K87">
        <v>0</v>
      </c>
      <c r="L87">
        <v>8</v>
      </c>
      <c r="M87">
        <f t="shared" si="17"/>
        <v>1</v>
      </c>
    </row>
    <row r="88" spans="1:13">
      <c r="A88">
        <v>82</v>
      </c>
      <c r="B88">
        <v>0</v>
      </c>
      <c r="C88">
        <v>0</v>
      </c>
      <c r="D88">
        <f t="shared" si="18"/>
        <v>0</v>
      </c>
      <c r="E88">
        <v>0</v>
      </c>
      <c r="F88">
        <v>0</v>
      </c>
      <c r="G88">
        <f t="shared" si="20"/>
        <v>0</v>
      </c>
      <c r="H88">
        <v>0</v>
      </c>
      <c r="I88">
        <v>0</v>
      </c>
      <c r="J88">
        <f t="shared" si="19"/>
        <v>0</v>
      </c>
      <c r="K88">
        <v>0</v>
      </c>
      <c r="L88">
        <v>8</v>
      </c>
      <c r="M88">
        <f t="shared" si="17"/>
        <v>1</v>
      </c>
    </row>
    <row r="89" spans="1:13">
      <c r="A89">
        <v>83</v>
      </c>
      <c r="B89">
        <v>0</v>
      </c>
      <c r="C89">
        <v>0</v>
      </c>
      <c r="D89">
        <f t="shared" si="18"/>
        <v>0</v>
      </c>
      <c r="E89">
        <v>0</v>
      </c>
      <c r="F89">
        <v>0</v>
      </c>
      <c r="G89">
        <f t="shared" si="20"/>
        <v>0</v>
      </c>
      <c r="H89">
        <v>0</v>
      </c>
      <c r="I89">
        <v>0</v>
      </c>
      <c r="J89">
        <f t="shared" si="19"/>
        <v>0</v>
      </c>
      <c r="K89">
        <v>0</v>
      </c>
      <c r="L89">
        <v>7</v>
      </c>
      <c r="M89">
        <f t="shared" si="17"/>
        <v>1</v>
      </c>
    </row>
    <row r="90" spans="1:13">
      <c r="A90">
        <v>84</v>
      </c>
      <c r="B90">
        <v>0</v>
      </c>
      <c r="C90">
        <v>0</v>
      </c>
      <c r="D90">
        <f t="shared" si="18"/>
        <v>0</v>
      </c>
      <c r="E90">
        <v>0</v>
      </c>
      <c r="F90">
        <v>0</v>
      </c>
      <c r="G90">
        <f t="shared" si="20"/>
        <v>0</v>
      </c>
      <c r="H90">
        <v>0</v>
      </c>
      <c r="I90">
        <v>0</v>
      </c>
      <c r="J90">
        <f t="shared" si="19"/>
        <v>0</v>
      </c>
      <c r="K90">
        <v>0</v>
      </c>
      <c r="L90">
        <v>0</v>
      </c>
      <c r="M90">
        <f t="shared" si="17"/>
        <v>0</v>
      </c>
    </row>
    <row r="91" spans="1:13">
      <c r="A91">
        <v>85</v>
      </c>
      <c r="B91">
        <v>0</v>
      </c>
      <c r="C91">
        <v>0</v>
      </c>
      <c r="D91">
        <f t="shared" si="18"/>
        <v>0</v>
      </c>
      <c r="E91">
        <v>0</v>
      </c>
      <c r="F91">
        <v>0</v>
      </c>
      <c r="G91">
        <f t="shared" si="20"/>
        <v>0</v>
      </c>
      <c r="H91">
        <v>0</v>
      </c>
      <c r="I91">
        <v>0</v>
      </c>
      <c r="J91">
        <f t="shared" si="19"/>
        <v>0</v>
      </c>
      <c r="K91">
        <v>0</v>
      </c>
      <c r="L91">
        <v>0</v>
      </c>
      <c r="M91">
        <f t="shared" si="17"/>
        <v>0</v>
      </c>
    </row>
    <row r="92" spans="1:13">
      <c r="A92">
        <v>86</v>
      </c>
      <c r="B92">
        <v>0</v>
      </c>
      <c r="C92">
        <v>0</v>
      </c>
      <c r="D92">
        <f t="shared" si="18"/>
        <v>0</v>
      </c>
      <c r="E92">
        <v>0</v>
      </c>
      <c r="F92">
        <v>0</v>
      </c>
      <c r="G92">
        <f t="shared" si="20"/>
        <v>0</v>
      </c>
      <c r="H92">
        <v>0</v>
      </c>
      <c r="I92">
        <v>8</v>
      </c>
      <c r="J92">
        <f t="shared" si="19"/>
        <v>1</v>
      </c>
      <c r="K92">
        <v>3</v>
      </c>
      <c r="L92">
        <v>0</v>
      </c>
      <c r="M92">
        <f t="shared" si="17"/>
        <v>1</v>
      </c>
    </row>
    <row r="93" spans="1:13">
      <c r="A93">
        <v>87</v>
      </c>
      <c r="B93">
        <v>0</v>
      </c>
      <c r="C93">
        <v>0</v>
      </c>
      <c r="D93">
        <f t="shared" si="18"/>
        <v>0</v>
      </c>
      <c r="E93">
        <v>0</v>
      </c>
      <c r="F93">
        <v>0</v>
      </c>
      <c r="G93">
        <f t="shared" si="20"/>
        <v>0</v>
      </c>
      <c r="H93">
        <v>4</v>
      </c>
      <c r="I93">
        <v>0</v>
      </c>
      <c r="J93">
        <f t="shared" si="19"/>
        <v>1</v>
      </c>
      <c r="K93">
        <v>0</v>
      </c>
      <c r="L93">
        <v>0</v>
      </c>
      <c r="M93">
        <f t="shared" si="17"/>
        <v>0</v>
      </c>
    </row>
    <row r="94" spans="1:13">
      <c r="A94">
        <v>88</v>
      </c>
      <c r="B94">
        <v>8</v>
      </c>
      <c r="C94">
        <v>17</v>
      </c>
      <c r="D94">
        <f t="shared" si="18"/>
        <v>1</v>
      </c>
      <c r="E94">
        <v>11</v>
      </c>
      <c r="F94">
        <v>0</v>
      </c>
      <c r="G94">
        <f t="shared" si="20"/>
        <v>1</v>
      </c>
      <c r="H94">
        <v>0</v>
      </c>
      <c r="I94">
        <v>0</v>
      </c>
      <c r="J94">
        <f t="shared" si="19"/>
        <v>0</v>
      </c>
      <c r="K94">
        <v>0</v>
      </c>
      <c r="L94">
        <v>0</v>
      </c>
      <c r="M94">
        <f t="shared" si="17"/>
        <v>0</v>
      </c>
    </row>
    <row r="95" spans="1:13">
      <c r="A95">
        <v>89</v>
      </c>
      <c r="B95">
        <v>0</v>
      </c>
      <c r="C95">
        <v>20</v>
      </c>
      <c r="D95">
        <f t="shared" si="18"/>
        <v>1</v>
      </c>
      <c r="E95">
        <v>15</v>
      </c>
      <c r="F95">
        <v>0</v>
      </c>
      <c r="G95">
        <f t="shared" si="20"/>
        <v>1</v>
      </c>
      <c r="H95">
        <v>3</v>
      </c>
      <c r="I95">
        <v>0</v>
      </c>
      <c r="J95">
        <f t="shared" si="19"/>
        <v>1</v>
      </c>
      <c r="K95">
        <v>0</v>
      </c>
      <c r="L95">
        <v>0</v>
      </c>
      <c r="M95">
        <f t="shared" si="17"/>
        <v>0</v>
      </c>
    </row>
    <row r="96" spans="1:13">
      <c r="A96">
        <v>90</v>
      </c>
      <c r="B96">
        <v>0</v>
      </c>
      <c r="C96">
        <v>0</v>
      </c>
      <c r="D96">
        <f t="shared" si="18"/>
        <v>0</v>
      </c>
      <c r="E96">
        <v>0</v>
      </c>
      <c r="F96">
        <v>0</v>
      </c>
      <c r="G96">
        <f t="shared" si="20"/>
        <v>0</v>
      </c>
      <c r="H96">
        <v>0</v>
      </c>
      <c r="I96">
        <v>10</v>
      </c>
      <c r="J96">
        <f t="shared" si="19"/>
        <v>1</v>
      </c>
      <c r="K96">
        <v>0</v>
      </c>
      <c r="L96">
        <v>0</v>
      </c>
      <c r="M96">
        <f t="shared" si="17"/>
        <v>0</v>
      </c>
    </row>
    <row r="97" spans="1:13">
      <c r="A97">
        <v>91</v>
      </c>
      <c r="B97">
        <v>0</v>
      </c>
      <c r="C97">
        <v>0</v>
      </c>
      <c r="D97">
        <f t="shared" si="18"/>
        <v>0</v>
      </c>
      <c r="E97">
        <v>0</v>
      </c>
      <c r="F97">
        <v>0</v>
      </c>
      <c r="G97">
        <f t="shared" si="20"/>
        <v>0</v>
      </c>
      <c r="H97">
        <v>0</v>
      </c>
      <c r="I97">
        <v>0</v>
      </c>
      <c r="J97">
        <f t="shared" si="19"/>
        <v>0</v>
      </c>
      <c r="K97">
        <v>0</v>
      </c>
      <c r="L97">
        <v>0</v>
      </c>
      <c r="M97">
        <f t="shared" si="17"/>
        <v>0</v>
      </c>
    </row>
    <row r="98" spans="1:13">
      <c r="A98">
        <v>92</v>
      </c>
      <c r="B98">
        <v>0</v>
      </c>
      <c r="C98">
        <v>0</v>
      </c>
      <c r="D98">
        <f t="shared" si="18"/>
        <v>0</v>
      </c>
      <c r="E98">
        <v>10</v>
      </c>
      <c r="F98">
        <v>0</v>
      </c>
      <c r="G98">
        <f t="shared" si="20"/>
        <v>1</v>
      </c>
      <c r="H98">
        <v>0</v>
      </c>
      <c r="I98">
        <v>13</v>
      </c>
      <c r="J98">
        <f t="shared" si="19"/>
        <v>1</v>
      </c>
      <c r="K98">
        <v>6</v>
      </c>
      <c r="L98">
        <v>0</v>
      </c>
      <c r="M98">
        <f t="shared" si="17"/>
        <v>1</v>
      </c>
    </row>
    <row r="99" spans="1:13">
      <c r="A99">
        <v>93</v>
      </c>
      <c r="B99">
        <v>0</v>
      </c>
      <c r="C99">
        <v>17</v>
      </c>
      <c r="D99">
        <f t="shared" si="18"/>
        <v>1</v>
      </c>
      <c r="E99">
        <v>0</v>
      </c>
      <c r="F99">
        <v>0</v>
      </c>
      <c r="G99">
        <f t="shared" si="20"/>
        <v>0</v>
      </c>
      <c r="H99">
        <v>0</v>
      </c>
      <c r="I99">
        <v>0</v>
      </c>
      <c r="J99">
        <f t="shared" si="19"/>
        <v>0</v>
      </c>
      <c r="K99">
        <v>0</v>
      </c>
      <c r="L99">
        <v>0</v>
      </c>
      <c r="M99">
        <f t="shared" si="17"/>
        <v>0</v>
      </c>
    </row>
    <row r="100" spans="1:13">
      <c r="A100">
        <v>94</v>
      </c>
      <c r="B100">
        <v>14</v>
      </c>
      <c r="C100">
        <v>0</v>
      </c>
      <c r="D100">
        <f t="shared" si="18"/>
        <v>1</v>
      </c>
      <c r="E100">
        <v>0</v>
      </c>
      <c r="F100">
        <v>0</v>
      </c>
      <c r="G100">
        <f t="shared" si="20"/>
        <v>0</v>
      </c>
      <c r="H100">
        <v>4</v>
      </c>
      <c r="I100">
        <v>0</v>
      </c>
      <c r="J100">
        <f t="shared" si="19"/>
        <v>1</v>
      </c>
      <c r="K100">
        <v>0</v>
      </c>
      <c r="L100">
        <v>0</v>
      </c>
      <c r="M100">
        <f t="shared" si="17"/>
        <v>0</v>
      </c>
    </row>
    <row r="101" spans="1:13">
      <c r="A101">
        <v>95</v>
      </c>
      <c r="B101">
        <v>0</v>
      </c>
      <c r="C101">
        <v>0</v>
      </c>
      <c r="D101">
        <f t="shared" si="18"/>
        <v>0</v>
      </c>
      <c r="E101">
        <v>0</v>
      </c>
      <c r="F101">
        <v>0</v>
      </c>
      <c r="G101">
        <f t="shared" si="20"/>
        <v>0</v>
      </c>
      <c r="H101">
        <v>0</v>
      </c>
      <c r="I101">
        <v>0</v>
      </c>
      <c r="J101">
        <f t="shared" si="19"/>
        <v>0</v>
      </c>
      <c r="K101">
        <v>0</v>
      </c>
      <c r="L101">
        <v>0</v>
      </c>
      <c r="M101">
        <f t="shared" si="17"/>
        <v>0</v>
      </c>
    </row>
    <row r="102" spans="1:13">
      <c r="A102">
        <v>96</v>
      </c>
      <c r="B102">
        <v>0</v>
      </c>
      <c r="C102">
        <v>0</v>
      </c>
      <c r="D102">
        <f t="shared" si="18"/>
        <v>0</v>
      </c>
      <c r="E102">
        <v>0</v>
      </c>
      <c r="F102">
        <v>0</v>
      </c>
      <c r="G102">
        <f t="shared" si="20"/>
        <v>0</v>
      </c>
      <c r="H102">
        <v>0</v>
      </c>
      <c r="I102">
        <v>7</v>
      </c>
      <c r="J102">
        <f t="shared" si="19"/>
        <v>1</v>
      </c>
      <c r="K102">
        <v>0</v>
      </c>
      <c r="L102">
        <v>0</v>
      </c>
      <c r="M102">
        <f t="shared" si="17"/>
        <v>0</v>
      </c>
    </row>
    <row r="103" spans="1:13">
      <c r="A103">
        <v>97</v>
      </c>
      <c r="B103">
        <v>12</v>
      </c>
      <c r="C103">
        <v>14</v>
      </c>
      <c r="D103">
        <f t="shared" si="18"/>
        <v>1</v>
      </c>
      <c r="E103">
        <v>0</v>
      </c>
      <c r="F103">
        <v>0</v>
      </c>
      <c r="G103">
        <f t="shared" si="20"/>
        <v>0</v>
      </c>
      <c r="H103">
        <v>0</v>
      </c>
      <c r="I103">
        <v>7</v>
      </c>
      <c r="J103">
        <f t="shared" si="19"/>
        <v>1</v>
      </c>
      <c r="K103">
        <v>0</v>
      </c>
      <c r="L103">
        <v>0</v>
      </c>
      <c r="M103">
        <f t="shared" si="17"/>
        <v>0</v>
      </c>
    </row>
    <row r="104" spans="1:13">
      <c r="A104">
        <v>98</v>
      </c>
      <c r="B104">
        <v>0</v>
      </c>
      <c r="C104">
        <v>0</v>
      </c>
      <c r="D104">
        <f t="shared" si="18"/>
        <v>0</v>
      </c>
      <c r="E104">
        <v>0</v>
      </c>
      <c r="F104">
        <v>0</v>
      </c>
      <c r="G104">
        <f t="shared" si="20"/>
        <v>0</v>
      </c>
      <c r="H104">
        <v>0</v>
      </c>
      <c r="I104">
        <v>0</v>
      </c>
      <c r="J104">
        <f t="shared" si="19"/>
        <v>0</v>
      </c>
      <c r="K104">
        <v>0</v>
      </c>
      <c r="L104">
        <v>0</v>
      </c>
      <c r="M104">
        <f t="shared" si="17"/>
        <v>0</v>
      </c>
    </row>
    <row r="105" spans="1:13">
      <c r="A105">
        <v>99</v>
      </c>
      <c r="B105">
        <v>0</v>
      </c>
      <c r="C105">
        <v>0</v>
      </c>
      <c r="D105">
        <f t="shared" si="18"/>
        <v>0</v>
      </c>
      <c r="E105">
        <v>0</v>
      </c>
      <c r="F105">
        <v>0</v>
      </c>
      <c r="G105">
        <f t="shared" si="20"/>
        <v>0</v>
      </c>
      <c r="H105">
        <v>4</v>
      </c>
      <c r="I105">
        <v>0</v>
      </c>
      <c r="J105">
        <f t="shared" si="19"/>
        <v>1</v>
      </c>
      <c r="K105">
        <v>0</v>
      </c>
      <c r="L105">
        <v>0</v>
      </c>
      <c r="M105">
        <f t="shared" si="17"/>
        <v>0</v>
      </c>
    </row>
    <row r="106" spans="1:13">
      <c r="A106">
        <v>100</v>
      </c>
      <c r="B106">
        <v>0</v>
      </c>
      <c r="C106">
        <v>0</v>
      </c>
      <c r="D106">
        <f t="shared" si="18"/>
        <v>0</v>
      </c>
      <c r="E106">
        <v>0</v>
      </c>
      <c r="F106">
        <v>0</v>
      </c>
      <c r="G106">
        <f t="shared" si="20"/>
        <v>0</v>
      </c>
      <c r="H106">
        <v>0</v>
      </c>
      <c r="I106">
        <v>0</v>
      </c>
      <c r="J106">
        <f t="shared" si="19"/>
        <v>0</v>
      </c>
      <c r="K106">
        <v>0</v>
      </c>
      <c r="L106">
        <v>0</v>
      </c>
      <c r="M106">
        <f t="shared" si="17"/>
        <v>0</v>
      </c>
    </row>
    <row r="107" spans="1:13">
      <c r="A107">
        <v>101</v>
      </c>
      <c r="B107">
        <v>0</v>
      </c>
      <c r="C107">
        <v>0</v>
      </c>
      <c r="D107">
        <f t="shared" si="18"/>
        <v>0</v>
      </c>
      <c r="E107">
        <v>0</v>
      </c>
      <c r="F107">
        <v>0</v>
      </c>
      <c r="G107">
        <f t="shared" si="20"/>
        <v>0</v>
      </c>
      <c r="H107">
        <v>0</v>
      </c>
      <c r="I107">
        <v>0</v>
      </c>
      <c r="J107">
        <f t="shared" si="19"/>
        <v>0</v>
      </c>
      <c r="K107">
        <v>0</v>
      </c>
      <c r="L107">
        <v>0</v>
      </c>
      <c r="M107">
        <f t="shared" si="17"/>
        <v>0</v>
      </c>
    </row>
    <row r="108" spans="1:13">
      <c r="A108">
        <v>102</v>
      </c>
      <c r="B108">
        <v>0</v>
      </c>
      <c r="C108">
        <v>0</v>
      </c>
      <c r="D108">
        <f t="shared" si="18"/>
        <v>0</v>
      </c>
      <c r="E108">
        <v>0</v>
      </c>
      <c r="F108">
        <v>0</v>
      </c>
      <c r="G108">
        <f t="shared" si="20"/>
        <v>0</v>
      </c>
      <c r="H108">
        <v>3</v>
      </c>
      <c r="I108">
        <v>0</v>
      </c>
      <c r="J108">
        <f t="shared" si="19"/>
        <v>1</v>
      </c>
      <c r="K108">
        <v>0</v>
      </c>
      <c r="L108">
        <v>0</v>
      </c>
      <c r="M108">
        <f t="shared" si="17"/>
        <v>0</v>
      </c>
    </row>
    <row r="109" spans="1:13">
      <c r="A109">
        <v>103</v>
      </c>
      <c r="B109">
        <v>11</v>
      </c>
      <c r="C109">
        <v>26</v>
      </c>
      <c r="D109">
        <f t="shared" si="18"/>
        <v>1</v>
      </c>
      <c r="E109">
        <v>0</v>
      </c>
      <c r="F109">
        <v>0</v>
      </c>
      <c r="G109">
        <f t="shared" si="20"/>
        <v>0</v>
      </c>
      <c r="H109">
        <v>3</v>
      </c>
      <c r="I109">
        <v>10</v>
      </c>
      <c r="J109">
        <f t="shared" si="19"/>
        <v>1</v>
      </c>
      <c r="K109">
        <v>0</v>
      </c>
      <c r="L109">
        <v>0</v>
      </c>
      <c r="M109">
        <f t="shared" si="17"/>
        <v>0</v>
      </c>
    </row>
    <row r="110" spans="1:13">
      <c r="A110">
        <v>104</v>
      </c>
      <c r="B110">
        <v>19</v>
      </c>
      <c r="C110">
        <v>23</v>
      </c>
      <c r="D110">
        <f t="shared" si="18"/>
        <v>1</v>
      </c>
      <c r="E110">
        <v>0</v>
      </c>
      <c r="F110">
        <v>0</v>
      </c>
      <c r="G110">
        <f t="shared" si="20"/>
        <v>0</v>
      </c>
      <c r="K110">
        <v>0</v>
      </c>
      <c r="L110">
        <v>0</v>
      </c>
      <c r="M110">
        <f t="shared" si="17"/>
        <v>0</v>
      </c>
    </row>
    <row r="111" spans="1:13">
      <c r="A111">
        <v>105</v>
      </c>
      <c r="B111">
        <v>0</v>
      </c>
      <c r="C111">
        <v>0</v>
      </c>
      <c r="D111">
        <f t="shared" si="18"/>
        <v>0</v>
      </c>
      <c r="E111">
        <v>0</v>
      </c>
      <c r="F111">
        <v>0</v>
      </c>
      <c r="G111">
        <f t="shared" si="20"/>
        <v>0</v>
      </c>
      <c r="K111">
        <v>0</v>
      </c>
      <c r="L111">
        <v>0</v>
      </c>
      <c r="M111">
        <f t="shared" si="17"/>
        <v>0</v>
      </c>
    </row>
    <row r="112" spans="1:13">
      <c r="A112">
        <v>106</v>
      </c>
      <c r="B112">
        <v>0</v>
      </c>
      <c r="C112">
        <v>0</v>
      </c>
      <c r="D112">
        <f t="shared" si="18"/>
        <v>0</v>
      </c>
      <c r="E112">
        <v>0</v>
      </c>
      <c r="F112">
        <v>0</v>
      </c>
      <c r="G112">
        <f t="shared" si="20"/>
        <v>0</v>
      </c>
      <c r="K112">
        <v>0</v>
      </c>
      <c r="L112">
        <v>0</v>
      </c>
      <c r="M112">
        <f t="shared" si="17"/>
        <v>0</v>
      </c>
    </row>
    <row r="113" spans="1:13">
      <c r="A113">
        <v>107</v>
      </c>
      <c r="B113">
        <v>11</v>
      </c>
      <c r="C113">
        <v>22</v>
      </c>
      <c r="D113">
        <f t="shared" si="18"/>
        <v>1</v>
      </c>
      <c r="E113">
        <v>0</v>
      </c>
      <c r="F113">
        <v>0</v>
      </c>
      <c r="G113">
        <f t="shared" si="20"/>
        <v>0</v>
      </c>
      <c r="K113">
        <v>0</v>
      </c>
      <c r="L113">
        <v>0</v>
      </c>
      <c r="M113">
        <f t="shared" si="17"/>
        <v>0</v>
      </c>
    </row>
    <row r="114" spans="1:13">
      <c r="A114">
        <v>108</v>
      </c>
      <c r="B114">
        <v>0</v>
      </c>
      <c r="C114">
        <v>0</v>
      </c>
      <c r="D114">
        <f t="shared" si="18"/>
        <v>0</v>
      </c>
      <c r="E114">
        <v>0</v>
      </c>
      <c r="F114">
        <v>0</v>
      </c>
      <c r="G114">
        <f t="shared" si="20"/>
        <v>0</v>
      </c>
      <c r="K114">
        <v>0</v>
      </c>
      <c r="L114">
        <v>0</v>
      </c>
      <c r="M114">
        <f t="shared" si="17"/>
        <v>0</v>
      </c>
    </row>
    <row r="115" spans="1:13">
      <c r="A115">
        <v>109</v>
      </c>
      <c r="B115">
        <v>0</v>
      </c>
      <c r="C115">
        <v>18</v>
      </c>
      <c r="D115">
        <f t="shared" si="18"/>
        <v>1</v>
      </c>
      <c r="E115">
        <v>0</v>
      </c>
      <c r="F115">
        <v>0</v>
      </c>
      <c r="G115">
        <f t="shared" si="20"/>
        <v>0</v>
      </c>
      <c r="K115">
        <v>0</v>
      </c>
      <c r="L115">
        <v>7</v>
      </c>
      <c r="M115">
        <f t="shared" si="17"/>
        <v>1</v>
      </c>
    </row>
    <row r="116" spans="1:13">
      <c r="A116">
        <v>110</v>
      </c>
      <c r="B116">
        <v>16</v>
      </c>
      <c r="C116">
        <v>0</v>
      </c>
      <c r="D116">
        <f t="shared" si="18"/>
        <v>1</v>
      </c>
      <c r="E116">
        <v>0</v>
      </c>
      <c r="F116">
        <v>0</v>
      </c>
      <c r="G116">
        <f t="shared" si="20"/>
        <v>0</v>
      </c>
      <c r="K116">
        <v>0</v>
      </c>
      <c r="L116">
        <v>0</v>
      </c>
      <c r="M116">
        <f t="shared" si="17"/>
        <v>0</v>
      </c>
    </row>
    <row r="117" spans="1:13">
      <c r="A117">
        <v>111</v>
      </c>
      <c r="B117">
        <v>0</v>
      </c>
      <c r="C117">
        <v>0</v>
      </c>
      <c r="D117">
        <f t="shared" si="18"/>
        <v>0</v>
      </c>
      <c r="E117">
        <v>0</v>
      </c>
      <c r="F117">
        <v>0</v>
      </c>
      <c r="G117">
        <f t="shared" si="20"/>
        <v>0</v>
      </c>
      <c r="K117">
        <v>0</v>
      </c>
      <c r="L117">
        <v>0</v>
      </c>
      <c r="M117">
        <f t="shared" si="17"/>
        <v>0</v>
      </c>
    </row>
    <row r="118" spans="1:13">
      <c r="A118">
        <v>112</v>
      </c>
      <c r="B118">
        <v>11</v>
      </c>
      <c r="C118">
        <v>0</v>
      </c>
      <c r="D118">
        <f t="shared" si="18"/>
        <v>1</v>
      </c>
      <c r="E118">
        <v>0</v>
      </c>
      <c r="F118">
        <v>0</v>
      </c>
      <c r="G118">
        <f t="shared" si="20"/>
        <v>0</v>
      </c>
      <c r="K118">
        <v>0</v>
      </c>
      <c r="L118">
        <v>0</v>
      </c>
      <c r="M118">
        <f t="shared" si="17"/>
        <v>0</v>
      </c>
    </row>
    <row r="119" spans="1:13">
      <c r="A119">
        <v>113</v>
      </c>
      <c r="B119">
        <v>13</v>
      </c>
      <c r="C119">
        <v>0</v>
      </c>
      <c r="D119">
        <f t="shared" si="18"/>
        <v>1</v>
      </c>
      <c r="E119">
        <v>0</v>
      </c>
      <c r="F119">
        <v>0</v>
      </c>
      <c r="G119">
        <f t="shared" si="20"/>
        <v>0</v>
      </c>
      <c r="K119">
        <v>0</v>
      </c>
      <c r="L119">
        <v>13</v>
      </c>
      <c r="M119">
        <f t="shared" si="17"/>
        <v>1</v>
      </c>
    </row>
    <row r="120" spans="1:13">
      <c r="A120">
        <v>114</v>
      </c>
      <c r="B120">
        <v>0</v>
      </c>
      <c r="C120">
        <v>0</v>
      </c>
      <c r="D120">
        <f t="shared" si="18"/>
        <v>0</v>
      </c>
      <c r="E120">
        <v>11</v>
      </c>
      <c r="F120">
        <v>0</v>
      </c>
      <c r="G120">
        <f t="shared" si="20"/>
        <v>1</v>
      </c>
    </row>
    <row r="121" spans="1:13">
      <c r="A121">
        <v>115</v>
      </c>
      <c r="B121">
        <v>0</v>
      </c>
      <c r="C121">
        <v>0</v>
      </c>
      <c r="D121">
        <f t="shared" si="18"/>
        <v>0</v>
      </c>
      <c r="E121">
        <v>0</v>
      </c>
      <c r="F121">
        <v>0</v>
      </c>
      <c r="G121">
        <f t="shared" si="20"/>
        <v>0</v>
      </c>
    </row>
    <row r="122" spans="1:13">
      <c r="A122">
        <v>116</v>
      </c>
      <c r="B122">
        <v>0</v>
      </c>
      <c r="C122">
        <v>0</v>
      </c>
      <c r="D122">
        <f t="shared" si="18"/>
        <v>0</v>
      </c>
      <c r="E122">
        <v>0</v>
      </c>
      <c r="F122">
        <v>0</v>
      </c>
      <c r="G122">
        <f t="shared" si="20"/>
        <v>0</v>
      </c>
    </row>
    <row r="123" spans="1:13">
      <c r="A123">
        <v>117</v>
      </c>
      <c r="B123">
        <v>11</v>
      </c>
      <c r="C123">
        <v>0</v>
      </c>
      <c r="D123">
        <f t="shared" si="18"/>
        <v>1</v>
      </c>
      <c r="E123">
        <v>0</v>
      </c>
      <c r="F123">
        <v>0</v>
      </c>
      <c r="G123">
        <f t="shared" si="20"/>
        <v>0</v>
      </c>
    </row>
    <row r="124" spans="1:13">
      <c r="A124">
        <v>118</v>
      </c>
      <c r="B124">
        <v>0</v>
      </c>
      <c r="C124">
        <v>0</v>
      </c>
      <c r="D124">
        <f t="shared" si="18"/>
        <v>0</v>
      </c>
      <c r="E124">
        <v>0</v>
      </c>
      <c r="F124">
        <v>0</v>
      </c>
      <c r="G124">
        <f t="shared" si="20"/>
        <v>0</v>
      </c>
    </row>
    <row r="125" spans="1:13">
      <c r="A125">
        <v>119</v>
      </c>
      <c r="B125">
        <v>0</v>
      </c>
      <c r="C125">
        <v>0</v>
      </c>
      <c r="D125">
        <f t="shared" si="18"/>
        <v>0</v>
      </c>
      <c r="E125">
        <v>0</v>
      </c>
      <c r="F125">
        <v>0</v>
      </c>
      <c r="G125">
        <f t="shared" si="20"/>
        <v>0</v>
      </c>
    </row>
    <row r="126" spans="1:13">
      <c r="A126">
        <v>120</v>
      </c>
      <c r="B126">
        <v>0</v>
      </c>
      <c r="C126">
        <v>0</v>
      </c>
      <c r="D126">
        <f t="shared" si="18"/>
        <v>0</v>
      </c>
      <c r="E126">
        <v>0</v>
      </c>
      <c r="F126">
        <v>0</v>
      </c>
      <c r="G126">
        <f t="shared" si="20"/>
        <v>0</v>
      </c>
    </row>
    <row r="127" spans="1:13">
      <c r="A127">
        <v>121</v>
      </c>
      <c r="B127">
        <v>0</v>
      </c>
      <c r="C127">
        <v>0</v>
      </c>
      <c r="D127">
        <f t="shared" si="18"/>
        <v>0</v>
      </c>
      <c r="E127">
        <v>0</v>
      </c>
      <c r="F127">
        <v>0</v>
      </c>
      <c r="G127">
        <f t="shared" si="20"/>
        <v>0</v>
      </c>
    </row>
    <row r="128" spans="1:13">
      <c r="A128">
        <v>122</v>
      </c>
      <c r="B128">
        <v>12</v>
      </c>
      <c r="C128">
        <v>14</v>
      </c>
      <c r="D128">
        <f t="shared" si="18"/>
        <v>1</v>
      </c>
      <c r="E128">
        <v>0</v>
      </c>
      <c r="F128">
        <v>0</v>
      </c>
      <c r="G128">
        <f t="shared" si="20"/>
        <v>0</v>
      </c>
    </row>
    <row r="129" spans="1:7">
      <c r="A129">
        <v>123</v>
      </c>
      <c r="B129">
        <v>8</v>
      </c>
      <c r="C129">
        <v>15</v>
      </c>
      <c r="D129">
        <f t="shared" si="18"/>
        <v>1</v>
      </c>
      <c r="E129">
        <v>0</v>
      </c>
      <c r="F129">
        <v>0</v>
      </c>
      <c r="G129">
        <f t="shared" si="20"/>
        <v>0</v>
      </c>
    </row>
    <row r="130" spans="1:7">
      <c r="A130">
        <v>124</v>
      </c>
      <c r="B130">
        <v>0</v>
      </c>
      <c r="C130">
        <v>0</v>
      </c>
      <c r="D130">
        <f t="shared" si="18"/>
        <v>0</v>
      </c>
      <c r="E130">
        <v>0</v>
      </c>
      <c r="F130">
        <v>0</v>
      </c>
      <c r="G130">
        <f t="shared" si="20"/>
        <v>0</v>
      </c>
    </row>
    <row r="131" spans="1:7">
      <c r="A131">
        <v>125</v>
      </c>
      <c r="C131">
        <v>0</v>
      </c>
      <c r="D131">
        <f t="shared" si="18"/>
        <v>0</v>
      </c>
      <c r="E131">
        <v>0</v>
      </c>
      <c r="F131">
        <v>0</v>
      </c>
      <c r="G131">
        <f t="shared" si="20"/>
        <v>0</v>
      </c>
    </row>
    <row r="132" spans="1:7">
      <c r="A132">
        <v>126</v>
      </c>
      <c r="B132">
        <v>13</v>
      </c>
      <c r="C132">
        <v>20</v>
      </c>
      <c r="D132">
        <f t="shared" si="18"/>
        <v>1</v>
      </c>
      <c r="E132">
        <v>0</v>
      </c>
      <c r="F132">
        <v>0</v>
      </c>
      <c r="G132">
        <f t="shared" si="20"/>
        <v>0</v>
      </c>
    </row>
    <row r="133" spans="1:7">
      <c r="A133">
        <v>127</v>
      </c>
      <c r="B133">
        <v>0</v>
      </c>
      <c r="C133">
        <v>0</v>
      </c>
      <c r="D133">
        <f t="shared" si="18"/>
        <v>0</v>
      </c>
      <c r="E133">
        <v>11</v>
      </c>
      <c r="F133">
        <v>0</v>
      </c>
      <c r="G133">
        <f t="shared" si="20"/>
        <v>1</v>
      </c>
    </row>
    <row r="134" spans="1:7">
      <c r="A134">
        <v>128</v>
      </c>
      <c r="B134">
        <v>0</v>
      </c>
      <c r="C134">
        <v>0</v>
      </c>
      <c r="D134">
        <f t="shared" si="18"/>
        <v>0</v>
      </c>
      <c r="E134">
        <v>9</v>
      </c>
      <c r="F134">
        <v>0</v>
      </c>
      <c r="G134">
        <f t="shared" si="20"/>
        <v>1</v>
      </c>
    </row>
    <row r="135" spans="1:7">
      <c r="A135">
        <v>129</v>
      </c>
      <c r="B135">
        <v>0</v>
      </c>
      <c r="C135">
        <v>0</v>
      </c>
      <c r="D135">
        <f t="shared" si="18"/>
        <v>0</v>
      </c>
      <c r="E135">
        <v>0</v>
      </c>
      <c r="F135">
        <v>0</v>
      </c>
      <c r="G135">
        <f t="shared" si="20"/>
        <v>0</v>
      </c>
    </row>
    <row r="136" spans="1:7">
      <c r="A136">
        <v>130</v>
      </c>
      <c r="B136">
        <v>12</v>
      </c>
      <c r="C136">
        <v>0</v>
      </c>
      <c r="D136">
        <f t="shared" ref="D136:D152" si="21">IF((B136+C136)=0,0,1)</f>
        <v>1</v>
      </c>
      <c r="E136">
        <v>0</v>
      </c>
      <c r="F136">
        <v>0</v>
      </c>
      <c r="G136">
        <f t="shared" si="20"/>
        <v>0</v>
      </c>
    </row>
    <row r="137" spans="1:7">
      <c r="A137">
        <v>131</v>
      </c>
      <c r="B137">
        <v>0</v>
      </c>
      <c r="C137">
        <v>0</v>
      </c>
      <c r="D137">
        <f t="shared" si="21"/>
        <v>0</v>
      </c>
      <c r="E137">
        <v>0</v>
      </c>
      <c r="F137">
        <v>0</v>
      </c>
      <c r="G137">
        <f t="shared" si="20"/>
        <v>0</v>
      </c>
    </row>
    <row r="138" spans="1:7">
      <c r="A138">
        <v>132</v>
      </c>
      <c r="B138">
        <v>0</v>
      </c>
      <c r="C138">
        <v>0</v>
      </c>
      <c r="D138">
        <f t="shared" si="21"/>
        <v>0</v>
      </c>
      <c r="E138">
        <v>0</v>
      </c>
      <c r="F138">
        <v>0</v>
      </c>
      <c r="G138">
        <f t="shared" si="20"/>
        <v>0</v>
      </c>
    </row>
    <row r="139" spans="1:7">
      <c r="A139">
        <v>133</v>
      </c>
      <c r="B139">
        <v>0</v>
      </c>
      <c r="C139">
        <v>25</v>
      </c>
      <c r="D139">
        <f t="shared" si="21"/>
        <v>1</v>
      </c>
      <c r="E139">
        <v>0</v>
      </c>
      <c r="F139">
        <v>0</v>
      </c>
      <c r="G139">
        <f t="shared" si="20"/>
        <v>0</v>
      </c>
    </row>
    <row r="140" spans="1:7">
      <c r="A140">
        <v>134</v>
      </c>
      <c r="B140">
        <v>0</v>
      </c>
      <c r="C140">
        <v>0</v>
      </c>
      <c r="D140">
        <f t="shared" si="21"/>
        <v>0</v>
      </c>
      <c r="E140">
        <v>14</v>
      </c>
      <c r="F140">
        <v>0</v>
      </c>
      <c r="G140">
        <f t="shared" si="20"/>
        <v>1</v>
      </c>
    </row>
    <row r="141" spans="1:7">
      <c r="A141">
        <v>135</v>
      </c>
      <c r="B141">
        <v>0</v>
      </c>
      <c r="C141">
        <v>0</v>
      </c>
      <c r="D141">
        <f t="shared" si="21"/>
        <v>0</v>
      </c>
      <c r="E141">
        <v>0</v>
      </c>
      <c r="F141">
        <v>0</v>
      </c>
      <c r="G141">
        <f t="shared" si="20"/>
        <v>0</v>
      </c>
    </row>
    <row r="142" spans="1:7">
      <c r="A142">
        <v>136</v>
      </c>
      <c r="B142">
        <v>13</v>
      </c>
      <c r="C142">
        <v>0</v>
      </c>
      <c r="D142">
        <f t="shared" si="21"/>
        <v>1</v>
      </c>
      <c r="E142">
        <v>0</v>
      </c>
      <c r="F142">
        <v>0</v>
      </c>
      <c r="G142">
        <f t="shared" si="20"/>
        <v>0</v>
      </c>
    </row>
    <row r="143" spans="1:7">
      <c r="A143">
        <v>137</v>
      </c>
      <c r="B143">
        <v>0</v>
      </c>
      <c r="C143">
        <v>0</v>
      </c>
      <c r="D143">
        <f t="shared" si="21"/>
        <v>0</v>
      </c>
      <c r="E143">
        <v>13</v>
      </c>
      <c r="F143">
        <v>0</v>
      </c>
      <c r="G143">
        <f t="shared" si="20"/>
        <v>1</v>
      </c>
    </row>
    <row r="144" spans="1:7">
      <c r="A144">
        <v>138</v>
      </c>
      <c r="B144">
        <v>0</v>
      </c>
      <c r="C144">
        <v>0</v>
      </c>
      <c r="D144">
        <f t="shared" si="21"/>
        <v>0</v>
      </c>
      <c r="E144">
        <v>0</v>
      </c>
      <c r="F144">
        <v>0</v>
      </c>
      <c r="G144">
        <f t="shared" si="20"/>
        <v>0</v>
      </c>
    </row>
    <row r="145" spans="1:7">
      <c r="A145">
        <v>139</v>
      </c>
      <c r="B145">
        <v>0</v>
      </c>
      <c r="C145">
        <v>0</v>
      </c>
      <c r="D145">
        <f t="shared" si="21"/>
        <v>0</v>
      </c>
      <c r="E145">
        <v>12</v>
      </c>
      <c r="F145">
        <v>0</v>
      </c>
      <c r="G145">
        <f t="shared" si="20"/>
        <v>1</v>
      </c>
    </row>
    <row r="146" spans="1:7">
      <c r="A146">
        <v>140</v>
      </c>
      <c r="B146">
        <v>7</v>
      </c>
      <c r="C146">
        <v>0</v>
      </c>
      <c r="D146">
        <f t="shared" si="21"/>
        <v>1</v>
      </c>
      <c r="E146">
        <v>0</v>
      </c>
      <c r="F146">
        <v>0</v>
      </c>
      <c r="G146">
        <f t="shared" si="20"/>
        <v>0</v>
      </c>
    </row>
    <row r="147" spans="1:7">
      <c r="A147">
        <v>141</v>
      </c>
      <c r="B147">
        <v>0</v>
      </c>
      <c r="C147">
        <v>0</v>
      </c>
      <c r="D147">
        <f t="shared" si="21"/>
        <v>0</v>
      </c>
      <c r="E147">
        <v>0</v>
      </c>
      <c r="F147">
        <v>0</v>
      </c>
      <c r="G147">
        <f t="shared" si="20"/>
        <v>0</v>
      </c>
    </row>
    <row r="148" spans="1:7">
      <c r="A148">
        <v>142</v>
      </c>
      <c r="B148">
        <v>0</v>
      </c>
      <c r="C148">
        <v>22</v>
      </c>
      <c r="D148">
        <f t="shared" si="21"/>
        <v>1</v>
      </c>
      <c r="E148">
        <v>0</v>
      </c>
      <c r="F148">
        <v>0</v>
      </c>
      <c r="G148">
        <f t="shared" si="20"/>
        <v>0</v>
      </c>
    </row>
    <row r="149" spans="1:7">
      <c r="A149">
        <v>143</v>
      </c>
      <c r="B149">
        <v>0</v>
      </c>
      <c r="C149">
        <v>20</v>
      </c>
      <c r="D149">
        <f t="shared" si="21"/>
        <v>1</v>
      </c>
      <c r="E149">
        <v>0</v>
      </c>
      <c r="F149">
        <v>0</v>
      </c>
      <c r="G149">
        <f t="shared" si="20"/>
        <v>0</v>
      </c>
    </row>
    <row r="150" spans="1:7">
      <c r="A150">
        <v>144</v>
      </c>
      <c r="B150">
        <v>0</v>
      </c>
      <c r="C150">
        <v>22</v>
      </c>
      <c r="D150">
        <f t="shared" si="21"/>
        <v>1</v>
      </c>
      <c r="E150">
        <v>0</v>
      </c>
      <c r="F150">
        <v>0</v>
      </c>
      <c r="G150">
        <f t="shared" si="20"/>
        <v>0</v>
      </c>
    </row>
    <row r="151" spans="1:7">
      <c r="A151">
        <v>145</v>
      </c>
      <c r="B151">
        <v>0</v>
      </c>
      <c r="C151">
        <v>0</v>
      </c>
      <c r="D151">
        <f t="shared" si="21"/>
        <v>0</v>
      </c>
      <c r="E151">
        <v>0</v>
      </c>
      <c r="F151">
        <v>0</v>
      </c>
      <c r="G151">
        <f t="shared" ref="G151:G167" si="22">IF((E151+F151)=0,0,1)</f>
        <v>0</v>
      </c>
    </row>
    <row r="152" spans="1:7">
      <c r="A152">
        <v>146</v>
      </c>
      <c r="B152">
        <v>11</v>
      </c>
      <c r="C152">
        <v>17</v>
      </c>
      <c r="D152">
        <f t="shared" si="21"/>
        <v>1</v>
      </c>
      <c r="E152">
        <v>9</v>
      </c>
      <c r="F152">
        <v>0</v>
      </c>
      <c r="G152">
        <f t="shared" si="22"/>
        <v>1</v>
      </c>
    </row>
    <row r="153" spans="1:7">
      <c r="A153">
        <v>147</v>
      </c>
      <c r="E153">
        <v>0</v>
      </c>
      <c r="F153">
        <v>0</v>
      </c>
      <c r="G153">
        <f t="shared" si="22"/>
        <v>0</v>
      </c>
    </row>
    <row r="154" spans="1:7">
      <c r="A154">
        <v>148</v>
      </c>
      <c r="E154">
        <v>0</v>
      </c>
      <c r="F154">
        <v>0</v>
      </c>
      <c r="G154">
        <f t="shared" si="22"/>
        <v>0</v>
      </c>
    </row>
    <row r="155" spans="1:7">
      <c r="A155">
        <v>149</v>
      </c>
      <c r="E155">
        <v>13</v>
      </c>
      <c r="F155">
        <v>0</v>
      </c>
      <c r="G155">
        <f t="shared" si="22"/>
        <v>1</v>
      </c>
    </row>
    <row r="156" spans="1:7">
      <c r="A156">
        <v>150</v>
      </c>
      <c r="E156">
        <v>15</v>
      </c>
      <c r="F156">
        <v>0</v>
      </c>
      <c r="G156">
        <f t="shared" si="22"/>
        <v>1</v>
      </c>
    </row>
    <row r="157" spans="1:7">
      <c r="A157">
        <v>151</v>
      </c>
      <c r="E157">
        <v>0</v>
      </c>
      <c r="F157">
        <v>0</v>
      </c>
      <c r="G157">
        <f t="shared" si="22"/>
        <v>0</v>
      </c>
    </row>
    <row r="158" spans="1:7">
      <c r="A158">
        <v>152</v>
      </c>
      <c r="E158">
        <v>12</v>
      </c>
      <c r="F158">
        <v>0</v>
      </c>
      <c r="G158">
        <f t="shared" si="22"/>
        <v>1</v>
      </c>
    </row>
    <row r="159" spans="1:7">
      <c r="A159">
        <v>153</v>
      </c>
      <c r="E159">
        <v>0</v>
      </c>
      <c r="F159">
        <v>0</v>
      </c>
      <c r="G159">
        <f t="shared" si="22"/>
        <v>0</v>
      </c>
    </row>
    <row r="160" spans="1:7">
      <c r="A160">
        <v>154</v>
      </c>
      <c r="E160">
        <v>0</v>
      </c>
      <c r="F160">
        <v>0</v>
      </c>
      <c r="G160">
        <f t="shared" si="22"/>
        <v>0</v>
      </c>
    </row>
    <row r="161" spans="1:7">
      <c r="A161">
        <v>155</v>
      </c>
      <c r="E161">
        <v>0</v>
      </c>
      <c r="F161">
        <v>0</v>
      </c>
      <c r="G161">
        <f t="shared" si="22"/>
        <v>0</v>
      </c>
    </row>
    <row r="162" spans="1:7">
      <c r="A162">
        <v>156</v>
      </c>
      <c r="E162">
        <v>0</v>
      </c>
      <c r="F162">
        <v>0</v>
      </c>
      <c r="G162">
        <f>IF((E162+F162)=0,0,1)</f>
        <v>0</v>
      </c>
    </row>
    <row r="163" spans="1:7">
      <c r="A163">
        <v>157</v>
      </c>
      <c r="E163">
        <v>0</v>
      </c>
      <c r="F163">
        <v>0</v>
      </c>
      <c r="G163">
        <f>IF((E163+F163)=0,0,1)</f>
        <v>0</v>
      </c>
    </row>
    <row r="164" spans="1:7">
      <c r="A164">
        <v>158</v>
      </c>
      <c r="E164">
        <v>13</v>
      </c>
      <c r="F164">
        <v>0</v>
      </c>
      <c r="G164">
        <f>IF((E164+F164)=0,0,1)</f>
        <v>1</v>
      </c>
    </row>
    <row r="165" spans="1:7">
      <c r="A165">
        <v>159</v>
      </c>
      <c r="E165">
        <v>0</v>
      </c>
      <c r="F165">
        <v>0</v>
      </c>
      <c r="G165">
        <f>IF((E165+F165)=0,0,1)</f>
        <v>0</v>
      </c>
    </row>
    <row r="166" spans="1:7">
      <c r="A166">
        <v>160</v>
      </c>
      <c r="E166">
        <v>0</v>
      </c>
      <c r="F166">
        <v>0</v>
      </c>
      <c r="G166">
        <f t="shared" si="22"/>
        <v>0</v>
      </c>
    </row>
    <row r="167" spans="1:7">
      <c r="A167">
        <v>161</v>
      </c>
      <c r="E167">
        <v>9</v>
      </c>
      <c r="F167">
        <v>0</v>
      </c>
      <c r="G167">
        <f t="shared" si="22"/>
        <v>1</v>
      </c>
    </row>
    <row r="168" spans="1:7">
      <c r="A168">
        <v>162</v>
      </c>
    </row>
    <row r="169" spans="1:7">
      <c r="A169">
        <v>163</v>
      </c>
    </row>
    <row r="170" spans="1:7">
      <c r="A170">
        <v>164</v>
      </c>
    </row>
    <row r="171" spans="1:7">
      <c r="A171">
        <v>165</v>
      </c>
    </row>
    <row r="172" spans="1:7">
      <c r="A172">
        <v>166</v>
      </c>
    </row>
    <row r="173" spans="1:7">
      <c r="A173">
        <v>167</v>
      </c>
    </row>
    <row r="174" spans="1:7">
      <c r="A174">
        <v>168</v>
      </c>
    </row>
    <row r="175" spans="1:7">
      <c r="A175">
        <v>169</v>
      </c>
    </row>
    <row r="176" spans="1:7">
      <c r="A176">
        <v>170</v>
      </c>
    </row>
    <row r="177" spans="1:1">
      <c r="A177">
        <v>171</v>
      </c>
    </row>
    <row r="178" spans="1:1">
      <c r="A178">
        <v>172</v>
      </c>
    </row>
    <row r="179" spans="1:1">
      <c r="A179">
        <v>173</v>
      </c>
    </row>
    <row r="180" spans="1:1">
      <c r="A180">
        <v>174</v>
      </c>
    </row>
    <row r="181" spans="1:1">
      <c r="A181">
        <v>175</v>
      </c>
    </row>
    <row r="182" spans="1:1">
      <c r="A182">
        <v>176</v>
      </c>
    </row>
    <row r="183" spans="1:1">
      <c r="A183">
        <v>177</v>
      </c>
    </row>
    <row r="184" spans="1:1">
      <c r="A184">
        <v>178</v>
      </c>
    </row>
    <row r="185" spans="1:1">
      <c r="A185">
        <v>179</v>
      </c>
    </row>
    <row r="186" spans="1:1">
      <c r="A186">
        <v>180</v>
      </c>
    </row>
    <row r="187" spans="1:1">
      <c r="A187">
        <v>181</v>
      </c>
    </row>
    <row r="188" spans="1:1">
      <c r="A188">
        <v>182</v>
      </c>
    </row>
    <row r="189" spans="1:1">
      <c r="A189">
        <v>183</v>
      </c>
    </row>
    <row r="190" spans="1:1">
      <c r="A190">
        <v>184</v>
      </c>
    </row>
    <row r="191" spans="1:1">
      <c r="A191">
        <v>185</v>
      </c>
    </row>
    <row r="192" spans="1:1">
      <c r="A192">
        <v>186</v>
      </c>
    </row>
    <row r="193" spans="1:1">
      <c r="A193">
        <v>187</v>
      </c>
    </row>
    <row r="194" spans="1:1">
      <c r="A194">
        <v>188</v>
      </c>
    </row>
    <row r="195" spans="1:1">
      <c r="A195">
        <v>189</v>
      </c>
    </row>
    <row r="196" spans="1:1">
      <c r="A196">
        <v>190</v>
      </c>
    </row>
    <row r="197" spans="1:1">
      <c r="A197">
        <v>191</v>
      </c>
    </row>
    <row r="198" spans="1:1">
      <c r="A198">
        <v>192</v>
      </c>
    </row>
    <row r="199" spans="1:1">
      <c r="A199">
        <v>193</v>
      </c>
    </row>
    <row r="200" spans="1:1">
      <c r="A200">
        <v>194</v>
      </c>
    </row>
    <row r="201" spans="1:1">
      <c r="A201">
        <v>195</v>
      </c>
    </row>
    <row r="202" spans="1:1">
      <c r="A202">
        <v>196</v>
      </c>
    </row>
    <row r="203" spans="1:1">
      <c r="A203">
        <v>197</v>
      </c>
    </row>
    <row r="204" spans="1:1">
      <c r="A204">
        <v>198</v>
      </c>
    </row>
    <row r="205" spans="1:1">
      <c r="A205">
        <v>199</v>
      </c>
    </row>
    <row r="206" spans="1:1">
      <c r="A206">
        <v>200</v>
      </c>
    </row>
    <row r="207" spans="1:1">
      <c r="A207">
        <v>201</v>
      </c>
    </row>
    <row r="208" spans="1:1">
      <c r="A208">
        <v>202</v>
      </c>
    </row>
    <row r="209" spans="1:1">
      <c r="A209">
        <v>203</v>
      </c>
    </row>
  </sheetData>
  <mergeCells count="9">
    <mergeCell ref="B5:C5"/>
    <mergeCell ref="E5:F5"/>
    <mergeCell ref="K5:L5"/>
    <mergeCell ref="H5:I5"/>
    <mergeCell ref="O1:W1"/>
    <mergeCell ref="B1:C1"/>
    <mergeCell ref="E1:F1"/>
    <mergeCell ref="H1:I1"/>
    <mergeCell ref="K1:L1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K2" sqref="K2:K31"/>
    </sheetView>
  </sheetViews>
  <sheetFormatPr baseColWidth="10" defaultRowHeight="15" x14ac:dyDescent="0"/>
  <cols>
    <col min="5" max="5" width="12.33203125" customWidth="1"/>
  </cols>
  <sheetData>
    <row r="1" spans="1:14">
      <c r="A1" t="s">
        <v>81</v>
      </c>
      <c r="B1" t="s">
        <v>82</v>
      </c>
      <c r="C1" t="s">
        <v>85</v>
      </c>
      <c r="D1" t="s">
        <v>86</v>
      </c>
      <c r="K1" t="s">
        <v>83</v>
      </c>
      <c r="L1" t="s">
        <v>84</v>
      </c>
    </row>
    <row r="2" spans="1:14">
      <c r="A2" s="3">
        <v>12</v>
      </c>
      <c r="B2" s="3">
        <v>10</v>
      </c>
      <c r="C2" s="3">
        <v>0.15</v>
      </c>
      <c r="D2">
        <v>0.2</v>
      </c>
      <c r="F2">
        <f ca="1">IF(RAND()&lt;C$2,1,0)</f>
        <v>0</v>
      </c>
      <c r="G2">
        <f ca="1">IF(RAND()&lt;D$2,1,0)</f>
        <v>1</v>
      </c>
      <c r="H2">
        <v>1</v>
      </c>
      <c r="I2">
        <f ca="1">RANDBETWEEN(A$5,A$8)</f>
        <v>17</v>
      </c>
      <c r="J2">
        <f ca="1">RANDBETWEEN(B$5,B$8)</f>
        <v>11</v>
      </c>
      <c r="K2">
        <f ca="1">I2*F2</f>
        <v>0</v>
      </c>
      <c r="L2">
        <f ca="1">J2*G2</f>
        <v>11</v>
      </c>
      <c r="N2">
        <f ca="1">IF((K2+L2)=0,0,1)</f>
        <v>1</v>
      </c>
    </row>
    <row r="3" spans="1:14">
      <c r="F3">
        <f t="shared" ref="F3:F31" ca="1" si="0">IF(RAND()&lt;C$2,1,0)</f>
        <v>0</v>
      </c>
      <c r="G3">
        <f t="shared" ref="G3:G31" ca="1" si="1">IF(RAND()&lt;D$2,1,0)</f>
        <v>0</v>
      </c>
      <c r="H3">
        <v>2</v>
      </c>
      <c r="I3">
        <f t="shared" ref="I3:I31" ca="1" si="2">RANDBETWEEN(A$5,A$8)</f>
        <v>6</v>
      </c>
      <c r="J3">
        <f t="shared" ref="J3:J31" ca="1" si="3">RANDBETWEEN(B$5,B$8)</f>
        <v>8</v>
      </c>
      <c r="K3">
        <f t="shared" ref="K3:K31" ca="1" si="4">I3*F3</f>
        <v>0</v>
      </c>
      <c r="L3">
        <f t="shared" ref="L3:L31" ca="1" si="5">J3*G3</f>
        <v>0</v>
      </c>
      <c r="N3">
        <f t="shared" ref="N3:N31" ca="1" si="6">IF((K3+L3)=0,0,1)</f>
        <v>0</v>
      </c>
    </row>
    <row r="4" spans="1:14">
      <c r="A4" t="s">
        <v>76</v>
      </c>
      <c r="D4" t="s">
        <v>80</v>
      </c>
      <c r="F4">
        <f t="shared" ca="1" si="0"/>
        <v>0</v>
      </c>
      <c r="G4">
        <f t="shared" ca="1" si="1"/>
        <v>0</v>
      </c>
      <c r="H4">
        <v>3</v>
      </c>
      <c r="I4">
        <f t="shared" ca="1" si="2"/>
        <v>13</v>
      </c>
      <c r="J4">
        <f t="shared" ca="1" si="3"/>
        <v>13</v>
      </c>
      <c r="K4">
        <f t="shared" ca="1" si="4"/>
        <v>0</v>
      </c>
      <c r="L4">
        <f t="shared" ca="1" si="5"/>
        <v>0</v>
      </c>
      <c r="N4">
        <f t="shared" ca="1" si="6"/>
        <v>0</v>
      </c>
    </row>
    <row r="5" spans="1:14">
      <c r="A5" s="4">
        <f>A2*0.5</f>
        <v>6</v>
      </c>
      <c r="B5" s="4">
        <f>B2*0.7</f>
        <v>7</v>
      </c>
      <c r="C5" s="4"/>
      <c r="D5">
        <f ca="1">SUM(N2:N31)/30</f>
        <v>0.36666666666666664</v>
      </c>
      <c r="F5">
        <f t="shared" ca="1" si="0"/>
        <v>0</v>
      </c>
      <c r="G5">
        <f t="shared" ca="1" si="1"/>
        <v>0</v>
      </c>
      <c r="H5">
        <v>4</v>
      </c>
      <c r="I5">
        <f t="shared" ca="1" si="2"/>
        <v>12</v>
      </c>
      <c r="J5">
        <f t="shared" ca="1" si="3"/>
        <v>13</v>
      </c>
      <c r="K5">
        <f t="shared" ca="1" si="4"/>
        <v>0</v>
      </c>
      <c r="L5">
        <f t="shared" ca="1" si="5"/>
        <v>0</v>
      </c>
      <c r="N5">
        <f t="shared" ca="1" si="6"/>
        <v>0</v>
      </c>
    </row>
    <row r="6" spans="1:14">
      <c r="F6">
        <f t="shared" ca="1" si="0"/>
        <v>0</v>
      </c>
      <c r="G6">
        <f t="shared" ca="1" si="1"/>
        <v>0</v>
      </c>
      <c r="H6">
        <v>5</v>
      </c>
      <c r="I6">
        <f t="shared" ca="1" si="2"/>
        <v>10</v>
      </c>
      <c r="J6">
        <f t="shared" ca="1" si="3"/>
        <v>11</v>
      </c>
      <c r="K6">
        <f t="shared" ca="1" si="4"/>
        <v>0</v>
      </c>
      <c r="L6">
        <f t="shared" ca="1" si="5"/>
        <v>0</v>
      </c>
      <c r="N6">
        <f t="shared" ca="1" si="6"/>
        <v>0</v>
      </c>
    </row>
    <row r="7" spans="1:14">
      <c r="A7" t="s">
        <v>77</v>
      </c>
      <c r="F7">
        <f t="shared" ca="1" si="0"/>
        <v>0</v>
      </c>
      <c r="G7">
        <f t="shared" ca="1" si="1"/>
        <v>0</v>
      </c>
      <c r="H7">
        <v>6</v>
      </c>
      <c r="I7">
        <f t="shared" ca="1" si="2"/>
        <v>13</v>
      </c>
      <c r="J7">
        <f t="shared" ca="1" si="3"/>
        <v>11</v>
      </c>
      <c r="K7">
        <f t="shared" ca="1" si="4"/>
        <v>0</v>
      </c>
      <c r="L7">
        <f t="shared" ca="1" si="5"/>
        <v>0</v>
      </c>
      <c r="N7">
        <f t="shared" ca="1" si="6"/>
        <v>0</v>
      </c>
    </row>
    <row r="8" spans="1:14">
      <c r="A8" s="4">
        <f>A2*1.5</f>
        <v>18</v>
      </c>
      <c r="B8" s="4">
        <f>B2*1.3</f>
        <v>13</v>
      </c>
      <c r="C8" s="4"/>
      <c r="D8" s="4"/>
      <c r="F8">
        <f t="shared" ca="1" si="0"/>
        <v>0</v>
      </c>
      <c r="G8">
        <f t="shared" ca="1" si="1"/>
        <v>0</v>
      </c>
      <c r="H8">
        <v>7</v>
      </c>
      <c r="I8">
        <f t="shared" ca="1" si="2"/>
        <v>7</v>
      </c>
      <c r="J8">
        <f t="shared" ca="1" si="3"/>
        <v>9</v>
      </c>
      <c r="K8">
        <f t="shared" ca="1" si="4"/>
        <v>0</v>
      </c>
      <c r="L8">
        <f t="shared" ca="1" si="5"/>
        <v>0</v>
      </c>
      <c r="N8">
        <f t="shared" ca="1" si="6"/>
        <v>0</v>
      </c>
    </row>
    <row r="9" spans="1:14">
      <c r="F9">
        <f t="shared" ca="1" si="0"/>
        <v>0</v>
      </c>
      <c r="G9">
        <f t="shared" ca="1" si="1"/>
        <v>0</v>
      </c>
      <c r="H9">
        <v>8</v>
      </c>
      <c r="I9">
        <f t="shared" ca="1" si="2"/>
        <v>8</v>
      </c>
      <c r="J9">
        <f t="shared" ca="1" si="3"/>
        <v>9</v>
      </c>
      <c r="K9">
        <f t="shared" ca="1" si="4"/>
        <v>0</v>
      </c>
      <c r="L9">
        <f t="shared" ca="1" si="5"/>
        <v>0</v>
      </c>
      <c r="N9">
        <f t="shared" ca="1" si="6"/>
        <v>0</v>
      </c>
    </row>
    <row r="10" spans="1:14">
      <c r="F10">
        <f t="shared" ca="1" si="0"/>
        <v>0</v>
      </c>
      <c r="G10">
        <f t="shared" ca="1" si="1"/>
        <v>0</v>
      </c>
      <c r="H10">
        <v>9</v>
      </c>
      <c r="I10">
        <f t="shared" ca="1" si="2"/>
        <v>18</v>
      </c>
      <c r="J10">
        <f t="shared" ca="1" si="3"/>
        <v>10</v>
      </c>
      <c r="K10">
        <f t="shared" ca="1" si="4"/>
        <v>0</v>
      </c>
      <c r="L10">
        <f t="shared" ca="1" si="5"/>
        <v>0</v>
      </c>
      <c r="N10">
        <f t="shared" ca="1" si="6"/>
        <v>0</v>
      </c>
    </row>
    <row r="11" spans="1:14">
      <c r="F11">
        <f t="shared" ca="1" si="0"/>
        <v>0</v>
      </c>
      <c r="G11">
        <f t="shared" ca="1" si="1"/>
        <v>1</v>
      </c>
      <c r="H11">
        <v>10</v>
      </c>
      <c r="I11">
        <f t="shared" ca="1" si="2"/>
        <v>18</v>
      </c>
      <c r="J11">
        <f t="shared" ca="1" si="3"/>
        <v>9</v>
      </c>
      <c r="K11">
        <f t="shared" ca="1" si="4"/>
        <v>0</v>
      </c>
      <c r="L11">
        <f t="shared" ca="1" si="5"/>
        <v>9</v>
      </c>
      <c r="N11">
        <f t="shared" ca="1" si="6"/>
        <v>1</v>
      </c>
    </row>
    <row r="12" spans="1:14">
      <c r="F12">
        <f t="shared" ca="1" si="0"/>
        <v>0</v>
      </c>
      <c r="G12">
        <f t="shared" ca="1" si="1"/>
        <v>0</v>
      </c>
      <c r="H12">
        <v>11</v>
      </c>
      <c r="I12">
        <f t="shared" ca="1" si="2"/>
        <v>9</v>
      </c>
      <c r="J12">
        <f t="shared" ca="1" si="3"/>
        <v>9</v>
      </c>
      <c r="K12">
        <f t="shared" ca="1" si="4"/>
        <v>0</v>
      </c>
      <c r="L12">
        <f t="shared" ca="1" si="5"/>
        <v>0</v>
      </c>
      <c r="N12">
        <f t="shared" ca="1" si="6"/>
        <v>0</v>
      </c>
    </row>
    <row r="13" spans="1:14">
      <c r="F13">
        <f t="shared" ca="1" si="0"/>
        <v>0</v>
      </c>
      <c r="G13">
        <f t="shared" ca="1" si="1"/>
        <v>1</v>
      </c>
      <c r="H13">
        <v>12</v>
      </c>
      <c r="I13">
        <f t="shared" ca="1" si="2"/>
        <v>16</v>
      </c>
      <c r="J13">
        <f t="shared" ca="1" si="3"/>
        <v>8</v>
      </c>
      <c r="K13">
        <f t="shared" ca="1" si="4"/>
        <v>0</v>
      </c>
      <c r="L13">
        <f t="shared" ca="1" si="5"/>
        <v>8</v>
      </c>
      <c r="N13">
        <f t="shared" ca="1" si="6"/>
        <v>1</v>
      </c>
    </row>
    <row r="14" spans="1:14">
      <c r="F14">
        <f t="shared" ca="1" si="0"/>
        <v>0</v>
      </c>
      <c r="G14">
        <f t="shared" ca="1" si="1"/>
        <v>1</v>
      </c>
      <c r="H14">
        <v>13</v>
      </c>
      <c r="I14">
        <f t="shared" ca="1" si="2"/>
        <v>7</v>
      </c>
      <c r="J14">
        <f t="shared" ca="1" si="3"/>
        <v>9</v>
      </c>
      <c r="K14">
        <f t="shared" ca="1" si="4"/>
        <v>0</v>
      </c>
      <c r="L14">
        <f t="shared" ca="1" si="5"/>
        <v>9</v>
      </c>
      <c r="N14">
        <f t="shared" ca="1" si="6"/>
        <v>1</v>
      </c>
    </row>
    <row r="15" spans="1:14">
      <c r="F15">
        <f t="shared" ca="1" si="0"/>
        <v>1</v>
      </c>
      <c r="G15">
        <f t="shared" ca="1" si="1"/>
        <v>1</v>
      </c>
      <c r="H15">
        <v>14</v>
      </c>
      <c r="I15">
        <f t="shared" ca="1" si="2"/>
        <v>15</v>
      </c>
      <c r="J15">
        <f t="shared" ca="1" si="3"/>
        <v>11</v>
      </c>
      <c r="K15">
        <f t="shared" ca="1" si="4"/>
        <v>15</v>
      </c>
      <c r="L15">
        <f t="shared" ca="1" si="5"/>
        <v>11</v>
      </c>
      <c r="N15">
        <f t="shared" ca="1" si="6"/>
        <v>1</v>
      </c>
    </row>
    <row r="16" spans="1:14">
      <c r="F16">
        <f t="shared" ca="1" si="0"/>
        <v>0</v>
      </c>
      <c r="G16">
        <f t="shared" ca="1" si="1"/>
        <v>0</v>
      </c>
      <c r="H16">
        <v>15</v>
      </c>
      <c r="I16">
        <f t="shared" ca="1" si="2"/>
        <v>7</v>
      </c>
      <c r="J16">
        <f t="shared" ca="1" si="3"/>
        <v>7</v>
      </c>
      <c r="K16">
        <f t="shared" ca="1" si="4"/>
        <v>0</v>
      </c>
      <c r="L16">
        <f t="shared" ca="1" si="5"/>
        <v>0</v>
      </c>
      <c r="N16">
        <f t="shared" ca="1" si="6"/>
        <v>0</v>
      </c>
    </row>
    <row r="17" spans="6:14">
      <c r="F17">
        <f t="shared" ca="1" si="0"/>
        <v>0</v>
      </c>
      <c r="G17">
        <f t="shared" ca="1" si="1"/>
        <v>0</v>
      </c>
      <c r="H17">
        <v>16</v>
      </c>
      <c r="I17">
        <f t="shared" ca="1" si="2"/>
        <v>7</v>
      </c>
      <c r="J17">
        <f t="shared" ca="1" si="3"/>
        <v>13</v>
      </c>
      <c r="K17">
        <f t="shared" ca="1" si="4"/>
        <v>0</v>
      </c>
      <c r="L17">
        <f t="shared" ca="1" si="5"/>
        <v>0</v>
      </c>
      <c r="N17">
        <f t="shared" ca="1" si="6"/>
        <v>0</v>
      </c>
    </row>
    <row r="18" spans="6:14">
      <c r="F18">
        <f t="shared" ca="1" si="0"/>
        <v>1</v>
      </c>
      <c r="G18">
        <f t="shared" ca="1" si="1"/>
        <v>0</v>
      </c>
      <c r="H18">
        <v>17</v>
      </c>
      <c r="I18">
        <f t="shared" ca="1" si="2"/>
        <v>17</v>
      </c>
      <c r="J18">
        <f t="shared" ca="1" si="3"/>
        <v>9</v>
      </c>
      <c r="K18">
        <f t="shared" ca="1" si="4"/>
        <v>17</v>
      </c>
      <c r="L18">
        <f t="shared" ca="1" si="5"/>
        <v>0</v>
      </c>
      <c r="N18">
        <f t="shared" ca="1" si="6"/>
        <v>1</v>
      </c>
    </row>
    <row r="19" spans="6:14">
      <c r="F19">
        <f t="shared" ca="1" si="0"/>
        <v>0</v>
      </c>
      <c r="G19">
        <f t="shared" ca="1" si="1"/>
        <v>1</v>
      </c>
      <c r="H19">
        <v>18</v>
      </c>
      <c r="I19">
        <f t="shared" ca="1" si="2"/>
        <v>17</v>
      </c>
      <c r="J19">
        <f t="shared" ca="1" si="3"/>
        <v>9</v>
      </c>
      <c r="K19">
        <f t="shared" ca="1" si="4"/>
        <v>0</v>
      </c>
      <c r="L19">
        <f t="shared" ca="1" si="5"/>
        <v>9</v>
      </c>
      <c r="N19">
        <f t="shared" ca="1" si="6"/>
        <v>1</v>
      </c>
    </row>
    <row r="20" spans="6:14">
      <c r="F20">
        <f t="shared" ca="1" si="0"/>
        <v>0</v>
      </c>
      <c r="G20">
        <f t="shared" ca="1" si="1"/>
        <v>0</v>
      </c>
      <c r="H20">
        <v>19</v>
      </c>
      <c r="I20">
        <f t="shared" ca="1" si="2"/>
        <v>16</v>
      </c>
      <c r="J20">
        <f t="shared" ca="1" si="3"/>
        <v>7</v>
      </c>
      <c r="K20">
        <f t="shared" ca="1" si="4"/>
        <v>0</v>
      </c>
      <c r="L20">
        <f t="shared" ca="1" si="5"/>
        <v>0</v>
      </c>
      <c r="N20">
        <f t="shared" ca="1" si="6"/>
        <v>0</v>
      </c>
    </row>
    <row r="21" spans="6:14">
      <c r="F21">
        <f t="shared" ca="1" si="0"/>
        <v>1</v>
      </c>
      <c r="G21">
        <f t="shared" ca="1" si="1"/>
        <v>0</v>
      </c>
      <c r="H21">
        <v>20</v>
      </c>
      <c r="I21">
        <f t="shared" ca="1" si="2"/>
        <v>8</v>
      </c>
      <c r="J21">
        <f t="shared" ca="1" si="3"/>
        <v>11</v>
      </c>
      <c r="K21">
        <f t="shared" ca="1" si="4"/>
        <v>8</v>
      </c>
      <c r="L21">
        <f t="shared" ca="1" si="5"/>
        <v>0</v>
      </c>
      <c r="N21">
        <f t="shared" ca="1" si="6"/>
        <v>1</v>
      </c>
    </row>
    <row r="22" spans="6:14">
      <c r="F22">
        <f t="shared" ca="1" si="0"/>
        <v>0</v>
      </c>
      <c r="G22">
        <f t="shared" ca="1" si="1"/>
        <v>0</v>
      </c>
      <c r="H22">
        <v>21</v>
      </c>
      <c r="I22">
        <f t="shared" ca="1" si="2"/>
        <v>7</v>
      </c>
      <c r="J22">
        <f t="shared" ca="1" si="3"/>
        <v>12</v>
      </c>
      <c r="K22">
        <f t="shared" ca="1" si="4"/>
        <v>0</v>
      </c>
      <c r="L22">
        <f t="shared" ca="1" si="5"/>
        <v>0</v>
      </c>
      <c r="N22">
        <f t="shared" ca="1" si="6"/>
        <v>0</v>
      </c>
    </row>
    <row r="23" spans="6:14">
      <c r="F23">
        <f t="shared" ca="1" si="0"/>
        <v>0</v>
      </c>
      <c r="G23">
        <f t="shared" ca="1" si="1"/>
        <v>0</v>
      </c>
      <c r="H23">
        <v>22</v>
      </c>
      <c r="I23">
        <f t="shared" ca="1" si="2"/>
        <v>14</v>
      </c>
      <c r="J23">
        <f t="shared" ca="1" si="3"/>
        <v>13</v>
      </c>
      <c r="K23">
        <f t="shared" ca="1" si="4"/>
        <v>0</v>
      </c>
      <c r="L23">
        <f t="shared" ca="1" si="5"/>
        <v>0</v>
      </c>
      <c r="N23">
        <f t="shared" ca="1" si="6"/>
        <v>0</v>
      </c>
    </row>
    <row r="24" spans="6:14">
      <c r="F24">
        <f t="shared" ca="1" si="0"/>
        <v>0</v>
      </c>
      <c r="G24">
        <f t="shared" ca="1" si="1"/>
        <v>1</v>
      </c>
      <c r="H24">
        <v>23</v>
      </c>
      <c r="I24">
        <f t="shared" ca="1" si="2"/>
        <v>11</v>
      </c>
      <c r="J24">
        <f t="shared" ca="1" si="3"/>
        <v>9</v>
      </c>
      <c r="K24">
        <f t="shared" ca="1" si="4"/>
        <v>0</v>
      </c>
      <c r="L24">
        <f t="shared" ca="1" si="5"/>
        <v>9</v>
      </c>
      <c r="N24">
        <f t="shared" ca="1" si="6"/>
        <v>1</v>
      </c>
    </row>
    <row r="25" spans="6:14">
      <c r="F25">
        <f t="shared" ca="1" si="0"/>
        <v>0</v>
      </c>
      <c r="G25">
        <f t="shared" ca="1" si="1"/>
        <v>0</v>
      </c>
      <c r="H25">
        <v>24</v>
      </c>
      <c r="I25">
        <f t="shared" ca="1" si="2"/>
        <v>7</v>
      </c>
      <c r="J25">
        <f t="shared" ca="1" si="3"/>
        <v>10</v>
      </c>
      <c r="K25">
        <f t="shared" ca="1" si="4"/>
        <v>0</v>
      </c>
      <c r="L25">
        <f t="shared" ca="1" si="5"/>
        <v>0</v>
      </c>
      <c r="N25">
        <f t="shared" ca="1" si="6"/>
        <v>0</v>
      </c>
    </row>
    <row r="26" spans="6:14">
      <c r="F26">
        <f t="shared" ca="1" si="0"/>
        <v>0</v>
      </c>
      <c r="G26">
        <f t="shared" ca="1" si="1"/>
        <v>1</v>
      </c>
      <c r="H26">
        <v>25</v>
      </c>
      <c r="I26">
        <f t="shared" ca="1" si="2"/>
        <v>10</v>
      </c>
      <c r="J26">
        <f t="shared" ca="1" si="3"/>
        <v>13</v>
      </c>
      <c r="K26">
        <f t="shared" ca="1" si="4"/>
        <v>0</v>
      </c>
      <c r="L26">
        <f t="shared" ca="1" si="5"/>
        <v>13</v>
      </c>
      <c r="N26">
        <f t="shared" ca="1" si="6"/>
        <v>1</v>
      </c>
    </row>
    <row r="27" spans="6:14">
      <c r="F27">
        <f t="shared" ca="1" si="0"/>
        <v>0</v>
      </c>
      <c r="G27">
        <f t="shared" ca="1" si="1"/>
        <v>0</v>
      </c>
      <c r="H27">
        <v>26</v>
      </c>
      <c r="I27">
        <f t="shared" ca="1" si="2"/>
        <v>16</v>
      </c>
      <c r="J27">
        <f t="shared" ca="1" si="3"/>
        <v>9</v>
      </c>
      <c r="K27">
        <f t="shared" ca="1" si="4"/>
        <v>0</v>
      </c>
      <c r="L27">
        <f t="shared" ca="1" si="5"/>
        <v>0</v>
      </c>
      <c r="N27">
        <f t="shared" ca="1" si="6"/>
        <v>0</v>
      </c>
    </row>
    <row r="28" spans="6:14">
      <c r="F28">
        <f t="shared" ca="1" si="0"/>
        <v>0</v>
      </c>
      <c r="G28">
        <f t="shared" ca="1" si="1"/>
        <v>1</v>
      </c>
      <c r="H28">
        <v>27</v>
      </c>
      <c r="I28">
        <f t="shared" ca="1" si="2"/>
        <v>11</v>
      </c>
      <c r="J28">
        <f t="shared" ca="1" si="3"/>
        <v>9</v>
      </c>
      <c r="K28">
        <f t="shared" ca="1" si="4"/>
        <v>0</v>
      </c>
      <c r="L28">
        <f t="shared" ca="1" si="5"/>
        <v>9</v>
      </c>
      <c r="N28">
        <f t="shared" ca="1" si="6"/>
        <v>1</v>
      </c>
    </row>
    <row r="29" spans="6:14">
      <c r="F29">
        <f t="shared" ca="1" si="0"/>
        <v>0</v>
      </c>
      <c r="G29">
        <f t="shared" ca="1" si="1"/>
        <v>0</v>
      </c>
      <c r="H29">
        <v>28</v>
      </c>
      <c r="I29">
        <f t="shared" ca="1" si="2"/>
        <v>17</v>
      </c>
      <c r="J29">
        <f t="shared" ca="1" si="3"/>
        <v>8</v>
      </c>
      <c r="K29">
        <f t="shared" ca="1" si="4"/>
        <v>0</v>
      </c>
      <c r="L29">
        <f t="shared" ca="1" si="5"/>
        <v>0</v>
      </c>
      <c r="N29">
        <f t="shared" ca="1" si="6"/>
        <v>0</v>
      </c>
    </row>
    <row r="30" spans="6:14">
      <c r="F30">
        <f t="shared" ca="1" si="0"/>
        <v>0</v>
      </c>
      <c r="G30">
        <f t="shared" ca="1" si="1"/>
        <v>0</v>
      </c>
      <c r="H30">
        <v>29</v>
      </c>
      <c r="I30">
        <f t="shared" ca="1" si="2"/>
        <v>17</v>
      </c>
      <c r="J30">
        <f t="shared" ca="1" si="3"/>
        <v>8</v>
      </c>
      <c r="K30">
        <f t="shared" ca="1" si="4"/>
        <v>0</v>
      </c>
      <c r="L30">
        <f t="shared" ca="1" si="5"/>
        <v>0</v>
      </c>
      <c r="N30">
        <f t="shared" ca="1" si="6"/>
        <v>0</v>
      </c>
    </row>
    <row r="31" spans="6:14">
      <c r="F31">
        <f t="shared" ca="1" si="0"/>
        <v>0</v>
      </c>
      <c r="G31">
        <f t="shared" ca="1" si="1"/>
        <v>0</v>
      </c>
      <c r="H31">
        <v>30</v>
      </c>
      <c r="I31">
        <f t="shared" ca="1" si="2"/>
        <v>11</v>
      </c>
      <c r="J31">
        <f t="shared" ca="1" si="3"/>
        <v>10</v>
      </c>
      <c r="K31">
        <f t="shared" ca="1" si="4"/>
        <v>0</v>
      </c>
      <c r="L31">
        <f t="shared" ca="1" si="5"/>
        <v>0</v>
      </c>
      <c r="N31">
        <f t="shared" ca="1" si="6"/>
        <v>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消耗测试</vt:lpstr>
      <vt:lpstr>食物采集区</vt:lpstr>
      <vt:lpstr>随机表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 shentu</dc:creator>
  <cp:lastModifiedBy>cid shentu</cp:lastModifiedBy>
  <dcterms:created xsi:type="dcterms:W3CDTF">2015-09-20T05:39:59Z</dcterms:created>
  <dcterms:modified xsi:type="dcterms:W3CDTF">2015-10-05T09:46:13Z</dcterms:modified>
</cp:coreProperties>
</file>