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kwd\Resources\db\"/>
    </mc:Choice>
  </mc:AlternateContent>
  <xr:revisionPtr revIDLastSave="0" documentId="13_ncr:1_{0668C797-0063-45D7-9538-DD641C9BC878}" xr6:coauthVersionLast="45" xr6:coauthVersionMax="45" xr10:uidLastSave="{00000000-0000-0000-0000-000000000000}"/>
  <bookViews>
    <workbookView xWindow="-20610" yWindow="-120" windowWidth="20730" windowHeight="11310" xr2:uid="{A8831A65-368B-4BC4-9BD8-D2F3498724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E10" i="1"/>
  <c r="D13" i="1"/>
  <c r="E62" i="1" l="1"/>
  <c r="E61" i="1"/>
  <c r="E63" i="1" s="1"/>
  <c r="E59" i="1"/>
  <c r="E58" i="1"/>
  <c r="E60" i="1" s="1"/>
  <c r="E65" i="1" s="1"/>
  <c r="C55" i="1"/>
  <c r="E52" i="1"/>
  <c r="E51" i="1"/>
  <c r="E50" i="1"/>
  <c r="E53" i="1" s="1"/>
  <c r="D55" i="1" s="1"/>
  <c r="E45" i="1"/>
  <c r="E44" i="1"/>
  <c r="E43" i="1"/>
  <c r="E46" i="1" s="1"/>
  <c r="D47" i="1" s="1"/>
  <c r="D40" i="1"/>
  <c r="E31" i="1" s="1"/>
  <c r="E32" i="1"/>
  <c r="E30" i="1"/>
  <c r="E25" i="1"/>
  <c r="E24" i="1"/>
  <c r="E23" i="1"/>
  <c r="D21" i="1"/>
  <c r="C34" i="1" s="1"/>
  <c r="D17" i="1"/>
  <c r="E26" i="1" l="1"/>
  <c r="D27" i="1" s="1"/>
  <c r="E33" i="1"/>
</calcChain>
</file>

<file path=xl/sharedStrings.xml><?xml version="1.0" encoding="utf-8"?>
<sst xmlns="http://schemas.openxmlformats.org/spreadsheetml/2006/main" count="99" uniqueCount="66">
  <si>
    <t>Republic of the Philippines</t>
  </si>
  <si>
    <t>SULTAN KUDARAT WATER DISTRICT</t>
  </si>
  <si>
    <t>Cor. Bonifacio St., &amp; Quirino Ave., Tacurong City</t>
  </si>
  <si>
    <t>Tel #s.(064)-200-5072</t>
  </si>
  <si>
    <t>Main-Office</t>
  </si>
  <si>
    <t>MONTHLY PRODUCTION DATA (TACURONG AREA)</t>
  </si>
  <si>
    <t>PRODUCTION SECTION</t>
  </si>
  <si>
    <t>PS1</t>
  </si>
  <si>
    <t>Capacity, Cu.M./Mo.</t>
  </si>
  <si>
    <t>Hour meter (Hr.)</t>
  </si>
  <si>
    <t>Present</t>
  </si>
  <si>
    <t>Submersible pump</t>
  </si>
  <si>
    <t>Previous</t>
  </si>
  <si>
    <t>Total</t>
  </si>
  <si>
    <t>Hour meter(Hr)</t>
  </si>
  <si>
    <t>Booster pump</t>
  </si>
  <si>
    <t>Flowmeter-</t>
  </si>
  <si>
    <t>Discharge-Q(Cu.M)</t>
  </si>
  <si>
    <t>Vol. of H2O Pumped</t>
  </si>
  <si>
    <t>Flush out</t>
  </si>
  <si>
    <t>hrs</t>
  </si>
  <si>
    <t>min</t>
  </si>
  <si>
    <t>sec</t>
  </si>
  <si>
    <t>Vol. of H2O flushed out</t>
  </si>
  <si>
    <t>Backwashing</t>
  </si>
  <si>
    <t>Vol. of H2O Used</t>
  </si>
  <si>
    <t>Flowmeter-Q(Cu.m)</t>
  </si>
  <si>
    <t>(Booster pump)</t>
  </si>
  <si>
    <t>0 0</t>
  </si>
  <si>
    <t>Genset hour meter (hr)</t>
  </si>
  <si>
    <t>LOAD</t>
  </si>
  <si>
    <t>WARM-UP</t>
  </si>
  <si>
    <t>HRS</t>
  </si>
  <si>
    <t>MIN</t>
  </si>
  <si>
    <t>Over all total of load &amp; warm-up</t>
  </si>
  <si>
    <t>(hrs)</t>
  </si>
  <si>
    <t>ADD</t>
  </si>
  <si>
    <t>EDIT</t>
  </si>
  <si>
    <t>DELETE</t>
  </si>
  <si>
    <t>Add and Update Data</t>
  </si>
  <si>
    <t>Add and Update Data With Formula</t>
  </si>
  <si>
    <t>With Formula</t>
  </si>
  <si>
    <t>ADMIN PART</t>
  </si>
  <si>
    <t>Create Area for example, Tacurong, Isulan Esperanza.Together connected to its Pump Station</t>
  </si>
  <si>
    <t>Example:</t>
  </si>
  <si>
    <t>Add Pump Station</t>
  </si>
  <si>
    <t>Tacurong Area</t>
  </si>
  <si>
    <t>Pump Station No.1</t>
  </si>
  <si>
    <t>Isulan Area</t>
  </si>
  <si>
    <t>Pump Station No.2</t>
  </si>
  <si>
    <t>Pump Station No.3</t>
  </si>
  <si>
    <t>Pump Station No.4</t>
  </si>
  <si>
    <t>Pump Station No.5</t>
  </si>
  <si>
    <t>Pump Station No.6</t>
  </si>
  <si>
    <t xml:space="preserve">Admin could manage data manipulation </t>
  </si>
  <si>
    <t>USER PART</t>
  </si>
  <si>
    <t>User only could add data. After saving they are no longer capable to manipulate otherwise they could only view therye report.</t>
  </si>
  <si>
    <t>SYSTEM</t>
  </si>
  <si>
    <t>Capable to create admin and user's username and password</t>
  </si>
  <si>
    <t>Username</t>
  </si>
  <si>
    <t>Pasword</t>
  </si>
  <si>
    <t>Fullname</t>
  </si>
  <si>
    <t>Date today</t>
  </si>
  <si>
    <t>Automatic Date saving</t>
  </si>
  <si>
    <t xml:space="preserve">ADD 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</si>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</sst>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17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vertical="center"/>
    </xf>
    <xf numFmtId="2" fontId="1" fillId="2" borderId="4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right" vertical="center"/>
    </xf>
    <xf numFmtId="0" fontId="5" fillId="2" borderId="12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2" fontId="3" fillId="2" borderId="3" xfId="0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2" fontId="5" fillId="2" borderId="4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3" borderId="1" xfId="0" applyFont="1" applyFill="1" applyBorder="1" applyAlignment="1">
      <alignment horizontal="center"/>
    </xf>
    <xf numFmtId="0" fontId="6" fillId="3" borderId="4" xfId="0" applyFont="1" applyFill="1" applyBorder="1" applyAlignment="1">
      <alignment vertical="center"/>
    </xf>
    <xf numFmtId="165" fontId="6" fillId="3" borderId="4" xfId="0" applyNumberFormat="1" applyFont="1" applyFill="1" applyBorder="1" applyAlignment="1">
      <alignment vertical="center"/>
    </xf>
    <xf numFmtId="3" fontId="1" fillId="4" borderId="4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vertical="center"/>
    </xf>
    <xf numFmtId="2" fontId="7" fillId="5" borderId="4" xfId="0" applyNumberFormat="1" applyFont="1" applyFill="1" applyBorder="1" applyAlignment="1">
      <alignment vertical="center"/>
    </xf>
    <xf numFmtId="165" fontId="7" fillId="5" borderId="4" xfId="0" applyNumberFormat="1" applyFont="1" applyFill="1" applyBorder="1" applyAlignment="1">
      <alignment vertical="center"/>
    </xf>
    <xf numFmtId="2" fontId="6" fillId="5" borderId="4" xfId="0" applyNumberFormat="1" applyFont="1" applyFill="1" applyBorder="1" applyAlignment="1">
      <alignment vertical="center"/>
    </xf>
    <xf numFmtId="2" fontId="3" fillId="5" borderId="4" xfId="0" applyNumberFormat="1" applyFont="1" applyFill="1" applyBorder="1" applyAlignment="1">
      <alignment vertical="center"/>
    </xf>
    <xf numFmtId="2" fontId="2" fillId="5" borderId="4" xfId="0" applyNumberFormat="1" applyFont="1" applyFill="1" applyBorder="1" applyAlignment="1">
      <alignment vertical="center"/>
    </xf>
    <xf numFmtId="0" fontId="7" fillId="6" borderId="0" xfId="0" applyFont="1" applyFill="1"/>
    <xf numFmtId="0" fontId="7" fillId="7" borderId="0" xfId="0" applyFont="1" applyFill="1"/>
    <xf numFmtId="0" fontId="0" fillId="8" borderId="0" xfId="0" applyFill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2" fontId="3" fillId="5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6" fillId="3" borderId="3" xfId="0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5" fontId="3" fillId="5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0" fontId="5" fillId="2" borderId="10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5" fillId="5" borderId="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2" fontId="8" fillId="5" borderId="14" xfId="0" applyNumberFormat="1" applyFont="1" applyFill="1" applyBorder="1" applyAlignment="1">
      <alignment horizontal="center" vertical="center"/>
    </xf>
    <xf numFmtId="2" fontId="8" fillId="5" borderId="15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1BC2-5022-4EA7-BB57-F68CE61B9991}">
  <dimension ref="A1:N67"/>
  <sheetViews>
    <sheetView tabSelected="1" topLeftCell="A19" workbookViewId="0">
      <selection activeCell="D23" sqref="D23"/>
    </sheetView>
  </sheetViews>
  <sheetFormatPr defaultRowHeight="15" x14ac:dyDescent="0.25"/>
  <cols>
    <col min="1" max="1" width="19.5703125" bestFit="1" customWidth="1"/>
    <col min="2" max="2" width="9" customWidth="1"/>
    <col min="3" max="3" width="21.7109375" customWidth="1"/>
    <col min="4" max="4" width="9" bestFit="1" customWidth="1"/>
    <col min="5" max="5" width="10.85546875" bestFit="1" customWidth="1"/>
  </cols>
  <sheetData>
    <row r="1" spans="1:13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3" x14ac:dyDescent="0.25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</row>
    <row r="3" spans="1:13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1:13" x14ac:dyDescent="0.25">
      <c r="A4" s="46" t="s">
        <v>3</v>
      </c>
      <c r="B4" s="46"/>
      <c r="C4" s="46"/>
      <c r="D4" s="46"/>
      <c r="E4" s="46"/>
      <c r="F4" s="46"/>
      <c r="G4" s="46"/>
      <c r="H4" s="46"/>
      <c r="I4" s="46"/>
      <c r="J4" s="46"/>
      <c r="K4" s="46"/>
    </row>
    <row r="5" spans="1:13" x14ac:dyDescent="0.25">
      <c r="A5" s="46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29"/>
      <c r="M5" t="s">
        <v>39</v>
      </c>
    </row>
    <row r="6" spans="1:13" x14ac:dyDescent="0.25">
      <c r="A6" s="1"/>
      <c r="L6" s="30"/>
      <c r="M6" t="s">
        <v>40</v>
      </c>
    </row>
    <row r="7" spans="1:13" ht="18" x14ac:dyDescent="0.25">
      <c r="A7" s="45" t="s">
        <v>5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31"/>
      <c r="M7" t="s">
        <v>41</v>
      </c>
    </row>
    <row r="8" spans="1:13" x14ac:dyDescent="0.25">
      <c r="A8" s="46" t="s">
        <v>6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4"/>
      <c r="M8" t="s">
        <v>63</v>
      </c>
    </row>
    <row r="9" spans="1:13" ht="18" x14ac:dyDescent="0.25">
      <c r="A9" s="50" t="s">
        <v>7</v>
      </c>
      <c r="B9" s="51"/>
      <c r="C9" s="51"/>
      <c r="D9" s="51"/>
      <c r="E9" s="52"/>
      <c r="G9" t="s">
        <v>57</v>
      </c>
    </row>
    <row r="10" spans="1:13" ht="18" x14ac:dyDescent="0.25">
      <c r="A10" s="2" t="s">
        <v>8</v>
      </c>
      <c r="B10" s="3"/>
      <c r="C10" s="19"/>
      <c r="D10" s="32">
        <v>32</v>
      </c>
      <c r="E10" s="35">
        <f>(67.5*24)*D10</f>
        <v>51840</v>
      </c>
      <c r="G10" t="s">
        <v>64</v>
      </c>
      <c r="H10" t="s">
        <v>37</v>
      </c>
      <c r="I10" t="s">
        <v>65</v>
      </c>
      <c r="J10" t="s">
        <v>38</v>
      </c>
    </row>
    <row r="11" spans="1:13" x14ac:dyDescent="0.25">
      <c r="A11" s="4" t="s">
        <v>9</v>
      </c>
      <c r="B11" s="20"/>
      <c r="C11" s="4" t="s">
        <v>10</v>
      </c>
      <c r="D11" s="53">
        <v>21407.35</v>
      </c>
      <c r="E11" s="54"/>
      <c r="G11" t="s">
        <v>58</v>
      </c>
    </row>
    <row r="12" spans="1:13" x14ac:dyDescent="0.25">
      <c r="A12" s="4" t="s">
        <v>11</v>
      </c>
      <c r="B12" s="20"/>
      <c r="C12" s="4" t="s">
        <v>12</v>
      </c>
      <c r="D12" s="53">
        <v>20958.18</v>
      </c>
      <c r="E12" s="54"/>
    </row>
    <row r="13" spans="1:13" ht="15.75" x14ac:dyDescent="0.25">
      <c r="A13" s="47"/>
      <c r="B13" s="49"/>
      <c r="C13" s="4" t="s">
        <v>13</v>
      </c>
      <c r="D13" s="55">
        <f>D11-D12</f>
        <v>449.16999999999825</v>
      </c>
      <c r="E13" s="56"/>
      <c r="H13" t="s">
        <v>59</v>
      </c>
    </row>
    <row r="14" spans="1:13" x14ac:dyDescent="0.25">
      <c r="A14" s="47"/>
      <c r="B14" s="48"/>
      <c r="C14" s="48"/>
      <c r="D14" s="48"/>
      <c r="E14" s="49"/>
      <c r="H14" t="s">
        <v>60</v>
      </c>
    </row>
    <row r="15" spans="1:13" x14ac:dyDescent="0.25">
      <c r="A15" s="4" t="s">
        <v>14</v>
      </c>
      <c r="B15" s="20"/>
      <c r="C15" s="4" t="s">
        <v>10</v>
      </c>
      <c r="D15" s="57">
        <v>13</v>
      </c>
      <c r="E15" s="58"/>
      <c r="H15" t="s">
        <v>61</v>
      </c>
    </row>
    <row r="16" spans="1:13" x14ac:dyDescent="0.25">
      <c r="A16" s="4" t="s">
        <v>15</v>
      </c>
      <c r="B16" s="20"/>
      <c r="C16" s="4" t="s">
        <v>12</v>
      </c>
      <c r="D16" s="57">
        <v>5</v>
      </c>
      <c r="E16" s="58"/>
    </row>
    <row r="17" spans="1:14" ht="15.75" x14ac:dyDescent="0.25">
      <c r="A17" s="47"/>
      <c r="B17" s="49"/>
      <c r="C17" s="4" t="s">
        <v>13</v>
      </c>
      <c r="D17" s="55">
        <f>D15-D16</f>
        <v>8</v>
      </c>
      <c r="E17" s="59"/>
      <c r="G17" t="s">
        <v>42</v>
      </c>
    </row>
    <row r="18" spans="1:14" x14ac:dyDescent="0.25">
      <c r="A18" s="47"/>
      <c r="B18" s="48"/>
      <c r="C18" s="48"/>
      <c r="D18" s="48"/>
      <c r="E18" s="49"/>
      <c r="G18" t="s">
        <v>36</v>
      </c>
      <c r="H18" t="s">
        <v>37</v>
      </c>
      <c r="I18" t="s">
        <v>65</v>
      </c>
      <c r="J18" t="s">
        <v>38</v>
      </c>
    </row>
    <row r="19" spans="1:14" x14ac:dyDescent="0.25">
      <c r="A19" s="5" t="s">
        <v>16</v>
      </c>
      <c r="B19" s="20"/>
      <c r="C19" s="4" t="s">
        <v>10</v>
      </c>
      <c r="D19" s="64">
        <v>2702417.4</v>
      </c>
      <c r="E19" s="65"/>
      <c r="G19" t="s">
        <v>43</v>
      </c>
    </row>
    <row r="20" spans="1:14" x14ac:dyDescent="0.25">
      <c r="A20" s="6" t="s">
        <v>17</v>
      </c>
      <c r="B20" s="21"/>
      <c r="C20" s="4" t="s">
        <v>12</v>
      </c>
      <c r="D20" s="64">
        <v>2646455.9</v>
      </c>
      <c r="E20" s="65"/>
      <c r="H20" t="s">
        <v>44</v>
      </c>
    </row>
    <row r="21" spans="1:14" ht="15.75" x14ac:dyDescent="0.25">
      <c r="A21" s="4" t="s">
        <v>18</v>
      </c>
      <c r="B21" s="20"/>
      <c r="C21" s="4" t="s">
        <v>13</v>
      </c>
      <c r="D21" s="66">
        <f>D19-D20</f>
        <v>55961.5</v>
      </c>
      <c r="E21" s="67"/>
      <c r="I21" t="s">
        <v>45</v>
      </c>
    </row>
    <row r="22" spans="1:14" x14ac:dyDescent="0.25">
      <c r="A22" s="47"/>
      <c r="B22" s="48"/>
      <c r="C22" s="48"/>
      <c r="D22" s="48"/>
      <c r="E22" s="49"/>
      <c r="I22" s="43" t="s">
        <v>46</v>
      </c>
      <c r="J22" s="43"/>
      <c r="K22" s="43" t="s">
        <v>48</v>
      </c>
      <c r="L22" s="43"/>
      <c r="M22" s="43" t="s">
        <v>46</v>
      </c>
      <c r="N22" s="43"/>
    </row>
    <row r="23" spans="1:14" x14ac:dyDescent="0.25">
      <c r="A23" s="68" t="s">
        <v>19</v>
      </c>
      <c r="B23" s="69"/>
      <c r="C23" s="7" t="s">
        <v>20</v>
      </c>
      <c r="D23" s="33">
        <v>1</v>
      </c>
      <c r="E23" s="36">
        <f>D23</f>
        <v>1</v>
      </c>
      <c r="I23" s="42" t="s">
        <v>47</v>
      </c>
      <c r="J23" s="42"/>
      <c r="K23" s="42" t="s">
        <v>51</v>
      </c>
      <c r="L23" s="42"/>
      <c r="M23" s="42" t="s">
        <v>53</v>
      </c>
      <c r="N23" s="42"/>
    </row>
    <row r="24" spans="1:14" x14ac:dyDescent="0.25">
      <c r="A24" s="70"/>
      <c r="B24" s="71"/>
      <c r="C24" s="7" t="s">
        <v>21</v>
      </c>
      <c r="D24" s="33">
        <v>2</v>
      </c>
      <c r="E24" s="37">
        <f>D24/60</f>
        <v>3.3333333333333333E-2</v>
      </c>
      <c r="I24" s="42" t="s">
        <v>49</v>
      </c>
      <c r="J24" s="42"/>
      <c r="K24" s="42" t="s">
        <v>52</v>
      </c>
      <c r="L24" s="42"/>
      <c r="M24" s="42"/>
      <c r="N24" s="42"/>
    </row>
    <row r="25" spans="1:14" x14ac:dyDescent="0.25">
      <c r="A25" s="70"/>
      <c r="B25" s="71"/>
      <c r="C25" s="7" t="s">
        <v>22</v>
      </c>
      <c r="D25" s="33">
        <v>3</v>
      </c>
      <c r="E25" s="37">
        <f>D25/3600</f>
        <v>8.3333333333333339E-4</v>
      </c>
      <c r="I25" s="42" t="s">
        <v>50</v>
      </c>
      <c r="J25" s="42"/>
      <c r="K25" s="42"/>
      <c r="L25" s="42"/>
      <c r="M25" s="42"/>
      <c r="N25" s="42"/>
    </row>
    <row r="26" spans="1:14" ht="15.75" x14ac:dyDescent="0.25">
      <c r="A26" s="72"/>
      <c r="B26" s="73"/>
      <c r="C26" s="74" t="s">
        <v>13</v>
      </c>
      <c r="D26" s="75"/>
      <c r="E26" s="8">
        <f>SUM(E23:E25)</f>
        <v>1.0341666666666667</v>
      </c>
      <c r="G26" t="s">
        <v>54</v>
      </c>
    </row>
    <row r="27" spans="1:14" x14ac:dyDescent="0.25">
      <c r="A27" s="60" t="s">
        <v>23</v>
      </c>
      <c r="B27" s="61"/>
      <c r="C27" s="9">
        <f>D21/D13</f>
        <v>124.58868579825059</v>
      </c>
      <c r="D27" s="62">
        <f>E26*C27</f>
        <v>128.8454658963575</v>
      </c>
      <c r="E27" s="63"/>
    </row>
    <row r="28" spans="1:14" ht="15.75" x14ac:dyDescent="0.25">
      <c r="A28" s="10"/>
      <c r="B28" s="11"/>
      <c r="C28" s="12"/>
      <c r="D28" s="13"/>
      <c r="E28" s="8"/>
    </row>
    <row r="29" spans="1:14" x14ac:dyDescent="0.25">
      <c r="A29" s="47"/>
      <c r="B29" s="48"/>
      <c r="C29" s="48"/>
      <c r="D29" s="49"/>
      <c r="E29" s="20"/>
    </row>
    <row r="30" spans="1:14" x14ac:dyDescent="0.25">
      <c r="A30" s="68" t="s">
        <v>24</v>
      </c>
      <c r="B30" s="69"/>
      <c r="C30" s="7" t="s">
        <v>20</v>
      </c>
      <c r="D30" s="34">
        <v>2</v>
      </c>
      <c r="E30" s="38">
        <f>D30</f>
        <v>2</v>
      </c>
      <c r="G30" t="s">
        <v>55</v>
      </c>
    </row>
    <row r="31" spans="1:14" x14ac:dyDescent="0.25">
      <c r="A31" s="70"/>
      <c r="B31" s="71"/>
      <c r="C31" s="7" t="s">
        <v>21</v>
      </c>
      <c r="D31" s="33">
        <v>3</v>
      </c>
      <c r="E31" s="37">
        <f>D31/60</f>
        <v>0.05</v>
      </c>
      <c r="G31" t="s">
        <v>36</v>
      </c>
    </row>
    <row r="32" spans="1:14" x14ac:dyDescent="0.25">
      <c r="A32" s="70"/>
      <c r="B32" s="71"/>
      <c r="C32" s="7" t="s">
        <v>22</v>
      </c>
      <c r="D32" s="33">
        <v>4</v>
      </c>
      <c r="E32" s="37">
        <f>D32/3600</f>
        <v>1.1111111111111111E-3</v>
      </c>
      <c r="G32" t="s">
        <v>56</v>
      </c>
    </row>
    <row r="33" spans="1:5" ht="15.75" x14ac:dyDescent="0.25">
      <c r="A33" s="72"/>
      <c r="B33" s="73"/>
      <c r="C33" s="74" t="s">
        <v>13</v>
      </c>
      <c r="D33" s="75"/>
      <c r="E33" s="8">
        <f>SUM(E30:E32)</f>
        <v>2.0511111111111111</v>
      </c>
    </row>
    <row r="34" spans="1:5" x14ac:dyDescent="0.25">
      <c r="A34" s="60" t="s">
        <v>25</v>
      </c>
      <c r="B34" s="61"/>
      <c r="C34" s="9">
        <f>C27</f>
        <v>124.58868579825059</v>
      </c>
      <c r="D34" s="62">
        <v>900.2</v>
      </c>
      <c r="E34" s="63"/>
    </row>
    <row r="35" spans="1:5" ht="15.75" x14ac:dyDescent="0.25">
      <c r="A35" s="10"/>
      <c r="B35" s="11"/>
      <c r="C35" s="12"/>
      <c r="D35" s="14"/>
      <c r="E35" s="15"/>
    </row>
    <row r="36" spans="1:5" ht="15.75" x14ac:dyDescent="0.25">
      <c r="A36" s="10"/>
      <c r="B36" s="11"/>
      <c r="C36" s="12"/>
      <c r="D36" s="14"/>
      <c r="E36" s="15"/>
    </row>
    <row r="37" spans="1:5" x14ac:dyDescent="0.25">
      <c r="A37" s="47"/>
      <c r="B37" s="48"/>
      <c r="C37" s="48"/>
      <c r="D37" s="48"/>
      <c r="E37" s="49"/>
    </row>
    <row r="38" spans="1:5" x14ac:dyDescent="0.25">
      <c r="A38" s="4" t="s">
        <v>26</v>
      </c>
      <c r="B38" s="20"/>
      <c r="C38" s="4" t="s">
        <v>10</v>
      </c>
      <c r="D38" s="64">
        <v>2360572.2000000002</v>
      </c>
      <c r="E38" s="65"/>
    </row>
    <row r="39" spans="1:5" x14ac:dyDescent="0.25">
      <c r="A39" s="4" t="s">
        <v>27</v>
      </c>
      <c r="B39" s="20"/>
      <c r="C39" s="4" t="s">
        <v>12</v>
      </c>
      <c r="D39" s="64">
        <v>2246270</v>
      </c>
      <c r="E39" s="65"/>
    </row>
    <row r="40" spans="1:5" x14ac:dyDescent="0.25">
      <c r="A40" s="47"/>
      <c r="B40" s="49"/>
      <c r="C40" s="4" t="s">
        <v>13</v>
      </c>
      <c r="D40" s="76">
        <f>D38-D39</f>
        <v>114302.20000000019</v>
      </c>
      <c r="E40" s="77"/>
    </row>
    <row r="41" spans="1:5" x14ac:dyDescent="0.25">
      <c r="A41" s="22"/>
      <c r="B41" s="23"/>
      <c r="C41" s="14"/>
      <c r="D41" s="16"/>
      <c r="E41" s="17" t="s">
        <v>28</v>
      </c>
    </row>
    <row r="42" spans="1:5" x14ac:dyDescent="0.25">
      <c r="A42" s="47"/>
      <c r="B42" s="48"/>
      <c r="C42" s="48"/>
      <c r="D42" s="48"/>
      <c r="E42" s="49"/>
    </row>
    <row r="43" spans="1:5" x14ac:dyDescent="0.25">
      <c r="A43" s="68" t="s">
        <v>19</v>
      </c>
      <c r="B43" s="69"/>
      <c r="C43" s="7" t="s">
        <v>20</v>
      </c>
      <c r="D43" s="33">
        <v>0</v>
      </c>
      <c r="E43" s="36">
        <f>D43</f>
        <v>0</v>
      </c>
    </row>
    <row r="44" spans="1:5" x14ac:dyDescent="0.25">
      <c r="A44" s="70"/>
      <c r="B44" s="71"/>
      <c r="C44" s="7" t="s">
        <v>21</v>
      </c>
      <c r="D44" s="33">
        <v>0</v>
      </c>
      <c r="E44" s="37">
        <f>D44/60</f>
        <v>0</v>
      </c>
    </row>
    <row r="45" spans="1:5" x14ac:dyDescent="0.25">
      <c r="A45" s="70"/>
      <c r="B45" s="71"/>
      <c r="C45" s="7" t="s">
        <v>22</v>
      </c>
      <c r="D45" s="33">
        <v>0</v>
      </c>
      <c r="E45" s="37">
        <f>D45/3600</f>
        <v>0</v>
      </c>
    </row>
    <row r="46" spans="1:5" ht="15.75" x14ac:dyDescent="0.25">
      <c r="A46" s="72"/>
      <c r="B46" s="73"/>
      <c r="C46" s="74" t="s">
        <v>13</v>
      </c>
      <c r="D46" s="75"/>
      <c r="E46" s="8">
        <f>SUM(E43:E45)</f>
        <v>0</v>
      </c>
    </row>
    <row r="47" spans="1:5" x14ac:dyDescent="0.25">
      <c r="A47" s="60" t="s">
        <v>23</v>
      </c>
      <c r="B47" s="61"/>
      <c r="C47" s="9">
        <v>1E-3</v>
      </c>
      <c r="D47" s="62">
        <f>E46*C47</f>
        <v>0</v>
      </c>
      <c r="E47" s="63"/>
    </row>
    <row r="48" spans="1:5" ht="15.75" x14ac:dyDescent="0.25">
      <c r="A48" s="10"/>
      <c r="B48" s="11"/>
      <c r="C48" s="12"/>
      <c r="D48" s="12"/>
      <c r="E48" s="15"/>
    </row>
    <row r="49" spans="1:5" x14ac:dyDescent="0.25">
      <c r="A49" s="47"/>
      <c r="B49" s="48"/>
      <c r="C49" s="48"/>
      <c r="D49" s="48"/>
      <c r="E49" s="49"/>
    </row>
    <row r="50" spans="1:5" x14ac:dyDescent="0.25">
      <c r="A50" s="68" t="s">
        <v>24</v>
      </c>
      <c r="B50" s="69"/>
      <c r="C50" s="7" t="s">
        <v>20</v>
      </c>
      <c r="D50" s="33">
        <v>0</v>
      </c>
      <c r="E50" s="36">
        <f>D50</f>
        <v>0</v>
      </c>
    </row>
    <row r="51" spans="1:5" x14ac:dyDescent="0.25">
      <c r="A51" s="70"/>
      <c r="B51" s="71"/>
      <c r="C51" s="7" t="s">
        <v>21</v>
      </c>
      <c r="D51" s="33">
        <v>0</v>
      </c>
      <c r="E51" s="39">
        <f>D51/60</f>
        <v>0</v>
      </c>
    </row>
    <row r="52" spans="1:5" x14ac:dyDescent="0.25">
      <c r="A52" s="70"/>
      <c r="B52" s="71"/>
      <c r="C52" s="7" t="s">
        <v>22</v>
      </c>
      <c r="D52" s="33">
        <v>0</v>
      </c>
      <c r="E52" s="39">
        <f>D52/3600</f>
        <v>0</v>
      </c>
    </row>
    <row r="53" spans="1:5" x14ac:dyDescent="0.25">
      <c r="A53" s="70"/>
      <c r="B53" s="71"/>
      <c r="C53" s="74" t="s">
        <v>13</v>
      </c>
      <c r="D53" s="75"/>
      <c r="E53" s="18">
        <f>SUM(E50:E52)</f>
        <v>0</v>
      </c>
    </row>
    <row r="54" spans="1:5" x14ac:dyDescent="0.25">
      <c r="A54" s="72"/>
      <c r="B54" s="73"/>
      <c r="C54" s="47"/>
      <c r="D54" s="48"/>
      <c r="E54" s="49"/>
    </row>
    <row r="55" spans="1:5" x14ac:dyDescent="0.25">
      <c r="A55" s="60" t="s">
        <v>25</v>
      </c>
      <c r="B55" s="61"/>
      <c r="C55" s="9">
        <f>C47</f>
        <v>1E-3</v>
      </c>
      <c r="D55" s="62">
        <f>E53*C55</f>
        <v>0</v>
      </c>
      <c r="E55" s="63"/>
    </row>
    <row r="56" spans="1:5" x14ac:dyDescent="0.25">
      <c r="A56" s="10"/>
      <c r="B56" s="11"/>
      <c r="C56" s="23"/>
      <c r="D56" s="23"/>
      <c r="E56" s="24"/>
    </row>
    <row r="57" spans="1:5" x14ac:dyDescent="0.25">
      <c r="A57" s="86" t="s">
        <v>29</v>
      </c>
      <c r="B57" s="87"/>
      <c r="C57" s="88"/>
      <c r="D57" s="20"/>
      <c r="E57" s="20"/>
    </row>
    <row r="58" spans="1:5" x14ac:dyDescent="0.25">
      <c r="A58" s="74" t="s">
        <v>30</v>
      </c>
      <c r="B58" s="75"/>
      <c r="C58" s="7" t="s">
        <v>20</v>
      </c>
      <c r="D58" s="33">
        <v>4</v>
      </c>
      <c r="E58" s="36">
        <f>D58</f>
        <v>4</v>
      </c>
    </row>
    <row r="59" spans="1:5" x14ac:dyDescent="0.25">
      <c r="A59" s="25"/>
      <c r="B59" s="13"/>
      <c r="C59" s="7" t="s">
        <v>21</v>
      </c>
      <c r="D59" s="33">
        <v>49</v>
      </c>
      <c r="E59" s="37">
        <f>D59/60</f>
        <v>0.81666666666666665</v>
      </c>
    </row>
    <row r="60" spans="1:5" ht="15.75" x14ac:dyDescent="0.25">
      <c r="A60" s="25"/>
      <c r="B60" s="13"/>
      <c r="C60" s="74"/>
      <c r="D60" s="75"/>
      <c r="E60" s="40">
        <f>SUM(E58:E59)</f>
        <v>4.8166666666666664</v>
      </c>
    </row>
    <row r="61" spans="1:5" x14ac:dyDescent="0.25">
      <c r="A61" s="74" t="s">
        <v>31</v>
      </c>
      <c r="B61" s="75"/>
      <c r="C61" s="7" t="s">
        <v>32</v>
      </c>
      <c r="D61" s="33">
        <v>0</v>
      </c>
      <c r="E61" s="37">
        <f>D61</f>
        <v>0</v>
      </c>
    </row>
    <row r="62" spans="1:5" x14ac:dyDescent="0.25">
      <c r="A62" s="26"/>
      <c r="B62" s="27"/>
      <c r="C62" s="26" t="s">
        <v>33</v>
      </c>
      <c r="D62" s="33">
        <v>62</v>
      </c>
      <c r="E62" s="37">
        <f>D62/60</f>
        <v>1.0333333333333334</v>
      </c>
    </row>
    <row r="63" spans="1:5" x14ac:dyDescent="0.25">
      <c r="A63" s="78"/>
      <c r="B63" s="79"/>
      <c r="C63" s="78"/>
      <c r="D63" s="79"/>
      <c r="E63" s="82">
        <f>E61+E62</f>
        <v>1.0333333333333334</v>
      </c>
    </row>
    <row r="64" spans="1:5" x14ac:dyDescent="0.25">
      <c r="A64" s="80"/>
      <c r="B64" s="81"/>
      <c r="C64" s="80"/>
      <c r="D64" s="81"/>
      <c r="E64" s="83"/>
    </row>
    <row r="65" spans="1:5" ht="18" x14ac:dyDescent="0.25">
      <c r="A65" s="84" t="s">
        <v>34</v>
      </c>
      <c r="B65" s="85"/>
      <c r="C65" s="85"/>
      <c r="D65" s="28" t="s">
        <v>35</v>
      </c>
      <c r="E65" s="41">
        <f>E60+E63</f>
        <v>5.85</v>
      </c>
    </row>
    <row r="67" spans="1:5" x14ac:dyDescent="0.25">
      <c r="D67" t="s">
        <v>62</v>
      </c>
      <c r="E67" s="44"/>
    </row>
  </sheetData>
  <mergeCells count="55">
    <mergeCell ref="A63:B64"/>
    <mergeCell ref="C63:D64"/>
    <mergeCell ref="E63:E64"/>
    <mergeCell ref="A65:C65"/>
    <mergeCell ref="A55:B55"/>
    <mergeCell ref="D55:E55"/>
    <mergeCell ref="A57:C57"/>
    <mergeCell ref="A58:B58"/>
    <mergeCell ref="C60:D60"/>
    <mergeCell ref="A61:B61"/>
    <mergeCell ref="A50:B54"/>
    <mergeCell ref="C53:D53"/>
    <mergeCell ref="C54:E54"/>
    <mergeCell ref="A37:E37"/>
    <mergeCell ref="D38:E38"/>
    <mergeCell ref="D39:E39"/>
    <mergeCell ref="A40:B40"/>
    <mergeCell ref="D40:E40"/>
    <mergeCell ref="A42:E42"/>
    <mergeCell ref="A43:B46"/>
    <mergeCell ref="C46:D46"/>
    <mergeCell ref="A47:B47"/>
    <mergeCell ref="D47:E47"/>
    <mergeCell ref="A49:E49"/>
    <mergeCell ref="A34:B34"/>
    <mergeCell ref="D34:E34"/>
    <mergeCell ref="D19:E19"/>
    <mergeCell ref="D20:E20"/>
    <mergeCell ref="D21:E21"/>
    <mergeCell ref="A22:E22"/>
    <mergeCell ref="A23:B26"/>
    <mergeCell ref="C26:D26"/>
    <mergeCell ref="A27:B27"/>
    <mergeCell ref="D27:E27"/>
    <mergeCell ref="A29:D29"/>
    <mergeCell ref="A30:B33"/>
    <mergeCell ref="C33:D33"/>
    <mergeCell ref="A18:E18"/>
    <mergeCell ref="A8:K8"/>
    <mergeCell ref="A9:E9"/>
    <mergeCell ref="D11:E11"/>
    <mergeCell ref="D12:E12"/>
    <mergeCell ref="A13:B13"/>
    <mergeCell ref="D13:E13"/>
    <mergeCell ref="A14:E14"/>
    <mergeCell ref="D15:E15"/>
    <mergeCell ref="D16:E16"/>
    <mergeCell ref="A17:B17"/>
    <mergeCell ref="D17:E17"/>
    <mergeCell ref="A7:K7"/>
    <mergeCell ref="A1:K1"/>
    <mergeCell ref="A2:K2"/>
    <mergeCell ref="A3:K3"/>
    <mergeCell ref="A4:K4"/>
    <mergeCell ref="A5:K5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</dc:creator>
  <cp:lastModifiedBy>Dade Murphy</cp:lastModifiedBy>
  <dcterms:created xsi:type="dcterms:W3CDTF">2020-11-11T13:01:26Z</dcterms:created>
  <dcterms:modified xsi:type="dcterms:W3CDTF">2020-11-25T04:27:27Z</dcterms:modified>
</cp:coreProperties>
</file>