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C\Desktop\CLV\"/>
    </mc:Choice>
  </mc:AlternateContent>
  <xr:revisionPtr revIDLastSave="0" documentId="13_ncr:1_{61CC53B5-3CC9-40F4-BAD7-205A94513ACA}" xr6:coauthVersionLast="47" xr6:coauthVersionMax="47" xr10:uidLastSave="{00000000-0000-0000-0000-000000000000}"/>
  <bookViews>
    <workbookView xWindow="-108" yWindow="-108" windowWidth="23256" windowHeight="12456" xr2:uid="{8DD08DBC-40FB-4E2A-915B-8973ADA12A6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21" i="1" l="1"/>
  <c r="P99" i="1"/>
  <c r="D87" i="1"/>
  <c r="E87" i="1" s="1"/>
  <c r="F87" i="1" s="1"/>
  <c r="G87" i="1" s="1"/>
  <c r="H87" i="1" s="1"/>
  <c r="I87" i="1" s="1"/>
  <c r="J87" i="1" s="1"/>
  <c r="K87" i="1" s="1"/>
  <c r="D110" i="1"/>
  <c r="D111" i="1"/>
  <c r="D112" i="1"/>
  <c r="D113" i="1"/>
  <c r="E113" i="1" s="1"/>
  <c r="F113" i="1" s="1"/>
  <c r="G113" i="1" s="1"/>
  <c r="H113" i="1" s="1"/>
  <c r="I113" i="1" s="1"/>
  <c r="J113" i="1" s="1"/>
  <c r="K113" i="1" s="1"/>
  <c r="D114" i="1"/>
  <c r="E114" i="1" s="1"/>
  <c r="F114" i="1" s="1"/>
  <c r="G114" i="1" s="1"/>
  <c r="H114" i="1" s="1"/>
  <c r="I114" i="1" s="1"/>
  <c r="J114" i="1" s="1"/>
  <c r="D115" i="1"/>
  <c r="D116" i="1"/>
  <c r="D117" i="1"/>
  <c r="D118" i="1"/>
  <c r="E118" i="1" s="1"/>
  <c r="D119" i="1"/>
  <c r="E119" i="1" s="1"/>
  <c r="P119" i="1" s="1"/>
  <c r="D120" i="1"/>
  <c r="P120" i="1" s="1"/>
  <c r="D109" i="1"/>
  <c r="E109" i="1" s="1"/>
  <c r="F109" i="1" s="1"/>
  <c r="D88" i="1"/>
  <c r="D89" i="1"/>
  <c r="D90" i="1"/>
  <c r="D91" i="1"/>
  <c r="E91" i="1" s="1"/>
  <c r="F91" i="1" s="1"/>
  <c r="G91" i="1" s="1"/>
  <c r="H91" i="1" s="1"/>
  <c r="I91" i="1" s="1"/>
  <c r="J91" i="1" s="1"/>
  <c r="K91" i="1" s="1"/>
  <c r="D92" i="1"/>
  <c r="E92" i="1" s="1"/>
  <c r="F92" i="1" s="1"/>
  <c r="G92" i="1" s="1"/>
  <c r="H92" i="1" s="1"/>
  <c r="I92" i="1" s="1"/>
  <c r="J92" i="1" s="1"/>
  <c r="D93" i="1"/>
  <c r="E93" i="1" s="1"/>
  <c r="F93" i="1" s="1"/>
  <c r="G93" i="1" s="1"/>
  <c r="H93" i="1" s="1"/>
  <c r="I93" i="1" s="1"/>
  <c r="D94" i="1"/>
  <c r="E94" i="1" s="1"/>
  <c r="F94" i="1" s="1"/>
  <c r="G94" i="1" s="1"/>
  <c r="H94" i="1" s="1"/>
  <c r="D95" i="1"/>
  <c r="D96" i="1"/>
  <c r="E96" i="1" s="1"/>
  <c r="D97" i="1"/>
  <c r="E97" i="1" s="1"/>
  <c r="P97" i="1" s="1"/>
  <c r="D98" i="1"/>
  <c r="P98" i="1" s="1"/>
  <c r="E90" i="1" l="1"/>
  <c r="F90" i="1" s="1"/>
  <c r="G90" i="1" s="1"/>
  <c r="H90" i="1" s="1"/>
  <c r="I90" i="1" s="1"/>
  <c r="J90" i="1" s="1"/>
  <c r="K90" i="1" s="1"/>
  <c r="L90" i="1" s="1"/>
  <c r="E89" i="1"/>
  <c r="F89" i="1" s="1"/>
  <c r="G89" i="1" s="1"/>
  <c r="H89" i="1" s="1"/>
  <c r="I89" i="1" s="1"/>
  <c r="J89" i="1" s="1"/>
  <c r="K89" i="1" s="1"/>
  <c r="L89" i="1" s="1"/>
  <c r="M89" i="1" s="1"/>
  <c r="E88" i="1"/>
  <c r="F88" i="1" s="1"/>
  <c r="G88" i="1" s="1"/>
  <c r="H88" i="1" s="1"/>
  <c r="I88" i="1" s="1"/>
  <c r="J88" i="1" s="1"/>
  <c r="L88" i="1" s="1"/>
  <c r="M88" i="1" s="1"/>
  <c r="N88" i="1" s="1"/>
  <c r="F118" i="1"/>
  <c r="P118" i="1" s="1"/>
  <c r="F96" i="1"/>
  <c r="P96" i="1" s="1"/>
  <c r="P94" i="1"/>
  <c r="P93" i="1"/>
  <c r="P92" i="1"/>
  <c r="P91" i="1"/>
  <c r="E95" i="1"/>
  <c r="F95" i="1" s="1"/>
  <c r="G95" i="1" s="1"/>
  <c r="G109" i="1"/>
  <c r="H109" i="1" s="1"/>
  <c r="I109" i="1" s="1"/>
  <c r="J109" i="1" s="1"/>
  <c r="K109" i="1" s="1"/>
  <c r="L109" i="1" s="1"/>
  <c r="M109" i="1" s="1"/>
  <c r="N109" i="1" s="1"/>
  <c r="O109" i="1" s="1"/>
  <c r="E117" i="1"/>
  <c r="F117" i="1" s="1"/>
  <c r="G117" i="1" s="1"/>
  <c r="E115" i="1"/>
  <c r="F115" i="1" s="1"/>
  <c r="G115" i="1" s="1"/>
  <c r="H115" i="1" s="1"/>
  <c r="I115" i="1" s="1"/>
  <c r="E112" i="1"/>
  <c r="F112" i="1" s="1"/>
  <c r="G112" i="1" s="1"/>
  <c r="H112" i="1" s="1"/>
  <c r="I112" i="1" s="1"/>
  <c r="J112" i="1" s="1"/>
  <c r="K112" i="1" s="1"/>
  <c r="L112" i="1" s="1"/>
  <c r="E110" i="1"/>
  <c r="F110" i="1" s="1"/>
  <c r="G110" i="1" s="1"/>
  <c r="H110" i="1" s="1"/>
  <c r="I110" i="1" s="1"/>
  <c r="J110" i="1" s="1"/>
  <c r="L110" i="1" s="1"/>
  <c r="M110" i="1" s="1"/>
  <c r="N110" i="1" s="1"/>
  <c r="P113" i="1"/>
  <c r="E116" i="1"/>
  <c r="F116" i="1" s="1"/>
  <c r="G116" i="1" s="1"/>
  <c r="H116" i="1" s="1"/>
  <c r="P116" i="1" s="1"/>
  <c r="E111" i="1"/>
  <c r="F111" i="1" s="1"/>
  <c r="G111" i="1" s="1"/>
  <c r="H111" i="1" s="1"/>
  <c r="I111" i="1" s="1"/>
  <c r="J111" i="1" s="1"/>
  <c r="K111" i="1" s="1"/>
  <c r="L111" i="1" s="1"/>
  <c r="M111" i="1" s="1"/>
  <c r="P114" i="1"/>
  <c r="L87" i="1"/>
  <c r="M87" i="1" s="1"/>
  <c r="N87" i="1" s="1"/>
  <c r="O87" i="1" s="1"/>
  <c r="P90" i="1" l="1"/>
  <c r="P89" i="1"/>
  <c r="P88" i="1"/>
  <c r="P110" i="1"/>
  <c r="P117" i="1"/>
  <c r="P115" i="1"/>
  <c r="P95" i="1"/>
  <c r="P109" i="1"/>
  <c r="P112" i="1"/>
  <c r="P87" i="1"/>
  <c r="P111" i="1"/>
</calcChain>
</file>

<file path=xl/sharedStrings.xml><?xml version="1.0" encoding="utf-8"?>
<sst xmlns="http://schemas.openxmlformats.org/spreadsheetml/2006/main" count="98" uniqueCount="22">
  <si>
    <t>cohort_week</t>
  </si>
  <si>
    <t>cohort_size</t>
  </si>
  <si>
    <t>week_0</t>
  </si>
  <si>
    <t>week_1</t>
  </si>
  <si>
    <t>week_2</t>
  </si>
  <si>
    <t>week_3</t>
  </si>
  <si>
    <t>week_4</t>
  </si>
  <si>
    <t>week_5</t>
  </si>
  <si>
    <t>week_6</t>
  </si>
  <si>
    <t>week_7</t>
  </si>
  <si>
    <t>week_8</t>
  </si>
  <si>
    <t>week_9</t>
  </si>
  <si>
    <t>week_10</t>
  </si>
  <si>
    <t>week_11</t>
  </si>
  <si>
    <t>week_12</t>
  </si>
  <si>
    <t>Customer Life Time Value Cohort Table</t>
  </si>
  <si>
    <t>Cumulative Customer Life Time Value Cohort Table</t>
  </si>
  <si>
    <t>Week Over Week Cumulative Customer Life Time Value Cohort Table</t>
  </si>
  <si>
    <t>Baseline Cumulative Customer Life Time Value Cohort Table</t>
  </si>
  <si>
    <t>Forecast Future Week Over Week Customer Life Time Value Cohort Table</t>
  </si>
  <si>
    <t>Forecast Future Baseline Customer Life Time Value Cohort Table</t>
  </si>
  <si>
    <t>Clv_forcast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</si>
</sst>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0.0000"/>
    <numFmt numFmtId="171" formatCode="0.0%"/>
  </numFmts>
  <fonts count="4" x14ac:knownFonts="1">
    <font>
      <sz val="11"/>
      <color theme="1"/>
      <name val="Calibri"/>
      <family val="2"/>
      <scheme val="minor"/>
    </font>
    <font>
      <sz val="18"/>
      <color theme="1"/>
      <name val="Calibri"/>
      <family val="2"/>
      <scheme val="minor"/>
    </font>
    <font>
      <sz val="18"/>
      <color theme="4" tint="-0.249977111117893"/>
      <name val="Calibri"/>
      <family val="2"/>
      <scheme val="minor"/>
    </font>
    <font>
      <sz val="14"/>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2" borderId="1" xfId="0" applyFont="1" applyFill="1" applyBorder="1" applyAlignment="1">
      <alignment horizontal="left"/>
    </xf>
    <xf numFmtId="0" fontId="0" fillId="2" borderId="2" xfId="0" applyFill="1" applyBorder="1"/>
    <xf numFmtId="0" fontId="0" fillId="2" borderId="3" xfId="0" applyFill="1" applyBorder="1"/>
    <xf numFmtId="0" fontId="2" fillId="2" borderId="1" xfId="0" applyFont="1" applyFill="1" applyBorder="1"/>
    <xf numFmtId="0" fontId="2" fillId="2" borderId="2" xfId="0" applyFont="1" applyFill="1" applyBorder="1"/>
    <xf numFmtId="0" fontId="2" fillId="2" borderId="3" xfId="0" applyFont="1" applyFill="1" applyBorder="1"/>
    <xf numFmtId="0" fontId="1" fillId="2" borderId="1" xfId="0" applyFont="1" applyFill="1" applyBorder="1"/>
    <xf numFmtId="0" fontId="1" fillId="2" borderId="2" xfId="0" applyFont="1" applyFill="1" applyBorder="1"/>
    <xf numFmtId="0" fontId="3" fillId="2" borderId="4" xfId="0" applyFont="1" applyFill="1" applyBorder="1"/>
    <xf numFmtId="0" fontId="0" fillId="2" borderId="4" xfId="0" applyFill="1" applyBorder="1"/>
    <xf numFmtId="14" fontId="0" fillId="2" borderId="4" xfId="0" applyNumberFormat="1" applyFill="1" applyBorder="1"/>
    <xf numFmtId="169" fontId="0" fillId="0" borderId="4" xfId="0" applyNumberFormat="1" applyBorder="1"/>
    <xf numFmtId="0" fontId="0" fillId="0" borderId="4" xfId="0" applyBorder="1"/>
    <xf numFmtId="171" fontId="0" fillId="0" borderId="4" xfId="0" applyNumberFormat="1" applyBorder="1"/>
    <xf numFmtId="2" fontId="0" fillId="0" borderId="4"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114300</xdr:colOff>
      <xdr:row>20</xdr:row>
      <xdr:rowOff>15240</xdr:rowOff>
    </xdr:from>
    <xdr:to>
      <xdr:col>19</xdr:col>
      <xdr:colOff>137160</xdr:colOff>
      <xdr:row>35</xdr:row>
      <xdr:rowOff>91440</xdr:rowOff>
    </xdr:to>
    <xdr:sp macro="" textlink="">
      <xdr:nvSpPr>
        <xdr:cNvPr id="3" name="TextBox 2">
          <a:extLst>
            <a:ext uri="{FF2B5EF4-FFF2-40B4-BE49-F238E27FC236}">
              <a16:creationId xmlns:a16="http://schemas.microsoft.com/office/drawing/2014/main" id="{85329757-AE86-7502-6245-A9D520A15052}"/>
            </a:ext>
          </a:extLst>
        </xdr:cNvPr>
        <xdr:cNvSpPr txBox="1"/>
      </xdr:nvSpPr>
      <xdr:spPr>
        <a:xfrm>
          <a:off x="10195560" y="3855720"/>
          <a:ext cx="2575560" cy="29870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The table reveals a clear pattern of front-loaded value creation, where 70-80% of a cohort's total observed CLV is typically achieved within the first 4-6 weeks, after which increments become marginal. This suggests that customer onboarding and early engagement strategies are critical for maximizing long-term value, but the declining initial value in newer cohorts (from 0.94 in November 2020 to 0.19 in January 2021) points to external factors like post-holiday demand drop-off or increased acquisition costs diluting cohort quality, potentially signaling the need for segmented marketing to reverse this trend.</a:t>
          </a:r>
        </a:p>
        <a:p>
          <a:endParaRPr lang="en-US" sz="1100"/>
        </a:p>
      </xdr:txBody>
    </xdr:sp>
    <xdr:clientData/>
  </xdr:twoCellAnchor>
  <xdr:twoCellAnchor>
    <xdr:from>
      <xdr:col>15</xdr:col>
      <xdr:colOff>251460</xdr:colOff>
      <xdr:row>62</xdr:row>
      <xdr:rowOff>83820</xdr:rowOff>
    </xdr:from>
    <xdr:to>
      <xdr:col>19</xdr:col>
      <xdr:colOff>495300</xdr:colOff>
      <xdr:row>78</xdr:row>
      <xdr:rowOff>0</xdr:rowOff>
    </xdr:to>
    <xdr:sp macro="" textlink="">
      <xdr:nvSpPr>
        <xdr:cNvPr id="4" name="TextBox 3">
          <a:extLst>
            <a:ext uri="{FF2B5EF4-FFF2-40B4-BE49-F238E27FC236}">
              <a16:creationId xmlns:a16="http://schemas.microsoft.com/office/drawing/2014/main" id="{45CC2784-520D-4CA9-C7E5-F34BEE1F10D6}"/>
            </a:ext>
          </a:extLst>
        </xdr:cNvPr>
        <xdr:cNvSpPr txBox="1"/>
      </xdr:nvSpPr>
      <xdr:spPr>
        <a:xfrm>
          <a:off x="10332720" y="11955780"/>
          <a:ext cx="2796540" cy="30099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The baseline emphasizes optimistic long-tail contributions, with older cohorts projected to reach 150%+ of the benchmark by week 12, indicating a model that assumes sustained growth through repeat interactions or upselling. However, the inconsistent early-week dips (e.g., week 1 at 34.8% for the first cohort) highlight potential vulnerabilities in the baseline assumptions, such as overestimating retention in volatile periods; this could imply that real-world deviations (when compared to actual CLV) stem from unmodeled external shocks like the 2020-2021 economic shifts, urging businesses to recalibrate baselines with more granular seasonal adjustments for accurate forecasting.</a:t>
          </a:r>
        </a:p>
        <a:p>
          <a:endParaRPr lang="en-US" sz="1100"/>
        </a:p>
      </xdr:txBody>
    </xdr:sp>
    <xdr:clientData/>
  </xdr:twoCellAnchor>
  <xdr:twoCellAnchor>
    <xdr:from>
      <xdr:col>15</xdr:col>
      <xdr:colOff>137160</xdr:colOff>
      <xdr:row>1</xdr:row>
      <xdr:rowOff>45720</xdr:rowOff>
    </xdr:from>
    <xdr:to>
      <xdr:col>19</xdr:col>
      <xdr:colOff>571500</xdr:colOff>
      <xdr:row>16</xdr:row>
      <xdr:rowOff>45720</xdr:rowOff>
    </xdr:to>
    <xdr:sp macro="" textlink="">
      <xdr:nvSpPr>
        <xdr:cNvPr id="5" name="TextBox 4">
          <a:extLst>
            <a:ext uri="{FF2B5EF4-FFF2-40B4-BE49-F238E27FC236}">
              <a16:creationId xmlns:a16="http://schemas.microsoft.com/office/drawing/2014/main" id="{1CFD88F4-29B0-5615-6725-80D7434148D8}"/>
            </a:ext>
          </a:extLst>
        </xdr:cNvPr>
        <xdr:cNvSpPr txBox="1"/>
      </xdr:nvSpPr>
      <xdr:spPr>
        <a:xfrm>
          <a:off x="10218420" y="236220"/>
          <a:ext cx="2987040" cy="29108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By isolating weekly contributions, the table exposes volatility in value generation, such as unexpected upticks in mid-weeks (e.g., 0.0322 in week 10 for the first cohort), which may correlate with external events like promotions or holidays, offering a lens into behavioral triggers. The consistent drop-off after week 0 across cohorts (from averages of ~0.9 to under 0.05) emphasizes the Pareto principle in CLV</a:t>
          </a:r>
          <a:r>
            <a:rPr lang="en-US" baseline="0">
              <a:effectLst/>
            </a:rPr>
            <a:t> </a:t>
          </a:r>
          <a:r>
            <a:rPr lang="en-US">
              <a:effectLst/>
            </a:rPr>
            <a:t>80% of value from 20% of the timeline</a:t>
          </a:r>
          <a:r>
            <a:rPr lang="en-US" baseline="0">
              <a:effectLst/>
            </a:rPr>
            <a:t> </a:t>
          </a:r>
          <a:r>
            <a:rPr lang="en-US">
              <a:effectLst/>
            </a:rPr>
            <a:t>forcing a reevaluation of resource allocation; businesses could leverage this to optimize inventory or support for peak contribution periods, while using machine learning on these increments to predict and mitigate churn in underperforming cohorts.</a:t>
          </a:r>
        </a:p>
      </xdr:txBody>
    </xdr:sp>
    <xdr:clientData/>
  </xdr:twoCellAnchor>
  <xdr:twoCellAnchor>
    <xdr:from>
      <xdr:col>16</xdr:col>
      <xdr:colOff>175260</xdr:colOff>
      <xdr:row>105</xdr:row>
      <xdr:rowOff>68580</xdr:rowOff>
    </xdr:from>
    <xdr:to>
      <xdr:col>21</xdr:col>
      <xdr:colOff>182880</xdr:colOff>
      <xdr:row>121</xdr:row>
      <xdr:rowOff>53340</xdr:rowOff>
    </xdr:to>
    <xdr:sp macro="" textlink="">
      <xdr:nvSpPr>
        <xdr:cNvPr id="6" name="TextBox 5">
          <a:extLst>
            <a:ext uri="{FF2B5EF4-FFF2-40B4-BE49-F238E27FC236}">
              <a16:creationId xmlns:a16="http://schemas.microsoft.com/office/drawing/2014/main" id="{3EA8EE8D-0ED8-3524-1021-6743B97EC3B6}"/>
            </a:ext>
          </a:extLst>
        </xdr:cNvPr>
        <xdr:cNvSpPr txBox="1"/>
      </xdr:nvSpPr>
      <xdr:spPr>
        <a:xfrm>
          <a:off x="10980420" y="20154900"/>
          <a:ext cx="3055620" cy="307848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The forecasts predict dramatically higher long-term value for older cohorts (e.g., lifetime CLV of 17,511 for the November 1 cohort), implying a model that factors in untapped potential from loyalty programs or market expansion, but this contrasts sharply with actual stabilization around 2-3 units, suggesting overreliance on historical high-growth assumptions from 2020's unique conditions (e.g., pandemic-driven online spending). This discrepancy warns of forecast fragility in dynamic markets, advising integration of sensitivity analysis to account for downside risks like economic downturns, ultimately guiding investment decisions toward cohorts with the highest projected uplift relative to acquisition costs.</a:t>
          </a:r>
        </a:p>
        <a:p>
          <a:endParaRPr lang="en-US" sz="1100"/>
        </a:p>
      </xdr:txBody>
    </xdr:sp>
    <xdr:clientData/>
  </xdr:twoCellAnchor>
  <xdr:twoCellAnchor>
    <xdr:from>
      <xdr:col>16</xdr:col>
      <xdr:colOff>144780</xdr:colOff>
      <xdr:row>83</xdr:row>
      <xdr:rowOff>7620</xdr:rowOff>
    </xdr:from>
    <xdr:to>
      <xdr:col>21</xdr:col>
      <xdr:colOff>137160</xdr:colOff>
      <xdr:row>99</xdr:row>
      <xdr:rowOff>137160</xdr:rowOff>
    </xdr:to>
    <xdr:sp macro="" textlink="">
      <xdr:nvSpPr>
        <xdr:cNvPr id="7" name="TextBox 6">
          <a:extLst>
            <a:ext uri="{FF2B5EF4-FFF2-40B4-BE49-F238E27FC236}">
              <a16:creationId xmlns:a16="http://schemas.microsoft.com/office/drawing/2014/main" id="{9ECE28CA-4A04-52CA-CA7E-3E6E8607B5A6}"/>
            </a:ext>
          </a:extLst>
        </xdr:cNvPr>
        <xdr:cNvSpPr txBox="1"/>
      </xdr:nvSpPr>
      <xdr:spPr>
        <a:xfrm>
          <a:off x="10949940" y="15895320"/>
          <a:ext cx="3040380" cy="322326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effectLst/>
            </a:rPr>
            <a:t>In contrast to exponential baseline projections, this model's more linear extensions (e.g., reaching a lifetime CLV of ~25.82 for the first cohort) reflect a data-driven approach anchored in historical WoW rates, revealing that sustained low-single-digit growth could still yield substantial long-term value if churn is minimized. The alignment with actual early-week data but divergence in forecasts for newer cohorts (lower initial rates leading to subdued lifetimes) underscores the compounding impact of early performance, prompting strategic interventions like personalized onboarding to boost initial WoW rates; this table thus serves as a risk-assessment tool, highlighting cohorts at risk of subpar lifetimes and enabling proactive adjustments in customer success strategies for better alignment with growth targets.</a:t>
          </a:r>
        </a:p>
        <a:p>
          <a:endParaRPr lang="en-US" sz="1100"/>
        </a:p>
      </xdr:txBody>
    </xdr:sp>
    <xdr:clientData/>
  </xdr:twoCellAnchor>
  <xdr:twoCellAnchor>
    <xdr:from>
      <xdr:col>15</xdr:col>
      <xdr:colOff>68580</xdr:colOff>
      <xdr:row>40</xdr:row>
      <xdr:rowOff>60960</xdr:rowOff>
    </xdr:from>
    <xdr:to>
      <xdr:col>19</xdr:col>
      <xdr:colOff>601980</xdr:colOff>
      <xdr:row>56</xdr:row>
      <xdr:rowOff>91440</xdr:rowOff>
    </xdr:to>
    <xdr:sp macro="" textlink="">
      <xdr:nvSpPr>
        <xdr:cNvPr id="8" name="TextBox 7">
          <a:extLst>
            <a:ext uri="{FF2B5EF4-FFF2-40B4-BE49-F238E27FC236}">
              <a16:creationId xmlns:a16="http://schemas.microsoft.com/office/drawing/2014/main" id="{7CCB7788-AE53-43EC-BE32-89A02ABAF36E}"/>
            </a:ext>
          </a:extLst>
        </xdr:cNvPr>
        <xdr:cNvSpPr txBox="1"/>
      </xdr:nvSpPr>
      <xdr:spPr>
        <a:xfrm>
          <a:off x="10149840" y="7734300"/>
          <a:ext cx="3086100" cy="31242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a:effectLst/>
            </a:rPr>
            <a:t>The rapid decline in growth rates after week 1 (e.g., from 34.8% to under 10% by week 4 in the earliest cohort) underscores a "honeymoon phase" in customer relationships, where initial purchases drive explosive value but quickly taper off due to churn or saturation. Interestingly, sporadic small spikes in later weeks (e.g., 1.0% in week 10 for the first cohort) suggest opportunities for re-engagement campaigns, like targeted emails or promotions, to revive dormant customers; overall, this table highlights the inefficiency of uniform retention efforts, recommending a tiered approach prioritizing high-growth early weeks while exploring cost-effective tactics for mid-to-late cohort revival.</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A6A2D-1A3D-4ECA-9816-3CF1FE52A677}">
  <dimension ref="A1:Q121"/>
  <sheetViews>
    <sheetView tabSelected="1" topLeftCell="A98" workbookViewId="0">
      <selection activeCell="U18" sqref="U18"/>
    </sheetView>
  </sheetViews>
  <sheetFormatPr defaultRowHeight="14.4" x14ac:dyDescent="0.3"/>
  <cols>
    <col min="1" max="1" width="14.5546875" bestFit="1" customWidth="1"/>
    <col min="2" max="2" width="12.88671875" bestFit="1" customWidth="1"/>
    <col min="3" max="12" width="8.88671875" bestFit="1" customWidth="1"/>
    <col min="13" max="15" width="10.21875" bestFit="1" customWidth="1"/>
    <col min="16" max="16" width="10.5546875" bestFit="1" customWidth="1"/>
  </cols>
  <sheetData>
    <row r="1" spans="1:15" ht="15" thickBot="1" x14ac:dyDescent="0.35"/>
    <row r="2" spans="1:15" ht="24" thickBot="1" x14ac:dyDescent="0.5">
      <c r="D2" s="1" t="s">
        <v>15</v>
      </c>
      <c r="E2" s="2"/>
      <c r="F2" s="2"/>
      <c r="G2" s="2"/>
      <c r="H2" s="2"/>
      <c r="I2" s="3"/>
      <c r="J2" s="3"/>
    </row>
    <row r="4" spans="1:15" ht="18" x14ac:dyDescent="0.35">
      <c r="A4" s="9" t="s">
        <v>0</v>
      </c>
      <c r="B4" s="9" t="s">
        <v>1</v>
      </c>
      <c r="C4" s="9" t="s">
        <v>2</v>
      </c>
      <c r="D4" s="9" t="s">
        <v>3</v>
      </c>
      <c r="E4" s="9" t="s">
        <v>4</v>
      </c>
      <c r="F4" s="9" t="s">
        <v>5</v>
      </c>
      <c r="G4" s="9" t="s">
        <v>6</v>
      </c>
      <c r="H4" s="9" t="s">
        <v>7</v>
      </c>
      <c r="I4" s="9" t="s">
        <v>8</v>
      </c>
      <c r="J4" s="9" t="s">
        <v>9</v>
      </c>
      <c r="K4" s="9" t="s">
        <v>10</v>
      </c>
      <c r="L4" s="9" t="s">
        <v>11</v>
      </c>
      <c r="M4" s="9" t="s">
        <v>12</v>
      </c>
      <c r="N4" s="9" t="s">
        <v>13</v>
      </c>
      <c r="O4" s="9" t="s">
        <v>14</v>
      </c>
    </row>
    <row r="5" spans="1:15" x14ac:dyDescent="0.3">
      <c r="A5" s="11">
        <v>44136</v>
      </c>
      <c r="B5" s="10">
        <v>20078</v>
      </c>
      <c r="C5" s="12">
        <v>0.93799183200000003</v>
      </c>
      <c r="D5" s="12">
        <v>0.32637712899999999</v>
      </c>
      <c r="E5" s="12">
        <v>0.26720788899999998</v>
      </c>
      <c r="F5" s="12">
        <v>0.26172925600000002</v>
      </c>
      <c r="G5" s="12">
        <v>0.15987648199999999</v>
      </c>
      <c r="H5" s="12">
        <v>0.15320250999999999</v>
      </c>
      <c r="I5" s="12">
        <v>0.16530530900000001</v>
      </c>
      <c r="J5" s="12">
        <v>2.5002489999999999E-2</v>
      </c>
      <c r="K5" s="12">
        <v>7.8195039999999997E-3</v>
      </c>
      <c r="L5" s="12">
        <v>1.3796195000000001E-2</v>
      </c>
      <c r="M5" s="12">
        <v>2.3159677E-2</v>
      </c>
      <c r="N5" s="12">
        <v>1.4941727E-2</v>
      </c>
      <c r="O5" s="12">
        <v>1.8179101999999999E-2</v>
      </c>
    </row>
    <row r="6" spans="1:15" x14ac:dyDescent="0.3">
      <c r="A6" s="11">
        <v>44143</v>
      </c>
      <c r="B6" s="10">
        <v>16232</v>
      </c>
      <c r="C6" s="12">
        <v>1.1919664860000001</v>
      </c>
      <c r="D6" s="12">
        <v>0.38128388400000002</v>
      </c>
      <c r="E6" s="12">
        <v>0.281234598</v>
      </c>
      <c r="F6" s="12">
        <v>0.22930014800000001</v>
      </c>
      <c r="G6" s="12">
        <v>0.27655248900000001</v>
      </c>
      <c r="H6" s="12">
        <v>0.104484968</v>
      </c>
      <c r="I6" s="12">
        <v>3.9366683E-2</v>
      </c>
      <c r="J6" s="12">
        <v>6.9369147000000006E-2</v>
      </c>
      <c r="K6" s="12"/>
      <c r="L6" s="12">
        <v>1.2013307000000001E-2</v>
      </c>
      <c r="M6" s="12">
        <v>3.5485461000000003E-2</v>
      </c>
      <c r="N6" s="12">
        <v>2.0515031999999999E-2</v>
      </c>
      <c r="O6" s="12"/>
    </row>
    <row r="7" spans="1:15" x14ac:dyDescent="0.3">
      <c r="A7" s="11">
        <v>44150</v>
      </c>
      <c r="B7" s="10">
        <v>17845</v>
      </c>
      <c r="C7" s="12">
        <v>1.381731577</v>
      </c>
      <c r="D7" s="12">
        <v>0.296777809</v>
      </c>
      <c r="E7" s="12">
        <v>0.218716727</v>
      </c>
      <c r="F7" s="12">
        <v>0.22757074799999999</v>
      </c>
      <c r="G7" s="12">
        <v>0.167105632</v>
      </c>
      <c r="H7" s="12">
        <v>2.5609414E-2</v>
      </c>
      <c r="I7" s="12">
        <v>2.8803585999999999E-2</v>
      </c>
      <c r="J7" s="12">
        <v>2.2022976E-2</v>
      </c>
      <c r="K7" s="12">
        <v>2.0958252E-2</v>
      </c>
      <c r="L7" s="12">
        <v>6.2202300000000002E-3</v>
      </c>
      <c r="M7" s="12">
        <v>4.4270100000000003E-3</v>
      </c>
      <c r="N7" s="12"/>
      <c r="O7" s="12"/>
    </row>
    <row r="8" spans="1:15" x14ac:dyDescent="0.3">
      <c r="A8" s="11">
        <v>44157</v>
      </c>
      <c r="B8" s="10">
        <v>19637</v>
      </c>
      <c r="C8" s="12">
        <v>1.647247543</v>
      </c>
      <c r="D8" s="12">
        <v>0.23588124499999999</v>
      </c>
      <c r="E8" s="12">
        <v>0.22533992</v>
      </c>
      <c r="F8" s="12">
        <v>0.119366502</v>
      </c>
      <c r="G8" s="12">
        <v>3.7021947999999999E-2</v>
      </c>
      <c r="H8" s="12">
        <v>1.3240312000000001E-2</v>
      </c>
      <c r="I8" s="12">
        <v>6.4164590000000002E-3</v>
      </c>
      <c r="J8" s="12">
        <v>1.0592249E-2</v>
      </c>
      <c r="K8" s="12">
        <v>3.4577583000000002E-2</v>
      </c>
      <c r="L8" s="12">
        <v>3.7683959999999998E-3</v>
      </c>
      <c r="M8" s="12"/>
      <c r="N8" s="12"/>
      <c r="O8" s="12"/>
    </row>
    <row r="9" spans="1:15" x14ac:dyDescent="0.3">
      <c r="A9" s="11">
        <v>44164</v>
      </c>
      <c r="B9" s="10">
        <v>21991</v>
      </c>
      <c r="C9" s="12">
        <v>1.3194033919999999</v>
      </c>
      <c r="D9" s="12">
        <v>0.36342140000000001</v>
      </c>
      <c r="E9" s="12">
        <v>0.24328134200000001</v>
      </c>
      <c r="F9" s="12">
        <v>4.8019644E-2</v>
      </c>
      <c r="G9" s="12">
        <v>1.2414168999999999E-2</v>
      </c>
      <c r="H9" s="12">
        <v>2.2145423000000001E-2</v>
      </c>
      <c r="I9" s="12">
        <v>6.0934020000000004E-3</v>
      </c>
      <c r="J9" s="12">
        <v>1.1959437999999999E-2</v>
      </c>
      <c r="K9" s="12">
        <v>5.4113049999999999E-3</v>
      </c>
      <c r="L9" s="12"/>
      <c r="M9" s="12"/>
      <c r="N9" s="12"/>
      <c r="O9" s="12"/>
    </row>
    <row r="10" spans="1:15" x14ac:dyDescent="0.3">
      <c r="A10" s="11">
        <v>44171</v>
      </c>
      <c r="B10" s="10">
        <v>28069</v>
      </c>
      <c r="C10" s="12">
        <v>1.2025722329999999</v>
      </c>
      <c r="D10" s="12">
        <v>0.32943816999999997</v>
      </c>
      <c r="E10" s="12">
        <v>8.1477786999999996E-2</v>
      </c>
      <c r="F10" s="12">
        <v>3.4415190999999998E-2</v>
      </c>
      <c r="G10" s="12">
        <v>2.0841498E-2</v>
      </c>
      <c r="H10" s="12">
        <v>2.6933628000000001E-2</v>
      </c>
      <c r="I10" s="12">
        <v>2.4404147000000001E-2</v>
      </c>
      <c r="J10" s="12">
        <v>2.2088419999999999E-3</v>
      </c>
      <c r="K10" s="12"/>
      <c r="L10" s="12"/>
      <c r="M10" s="12"/>
      <c r="N10" s="12"/>
      <c r="O10" s="12"/>
    </row>
    <row r="11" spans="1:15" x14ac:dyDescent="0.3">
      <c r="A11" s="11">
        <v>44178</v>
      </c>
      <c r="B11" s="10">
        <v>25153</v>
      </c>
      <c r="C11" s="12">
        <v>1.008229635</v>
      </c>
      <c r="D11" s="12">
        <v>0.10782014099999999</v>
      </c>
      <c r="E11" s="12">
        <v>4.0233769000000003E-2</v>
      </c>
      <c r="F11" s="12">
        <v>3.0215084E-2</v>
      </c>
      <c r="G11" s="12">
        <v>4.0830119999999998E-2</v>
      </c>
      <c r="H11" s="12">
        <v>2.9817517000000002E-2</v>
      </c>
      <c r="I11" s="12">
        <v>3.9756699999999998E-4</v>
      </c>
      <c r="J11" s="12"/>
      <c r="K11" s="12"/>
      <c r="L11" s="12"/>
      <c r="M11" s="12"/>
      <c r="N11" s="12"/>
      <c r="O11" s="12"/>
    </row>
    <row r="12" spans="1:15" x14ac:dyDescent="0.3">
      <c r="A12" s="11">
        <v>44185</v>
      </c>
      <c r="B12" s="10">
        <v>17830</v>
      </c>
      <c r="C12" s="12">
        <v>0.368704431</v>
      </c>
      <c r="D12" s="12">
        <v>5.3841840000000002E-2</v>
      </c>
      <c r="E12" s="12">
        <v>2.0919798E-2</v>
      </c>
      <c r="F12" s="12">
        <v>2.3275378999999999E-2</v>
      </c>
      <c r="G12" s="12">
        <v>1.8003365E-2</v>
      </c>
      <c r="H12" s="12">
        <v>8.0762760000000003E-3</v>
      </c>
      <c r="I12" s="12"/>
      <c r="J12" s="12"/>
      <c r="K12" s="12"/>
      <c r="L12" s="12"/>
      <c r="M12" s="12"/>
      <c r="N12" s="12"/>
      <c r="O12" s="12"/>
    </row>
    <row r="13" spans="1:15" x14ac:dyDescent="0.3">
      <c r="A13" s="11">
        <v>44192</v>
      </c>
      <c r="B13" s="10">
        <v>16539</v>
      </c>
      <c r="C13" s="12">
        <v>0.33907733200000001</v>
      </c>
      <c r="D13" s="12">
        <v>5.0849507000000002E-2</v>
      </c>
      <c r="E13" s="12">
        <v>4.5347360000000001E-3</v>
      </c>
      <c r="F13" s="12">
        <v>2.0376081000000001E-2</v>
      </c>
      <c r="G13" s="12">
        <v>5.9858519999999998E-3</v>
      </c>
      <c r="H13" s="12"/>
      <c r="I13" s="12"/>
      <c r="J13" s="12"/>
      <c r="K13" s="12"/>
      <c r="L13" s="12"/>
      <c r="M13" s="12"/>
      <c r="N13" s="12"/>
      <c r="O13" s="12"/>
    </row>
    <row r="14" spans="1:15" x14ac:dyDescent="0.3">
      <c r="A14" s="11">
        <v>44199</v>
      </c>
      <c r="B14" s="10">
        <v>22774</v>
      </c>
      <c r="C14" s="12">
        <v>0.228374462</v>
      </c>
      <c r="D14" s="12">
        <v>6.4283831999999999E-2</v>
      </c>
      <c r="E14" s="12">
        <v>2.7399666E-2</v>
      </c>
      <c r="F14" s="12">
        <v>4.7422499999999999E-3</v>
      </c>
      <c r="G14" s="12"/>
      <c r="H14" s="12"/>
      <c r="I14" s="12"/>
      <c r="J14" s="12"/>
      <c r="K14" s="12"/>
      <c r="L14" s="12"/>
      <c r="M14" s="12"/>
      <c r="N14" s="12"/>
      <c r="O14" s="12"/>
    </row>
    <row r="15" spans="1:15" x14ac:dyDescent="0.3">
      <c r="A15" s="11">
        <v>44206</v>
      </c>
      <c r="B15" s="10">
        <v>21452</v>
      </c>
      <c r="C15" s="12">
        <v>0.39940331899999998</v>
      </c>
      <c r="D15" s="12">
        <v>5.8502704000000003E-2</v>
      </c>
      <c r="E15" s="12">
        <v>1.2446392000000001E-2</v>
      </c>
      <c r="F15" s="12"/>
      <c r="G15" s="12"/>
      <c r="H15" s="12"/>
      <c r="I15" s="12"/>
      <c r="J15" s="12"/>
      <c r="K15" s="12"/>
      <c r="L15" s="12"/>
      <c r="M15" s="12"/>
      <c r="N15" s="12"/>
      <c r="O15" s="12"/>
    </row>
    <row r="16" spans="1:15" x14ac:dyDescent="0.3">
      <c r="A16" s="11">
        <v>44213</v>
      </c>
      <c r="B16" s="10">
        <v>20782</v>
      </c>
      <c r="C16" s="12">
        <v>0.90318544899999997</v>
      </c>
      <c r="D16" s="12">
        <v>0.122028679</v>
      </c>
      <c r="E16" s="12"/>
      <c r="F16" s="12"/>
      <c r="G16" s="12"/>
      <c r="H16" s="12"/>
      <c r="I16" s="12"/>
      <c r="J16" s="12"/>
      <c r="K16" s="12"/>
      <c r="L16" s="12"/>
      <c r="M16" s="12"/>
      <c r="N16" s="12"/>
      <c r="O16" s="12"/>
    </row>
    <row r="17" spans="1:15" x14ac:dyDescent="0.3">
      <c r="A17" s="11">
        <v>44220</v>
      </c>
      <c r="B17" s="10">
        <v>19560</v>
      </c>
      <c r="C17" s="12">
        <v>0.19212678899999999</v>
      </c>
      <c r="D17" s="12"/>
      <c r="E17" s="12"/>
      <c r="F17" s="12"/>
      <c r="G17" s="12"/>
      <c r="H17" s="12"/>
      <c r="I17" s="12"/>
      <c r="J17" s="12"/>
      <c r="K17" s="12"/>
      <c r="L17" s="12"/>
      <c r="M17" s="12"/>
      <c r="N17" s="12"/>
      <c r="O17" s="12"/>
    </row>
    <row r="20" spans="1:15" ht="15" thickBot="1" x14ac:dyDescent="0.35"/>
    <row r="21" spans="1:15" ht="24" thickBot="1" x14ac:dyDescent="0.5">
      <c r="D21" s="4" t="s">
        <v>16</v>
      </c>
      <c r="E21" s="5"/>
      <c r="F21" s="5"/>
      <c r="G21" s="5"/>
      <c r="H21" s="2"/>
      <c r="I21" s="3"/>
      <c r="J21" s="2"/>
      <c r="K21" s="3"/>
    </row>
    <row r="22" spans="1:15" ht="18" x14ac:dyDescent="0.35">
      <c r="A22" s="9" t="s">
        <v>0</v>
      </c>
      <c r="B22" s="9" t="s">
        <v>1</v>
      </c>
      <c r="C22" s="9" t="s">
        <v>2</v>
      </c>
      <c r="D22" s="9" t="s">
        <v>3</v>
      </c>
      <c r="E22" s="9" t="s">
        <v>4</v>
      </c>
      <c r="F22" s="9" t="s">
        <v>5</v>
      </c>
      <c r="G22" s="9" t="s">
        <v>6</v>
      </c>
      <c r="H22" s="9" t="s">
        <v>7</v>
      </c>
      <c r="I22" s="9" t="s">
        <v>8</v>
      </c>
      <c r="J22" s="9" t="s">
        <v>9</v>
      </c>
      <c r="K22" s="9" t="s">
        <v>10</v>
      </c>
      <c r="L22" s="9" t="s">
        <v>11</v>
      </c>
      <c r="M22" s="9" t="s">
        <v>12</v>
      </c>
      <c r="N22" s="9" t="s">
        <v>13</v>
      </c>
      <c r="O22" s="9" t="s">
        <v>14</v>
      </c>
    </row>
    <row r="23" spans="1:15" x14ac:dyDescent="0.3">
      <c r="A23" s="11">
        <v>44136</v>
      </c>
      <c r="B23" s="10">
        <v>20078</v>
      </c>
      <c r="C23" s="15">
        <v>0.93799183200000003</v>
      </c>
      <c r="D23" s="15">
        <v>1.264368961</v>
      </c>
      <c r="E23" s="15">
        <v>1.53157685</v>
      </c>
      <c r="F23" s="15">
        <v>1.793306106</v>
      </c>
      <c r="G23" s="15">
        <v>1.953182588</v>
      </c>
      <c r="H23" s="15">
        <v>2.1063850980000001</v>
      </c>
      <c r="I23" s="15">
        <v>2.2716904069999999</v>
      </c>
      <c r="J23" s="15">
        <v>2.2966928969999998</v>
      </c>
      <c r="K23" s="15">
        <v>2.3045124010000002</v>
      </c>
      <c r="L23" s="15">
        <v>2.3183085960000001</v>
      </c>
      <c r="M23" s="15">
        <v>2.3414682729999998</v>
      </c>
      <c r="N23" s="15">
        <v>2.3564099999999999</v>
      </c>
      <c r="O23" s="15">
        <v>2.3745891019999998</v>
      </c>
    </row>
    <row r="24" spans="1:15" x14ac:dyDescent="0.3">
      <c r="A24" s="11">
        <v>44143</v>
      </c>
      <c r="B24" s="10">
        <v>16232</v>
      </c>
      <c r="C24" s="15">
        <v>1.1919664860000001</v>
      </c>
      <c r="D24" s="15">
        <v>1.57325037</v>
      </c>
      <c r="E24" s="15">
        <v>1.854484968</v>
      </c>
      <c r="F24" s="15">
        <v>2.083785116</v>
      </c>
      <c r="G24" s="15">
        <v>2.3603376049999998</v>
      </c>
      <c r="H24" s="15">
        <v>2.4648225730000002</v>
      </c>
      <c r="I24" s="15">
        <v>2.5041892560000001</v>
      </c>
      <c r="J24" s="15">
        <v>2.5735584029999998</v>
      </c>
      <c r="K24" s="15"/>
      <c r="L24" s="15">
        <v>2.58557171</v>
      </c>
      <c r="M24" s="15">
        <v>2.6210571709999999</v>
      </c>
      <c r="N24" s="15">
        <v>2.641572203</v>
      </c>
      <c r="O24" s="15"/>
    </row>
    <row r="25" spans="1:15" x14ac:dyDescent="0.3">
      <c r="A25" s="11">
        <v>44150</v>
      </c>
      <c r="B25" s="10">
        <v>17845</v>
      </c>
      <c r="C25" s="15">
        <v>1.381731577</v>
      </c>
      <c r="D25" s="15">
        <v>1.678509386</v>
      </c>
      <c r="E25" s="15">
        <v>1.8972261130000001</v>
      </c>
      <c r="F25" s="15">
        <v>2.1247968610000001</v>
      </c>
      <c r="G25" s="15">
        <v>2.2919024929999998</v>
      </c>
      <c r="H25" s="15">
        <v>2.3175119070000001</v>
      </c>
      <c r="I25" s="15">
        <v>2.3463154930000001</v>
      </c>
      <c r="J25" s="15">
        <v>2.3683384689999998</v>
      </c>
      <c r="K25" s="15">
        <v>2.389296721</v>
      </c>
      <c r="L25" s="15">
        <v>2.3955169509999998</v>
      </c>
      <c r="M25" s="15">
        <v>2.399943961</v>
      </c>
      <c r="N25" s="15"/>
      <c r="O25" s="15"/>
    </row>
    <row r="26" spans="1:15" x14ac:dyDescent="0.3">
      <c r="A26" s="11">
        <v>44157</v>
      </c>
      <c r="B26" s="10">
        <v>19637</v>
      </c>
      <c r="C26" s="15">
        <v>1.647247543</v>
      </c>
      <c r="D26" s="15">
        <v>1.8831287880000001</v>
      </c>
      <c r="E26" s="15">
        <v>2.1084687080000002</v>
      </c>
      <c r="F26" s="15">
        <v>2.2278352099999998</v>
      </c>
      <c r="G26" s="15">
        <v>2.2648571579999999</v>
      </c>
      <c r="H26" s="15">
        <v>2.2780974700000001</v>
      </c>
      <c r="I26" s="15">
        <v>2.2845139290000001</v>
      </c>
      <c r="J26" s="15">
        <v>2.2951061780000002</v>
      </c>
      <c r="K26" s="15">
        <v>2.3296837610000001</v>
      </c>
      <c r="L26" s="15">
        <v>2.333452157</v>
      </c>
      <c r="M26" s="15"/>
      <c r="N26" s="15"/>
      <c r="O26" s="15"/>
    </row>
    <row r="27" spans="1:15" x14ac:dyDescent="0.3">
      <c r="A27" s="11">
        <v>44164</v>
      </c>
      <c r="B27" s="10">
        <v>21991</v>
      </c>
      <c r="C27" s="15">
        <v>1.3194033919999999</v>
      </c>
      <c r="D27" s="15">
        <v>1.6828247919999999</v>
      </c>
      <c r="E27" s="15">
        <v>1.9261061340000001</v>
      </c>
      <c r="F27" s="15">
        <v>1.9741257780000001</v>
      </c>
      <c r="G27" s="15">
        <v>1.986539947</v>
      </c>
      <c r="H27" s="15">
        <v>2.0086853699999998</v>
      </c>
      <c r="I27" s="15">
        <v>2.0147787720000001</v>
      </c>
      <c r="J27" s="15">
        <v>2.02673821</v>
      </c>
      <c r="K27" s="15">
        <v>2.032149515</v>
      </c>
      <c r="L27" s="15"/>
      <c r="M27" s="15"/>
      <c r="N27" s="15"/>
      <c r="O27" s="15"/>
    </row>
    <row r="28" spans="1:15" x14ac:dyDescent="0.3">
      <c r="A28" s="11">
        <v>44171</v>
      </c>
      <c r="B28" s="10">
        <v>28069</v>
      </c>
      <c r="C28" s="15">
        <v>1.2025722329999999</v>
      </c>
      <c r="D28" s="15">
        <v>1.5320104029999999</v>
      </c>
      <c r="E28" s="15">
        <v>1.61348819</v>
      </c>
      <c r="F28" s="15">
        <v>1.6479033809999999</v>
      </c>
      <c r="G28" s="15">
        <v>1.6687448789999999</v>
      </c>
      <c r="H28" s="15">
        <v>1.695678507</v>
      </c>
      <c r="I28" s="15">
        <v>1.720082654</v>
      </c>
      <c r="J28" s="15">
        <v>1.722291496</v>
      </c>
      <c r="K28" s="15"/>
      <c r="L28" s="15"/>
      <c r="M28" s="15"/>
      <c r="N28" s="15"/>
      <c r="O28" s="15"/>
    </row>
    <row r="29" spans="1:15" x14ac:dyDescent="0.3">
      <c r="A29" s="11">
        <v>44178</v>
      </c>
      <c r="B29" s="10">
        <v>25153</v>
      </c>
      <c r="C29" s="15">
        <v>1.008229635</v>
      </c>
      <c r="D29" s="15">
        <v>1.1160497760000001</v>
      </c>
      <c r="E29" s="15">
        <v>1.156283545</v>
      </c>
      <c r="F29" s="15">
        <v>1.1864986289999999</v>
      </c>
      <c r="G29" s="15">
        <v>1.227328749</v>
      </c>
      <c r="H29" s="15">
        <v>1.2571462659999999</v>
      </c>
      <c r="I29" s="15">
        <v>1.2575438329999999</v>
      </c>
      <c r="J29" s="15"/>
      <c r="K29" s="15"/>
      <c r="L29" s="15"/>
      <c r="M29" s="15"/>
      <c r="N29" s="15"/>
      <c r="O29" s="15"/>
    </row>
    <row r="30" spans="1:15" x14ac:dyDescent="0.3">
      <c r="A30" s="11">
        <v>44185</v>
      </c>
      <c r="B30" s="10">
        <v>17830</v>
      </c>
      <c r="C30" s="15">
        <v>0.368704431</v>
      </c>
      <c r="D30" s="15">
        <v>0.42254627099999997</v>
      </c>
      <c r="E30" s="15">
        <v>0.44346606900000002</v>
      </c>
      <c r="F30" s="15">
        <v>0.466741448</v>
      </c>
      <c r="G30" s="15">
        <v>0.484744813</v>
      </c>
      <c r="H30" s="15">
        <v>0.49282108899999999</v>
      </c>
      <c r="I30" s="15"/>
      <c r="J30" s="15"/>
      <c r="K30" s="15"/>
      <c r="L30" s="15"/>
      <c r="M30" s="15"/>
      <c r="N30" s="15"/>
      <c r="O30" s="15"/>
    </row>
    <row r="31" spans="1:15" x14ac:dyDescent="0.3">
      <c r="A31" s="11">
        <v>44192</v>
      </c>
      <c r="B31" s="10">
        <v>16539</v>
      </c>
      <c r="C31" s="15">
        <v>0.33907733200000001</v>
      </c>
      <c r="D31" s="15">
        <v>0.38992683900000003</v>
      </c>
      <c r="E31" s="15">
        <v>0.39446157500000001</v>
      </c>
      <c r="F31" s="15">
        <v>0.414837656</v>
      </c>
      <c r="G31" s="15">
        <v>0.42082350800000001</v>
      </c>
      <c r="H31" s="15"/>
      <c r="I31" s="15"/>
      <c r="J31" s="15"/>
      <c r="K31" s="15"/>
      <c r="L31" s="15"/>
      <c r="M31" s="15"/>
      <c r="N31" s="15"/>
      <c r="O31" s="15"/>
    </row>
    <row r="32" spans="1:15" x14ac:dyDescent="0.3">
      <c r="A32" s="11">
        <v>44199</v>
      </c>
      <c r="B32" s="10">
        <v>22774</v>
      </c>
      <c r="C32" s="15">
        <v>0.228374462</v>
      </c>
      <c r="D32" s="15">
        <v>0.29265829399999999</v>
      </c>
      <c r="E32" s="15">
        <v>0.32005795999999997</v>
      </c>
      <c r="F32" s="15">
        <v>0.32480020999999998</v>
      </c>
      <c r="G32" s="15"/>
      <c r="H32" s="15"/>
      <c r="I32" s="15"/>
      <c r="J32" s="15"/>
      <c r="K32" s="15"/>
      <c r="L32" s="15"/>
      <c r="M32" s="15"/>
      <c r="N32" s="15"/>
      <c r="O32" s="15"/>
    </row>
    <row r="33" spans="1:15" x14ac:dyDescent="0.3">
      <c r="A33" s="11">
        <v>44206</v>
      </c>
      <c r="B33" s="10">
        <v>21452</v>
      </c>
      <c r="C33" s="15">
        <v>0.39940331899999998</v>
      </c>
      <c r="D33" s="15">
        <v>0.457906023</v>
      </c>
      <c r="E33" s="15">
        <v>0.47035241500000002</v>
      </c>
      <c r="F33" s="15"/>
      <c r="G33" s="15"/>
      <c r="H33" s="15"/>
      <c r="I33" s="15"/>
      <c r="J33" s="15"/>
      <c r="K33" s="15"/>
      <c r="L33" s="15"/>
      <c r="M33" s="15"/>
      <c r="N33" s="15"/>
      <c r="O33" s="15"/>
    </row>
    <row r="34" spans="1:15" x14ac:dyDescent="0.3">
      <c r="A34" s="11">
        <v>44213</v>
      </c>
      <c r="B34" s="10">
        <v>20782</v>
      </c>
      <c r="C34" s="15">
        <v>0.90318544899999997</v>
      </c>
      <c r="D34" s="15">
        <v>1.025214128</v>
      </c>
      <c r="E34" s="15"/>
      <c r="F34" s="15"/>
      <c r="G34" s="15"/>
      <c r="H34" s="15"/>
      <c r="I34" s="15"/>
      <c r="J34" s="15"/>
      <c r="K34" s="15"/>
      <c r="L34" s="15"/>
      <c r="M34" s="15"/>
      <c r="N34" s="15"/>
      <c r="O34" s="15"/>
    </row>
    <row r="35" spans="1:15" x14ac:dyDescent="0.3">
      <c r="A35" s="11">
        <v>44220</v>
      </c>
      <c r="B35" s="10">
        <v>19560</v>
      </c>
      <c r="C35" s="15">
        <v>0.19212678899999999</v>
      </c>
      <c r="D35" s="15"/>
      <c r="E35" s="15"/>
      <c r="F35" s="15"/>
      <c r="G35" s="15"/>
      <c r="H35" s="15"/>
      <c r="I35" s="15"/>
      <c r="J35" s="15"/>
      <c r="K35" s="15"/>
      <c r="L35" s="15"/>
      <c r="M35" s="15"/>
      <c r="N35" s="15"/>
      <c r="O35" s="15"/>
    </row>
    <row r="40" spans="1:15" ht="15" thickBot="1" x14ac:dyDescent="0.35"/>
    <row r="41" spans="1:15" ht="24" thickBot="1" x14ac:dyDescent="0.5">
      <c r="D41" s="4" t="s">
        <v>17</v>
      </c>
      <c r="E41" s="5"/>
      <c r="F41" s="5"/>
      <c r="G41" s="5"/>
      <c r="H41" s="6"/>
      <c r="I41" s="6"/>
      <c r="J41" s="6"/>
      <c r="K41" s="6"/>
      <c r="L41" s="2"/>
      <c r="M41" s="2"/>
      <c r="N41" s="3"/>
    </row>
    <row r="43" spans="1:15" ht="18" x14ac:dyDescent="0.35">
      <c r="A43" s="9" t="s">
        <v>0</v>
      </c>
      <c r="B43" s="9" t="s">
        <v>1</v>
      </c>
      <c r="C43" s="9" t="s">
        <v>2</v>
      </c>
      <c r="D43" s="9" t="s">
        <v>3</v>
      </c>
      <c r="E43" s="9" t="s">
        <v>4</v>
      </c>
      <c r="F43" s="9" t="s">
        <v>5</v>
      </c>
      <c r="G43" s="9" t="s">
        <v>6</v>
      </c>
      <c r="H43" s="9" t="s">
        <v>7</v>
      </c>
      <c r="I43" s="9" t="s">
        <v>8</v>
      </c>
      <c r="J43" s="9" t="s">
        <v>9</v>
      </c>
      <c r="K43" s="9" t="s">
        <v>10</v>
      </c>
      <c r="L43" s="9" t="s">
        <v>11</v>
      </c>
      <c r="M43" s="9" t="s">
        <v>12</v>
      </c>
      <c r="N43" s="9" t="s">
        <v>13</v>
      </c>
      <c r="O43" s="9" t="s">
        <v>14</v>
      </c>
    </row>
    <row r="44" spans="1:15" x14ac:dyDescent="0.3">
      <c r="A44" s="11">
        <v>44136</v>
      </c>
      <c r="B44" s="10">
        <v>20078</v>
      </c>
      <c r="C44" s="14">
        <v>0.93799999999999994</v>
      </c>
      <c r="D44" s="14">
        <v>0.34799999999999998</v>
      </c>
      <c r="E44" s="14">
        <v>0.21099999999999999</v>
      </c>
      <c r="F44" s="14">
        <v>0.17100000000000001</v>
      </c>
      <c r="G44" s="14">
        <v>8.8999999999999996E-2</v>
      </c>
      <c r="H44" s="14">
        <v>7.8E-2</v>
      </c>
      <c r="I44" s="14">
        <v>7.8E-2</v>
      </c>
      <c r="J44" s="14">
        <v>1.0999999999999999E-2</v>
      </c>
      <c r="K44" s="14">
        <v>3.0000000000000001E-3</v>
      </c>
      <c r="L44" s="14">
        <v>6.0000000000000001E-3</v>
      </c>
      <c r="M44" s="14">
        <v>0.01</v>
      </c>
      <c r="N44" s="14">
        <v>6.0000000000000001E-3</v>
      </c>
      <c r="O44" s="14">
        <v>8.0000000000000002E-3</v>
      </c>
    </row>
    <row r="45" spans="1:15" x14ac:dyDescent="0.3">
      <c r="A45" s="11">
        <v>44143</v>
      </c>
      <c r="B45" s="10">
        <v>16232</v>
      </c>
      <c r="C45" s="14">
        <v>1.1919999999999999</v>
      </c>
      <c r="D45" s="14">
        <v>0.32</v>
      </c>
      <c r="E45" s="14">
        <v>0.17899999999999999</v>
      </c>
      <c r="F45" s="14">
        <v>0.124</v>
      </c>
      <c r="G45" s="14">
        <v>0.13300000000000001</v>
      </c>
      <c r="H45" s="14">
        <v>4.3999999999999997E-2</v>
      </c>
      <c r="I45" s="14">
        <v>1.6E-2</v>
      </c>
      <c r="J45" s="14">
        <v>2.8000000000000001E-2</v>
      </c>
      <c r="K45" s="14"/>
      <c r="L45" s="14">
        <v>5.0000000000000001E-3</v>
      </c>
      <c r="M45" s="14">
        <v>1.4E-2</v>
      </c>
      <c r="N45" s="14">
        <v>8.0000000000000002E-3</v>
      </c>
      <c r="O45" s="14"/>
    </row>
    <row r="46" spans="1:15" x14ac:dyDescent="0.3">
      <c r="A46" s="11">
        <v>44150</v>
      </c>
      <c r="B46" s="10">
        <v>17845</v>
      </c>
      <c r="C46" s="14">
        <v>1.3819999999999999</v>
      </c>
      <c r="D46" s="14">
        <v>0.215</v>
      </c>
      <c r="E46" s="14">
        <v>0.13</v>
      </c>
      <c r="F46" s="14">
        <v>0.12</v>
      </c>
      <c r="G46" s="14">
        <v>7.9000000000000001E-2</v>
      </c>
      <c r="H46" s="14">
        <v>1.0999999999999999E-2</v>
      </c>
      <c r="I46" s="14">
        <v>1.2E-2</v>
      </c>
      <c r="J46" s="14">
        <v>8.9999999999999993E-3</v>
      </c>
      <c r="K46" s="14">
        <v>8.9999999999999993E-3</v>
      </c>
      <c r="L46" s="14">
        <v>3.0000000000000001E-3</v>
      </c>
      <c r="M46" s="14">
        <v>2E-3</v>
      </c>
      <c r="N46" s="14"/>
      <c r="O46" s="14"/>
    </row>
    <row r="47" spans="1:15" x14ac:dyDescent="0.3">
      <c r="A47" s="11">
        <v>44157</v>
      </c>
      <c r="B47" s="10">
        <v>19637</v>
      </c>
      <c r="C47" s="14">
        <v>1.647</v>
      </c>
      <c r="D47" s="14">
        <v>0.14299999999999999</v>
      </c>
      <c r="E47" s="14">
        <v>0.12</v>
      </c>
      <c r="F47" s="14">
        <v>5.7000000000000002E-2</v>
      </c>
      <c r="G47" s="14">
        <v>1.7000000000000001E-2</v>
      </c>
      <c r="H47" s="14">
        <v>6.0000000000000001E-3</v>
      </c>
      <c r="I47" s="14">
        <v>3.0000000000000001E-3</v>
      </c>
      <c r="J47" s="14">
        <v>5.0000000000000001E-3</v>
      </c>
      <c r="K47" s="14">
        <v>1.4999999999999999E-2</v>
      </c>
      <c r="L47" s="14">
        <v>2E-3</v>
      </c>
      <c r="M47" s="14"/>
      <c r="N47" s="14"/>
      <c r="O47" s="14"/>
    </row>
    <row r="48" spans="1:15" x14ac:dyDescent="0.3">
      <c r="A48" s="11">
        <v>44164</v>
      </c>
      <c r="B48" s="10">
        <v>21991</v>
      </c>
      <c r="C48" s="14">
        <v>1.319</v>
      </c>
      <c r="D48" s="14">
        <v>0.27500000000000002</v>
      </c>
      <c r="E48" s="14">
        <v>0.14499999999999999</v>
      </c>
      <c r="F48" s="14">
        <v>2.5000000000000001E-2</v>
      </c>
      <c r="G48" s="14">
        <v>6.0000000000000001E-3</v>
      </c>
      <c r="H48" s="14">
        <v>1.0999999999999999E-2</v>
      </c>
      <c r="I48" s="14">
        <v>3.0000000000000001E-3</v>
      </c>
      <c r="J48" s="14">
        <v>6.0000000000000001E-3</v>
      </c>
      <c r="K48" s="14">
        <v>3.0000000000000001E-3</v>
      </c>
      <c r="L48" s="14"/>
      <c r="M48" s="14"/>
      <c r="N48" s="14"/>
      <c r="O48" s="14"/>
    </row>
    <row r="49" spans="1:15" x14ac:dyDescent="0.3">
      <c r="A49" s="11">
        <v>44171</v>
      </c>
      <c r="B49" s="10">
        <v>28069</v>
      </c>
      <c r="C49" s="14">
        <v>1.2030000000000001</v>
      </c>
      <c r="D49" s="14">
        <v>0.27400000000000002</v>
      </c>
      <c r="E49" s="14">
        <v>5.2999999999999999E-2</v>
      </c>
      <c r="F49" s="14">
        <v>2.1000000000000001E-2</v>
      </c>
      <c r="G49" s="14">
        <v>1.2999999999999999E-2</v>
      </c>
      <c r="H49" s="14">
        <v>1.6E-2</v>
      </c>
      <c r="I49" s="14">
        <v>1.4E-2</v>
      </c>
      <c r="J49" s="14">
        <v>1E-3</v>
      </c>
      <c r="K49" s="14"/>
      <c r="L49" s="14"/>
      <c r="M49" s="14"/>
      <c r="N49" s="14"/>
      <c r="O49" s="14"/>
    </row>
    <row r="50" spans="1:15" x14ac:dyDescent="0.3">
      <c r="A50" s="11">
        <v>44178</v>
      </c>
      <c r="B50" s="10">
        <v>25153</v>
      </c>
      <c r="C50" s="14">
        <v>1.008</v>
      </c>
      <c r="D50" s="14">
        <v>0.107</v>
      </c>
      <c r="E50" s="14">
        <v>3.5999999999999997E-2</v>
      </c>
      <c r="F50" s="14">
        <v>2.5999999999999999E-2</v>
      </c>
      <c r="G50" s="14">
        <v>3.4000000000000002E-2</v>
      </c>
      <c r="H50" s="14">
        <v>2.4E-2</v>
      </c>
      <c r="I50" s="14">
        <v>0</v>
      </c>
      <c r="J50" s="14"/>
      <c r="K50" s="14"/>
      <c r="L50" s="14"/>
      <c r="M50" s="14"/>
      <c r="N50" s="14"/>
      <c r="O50" s="14"/>
    </row>
    <row r="51" spans="1:15" x14ac:dyDescent="0.3">
      <c r="A51" s="11">
        <v>44185</v>
      </c>
      <c r="B51" s="10">
        <v>17830</v>
      </c>
      <c r="C51" s="14">
        <v>0.36899999999999999</v>
      </c>
      <c r="D51" s="14">
        <v>0.14599999999999999</v>
      </c>
      <c r="E51" s="14">
        <v>0.05</v>
      </c>
      <c r="F51" s="14">
        <v>5.1999999999999998E-2</v>
      </c>
      <c r="G51" s="14">
        <v>3.9E-2</v>
      </c>
      <c r="H51" s="14">
        <v>1.7000000000000001E-2</v>
      </c>
      <c r="I51" s="14"/>
      <c r="J51" s="14"/>
      <c r="K51" s="14"/>
      <c r="L51" s="14"/>
      <c r="M51" s="14"/>
      <c r="N51" s="14"/>
      <c r="O51" s="14"/>
    </row>
    <row r="52" spans="1:15" x14ac:dyDescent="0.3">
      <c r="A52" s="11">
        <v>44192</v>
      </c>
      <c r="B52" s="10">
        <v>16539</v>
      </c>
      <c r="C52" s="14">
        <v>0.33900000000000002</v>
      </c>
      <c r="D52" s="14">
        <v>0.15</v>
      </c>
      <c r="E52" s="14">
        <v>1.2E-2</v>
      </c>
      <c r="F52" s="14">
        <v>5.1999999999999998E-2</v>
      </c>
      <c r="G52" s="14">
        <v>1.4E-2</v>
      </c>
      <c r="H52" s="14"/>
      <c r="I52" s="14"/>
      <c r="J52" s="14"/>
      <c r="K52" s="14"/>
      <c r="L52" s="14"/>
      <c r="M52" s="14"/>
      <c r="N52" s="14"/>
      <c r="O52" s="14"/>
    </row>
    <row r="53" spans="1:15" x14ac:dyDescent="0.3">
      <c r="A53" s="11">
        <v>44199</v>
      </c>
      <c r="B53" s="10">
        <v>22774</v>
      </c>
      <c r="C53" s="14">
        <v>0.22800000000000001</v>
      </c>
      <c r="D53" s="14">
        <v>0.28100000000000003</v>
      </c>
      <c r="E53" s="14">
        <v>9.4E-2</v>
      </c>
      <c r="F53" s="14">
        <v>1.4999999999999999E-2</v>
      </c>
      <c r="G53" s="14"/>
      <c r="H53" s="14"/>
      <c r="I53" s="14"/>
      <c r="J53" s="14"/>
      <c r="K53" s="14"/>
      <c r="L53" s="14"/>
      <c r="M53" s="14"/>
      <c r="N53" s="14"/>
      <c r="O53" s="14"/>
    </row>
    <row r="54" spans="1:15" x14ac:dyDescent="0.3">
      <c r="A54" s="11">
        <v>44206</v>
      </c>
      <c r="B54" s="10">
        <v>21452</v>
      </c>
      <c r="C54" s="14">
        <v>0.39900000000000002</v>
      </c>
      <c r="D54" s="14">
        <v>0.14599999999999999</v>
      </c>
      <c r="E54" s="14">
        <v>2.7E-2</v>
      </c>
      <c r="F54" s="14"/>
      <c r="G54" s="14"/>
      <c r="H54" s="14"/>
      <c r="I54" s="14"/>
      <c r="J54" s="14"/>
      <c r="K54" s="14"/>
      <c r="L54" s="14"/>
      <c r="M54" s="14"/>
      <c r="N54" s="14"/>
      <c r="O54" s="14"/>
    </row>
    <row r="55" spans="1:15" x14ac:dyDescent="0.3">
      <c r="A55" s="11">
        <v>44213</v>
      </c>
      <c r="B55" s="10">
        <v>20782</v>
      </c>
      <c r="C55" s="14">
        <v>0.90300000000000002</v>
      </c>
      <c r="D55" s="14">
        <v>0.13500000000000001</v>
      </c>
      <c r="E55" s="14"/>
      <c r="F55" s="14"/>
      <c r="G55" s="14"/>
      <c r="H55" s="14"/>
      <c r="I55" s="14"/>
      <c r="J55" s="14"/>
      <c r="K55" s="14"/>
      <c r="L55" s="14"/>
      <c r="M55" s="14"/>
      <c r="N55" s="14"/>
      <c r="O55" s="14"/>
    </row>
    <row r="56" spans="1:15" x14ac:dyDescent="0.3">
      <c r="A56" s="11">
        <v>44220</v>
      </c>
      <c r="B56" s="10">
        <v>19560</v>
      </c>
      <c r="C56" s="14">
        <v>0.192</v>
      </c>
      <c r="D56" s="14"/>
      <c r="E56" s="14"/>
      <c r="F56" s="14"/>
      <c r="G56" s="14"/>
      <c r="H56" s="14"/>
      <c r="I56" s="14"/>
      <c r="J56" s="14"/>
      <c r="K56" s="14"/>
      <c r="L56" s="14"/>
      <c r="M56" s="14"/>
      <c r="N56" s="14"/>
      <c r="O56" s="14"/>
    </row>
    <row r="62" spans="1:15" ht="15" thickBot="1" x14ac:dyDescent="0.35"/>
    <row r="63" spans="1:15" ht="24" thickBot="1" x14ac:dyDescent="0.5">
      <c r="D63" s="4" t="s">
        <v>18</v>
      </c>
      <c r="E63" s="5"/>
      <c r="F63" s="5"/>
      <c r="G63" s="5"/>
      <c r="H63" s="2"/>
      <c r="I63" s="2"/>
      <c r="J63" s="3"/>
      <c r="K63" s="2"/>
      <c r="L63" s="2"/>
      <c r="M63" s="3"/>
    </row>
    <row r="65" spans="1:15" ht="18" x14ac:dyDescent="0.35">
      <c r="A65" s="9" t="s">
        <v>0</v>
      </c>
      <c r="B65" s="9" t="s">
        <v>1</v>
      </c>
      <c r="C65" s="9" t="s">
        <v>2</v>
      </c>
      <c r="D65" s="9" t="s">
        <v>3</v>
      </c>
      <c r="E65" s="9" t="s">
        <v>4</v>
      </c>
      <c r="F65" s="9" t="s">
        <v>5</v>
      </c>
      <c r="G65" s="9" t="s">
        <v>6</v>
      </c>
      <c r="H65" s="9" t="s">
        <v>7</v>
      </c>
      <c r="I65" s="9" t="s">
        <v>8</v>
      </c>
      <c r="J65" s="9" t="s">
        <v>9</v>
      </c>
      <c r="K65" s="9" t="s">
        <v>10</v>
      </c>
      <c r="L65" s="9" t="s">
        <v>11</v>
      </c>
      <c r="M65" s="9" t="s">
        <v>12</v>
      </c>
      <c r="N65" s="9" t="s">
        <v>13</v>
      </c>
      <c r="O65" s="9" t="s">
        <v>14</v>
      </c>
    </row>
    <row r="66" spans="1:15" x14ac:dyDescent="0.3">
      <c r="A66" s="11">
        <v>44136</v>
      </c>
      <c r="B66" s="10">
        <v>20078</v>
      </c>
      <c r="C66" s="14">
        <v>0.93799999999999994</v>
      </c>
      <c r="D66" s="14">
        <v>0.34799999999999998</v>
      </c>
      <c r="E66" s="14">
        <v>0.63300000000000001</v>
      </c>
      <c r="F66" s="14">
        <v>0.91200000000000003</v>
      </c>
      <c r="G66" s="14">
        <v>1.0820000000000001</v>
      </c>
      <c r="H66" s="14">
        <v>1.246</v>
      </c>
      <c r="I66" s="14">
        <v>1.4219999999999999</v>
      </c>
      <c r="J66" s="14">
        <v>1.4490000000000001</v>
      </c>
      <c r="K66" s="14">
        <v>1.4570000000000001</v>
      </c>
      <c r="L66" s="14">
        <v>1.472</v>
      </c>
      <c r="M66" s="14">
        <v>1.496</v>
      </c>
      <c r="N66" s="14">
        <v>1.512</v>
      </c>
      <c r="O66" s="14">
        <v>1.532</v>
      </c>
    </row>
    <row r="67" spans="1:15" x14ac:dyDescent="0.3">
      <c r="A67" s="11">
        <v>44143</v>
      </c>
      <c r="B67" s="10">
        <v>16232</v>
      </c>
      <c r="C67" s="14">
        <v>1.1919999999999999</v>
      </c>
      <c r="D67" s="14">
        <v>0.32</v>
      </c>
      <c r="E67" s="14">
        <v>0.55600000000000005</v>
      </c>
      <c r="F67" s="14">
        <v>0.748</v>
      </c>
      <c r="G67" s="14">
        <v>0.98</v>
      </c>
      <c r="H67" s="14">
        <v>1.0680000000000001</v>
      </c>
      <c r="I67" s="14">
        <v>1.101</v>
      </c>
      <c r="J67" s="14">
        <v>1.159</v>
      </c>
      <c r="K67" s="14"/>
      <c r="L67" s="14">
        <v>1.169</v>
      </c>
      <c r="M67" s="14">
        <v>1.1990000000000001</v>
      </c>
      <c r="N67" s="14">
        <v>1.216</v>
      </c>
      <c r="O67" s="14"/>
    </row>
    <row r="68" spans="1:15" x14ac:dyDescent="0.3">
      <c r="A68" s="11">
        <v>44150</v>
      </c>
      <c r="B68" s="10">
        <v>17845</v>
      </c>
      <c r="C68" s="14">
        <v>1.3819999999999999</v>
      </c>
      <c r="D68" s="14">
        <v>0.215</v>
      </c>
      <c r="E68" s="14">
        <v>0.373</v>
      </c>
      <c r="F68" s="14">
        <v>0.53800000000000003</v>
      </c>
      <c r="G68" s="14">
        <v>0.65900000000000003</v>
      </c>
      <c r="H68" s="14">
        <v>0.67700000000000005</v>
      </c>
      <c r="I68" s="14">
        <v>0.69799999999999995</v>
      </c>
      <c r="J68" s="14">
        <v>0.71399999999999997</v>
      </c>
      <c r="K68" s="14">
        <v>0.72899999999999998</v>
      </c>
      <c r="L68" s="14">
        <v>0.73399999999999999</v>
      </c>
      <c r="M68" s="14">
        <v>0.73699999999999999</v>
      </c>
      <c r="N68" s="14"/>
      <c r="O68" s="14"/>
    </row>
    <row r="69" spans="1:15" x14ac:dyDescent="0.3">
      <c r="A69" s="11">
        <v>44157</v>
      </c>
      <c r="B69" s="10">
        <v>19637</v>
      </c>
      <c r="C69" s="14">
        <v>1.647</v>
      </c>
      <c r="D69" s="14">
        <v>0.14299999999999999</v>
      </c>
      <c r="E69" s="14">
        <v>0.28000000000000003</v>
      </c>
      <c r="F69" s="14">
        <v>0.35199999999999998</v>
      </c>
      <c r="G69" s="14">
        <v>0.375</v>
      </c>
      <c r="H69" s="14">
        <v>0.38300000000000001</v>
      </c>
      <c r="I69" s="14">
        <v>0.38700000000000001</v>
      </c>
      <c r="J69" s="14">
        <v>0.39300000000000002</v>
      </c>
      <c r="K69" s="14">
        <v>0.41399999999999998</v>
      </c>
      <c r="L69" s="14">
        <v>0.41699999999999998</v>
      </c>
      <c r="M69" s="14"/>
      <c r="N69" s="14"/>
      <c r="O69" s="14"/>
    </row>
    <row r="70" spans="1:15" x14ac:dyDescent="0.3">
      <c r="A70" s="11">
        <v>44164</v>
      </c>
      <c r="B70" s="10">
        <v>21991</v>
      </c>
      <c r="C70" s="14">
        <v>1.319</v>
      </c>
      <c r="D70" s="14">
        <v>0.27500000000000002</v>
      </c>
      <c r="E70" s="14">
        <v>0.46</v>
      </c>
      <c r="F70" s="14">
        <v>0.496</v>
      </c>
      <c r="G70" s="14">
        <v>0.50600000000000001</v>
      </c>
      <c r="H70" s="14">
        <v>0.52200000000000002</v>
      </c>
      <c r="I70" s="14">
        <v>0.52700000000000002</v>
      </c>
      <c r="J70" s="14">
        <v>0.53600000000000003</v>
      </c>
      <c r="K70" s="14">
        <v>0.54</v>
      </c>
      <c r="L70" s="14"/>
      <c r="M70" s="14"/>
      <c r="N70" s="14"/>
      <c r="O70" s="14"/>
    </row>
    <row r="71" spans="1:15" x14ac:dyDescent="0.3">
      <c r="A71" s="11">
        <v>44171</v>
      </c>
      <c r="B71" s="10">
        <v>28069</v>
      </c>
      <c r="C71" s="14">
        <v>1.2030000000000001</v>
      </c>
      <c r="D71" s="14">
        <v>0.27400000000000002</v>
      </c>
      <c r="E71" s="14">
        <v>0.34200000000000003</v>
      </c>
      <c r="F71" s="14">
        <v>0.37</v>
      </c>
      <c r="G71" s="14">
        <v>0.38800000000000001</v>
      </c>
      <c r="H71" s="14">
        <v>0.41</v>
      </c>
      <c r="I71" s="14">
        <v>0.43</v>
      </c>
      <c r="J71" s="14">
        <v>0.432</v>
      </c>
      <c r="K71" s="14"/>
      <c r="L71" s="14"/>
      <c r="M71" s="14"/>
      <c r="N71" s="14"/>
      <c r="O71" s="14"/>
    </row>
    <row r="72" spans="1:15" x14ac:dyDescent="0.3">
      <c r="A72" s="11">
        <v>44178</v>
      </c>
      <c r="B72" s="10">
        <v>25153</v>
      </c>
      <c r="C72" s="14">
        <v>1.008</v>
      </c>
      <c r="D72" s="14">
        <v>0.107</v>
      </c>
      <c r="E72" s="14">
        <v>0.14699999999999999</v>
      </c>
      <c r="F72" s="14">
        <v>0.17699999999999999</v>
      </c>
      <c r="G72" s="14">
        <v>0.217</v>
      </c>
      <c r="H72" s="14">
        <v>0.247</v>
      </c>
      <c r="I72" s="14">
        <v>0.247</v>
      </c>
      <c r="J72" s="14"/>
      <c r="K72" s="14"/>
      <c r="L72" s="14"/>
      <c r="M72" s="14"/>
      <c r="N72" s="14"/>
      <c r="O72" s="14"/>
    </row>
    <row r="73" spans="1:15" x14ac:dyDescent="0.3">
      <c r="A73" s="11">
        <v>44185</v>
      </c>
      <c r="B73" s="10">
        <v>17830</v>
      </c>
      <c r="C73" s="14">
        <v>0.36899999999999999</v>
      </c>
      <c r="D73" s="14">
        <v>0.14599999999999999</v>
      </c>
      <c r="E73" s="14">
        <v>0.20300000000000001</v>
      </c>
      <c r="F73" s="14">
        <v>0.26600000000000001</v>
      </c>
      <c r="G73" s="14">
        <v>0.315</v>
      </c>
      <c r="H73" s="14">
        <v>0.33700000000000002</v>
      </c>
      <c r="I73" s="14"/>
      <c r="J73" s="14"/>
      <c r="K73" s="14"/>
      <c r="L73" s="14"/>
      <c r="M73" s="14"/>
      <c r="N73" s="14"/>
      <c r="O73" s="14"/>
    </row>
    <row r="74" spans="1:15" x14ac:dyDescent="0.3">
      <c r="A74" s="11">
        <v>44192</v>
      </c>
      <c r="B74" s="10">
        <v>16539</v>
      </c>
      <c r="C74" s="14">
        <v>0.33900000000000002</v>
      </c>
      <c r="D74" s="14">
        <v>0.15</v>
      </c>
      <c r="E74" s="14">
        <v>0.16300000000000001</v>
      </c>
      <c r="F74" s="14">
        <v>0.223</v>
      </c>
      <c r="G74" s="14">
        <v>0.24099999999999999</v>
      </c>
      <c r="H74" s="14"/>
      <c r="I74" s="14"/>
      <c r="J74" s="14"/>
      <c r="K74" s="14"/>
      <c r="L74" s="14"/>
      <c r="M74" s="14"/>
      <c r="N74" s="14"/>
      <c r="O74" s="14"/>
    </row>
    <row r="75" spans="1:15" x14ac:dyDescent="0.3">
      <c r="A75" s="11">
        <v>44199</v>
      </c>
      <c r="B75" s="10">
        <v>22774</v>
      </c>
      <c r="C75" s="14">
        <v>0.22800000000000001</v>
      </c>
      <c r="D75" s="14">
        <v>0.28100000000000003</v>
      </c>
      <c r="E75" s="14">
        <v>0.40100000000000002</v>
      </c>
      <c r="F75" s="14">
        <v>0.42199999999999999</v>
      </c>
      <c r="G75" s="14"/>
      <c r="H75" s="14"/>
      <c r="I75" s="14"/>
      <c r="J75" s="14"/>
      <c r="K75" s="14"/>
      <c r="L75" s="14"/>
      <c r="M75" s="14"/>
      <c r="N75" s="14"/>
      <c r="O75" s="14"/>
    </row>
    <row r="76" spans="1:15" x14ac:dyDescent="0.3">
      <c r="A76" s="11">
        <v>44206</v>
      </c>
      <c r="B76" s="10">
        <v>21452</v>
      </c>
      <c r="C76" s="14">
        <v>0.39900000000000002</v>
      </c>
      <c r="D76" s="14">
        <v>0.14599999999999999</v>
      </c>
      <c r="E76" s="14">
        <v>0.17799999999999999</v>
      </c>
      <c r="F76" s="14"/>
      <c r="G76" s="14"/>
      <c r="H76" s="14"/>
      <c r="I76" s="14"/>
      <c r="J76" s="14"/>
      <c r="K76" s="14"/>
      <c r="L76" s="14"/>
      <c r="M76" s="14"/>
      <c r="N76" s="14"/>
      <c r="O76" s="14"/>
    </row>
    <row r="77" spans="1:15" x14ac:dyDescent="0.3">
      <c r="A77" s="11">
        <v>44213</v>
      </c>
      <c r="B77" s="10">
        <v>20782</v>
      </c>
      <c r="C77" s="14">
        <v>0.90300000000000002</v>
      </c>
      <c r="D77" s="14">
        <v>0.13500000000000001</v>
      </c>
      <c r="E77" s="14"/>
      <c r="F77" s="14"/>
      <c r="G77" s="14"/>
      <c r="H77" s="14"/>
      <c r="I77" s="14"/>
      <c r="J77" s="14"/>
      <c r="K77" s="14"/>
      <c r="L77" s="14"/>
      <c r="M77" s="14"/>
      <c r="N77" s="14"/>
      <c r="O77" s="14"/>
    </row>
    <row r="78" spans="1:15" x14ac:dyDescent="0.3">
      <c r="A78" s="11">
        <v>44220</v>
      </c>
      <c r="B78" s="10">
        <v>19560</v>
      </c>
      <c r="C78" s="14">
        <v>0.192</v>
      </c>
      <c r="D78" s="14"/>
      <c r="E78" s="14"/>
      <c r="F78" s="14"/>
      <c r="G78" s="14"/>
      <c r="H78" s="14"/>
      <c r="I78" s="14"/>
      <c r="J78" s="14"/>
      <c r="K78" s="14"/>
      <c r="L78" s="14"/>
      <c r="M78" s="14"/>
      <c r="N78" s="14"/>
      <c r="O78" s="14"/>
    </row>
    <row r="83" spans="1:17" ht="15" thickBot="1" x14ac:dyDescent="0.35"/>
    <row r="84" spans="1:17" ht="24" thickBot="1" x14ac:dyDescent="0.5">
      <c r="D84" s="7" t="s">
        <v>19</v>
      </c>
      <c r="E84" s="8"/>
      <c r="F84" s="8"/>
      <c r="G84" s="8"/>
      <c r="H84" s="8"/>
      <c r="I84" s="8"/>
      <c r="J84" s="8"/>
      <c r="K84" s="2"/>
      <c r="L84" s="2"/>
      <c r="M84" s="2"/>
      <c r="N84" s="3"/>
      <c r="O84" s="3"/>
    </row>
    <row r="86" spans="1:17" ht="18" x14ac:dyDescent="0.35">
      <c r="A86" s="9" t="s">
        <v>0</v>
      </c>
      <c r="B86" s="9" t="s">
        <v>1</v>
      </c>
      <c r="C86" s="9" t="s">
        <v>2</v>
      </c>
      <c r="D86" s="9" t="s">
        <v>3</v>
      </c>
      <c r="E86" s="9" t="s">
        <v>4</v>
      </c>
      <c r="F86" s="9" t="s">
        <v>5</v>
      </c>
      <c r="G86" s="9" t="s">
        <v>6</v>
      </c>
      <c r="H86" s="9" t="s">
        <v>7</v>
      </c>
      <c r="I86" s="9" t="s">
        <v>8</v>
      </c>
      <c r="J86" s="9" t="s">
        <v>9</v>
      </c>
      <c r="K86" s="9" t="s">
        <v>10</v>
      </c>
      <c r="L86" s="9" t="s">
        <v>11</v>
      </c>
      <c r="M86" s="9" t="s">
        <v>12</v>
      </c>
      <c r="N86" s="9" t="s">
        <v>13</v>
      </c>
      <c r="O86" s="9" t="s">
        <v>14</v>
      </c>
      <c r="P86" s="9" t="s">
        <v>21</v>
      </c>
      <c r="Q86" s="10"/>
    </row>
    <row r="87" spans="1:17" x14ac:dyDescent="0.3">
      <c r="A87" s="11">
        <v>44136</v>
      </c>
      <c r="B87" s="10">
        <v>20078</v>
      </c>
      <c r="C87" s="12">
        <v>0.93799183200000003</v>
      </c>
      <c r="D87" s="13">
        <f>C5 * (1+D44)</f>
        <v>1.2644129895359999</v>
      </c>
      <c r="E87" s="13">
        <f>D87 * (1+E44)</f>
        <v>1.5312041303280959</v>
      </c>
      <c r="F87" s="13">
        <f>E87 * (1+F44)</f>
        <v>1.7930400366142003</v>
      </c>
      <c r="G87" s="13">
        <f>F87 * (1+G44)</f>
        <v>1.9526205998728641</v>
      </c>
      <c r="H87" s="13">
        <f>G87 * (1+H44)</f>
        <v>2.1049250066629477</v>
      </c>
      <c r="I87" s="13">
        <f>H87 * (1+I44)</f>
        <v>2.2691091571826578</v>
      </c>
      <c r="J87" s="13">
        <f>I87 * (1+J44)</f>
        <v>2.2940693579116669</v>
      </c>
      <c r="K87" s="13">
        <f>J87 * (1+K44)</f>
        <v>2.3009515659854016</v>
      </c>
      <c r="L87" s="13">
        <f>K87 * (1+L$44)</f>
        <v>2.3147572753813139</v>
      </c>
      <c r="M87" s="13">
        <f>L87 * (1+M$44)</f>
        <v>2.337904848135127</v>
      </c>
      <c r="N87" s="13">
        <f>M87 * (1+N$44)</f>
        <v>2.3519322772239377</v>
      </c>
      <c r="O87" s="13">
        <f>N87 * (1+O$44)</f>
        <v>2.3707477354417295</v>
      </c>
      <c r="P87" s="12">
        <f>SUM(C87:O87)</f>
        <v>25.823666812275942</v>
      </c>
      <c r="Q87" s="13"/>
    </row>
    <row r="88" spans="1:17" x14ac:dyDescent="0.3">
      <c r="A88" s="11">
        <v>44143</v>
      </c>
      <c r="B88" s="10">
        <v>16232</v>
      </c>
      <c r="C88" s="12">
        <v>1.1919664860000001</v>
      </c>
      <c r="D88" s="13">
        <f>C6 * (1+D45)</f>
        <v>1.5733957615200003</v>
      </c>
      <c r="E88" s="13">
        <f t="shared" ref="E88:K97" si="0">D88 * (1+E45)</f>
        <v>1.8550336028320804</v>
      </c>
      <c r="F88" s="13">
        <f t="shared" si="0"/>
        <v>2.0850577695832584</v>
      </c>
      <c r="G88" s="13">
        <f t="shared" si="0"/>
        <v>2.362370452937832</v>
      </c>
      <c r="H88" s="13">
        <f t="shared" si="0"/>
        <v>2.4663147528670968</v>
      </c>
      <c r="I88" s="13">
        <f t="shared" si="0"/>
        <v>2.5057757889129704</v>
      </c>
      <c r="J88" s="13">
        <f t="shared" si="0"/>
        <v>2.5759375110025338</v>
      </c>
      <c r="K88" s="13"/>
      <c r="L88" s="13">
        <f>J88 * (1+L$44)</f>
        <v>2.5913931360685489</v>
      </c>
      <c r="M88" s="13">
        <f>L88 * (1+M$44)</f>
        <v>2.6173070674292345</v>
      </c>
      <c r="N88" s="13">
        <f>M88 * (1+N$44)</f>
        <v>2.6330109098338097</v>
      </c>
      <c r="O88" s="13"/>
      <c r="P88" s="12">
        <f t="shared" ref="P88:P99" si="1">SUM(C88:O88)</f>
        <v>24.457563238987365</v>
      </c>
      <c r="Q88" s="13"/>
    </row>
    <row r="89" spans="1:17" x14ac:dyDescent="0.3">
      <c r="A89" s="11">
        <v>44150</v>
      </c>
      <c r="B89" s="10">
        <v>17845</v>
      </c>
      <c r="C89" s="12">
        <v>1.381731577</v>
      </c>
      <c r="D89" s="13">
        <f>C7 * (1+D46)</f>
        <v>1.6788038660550002</v>
      </c>
      <c r="E89" s="13">
        <f t="shared" si="0"/>
        <v>1.89704836864215</v>
      </c>
      <c r="F89" s="13">
        <f t="shared" si="0"/>
        <v>2.1246941728792081</v>
      </c>
      <c r="G89" s="13">
        <f t="shared" si="0"/>
        <v>2.2925450125366655</v>
      </c>
      <c r="H89" s="13">
        <f t="shared" si="0"/>
        <v>2.3177630076745688</v>
      </c>
      <c r="I89" s="13">
        <f t="shared" si="0"/>
        <v>2.3455761637666637</v>
      </c>
      <c r="J89" s="13">
        <f t="shared" si="0"/>
        <v>2.3666863492405632</v>
      </c>
      <c r="K89" s="13">
        <f t="shared" si="0"/>
        <v>2.3879865263837279</v>
      </c>
      <c r="L89" s="13">
        <f>K89 * (1+L$44)</f>
        <v>2.4023144455420304</v>
      </c>
      <c r="M89" s="13">
        <f>L89 * (1+M$44)</f>
        <v>2.4263375899974506</v>
      </c>
      <c r="N89" s="13"/>
      <c r="O89" s="13"/>
      <c r="P89" s="12">
        <f t="shared" si="1"/>
        <v>23.62148707971803</v>
      </c>
      <c r="Q89" s="13"/>
    </row>
    <row r="90" spans="1:17" x14ac:dyDescent="0.3">
      <c r="A90" s="11">
        <v>44157</v>
      </c>
      <c r="B90" s="10">
        <v>19637</v>
      </c>
      <c r="C90" s="12">
        <v>1.647247543</v>
      </c>
      <c r="D90" s="13">
        <f>C8 * (1+D47)</f>
        <v>1.8828039416490001</v>
      </c>
      <c r="E90" s="13">
        <f t="shared" si="0"/>
        <v>2.1087404146468804</v>
      </c>
      <c r="F90" s="13">
        <f t="shared" si="0"/>
        <v>2.2289386182817523</v>
      </c>
      <c r="G90" s="13">
        <f t="shared" si="0"/>
        <v>2.2668305747925417</v>
      </c>
      <c r="H90" s="13">
        <f t="shared" si="0"/>
        <v>2.2804315582412968</v>
      </c>
      <c r="I90" s="13">
        <f t="shared" si="0"/>
        <v>2.2872728529160207</v>
      </c>
      <c r="J90" s="13">
        <f t="shared" si="0"/>
        <v>2.2987092171806007</v>
      </c>
      <c r="K90" s="13">
        <f t="shared" si="0"/>
        <v>2.3331898554383095</v>
      </c>
      <c r="L90" s="13">
        <f>K90 * (1+L$44)</f>
        <v>2.3471889945709394</v>
      </c>
      <c r="M90" s="13"/>
      <c r="N90" s="13"/>
      <c r="O90" s="13"/>
      <c r="P90" s="12">
        <f t="shared" si="1"/>
        <v>21.681353570717341</v>
      </c>
      <c r="Q90" s="13"/>
    </row>
    <row r="91" spans="1:17" x14ac:dyDescent="0.3">
      <c r="A91" s="11">
        <v>44164</v>
      </c>
      <c r="B91" s="10">
        <v>21991</v>
      </c>
      <c r="C91" s="12">
        <v>1.3194033919999999</v>
      </c>
      <c r="D91" s="13">
        <f>C9 * (1+D48)</f>
        <v>1.6822393247999998</v>
      </c>
      <c r="E91" s="13">
        <f t="shared" si="0"/>
        <v>1.9261640268959999</v>
      </c>
      <c r="F91" s="13">
        <f t="shared" si="0"/>
        <v>1.9743181275683996</v>
      </c>
      <c r="G91" s="13">
        <f t="shared" si="0"/>
        <v>1.98616403633381</v>
      </c>
      <c r="H91" s="13">
        <f t="shared" si="0"/>
        <v>2.0080118407334817</v>
      </c>
      <c r="I91" s="13">
        <f t="shared" si="0"/>
        <v>2.014035876255682</v>
      </c>
      <c r="J91" s="13">
        <f t="shared" si="0"/>
        <v>2.0261200915132163</v>
      </c>
      <c r="K91" s="13">
        <f t="shared" si="0"/>
        <v>2.0321984517877558</v>
      </c>
      <c r="L91" s="13"/>
      <c r="M91" s="13"/>
      <c r="N91" s="13"/>
      <c r="O91" s="13"/>
      <c r="P91" s="12">
        <f t="shared" si="1"/>
        <v>16.968655167888347</v>
      </c>
      <c r="Q91" s="13"/>
    </row>
    <row r="92" spans="1:17" x14ac:dyDescent="0.3">
      <c r="A92" s="11">
        <v>44171</v>
      </c>
      <c r="B92" s="10">
        <v>28069</v>
      </c>
      <c r="C92" s="12">
        <v>1.2025722329999999</v>
      </c>
      <c r="D92" s="13">
        <f>C10 * (1+D49)</f>
        <v>1.5320770248419999</v>
      </c>
      <c r="E92" s="13">
        <f t="shared" si="0"/>
        <v>1.6132771071586258</v>
      </c>
      <c r="F92" s="13">
        <f t="shared" si="0"/>
        <v>1.6471559264089568</v>
      </c>
      <c r="G92" s="13">
        <f t="shared" si="0"/>
        <v>1.6685689534522732</v>
      </c>
      <c r="H92" s="13">
        <f t="shared" si="0"/>
        <v>1.6952660567075095</v>
      </c>
      <c r="I92" s="13">
        <f t="shared" si="0"/>
        <v>1.7189997815014146</v>
      </c>
      <c r="J92" s="13">
        <f t="shared" si="0"/>
        <v>1.7207187812829159</v>
      </c>
      <c r="K92" s="13"/>
      <c r="L92" s="13"/>
      <c r="M92" s="13"/>
      <c r="N92" s="13"/>
      <c r="O92" s="13"/>
      <c r="P92" s="12">
        <f t="shared" si="1"/>
        <v>12.798635864353695</v>
      </c>
      <c r="Q92" s="13"/>
    </row>
    <row r="93" spans="1:17" x14ac:dyDescent="0.3">
      <c r="A93" s="11">
        <v>44178</v>
      </c>
      <c r="B93" s="10">
        <v>25153</v>
      </c>
      <c r="C93" s="12">
        <v>1.008229635</v>
      </c>
      <c r="D93" s="13">
        <f>C11 * (1+D50)</f>
        <v>1.1161102059449999</v>
      </c>
      <c r="E93" s="13">
        <f t="shared" si="0"/>
        <v>1.1562901733590198</v>
      </c>
      <c r="F93" s="13">
        <f t="shared" si="0"/>
        <v>1.1863537178663544</v>
      </c>
      <c r="G93" s="13">
        <f t="shared" si="0"/>
        <v>1.2266897442738105</v>
      </c>
      <c r="H93" s="13">
        <f t="shared" si="0"/>
        <v>1.256130298136382</v>
      </c>
      <c r="I93" s="13">
        <f t="shared" si="0"/>
        <v>1.256130298136382</v>
      </c>
      <c r="J93" s="13"/>
      <c r="K93" s="13"/>
      <c r="L93" s="13"/>
      <c r="M93" s="13"/>
      <c r="N93" s="13"/>
      <c r="O93" s="13"/>
      <c r="P93" s="12">
        <f t="shared" si="1"/>
        <v>8.2059340727169481</v>
      </c>
      <c r="Q93" s="13"/>
    </row>
    <row r="94" spans="1:17" x14ac:dyDescent="0.3">
      <c r="A94" s="11">
        <v>44185</v>
      </c>
      <c r="B94" s="10">
        <v>17830</v>
      </c>
      <c r="C94" s="12">
        <v>0.368704431</v>
      </c>
      <c r="D94" s="13">
        <f>C12 * (1+D51)</f>
        <v>0.42253527792599999</v>
      </c>
      <c r="E94" s="13">
        <f t="shared" si="0"/>
        <v>0.44366204182230001</v>
      </c>
      <c r="F94" s="13">
        <f t="shared" si="0"/>
        <v>0.46673246799705964</v>
      </c>
      <c r="G94" s="13">
        <f t="shared" si="0"/>
        <v>0.48493503424894491</v>
      </c>
      <c r="H94" s="13">
        <f t="shared" si="0"/>
        <v>0.49317892983117695</v>
      </c>
      <c r="I94" s="13"/>
      <c r="J94" s="13"/>
      <c r="K94" s="13"/>
      <c r="L94" s="13"/>
      <c r="M94" s="13"/>
      <c r="N94" s="13"/>
      <c r="O94" s="13"/>
      <c r="P94" s="12">
        <f t="shared" si="1"/>
        <v>2.6797481828254814</v>
      </c>
      <c r="Q94" s="13"/>
    </row>
    <row r="95" spans="1:17" x14ac:dyDescent="0.3">
      <c r="A95" s="11">
        <v>44192</v>
      </c>
      <c r="B95" s="10">
        <v>16539</v>
      </c>
      <c r="C95" s="12">
        <v>0.33907733200000001</v>
      </c>
      <c r="D95" s="13">
        <f>C13 * (1+D52)</f>
        <v>0.3899389318</v>
      </c>
      <c r="E95" s="13">
        <f t="shared" si="0"/>
        <v>0.3946181989816</v>
      </c>
      <c r="F95" s="13">
        <f t="shared" si="0"/>
        <v>0.41513834532864324</v>
      </c>
      <c r="G95" s="13">
        <f t="shared" si="0"/>
        <v>0.42095028216324426</v>
      </c>
      <c r="H95" s="13"/>
      <c r="I95" s="13"/>
      <c r="J95" s="13"/>
      <c r="K95" s="13"/>
      <c r="L95" s="13"/>
      <c r="M95" s="13"/>
      <c r="N95" s="13"/>
      <c r="O95" s="13"/>
      <c r="P95" s="12">
        <f t="shared" si="1"/>
        <v>1.9597230902734875</v>
      </c>
      <c r="Q95" s="13"/>
    </row>
    <row r="96" spans="1:17" x14ac:dyDescent="0.3">
      <c r="A96" s="11">
        <v>44199</v>
      </c>
      <c r="B96" s="10">
        <v>22774</v>
      </c>
      <c r="C96" s="12">
        <v>0.228374462</v>
      </c>
      <c r="D96" s="13">
        <f>C14 * (1+D53)</f>
        <v>0.29254768582200003</v>
      </c>
      <c r="E96" s="13">
        <f t="shared" si="0"/>
        <v>0.32004716828926805</v>
      </c>
      <c r="F96" s="13">
        <f t="shared" si="0"/>
        <v>0.32484787581360702</v>
      </c>
      <c r="G96" s="13"/>
      <c r="H96" s="13"/>
      <c r="I96" s="13"/>
      <c r="J96" s="13"/>
      <c r="K96" s="13"/>
      <c r="L96" s="13"/>
      <c r="M96" s="13"/>
      <c r="N96" s="13"/>
      <c r="O96" s="13"/>
      <c r="P96" s="12">
        <f t="shared" si="1"/>
        <v>1.1658171919248752</v>
      </c>
      <c r="Q96" s="13"/>
    </row>
    <row r="97" spans="1:17" x14ac:dyDescent="0.3">
      <c r="A97" s="11">
        <v>44206</v>
      </c>
      <c r="B97" s="10">
        <v>21452</v>
      </c>
      <c r="C97" s="12">
        <v>0.39940331899999998</v>
      </c>
      <c r="D97" s="13">
        <f>C15 * (1+D54)</f>
        <v>0.45771620357399995</v>
      </c>
      <c r="E97" s="13">
        <f t="shared" si="0"/>
        <v>0.4700745410704979</v>
      </c>
      <c r="F97" s="13"/>
      <c r="G97" s="13"/>
      <c r="H97" s="13"/>
      <c r="I97" s="13"/>
      <c r="J97" s="13"/>
      <c r="K97" s="13"/>
      <c r="L97" s="13"/>
      <c r="M97" s="13"/>
      <c r="N97" s="13"/>
      <c r="O97" s="13"/>
      <c r="P97" s="12">
        <f t="shared" si="1"/>
        <v>1.3271940636444979</v>
      </c>
      <c r="Q97" s="13"/>
    </row>
    <row r="98" spans="1:17" x14ac:dyDescent="0.3">
      <c r="A98" s="11">
        <v>44213</v>
      </c>
      <c r="B98" s="10">
        <v>20782</v>
      </c>
      <c r="C98" s="12">
        <v>0.90318544899999997</v>
      </c>
      <c r="D98" s="13">
        <f>C16 * (1+D55)</f>
        <v>1.0251154846149999</v>
      </c>
      <c r="E98" s="13"/>
      <c r="F98" s="13"/>
      <c r="G98" s="13"/>
      <c r="H98" s="13"/>
      <c r="I98" s="13"/>
      <c r="J98" s="13"/>
      <c r="K98" s="13"/>
      <c r="L98" s="13"/>
      <c r="M98" s="13"/>
      <c r="N98" s="13"/>
      <c r="O98" s="13"/>
      <c r="P98" s="12">
        <f t="shared" si="1"/>
        <v>1.9283009336149999</v>
      </c>
      <c r="Q98" s="13"/>
    </row>
    <row r="99" spans="1:17" x14ac:dyDescent="0.3">
      <c r="A99" s="11">
        <v>44220</v>
      </c>
      <c r="B99" s="10">
        <v>19560</v>
      </c>
      <c r="C99" s="12">
        <v>0.19212678899999999</v>
      </c>
      <c r="D99" s="13"/>
      <c r="E99" s="13"/>
      <c r="F99" s="13"/>
      <c r="G99" s="13"/>
      <c r="H99" s="13"/>
      <c r="I99" s="13"/>
      <c r="J99" s="13"/>
      <c r="K99" s="13"/>
      <c r="L99" s="13"/>
      <c r="M99" s="13"/>
      <c r="N99" s="13"/>
      <c r="O99" s="13"/>
      <c r="P99" s="12">
        <f t="shared" si="1"/>
        <v>0.19212678899999999</v>
      </c>
      <c r="Q99" s="13"/>
    </row>
    <row r="105" spans="1:17" ht="15" thickBot="1" x14ac:dyDescent="0.35"/>
    <row r="106" spans="1:17" ht="24" thickBot="1" x14ac:dyDescent="0.5">
      <c r="D106" s="7" t="s">
        <v>20</v>
      </c>
      <c r="E106" s="8"/>
      <c r="F106" s="8"/>
      <c r="G106" s="8"/>
      <c r="H106" s="8"/>
      <c r="I106" s="8"/>
      <c r="J106" s="2"/>
      <c r="K106" s="2"/>
      <c r="L106" s="2"/>
      <c r="M106" s="3"/>
    </row>
    <row r="108" spans="1:17" ht="18" x14ac:dyDescent="0.35">
      <c r="A108" s="9" t="s">
        <v>0</v>
      </c>
      <c r="B108" s="9" t="s">
        <v>1</v>
      </c>
      <c r="C108" s="9" t="s">
        <v>2</v>
      </c>
      <c r="D108" s="9" t="s">
        <v>3</v>
      </c>
      <c r="E108" s="9" t="s">
        <v>4</v>
      </c>
      <c r="F108" s="9" t="s">
        <v>5</v>
      </c>
      <c r="G108" s="9" t="s">
        <v>6</v>
      </c>
      <c r="H108" s="9" t="s">
        <v>7</v>
      </c>
      <c r="I108" s="9" t="s">
        <v>8</v>
      </c>
      <c r="J108" s="9" t="s">
        <v>9</v>
      </c>
      <c r="K108" s="9" t="s">
        <v>10</v>
      </c>
      <c r="L108" s="9" t="s">
        <v>11</v>
      </c>
      <c r="M108" s="9" t="s">
        <v>12</v>
      </c>
      <c r="N108" s="9" t="s">
        <v>13</v>
      </c>
      <c r="O108" s="9" t="s">
        <v>14</v>
      </c>
      <c r="P108" s="9" t="s">
        <v>21</v>
      </c>
      <c r="Q108" s="10"/>
    </row>
    <row r="109" spans="1:17" x14ac:dyDescent="0.3">
      <c r="A109" s="11">
        <v>44136</v>
      </c>
      <c r="B109" s="10">
        <v>20078</v>
      </c>
      <c r="C109" s="12">
        <v>0.93799183200000003</v>
      </c>
      <c r="D109" s="13">
        <f>C5 * (1+D66)</f>
        <v>1.2644129895359999</v>
      </c>
      <c r="E109" s="13">
        <f>D109 * (1 + E66)</f>
        <v>2.0647864119122876</v>
      </c>
      <c r="F109" s="13">
        <f t="shared" ref="F109:O109" si="2">E109 * (1 + F66)</f>
        <v>3.947871619576294</v>
      </c>
      <c r="G109" s="13">
        <f t="shared" si="2"/>
        <v>8.2194687119578429</v>
      </c>
      <c r="H109" s="13">
        <f t="shared" si="2"/>
        <v>18.460926727057316</v>
      </c>
      <c r="I109" s="13">
        <f t="shared" si="2"/>
        <v>44.712364532932817</v>
      </c>
      <c r="J109" s="13">
        <f t="shared" si="2"/>
        <v>109.50058074115246</v>
      </c>
      <c r="K109" s="13">
        <f t="shared" si="2"/>
        <v>269.04292688101157</v>
      </c>
      <c r="L109" s="13">
        <f t="shared" si="2"/>
        <v>665.0741152498606</v>
      </c>
      <c r="M109" s="13">
        <f t="shared" si="2"/>
        <v>1660.0249916636521</v>
      </c>
      <c r="N109" s="13">
        <f t="shared" si="2"/>
        <v>4169.9827790590944</v>
      </c>
      <c r="O109" s="13">
        <f t="shared" si="2"/>
        <v>10558.396396577627</v>
      </c>
      <c r="P109" s="12">
        <f>SUM(C109:O109)</f>
        <v>17511.629612997371</v>
      </c>
      <c r="Q109" s="13"/>
    </row>
    <row r="110" spans="1:17" x14ac:dyDescent="0.3">
      <c r="A110" s="11">
        <v>44143</v>
      </c>
      <c r="B110" s="10">
        <v>16232</v>
      </c>
      <c r="C110" s="12">
        <v>1.1919664860000001</v>
      </c>
      <c r="D110" s="13">
        <f>C6 * (1+D67)</f>
        <v>1.5733957615200003</v>
      </c>
      <c r="E110" s="13">
        <f t="shared" ref="E110:M119" si="3">D110 * (1 + E67)</f>
        <v>2.4482038049251207</v>
      </c>
      <c r="F110" s="13">
        <f t="shared" si="3"/>
        <v>4.2794602510091106</v>
      </c>
      <c r="G110" s="13">
        <f t="shared" si="3"/>
        <v>8.4733312969980386</v>
      </c>
      <c r="H110" s="13">
        <f t="shared" si="3"/>
        <v>17.522849122191943</v>
      </c>
      <c r="I110" s="13">
        <f t="shared" si="3"/>
        <v>36.815506005725268</v>
      </c>
      <c r="J110" s="13">
        <f t="shared" si="3"/>
        <v>79.48467746636085</v>
      </c>
      <c r="K110" s="13"/>
      <c r="L110" s="13">
        <f>J110 * (1 + L67)</f>
        <v>172.40226542453669</v>
      </c>
      <c r="M110" s="13">
        <f>L110 * (1 + M67)</f>
        <v>379.11258166855617</v>
      </c>
      <c r="N110" s="13">
        <f t="shared" ref="N110" si="4">M110 * (1 + N67)</f>
        <v>840.11348097752057</v>
      </c>
      <c r="O110" s="13"/>
      <c r="P110" s="12">
        <f t="shared" ref="P110:P121" si="5">SUM(C110:O110)</f>
        <v>1543.4177182653439</v>
      </c>
      <c r="Q110" s="13"/>
    </row>
    <row r="111" spans="1:17" x14ac:dyDescent="0.3">
      <c r="A111" s="11">
        <v>44150</v>
      </c>
      <c r="B111" s="10">
        <v>17845</v>
      </c>
      <c r="C111" s="12">
        <v>1.381731577</v>
      </c>
      <c r="D111" s="13">
        <f>C7 * (1+D68)</f>
        <v>1.6788038660550002</v>
      </c>
      <c r="E111" s="13">
        <f t="shared" si="3"/>
        <v>2.3049977080935151</v>
      </c>
      <c r="F111" s="13">
        <f t="shared" si="3"/>
        <v>3.5450864750478264</v>
      </c>
      <c r="G111" s="13">
        <f t="shared" si="3"/>
        <v>5.8812984621043443</v>
      </c>
      <c r="H111" s="13">
        <f t="shared" si="3"/>
        <v>9.8629375209489858</v>
      </c>
      <c r="I111" s="13">
        <f t="shared" si="3"/>
        <v>16.747267910571377</v>
      </c>
      <c r="J111" s="13">
        <f t="shared" si="3"/>
        <v>28.70481719871934</v>
      </c>
      <c r="K111" s="13">
        <f t="shared" si="3"/>
        <v>49.630628936585744</v>
      </c>
      <c r="L111" s="13">
        <f t="shared" si="3"/>
        <v>86.059510576039685</v>
      </c>
      <c r="M111" s="13">
        <f t="shared" si="3"/>
        <v>149.48536987058094</v>
      </c>
      <c r="N111" s="13"/>
      <c r="O111" s="13"/>
      <c r="P111" s="12">
        <f t="shared" si="5"/>
        <v>355.28245010174675</v>
      </c>
      <c r="Q111" s="13"/>
    </row>
    <row r="112" spans="1:17" x14ac:dyDescent="0.3">
      <c r="A112" s="11">
        <v>44157</v>
      </c>
      <c r="B112" s="10">
        <v>19637</v>
      </c>
      <c r="C112" s="12">
        <v>1.647247543</v>
      </c>
      <c r="D112" s="13">
        <f>C8 * (1+D69)</f>
        <v>1.8828039416490001</v>
      </c>
      <c r="E112" s="13">
        <f t="shared" si="3"/>
        <v>2.40998904531072</v>
      </c>
      <c r="F112" s="13">
        <f t="shared" si="3"/>
        <v>3.2583051892600929</v>
      </c>
      <c r="G112" s="13">
        <f t="shared" si="3"/>
        <v>4.4801696352326275</v>
      </c>
      <c r="H112" s="13">
        <f t="shared" si="3"/>
        <v>6.1960746055267242</v>
      </c>
      <c r="I112" s="13">
        <f t="shared" si="3"/>
        <v>8.5939554778655669</v>
      </c>
      <c r="J112" s="13">
        <f t="shared" si="3"/>
        <v>11.971379980666734</v>
      </c>
      <c r="K112" s="13">
        <f t="shared" si="3"/>
        <v>16.92753129266276</v>
      </c>
      <c r="L112" s="13">
        <f t="shared" si="3"/>
        <v>23.986311841703131</v>
      </c>
      <c r="M112" s="13"/>
      <c r="N112" s="13"/>
      <c r="O112" s="13"/>
      <c r="P112" s="12">
        <f t="shared" si="5"/>
        <v>81.353768552877355</v>
      </c>
      <c r="Q112" s="13"/>
    </row>
    <row r="113" spans="1:17" x14ac:dyDescent="0.3">
      <c r="A113" s="11">
        <v>44164</v>
      </c>
      <c r="B113" s="10">
        <v>21991</v>
      </c>
      <c r="C113" s="12">
        <v>1.3194033919999999</v>
      </c>
      <c r="D113" s="13">
        <f>C9 * (1+D70)</f>
        <v>1.6822393247999998</v>
      </c>
      <c r="E113" s="13">
        <f t="shared" si="3"/>
        <v>2.4560694142079997</v>
      </c>
      <c r="F113" s="13">
        <f t="shared" si="3"/>
        <v>3.6742798436551678</v>
      </c>
      <c r="G113" s="13">
        <f t="shared" si="3"/>
        <v>5.5334654445446825</v>
      </c>
      <c r="H113" s="13">
        <f t="shared" si="3"/>
        <v>8.421934406597007</v>
      </c>
      <c r="I113" s="13">
        <f t="shared" si="3"/>
        <v>12.860293838873631</v>
      </c>
      <c r="J113" s="13">
        <f t="shared" si="3"/>
        <v>19.753411336509895</v>
      </c>
      <c r="K113" s="13">
        <f t="shared" si="3"/>
        <v>30.42025345822524</v>
      </c>
      <c r="L113" s="13"/>
      <c r="M113" s="13"/>
      <c r="N113" s="13"/>
      <c r="O113" s="13"/>
      <c r="P113" s="12">
        <f t="shared" si="5"/>
        <v>86.121350459413634</v>
      </c>
      <c r="Q113" s="13"/>
    </row>
    <row r="114" spans="1:17" x14ac:dyDescent="0.3">
      <c r="A114" s="11">
        <v>44171</v>
      </c>
      <c r="B114" s="10">
        <v>28069</v>
      </c>
      <c r="C114" s="12">
        <v>1.2025722329999999</v>
      </c>
      <c r="D114" s="13">
        <f>C10 * (1+D71)</f>
        <v>1.5320770248419999</v>
      </c>
      <c r="E114" s="13">
        <f t="shared" si="3"/>
        <v>2.056047367337964</v>
      </c>
      <c r="F114" s="13">
        <f t="shared" si="3"/>
        <v>2.8167848932530108</v>
      </c>
      <c r="G114" s="13">
        <f t="shared" si="3"/>
        <v>3.9096974318351787</v>
      </c>
      <c r="H114" s="13">
        <f t="shared" si="3"/>
        <v>5.5126733788876017</v>
      </c>
      <c r="I114" s="13">
        <f t="shared" si="3"/>
        <v>7.8831229318092699</v>
      </c>
      <c r="J114" s="13">
        <f t="shared" si="3"/>
        <v>11.288632038350874</v>
      </c>
      <c r="K114" s="13"/>
      <c r="L114" s="13"/>
      <c r="M114" s="13"/>
      <c r="N114" s="13"/>
      <c r="O114" s="13"/>
      <c r="P114" s="12">
        <f t="shared" si="5"/>
        <v>36.201607299315903</v>
      </c>
      <c r="Q114" s="13"/>
    </row>
    <row r="115" spans="1:17" x14ac:dyDescent="0.3">
      <c r="A115" s="11">
        <v>44178</v>
      </c>
      <c r="B115" s="10">
        <v>25153</v>
      </c>
      <c r="C115" s="12">
        <v>1.008229635</v>
      </c>
      <c r="D115" s="13">
        <f>C11 * (1+D72)</f>
        <v>1.1161102059449999</v>
      </c>
      <c r="E115" s="13">
        <f t="shared" si="3"/>
        <v>1.280178406218915</v>
      </c>
      <c r="F115" s="13">
        <f t="shared" si="3"/>
        <v>1.5067699841196629</v>
      </c>
      <c r="G115" s="13">
        <f t="shared" si="3"/>
        <v>1.8337390706736298</v>
      </c>
      <c r="H115" s="13">
        <f t="shared" si="3"/>
        <v>2.2866726211300161</v>
      </c>
      <c r="I115" s="13">
        <f t="shared" si="3"/>
        <v>2.8514807585491297</v>
      </c>
      <c r="J115" s="13"/>
      <c r="K115" s="13"/>
      <c r="L115" s="13"/>
      <c r="M115" s="13"/>
      <c r="N115" s="13"/>
      <c r="O115" s="13"/>
      <c r="P115" s="12">
        <f t="shared" si="5"/>
        <v>11.883180681636354</v>
      </c>
      <c r="Q115" s="13"/>
    </row>
    <row r="116" spans="1:17" x14ac:dyDescent="0.3">
      <c r="A116" s="11">
        <v>44185</v>
      </c>
      <c r="B116" s="10">
        <v>17830</v>
      </c>
      <c r="C116" s="12">
        <v>0.368704431</v>
      </c>
      <c r="D116" s="13">
        <f>C12 * (1+D73)</f>
        <v>0.42253527792599999</v>
      </c>
      <c r="E116" s="13">
        <f t="shared" si="3"/>
        <v>0.50830993934497803</v>
      </c>
      <c r="F116" s="13">
        <f t="shared" si="3"/>
        <v>0.64352038321074223</v>
      </c>
      <c r="G116" s="13">
        <f t="shared" si="3"/>
        <v>0.84622930392212603</v>
      </c>
      <c r="H116" s="13">
        <f t="shared" si="3"/>
        <v>1.1314085793438824</v>
      </c>
      <c r="I116" s="13"/>
      <c r="J116" s="13"/>
      <c r="K116" s="13"/>
      <c r="L116" s="13"/>
      <c r="M116" s="13"/>
      <c r="N116" s="13"/>
      <c r="O116" s="13"/>
      <c r="P116" s="12">
        <f t="shared" si="5"/>
        <v>3.9207079147477293</v>
      </c>
      <c r="Q116" s="13"/>
    </row>
    <row r="117" spans="1:17" x14ac:dyDescent="0.3">
      <c r="A117" s="11">
        <v>44192</v>
      </c>
      <c r="B117" s="10">
        <v>16539</v>
      </c>
      <c r="C117" s="12">
        <v>0.33907733200000001</v>
      </c>
      <c r="D117" s="13">
        <f>C13 * (1+D74)</f>
        <v>0.3899389318</v>
      </c>
      <c r="E117" s="13">
        <f t="shared" si="3"/>
        <v>0.45349897768340003</v>
      </c>
      <c r="F117" s="13">
        <f t="shared" si="3"/>
        <v>0.55462924970679828</v>
      </c>
      <c r="G117" s="13">
        <f t="shared" si="3"/>
        <v>0.68829489888613671</v>
      </c>
      <c r="H117" s="13"/>
      <c r="I117" s="13"/>
      <c r="J117" s="13"/>
      <c r="K117" s="13"/>
      <c r="L117" s="13"/>
      <c r="M117" s="13"/>
      <c r="N117" s="13"/>
      <c r="O117" s="13"/>
      <c r="P117" s="12">
        <f t="shared" si="5"/>
        <v>2.4254393900763347</v>
      </c>
      <c r="Q117" s="13"/>
    </row>
    <row r="118" spans="1:17" x14ac:dyDescent="0.3">
      <c r="A118" s="11">
        <v>44199</v>
      </c>
      <c r="B118" s="10">
        <v>22774</v>
      </c>
      <c r="C118" s="12">
        <v>0.228374462</v>
      </c>
      <c r="D118" s="13">
        <f>C14 * (1+D75)</f>
        <v>0.29254768582200003</v>
      </c>
      <c r="E118" s="13">
        <f t="shared" si="3"/>
        <v>0.40985930783662206</v>
      </c>
      <c r="F118" s="13">
        <f t="shared" si="3"/>
        <v>0.58281993574367652</v>
      </c>
      <c r="G118" s="13"/>
      <c r="H118" s="13"/>
      <c r="I118" s="13"/>
      <c r="J118" s="13"/>
      <c r="K118" s="13"/>
      <c r="L118" s="13"/>
      <c r="M118" s="13"/>
      <c r="N118" s="13"/>
      <c r="O118" s="13"/>
      <c r="P118" s="12">
        <f t="shared" si="5"/>
        <v>1.5136013914022985</v>
      </c>
      <c r="Q118" s="13"/>
    </row>
    <row r="119" spans="1:17" x14ac:dyDescent="0.3">
      <c r="A119" s="11">
        <v>44206</v>
      </c>
      <c r="B119" s="10">
        <v>21452</v>
      </c>
      <c r="C119" s="12">
        <v>0.39940331899999998</v>
      </c>
      <c r="D119" s="13">
        <f>C15 * (1+D76)</f>
        <v>0.45771620357399995</v>
      </c>
      <c r="E119" s="13">
        <f t="shared" si="3"/>
        <v>0.53918968781017196</v>
      </c>
      <c r="F119" s="13"/>
      <c r="G119" s="13"/>
      <c r="H119" s="13"/>
      <c r="I119" s="13"/>
      <c r="J119" s="13"/>
      <c r="K119" s="13"/>
      <c r="L119" s="13"/>
      <c r="M119" s="13"/>
      <c r="N119" s="13"/>
      <c r="O119" s="13"/>
      <c r="P119" s="12">
        <f t="shared" si="5"/>
        <v>1.3963092103841719</v>
      </c>
      <c r="Q119" s="13"/>
    </row>
    <row r="120" spans="1:17" x14ac:dyDescent="0.3">
      <c r="A120" s="11">
        <v>44213</v>
      </c>
      <c r="B120" s="10">
        <v>20782</v>
      </c>
      <c r="C120" s="12">
        <v>0.90318544899999997</v>
      </c>
      <c r="D120" s="13">
        <f>C16 * (1+D77)</f>
        <v>1.0251154846149999</v>
      </c>
      <c r="E120" s="13"/>
      <c r="F120" s="13"/>
      <c r="G120" s="13"/>
      <c r="H120" s="13"/>
      <c r="I120" s="13"/>
      <c r="J120" s="13"/>
      <c r="K120" s="13"/>
      <c r="L120" s="13"/>
      <c r="M120" s="13"/>
      <c r="N120" s="13"/>
      <c r="O120" s="13"/>
      <c r="P120" s="12">
        <f t="shared" si="5"/>
        <v>1.9283009336149999</v>
      </c>
      <c r="Q120" s="13"/>
    </row>
    <row r="121" spans="1:17" x14ac:dyDescent="0.3">
      <c r="A121" s="11">
        <v>44220</v>
      </c>
      <c r="B121" s="10">
        <v>19560</v>
      </c>
      <c r="C121" s="12">
        <v>0.19212678899999999</v>
      </c>
      <c r="D121" s="13"/>
      <c r="E121" s="13"/>
      <c r="F121" s="13"/>
      <c r="G121" s="13"/>
      <c r="H121" s="13"/>
      <c r="I121" s="13"/>
      <c r="J121" s="13"/>
      <c r="K121" s="13"/>
      <c r="L121" s="13"/>
      <c r="M121" s="13"/>
      <c r="N121" s="13"/>
      <c r="O121" s="13"/>
      <c r="P121" s="12">
        <f t="shared" si="5"/>
        <v>0.19212678899999999</v>
      </c>
      <c r="Q121" s="13"/>
    </row>
  </sheetData>
  <conditionalFormatting sqref="C5:O17">
    <cfRule type="colorScale" priority="8">
      <colorScale>
        <cfvo type="min"/>
        <cfvo type="percentile" val="50"/>
        <cfvo type="max"/>
        <color rgb="FFF8696B"/>
        <color rgb="FFFFEB84"/>
        <color rgb="FF63BE7B"/>
      </colorScale>
    </cfRule>
  </conditionalFormatting>
  <conditionalFormatting sqref="C23:O35">
    <cfRule type="colorScale" priority="7">
      <colorScale>
        <cfvo type="min"/>
        <cfvo type="percentile" val="50"/>
        <cfvo type="max"/>
        <color rgb="FFF8696B"/>
        <color rgb="FFFFEB84"/>
        <color rgb="FF63BE7B"/>
      </colorScale>
    </cfRule>
  </conditionalFormatting>
  <conditionalFormatting sqref="C44:O56">
    <cfRule type="colorScale" priority="6">
      <colorScale>
        <cfvo type="min"/>
        <cfvo type="percentile" val="50"/>
        <cfvo type="max"/>
        <color rgb="FFF8696B"/>
        <color rgb="FFFFEB84"/>
        <color rgb="FF63BE7B"/>
      </colorScale>
    </cfRule>
  </conditionalFormatting>
  <conditionalFormatting sqref="C66:O78">
    <cfRule type="colorScale" priority="5">
      <colorScale>
        <cfvo type="min"/>
        <cfvo type="percentile" val="50"/>
        <cfvo type="max"/>
        <color rgb="FFF8696B"/>
        <color rgb="FFFFEB84"/>
        <color rgb="FF63BE7B"/>
      </colorScale>
    </cfRule>
  </conditionalFormatting>
  <conditionalFormatting sqref="C87:C99">
    <cfRule type="colorScale" priority="4">
      <colorScale>
        <cfvo type="min"/>
        <cfvo type="percentile" val="50"/>
        <cfvo type="max"/>
        <color rgb="FFF8696B"/>
        <color rgb="FFFFEB84"/>
        <color rgb="FF63BE7B"/>
      </colorScale>
    </cfRule>
  </conditionalFormatting>
  <conditionalFormatting sqref="C109:C121">
    <cfRule type="colorScale" priority="3">
      <colorScale>
        <cfvo type="min"/>
        <cfvo type="percentile" val="50"/>
        <cfvo type="max"/>
        <color rgb="FFF8696B"/>
        <color rgb="FFFFEB84"/>
        <color rgb="FF63BE7B"/>
      </colorScale>
    </cfRule>
  </conditionalFormatting>
  <conditionalFormatting sqref="D87:P99">
    <cfRule type="colorScale" priority="2">
      <colorScale>
        <cfvo type="min"/>
        <cfvo type="percentile" val="50"/>
        <cfvo type="max"/>
        <color rgb="FFF8696B"/>
        <color rgb="FFFFEB84"/>
        <color rgb="FF63BE7B"/>
      </colorScale>
    </cfRule>
  </conditionalFormatting>
  <conditionalFormatting sqref="C109:P12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ignoredErrors>
    <ignoredError sqref="L110 L88" formula="1"/>
    <ignoredError sqref="P99 P121"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2025-09-19T11:04:58Z</dcterms:created>
  <dcterms:modified xsi:type="dcterms:W3CDTF">2025-09-21T13:45:06Z</dcterms:modified>
</cp:coreProperties>
</file>