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488FF50-11FE-4377-8AE0-B2DDB9B23C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asonality_12months" sheetId="3" r:id="rId1"/>
    <sheet name="Seasonality_Automatic" sheetId="4" r:id="rId2"/>
    <sheet name="Monthly 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5" i="3" l="1"/>
  <c r="C129" i="4"/>
  <c r="C141" i="4"/>
  <c r="C153" i="4"/>
  <c r="C165" i="4"/>
  <c r="C177" i="4"/>
  <c r="H2" i="4"/>
  <c r="C130" i="4"/>
  <c r="C142" i="4"/>
  <c r="C154" i="4"/>
  <c r="C166" i="4"/>
  <c r="C178" i="4"/>
  <c r="H3" i="4"/>
  <c r="C131" i="4"/>
  <c r="C143" i="4"/>
  <c r="C155" i="4"/>
  <c r="C167" i="4"/>
  <c r="C179" i="4"/>
  <c r="H4" i="4"/>
  <c r="C132" i="4"/>
  <c r="C144" i="4"/>
  <c r="C156" i="4"/>
  <c r="C168" i="4"/>
  <c r="C180" i="4"/>
  <c r="H5" i="4"/>
  <c r="H6" i="4"/>
  <c r="C160" i="4"/>
  <c r="C173" i="4"/>
  <c r="C133" i="4"/>
  <c r="C145" i="4"/>
  <c r="C157" i="4"/>
  <c r="C169" i="4"/>
  <c r="C181" i="4"/>
  <c r="C184" i="4"/>
  <c r="C134" i="4"/>
  <c r="C146" i="4"/>
  <c r="C158" i="4"/>
  <c r="C170" i="4"/>
  <c r="C182" i="4"/>
  <c r="H7" i="4"/>
  <c r="H8" i="4"/>
  <c r="C140" i="4"/>
  <c r="C135" i="4"/>
  <c r="C147" i="4"/>
  <c r="C159" i="4"/>
  <c r="C171" i="4"/>
  <c r="C183" i="4"/>
  <c r="C172" i="4"/>
  <c r="C176" i="4"/>
  <c r="C136" i="4"/>
  <c r="C148" i="4"/>
  <c r="C164" i="4"/>
  <c r="C137" i="4"/>
  <c r="C149" i="4"/>
  <c r="C161" i="4"/>
  <c r="C152" i="4"/>
  <c r="C138" i="4"/>
  <c r="C150" i="4"/>
  <c r="C162" i="4"/>
  <c r="C174" i="4"/>
  <c r="C139" i="4"/>
  <c r="C151" i="4"/>
  <c r="C163" i="4"/>
  <c r="C175" i="4"/>
  <c r="C129" i="3"/>
  <c r="C141" i="3"/>
  <c r="C153" i="3"/>
  <c r="C165" i="3"/>
  <c r="C177" i="3"/>
  <c r="C130" i="3"/>
  <c r="C142" i="3"/>
  <c r="C154" i="3"/>
  <c r="C166" i="3"/>
  <c r="C178" i="3"/>
  <c r="H3" i="3"/>
  <c r="C148" i="3"/>
  <c r="C151" i="3"/>
  <c r="C131" i="3"/>
  <c r="C143" i="3"/>
  <c r="C155" i="3"/>
  <c r="C167" i="3"/>
  <c r="C179" i="3"/>
  <c r="H4" i="3"/>
  <c r="C147" i="3"/>
  <c r="H8" i="3"/>
  <c r="C184" i="3"/>
  <c r="C173" i="3"/>
  <c r="C140" i="3"/>
  <c r="C132" i="3"/>
  <c r="C144" i="3"/>
  <c r="C156" i="3"/>
  <c r="C168" i="3"/>
  <c r="C180" i="3"/>
  <c r="H5" i="3"/>
  <c r="H7" i="3"/>
  <c r="C171" i="3"/>
  <c r="C172" i="3"/>
  <c r="C149" i="3"/>
  <c r="C175" i="3"/>
  <c r="C164" i="3"/>
  <c r="C133" i="3"/>
  <c r="C157" i="3"/>
  <c r="C169" i="3"/>
  <c r="C181" i="3"/>
  <c r="H6" i="3"/>
  <c r="C159" i="3"/>
  <c r="C160" i="3"/>
  <c r="C161" i="3"/>
  <c r="C152" i="3"/>
  <c r="C134" i="3"/>
  <c r="C146" i="3"/>
  <c r="C158" i="3"/>
  <c r="C170" i="3"/>
  <c r="C182" i="3"/>
  <c r="C176" i="3"/>
  <c r="H2" i="3"/>
  <c r="C135" i="3"/>
  <c r="C183" i="3"/>
  <c r="C137" i="3"/>
  <c r="C163" i="3"/>
  <c r="C136" i="3"/>
  <c r="C139" i="3"/>
  <c r="C138" i="3"/>
  <c r="C150" i="3"/>
  <c r="C162" i="3"/>
  <c r="C174" i="3"/>
  <c r="E175" i="4"/>
  <c r="E150" i="4"/>
  <c r="E164" i="4"/>
  <c r="D171" i="4"/>
  <c r="D170" i="4"/>
  <c r="D169" i="4"/>
  <c r="E180" i="4"/>
  <c r="D167" i="4"/>
  <c r="E154" i="4"/>
  <c r="E141" i="4"/>
  <c r="E178" i="4"/>
  <c r="D175" i="4"/>
  <c r="D150" i="4"/>
  <c r="D164" i="4"/>
  <c r="E171" i="4"/>
  <c r="E170" i="4"/>
  <c r="E169" i="4"/>
  <c r="D180" i="4"/>
  <c r="E167" i="4"/>
  <c r="D154" i="4"/>
  <c r="D141" i="4"/>
  <c r="D172" i="4"/>
  <c r="E163" i="4"/>
  <c r="E138" i="4"/>
  <c r="D148" i="4"/>
  <c r="D159" i="4"/>
  <c r="D158" i="4"/>
  <c r="D157" i="4"/>
  <c r="E168" i="4"/>
  <c r="E155" i="4"/>
  <c r="E142" i="4"/>
  <c r="E129" i="4"/>
  <c r="E174" i="4"/>
  <c r="D163" i="4"/>
  <c r="D138" i="4"/>
  <c r="E148" i="4"/>
  <c r="E159" i="4"/>
  <c r="E158" i="4"/>
  <c r="E157" i="4"/>
  <c r="D168" i="4"/>
  <c r="D155" i="4"/>
  <c r="D142" i="4"/>
  <c r="D129" i="4"/>
  <c r="E149" i="4"/>
  <c r="E165" i="4"/>
  <c r="E151" i="4"/>
  <c r="E152" i="4"/>
  <c r="D136" i="4"/>
  <c r="D147" i="4"/>
  <c r="D146" i="4"/>
  <c r="D145" i="4"/>
  <c r="D156" i="4"/>
  <c r="E143" i="4"/>
  <c r="E130" i="4"/>
  <c r="E140" i="4"/>
  <c r="D151" i="4"/>
  <c r="D152" i="4"/>
  <c r="E136" i="4"/>
  <c r="E147" i="4"/>
  <c r="E146" i="4"/>
  <c r="E145" i="4"/>
  <c r="E156" i="4"/>
  <c r="D143" i="4"/>
  <c r="D130" i="4"/>
  <c r="E132" i="4"/>
  <c r="E139" i="4"/>
  <c r="E161" i="4"/>
  <c r="E176" i="4"/>
  <c r="D135" i="4"/>
  <c r="D134" i="4"/>
  <c r="D133" i="4"/>
  <c r="D144" i="4"/>
  <c r="E131" i="4"/>
  <c r="E177" i="4"/>
  <c r="E173" i="4"/>
  <c r="D139" i="4"/>
  <c r="D161" i="4"/>
  <c r="D176" i="4"/>
  <c r="E135" i="4"/>
  <c r="E134" i="4"/>
  <c r="E133" i="4"/>
  <c r="E144" i="4"/>
  <c r="D131" i="4"/>
  <c r="D177" i="4"/>
  <c r="D184" i="4"/>
  <c r="D174" i="4"/>
  <c r="D149" i="4"/>
  <c r="E172" i="4"/>
  <c r="D140" i="4"/>
  <c r="E184" i="4"/>
  <c r="D173" i="4"/>
  <c r="D132" i="4"/>
  <c r="D178" i="4"/>
  <c r="D165" i="4"/>
  <c r="D137" i="4"/>
  <c r="E160" i="4"/>
  <c r="D166" i="4"/>
  <c r="E162" i="4"/>
  <c r="E137" i="4"/>
  <c r="D183" i="4"/>
  <c r="D182" i="4"/>
  <c r="D181" i="4"/>
  <c r="D160" i="4"/>
  <c r="D179" i="4"/>
  <c r="E166" i="4"/>
  <c r="E153" i="4"/>
  <c r="D162" i="4"/>
  <c r="E183" i="4"/>
  <c r="E182" i="4"/>
  <c r="E181" i="4"/>
  <c r="E179" i="4"/>
  <c r="D153" i="4"/>
  <c r="E174" i="3"/>
  <c r="E163" i="3"/>
  <c r="D170" i="3"/>
  <c r="D160" i="3"/>
  <c r="D133" i="3"/>
  <c r="D180" i="3"/>
  <c r="E173" i="3"/>
  <c r="D143" i="3"/>
  <c r="E154" i="3"/>
  <c r="D141" i="3"/>
  <c r="D144" i="3"/>
  <c r="E176" i="3"/>
  <c r="D174" i="3"/>
  <c r="D163" i="3"/>
  <c r="E170" i="3"/>
  <c r="E160" i="3"/>
  <c r="E133" i="3"/>
  <c r="E180" i="3"/>
  <c r="D173" i="3"/>
  <c r="E143" i="3"/>
  <c r="D154" i="3"/>
  <c r="E141" i="3"/>
  <c r="D179" i="3"/>
  <c r="E178" i="3"/>
  <c r="E162" i="3"/>
  <c r="E137" i="3"/>
  <c r="D158" i="3"/>
  <c r="D159" i="3"/>
  <c r="E164" i="3"/>
  <c r="D168" i="3"/>
  <c r="D184" i="3"/>
  <c r="D131" i="3"/>
  <c r="E142" i="3"/>
  <c r="E129" i="3"/>
  <c r="D138" i="3"/>
  <c r="E152" i="3"/>
  <c r="D162" i="3"/>
  <c r="D137" i="3"/>
  <c r="E158" i="3"/>
  <c r="E159" i="3"/>
  <c r="D164" i="3"/>
  <c r="E168" i="3"/>
  <c r="E184" i="3"/>
  <c r="E131" i="3"/>
  <c r="D142" i="3"/>
  <c r="D129" i="3"/>
  <c r="E134" i="3"/>
  <c r="E177" i="3"/>
  <c r="E150" i="3"/>
  <c r="D183" i="3"/>
  <c r="D146" i="3"/>
  <c r="D181" i="3"/>
  <c r="E175" i="3"/>
  <c r="D156" i="3"/>
  <c r="D147" i="3"/>
  <c r="E151" i="3"/>
  <c r="E130" i="3"/>
  <c r="E135" i="3"/>
  <c r="D148" i="3"/>
  <c r="E167" i="3"/>
  <c r="D150" i="3"/>
  <c r="E183" i="3"/>
  <c r="E146" i="3"/>
  <c r="E181" i="3"/>
  <c r="D175" i="3"/>
  <c r="E156" i="3"/>
  <c r="E147" i="3"/>
  <c r="D151" i="3"/>
  <c r="D130" i="3"/>
  <c r="D149" i="3"/>
  <c r="E132" i="3"/>
  <c r="E138" i="3"/>
  <c r="D135" i="3"/>
  <c r="D134" i="3"/>
  <c r="D169" i="3"/>
  <c r="E149" i="3"/>
  <c r="E144" i="3"/>
  <c r="E179" i="3"/>
  <c r="E148" i="3"/>
  <c r="D177" i="3"/>
  <c r="E169" i="3"/>
  <c r="E139" i="3"/>
  <c r="D139" i="3"/>
  <c r="D176" i="3"/>
  <c r="D152" i="3"/>
  <c r="E157" i="3"/>
  <c r="D172" i="3"/>
  <c r="D132" i="3"/>
  <c r="D167" i="3"/>
  <c r="D178" i="3"/>
  <c r="D165" i="3"/>
  <c r="E155" i="3"/>
  <c r="D140" i="3"/>
  <c r="E172" i="3"/>
  <c r="D136" i="3"/>
  <c r="D182" i="3"/>
  <c r="D161" i="3"/>
  <c r="D145" i="3"/>
  <c r="E171" i="3"/>
  <c r="E140" i="3"/>
  <c r="E166" i="3"/>
  <c r="D153" i="3"/>
  <c r="D155" i="3"/>
  <c r="D157" i="3"/>
  <c r="E136" i="3"/>
  <c r="E182" i="3"/>
  <c r="E161" i="3"/>
  <c r="E145" i="3"/>
  <c r="D171" i="3"/>
  <c r="D166" i="3"/>
  <c r="E153" i="3"/>
  <c r="E165" i="3"/>
</calcChain>
</file>

<file path=xl/sharedStrings.xml><?xml version="1.0" encoding="utf-8"?>
<sst xmlns="http://schemas.openxmlformats.org/spreadsheetml/2006/main" count="30" uniqueCount="15">
  <si>
    <t>Month</t>
  </si>
  <si>
    <t>Sales (In Mil)</t>
  </si>
  <si>
    <t xml:space="preserve"> Sales (In Mil) </t>
  </si>
  <si>
    <t>Forecast( Sales (In Mil) )</t>
  </si>
  <si>
    <t>Lower Confidence Bound( Sales (In Mil) )</t>
  </si>
  <si>
    <t>Upper Confidence Bound( Sales (In Mil) 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</si>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</sst>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 mmmm"/>
  </numFmts>
  <fonts count="3" x14ac:knownFonts="1"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43" fontId="0" fillId="0" borderId="0" xfId="1" applyFont="1"/>
    <xf numFmtId="43" fontId="1" fillId="0" borderId="0" xfId="1" applyFont="1"/>
    <xf numFmtId="164" fontId="0" fillId="0" borderId="0" xfId="0" applyNumberFormat="1"/>
    <xf numFmtId="43" fontId="0" fillId="0" borderId="0" xfId="0" applyNumberFormat="1"/>
    <xf numFmtId="4" fontId="0" fillId="0" borderId="0" xfId="0" applyNumberFormat="1"/>
  </cellXfs>
  <cellStyles count="2">
    <cellStyle name="Comma" xfId="1" builtinId="3"/>
    <cellStyle name="Normal" xfId="0" builtinId="0"/>
  </cellStyles>
  <dxfs count="10">
    <dxf>
      <numFmt numFmtId="4" formatCode="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yyyy\ mmmm"/>
    </dxf>
    <dxf>
      <numFmt numFmtId="4" formatCode="#,##0.00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yyyy\ mmmm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Seasonality_12months!$B$1</c:f>
              <c:strCache>
                <c:ptCount val="1"/>
                <c:pt idx="0">
                  <c:v> Sales (In Mil)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Seasonality_12months!$B$2:$B$184</c:f>
              <c:numCache>
                <c:formatCode>_(* #,##0.00_);_(* \(#,##0.00\);_(* "-"??_);_(@_)</c:formatCode>
                <c:ptCount val="183"/>
                <c:pt idx="0">
                  <c:v>6.5673750000000002</c:v>
                </c:pt>
                <c:pt idx="1">
                  <c:v>6.008375</c:v>
                </c:pt>
                <c:pt idx="2">
                  <c:v>6.78</c:v>
                </c:pt>
                <c:pt idx="3">
                  <c:v>6.6487499999999997</c:v>
                </c:pt>
                <c:pt idx="4">
                  <c:v>6.921125</c:v>
                </c:pt>
                <c:pt idx="5">
                  <c:v>6.7305000000000001</c:v>
                </c:pt>
                <c:pt idx="6">
                  <c:v>6.968</c:v>
                </c:pt>
                <c:pt idx="7">
                  <c:v>6.9592499999999999</c:v>
                </c:pt>
                <c:pt idx="8">
                  <c:v>6.6885000000000003</c:v>
                </c:pt>
                <c:pt idx="9">
                  <c:v>6.8192500000000003</c:v>
                </c:pt>
                <c:pt idx="10">
                  <c:v>6.4974999999999996</c:v>
                </c:pt>
                <c:pt idx="11">
                  <c:v>6.6665000000000001</c:v>
                </c:pt>
                <c:pt idx="12">
                  <c:v>6.4656250000000002</c:v>
                </c:pt>
                <c:pt idx="13">
                  <c:v>5.9236250000000004</c:v>
                </c:pt>
                <c:pt idx="14">
                  <c:v>6.6982499999999998</c:v>
                </c:pt>
                <c:pt idx="15">
                  <c:v>6.5778749999999997</c:v>
                </c:pt>
                <c:pt idx="16">
                  <c:v>6.8525</c:v>
                </c:pt>
                <c:pt idx="17">
                  <c:v>6.6672500000000001</c:v>
                </c:pt>
                <c:pt idx="18">
                  <c:v>6.9038750000000002</c:v>
                </c:pt>
                <c:pt idx="19">
                  <c:v>6.8943750000000001</c:v>
                </c:pt>
                <c:pt idx="20">
                  <c:v>6.6213749999999996</c:v>
                </c:pt>
                <c:pt idx="21">
                  <c:v>6.7411250000000003</c:v>
                </c:pt>
                <c:pt idx="22">
                  <c:v>6.4123749999999999</c:v>
                </c:pt>
                <c:pt idx="23">
                  <c:v>6.5739999999999998</c:v>
                </c:pt>
                <c:pt idx="24">
                  <c:v>5.5914999999999999</c:v>
                </c:pt>
                <c:pt idx="25">
                  <c:v>5.3067500000000001</c:v>
                </c:pt>
                <c:pt idx="26">
                  <c:v>5.8505000000000003</c:v>
                </c:pt>
                <c:pt idx="27">
                  <c:v>5.7683749999999998</c:v>
                </c:pt>
                <c:pt idx="28">
                  <c:v>6.0223750000000003</c:v>
                </c:pt>
                <c:pt idx="29">
                  <c:v>5.8678749999999997</c:v>
                </c:pt>
                <c:pt idx="30">
                  <c:v>6.0795000000000003</c:v>
                </c:pt>
                <c:pt idx="31">
                  <c:v>6.0688750000000002</c:v>
                </c:pt>
                <c:pt idx="32">
                  <c:v>5.8168749999999996</c:v>
                </c:pt>
                <c:pt idx="33">
                  <c:v>5.89825</c:v>
                </c:pt>
                <c:pt idx="34">
                  <c:v>5.5839999999999996</c:v>
                </c:pt>
                <c:pt idx="35">
                  <c:v>5.7121250000000003</c:v>
                </c:pt>
                <c:pt idx="36">
                  <c:v>7.1085000000000003</c:v>
                </c:pt>
                <c:pt idx="37">
                  <c:v>6.5287499999999996</c:v>
                </c:pt>
                <c:pt idx="38">
                  <c:v>7.4088750000000001</c:v>
                </c:pt>
                <c:pt idx="39">
                  <c:v>7.2934999999999999</c:v>
                </c:pt>
                <c:pt idx="40">
                  <c:v>7.6081250000000002</c:v>
                </c:pt>
                <c:pt idx="41">
                  <c:v>7.4088750000000001</c:v>
                </c:pt>
                <c:pt idx="42">
                  <c:v>7.6743750000000004</c:v>
                </c:pt>
                <c:pt idx="43">
                  <c:v>7.6621249999999996</c:v>
                </c:pt>
                <c:pt idx="44">
                  <c:v>7.3496249999999996</c:v>
                </c:pt>
                <c:pt idx="45">
                  <c:v>7.4642499999999998</c:v>
                </c:pt>
                <c:pt idx="46">
                  <c:v>7.0796250000000001</c:v>
                </c:pt>
                <c:pt idx="47">
                  <c:v>7.2483750000000002</c:v>
                </c:pt>
                <c:pt idx="48">
                  <c:v>7.3086250000000001</c:v>
                </c:pt>
                <c:pt idx="49">
                  <c:v>6.7181249999999997</c:v>
                </c:pt>
                <c:pt idx="50">
                  <c:v>7.6476249999999997</c:v>
                </c:pt>
                <c:pt idx="51">
                  <c:v>7.5378749999999997</c:v>
                </c:pt>
                <c:pt idx="52">
                  <c:v>7.8782500000000004</c:v>
                </c:pt>
                <c:pt idx="53">
                  <c:v>7.6842499999999996</c:v>
                </c:pt>
                <c:pt idx="54">
                  <c:v>7.9582499999999996</c:v>
                </c:pt>
                <c:pt idx="55">
                  <c:v>7.9522500000000003</c:v>
                </c:pt>
                <c:pt idx="56">
                  <c:v>7.6391249999999999</c:v>
                </c:pt>
                <c:pt idx="57">
                  <c:v>7.7627499999999996</c:v>
                </c:pt>
                <c:pt idx="58">
                  <c:v>7.3443750000000003</c:v>
                </c:pt>
                <c:pt idx="59">
                  <c:v>7.5265000000000004</c:v>
                </c:pt>
                <c:pt idx="60">
                  <c:v>6.6761249999999999</c:v>
                </c:pt>
                <c:pt idx="61">
                  <c:v>6.1881250000000003</c:v>
                </c:pt>
                <c:pt idx="62">
                  <c:v>7.1202500000000004</c:v>
                </c:pt>
                <c:pt idx="63">
                  <c:v>7.0897500000000004</c:v>
                </c:pt>
                <c:pt idx="64">
                  <c:v>7.4293750000000003</c:v>
                </c:pt>
                <c:pt idx="65">
                  <c:v>7.2678750000000001</c:v>
                </c:pt>
                <c:pt idx="66">
                  <c:v>7.5563750000000001</c:v>
                </c:pt>
                <c:pt idx="67">
                  <c:v>7.5516249999999996</c:v>
                </c:pt>
                <c:pt idx="68">
                  <c:v>7.2082499999999996</c:v>
                </c:pt>
                <c:pt idx="69">
                  <c:v>7.2519999999999998</c:v>
                </c:pt>
                <c:pt idx="70">
                  <c:v>6.8224999999999998</c:v>
                </c:pt>
                <c:pt idx="71">
                  <c:v>6.923</c:v>
                </c:pt>
                <c:pt idx="72">
                  <c:v>6.1165000000000003</c:v>
                </c:pt>
                <c:pt idx="73">
                  <c:v>5.9749999999999996</c:v>
                </c:pt>
                <c:pt idx="74">
                  <c:v>6.7110000000000003</c:v>
                </c:pt>
                <c:pt idx="75">
                  <c:v>6.7562499999999996</c:v>
                </c:pt>
                <c:pt idx="76">
                  <c:v>7.1185</c:v>
                </c:pt>
                <c:pt idx="77">
                  <c:v>7.0223750000000003</c:v>
                </c:pt>
                <c:pt idx="78">
                  <c:v>7.2725</c:v>
                </c:pt>
                <c:pt idx="79">
                  <c:v>7.2088749999999999</c:v>
                </c:pt>
                <c:pt idx="80">
                  <c:v>6.8140000000000001</c:v>
                </c:pt>
                <c:pt idx="81">
                  <c:v>6.78</c:v>
                </c:pt>
                <c:pt idx="82">
                  <c:v>6.3071250000000001</c:v>
                </c:pt>
                <c:pt idx="83">
                  <c:v>6.3491249999999999</c:v>
                </c:pt>
                <c:pt idx="84">
                  <c:v>6.1667500000000004</c:v>
                </c:pt>
                <c:pt idx="85">
                  <c:v>5.83575</c:v>
                </c:pt>
                <c:pt idx="86">
                  <c:v>6.9242499999999998</c:v>
                </c:pt>
                <c:pt idx="87">
                  <c:v>6.9977499999999999</c:v>
                </c:pt>
                <c:pt idx="88">
                  <c:v>7.3860000000000001</c:v>
                </c:pt>
                <c:pt idx="89">
                  <c:v>7.3106249999999999</c:v>
                </c:pt>
                <c:pt idx="90">
                  <c:v>7.5226249999999997</c:v>
                </c:pt>
                <c:pt idx="91">
                  <c:v>7.4408750000000001</c:v>
                </c:pt>
                <c:pt idx="92">
                  <c:v>7.0197500000000002</c:v>
                </c:pt>
                <c:pt idx="93">
                  <c:v>6.9417499999999999</c:v>
                </c:pt>
                <c:pt idx="94">
                  <c:v>6.3457499999999998</c:v>
                </c:pt>
                <c:pt idx="95">
                  <c:v>6.4027500000000002</c:v>
                </c:pt>
                <c:pt idx="96">
                  <c:v>7.4092500000000001</c:v>
                </c:pt>
                <c:pt idx="97">
                  <c:v>6.9757499999999997</c:v>
                </c:pt>
                <c:pt idx="98">
                  <c:v>8.1731250000000006</c:v>
                </c:pt>
                <c:pt idx="99">
                  <c:v>8.2934999999999999</c:v>
                </c:pt>
                <c:pt idx="100">
                  <c:v>8.7421249999999997</c:v>
                </c:pt>
                <c:pt idx="101">
                  <c:v>8.6048749999999998</c:v>
                </c:pt>
                <c:pt idx="102">
                  <c:v>8.8718749999999993</c:v>
                </c:pt>
                <c:pt idx="103">
                  <c:v>8.7479999999999993</c:v>
                </c:pt>
                <c:pt idx="104">
                  <c:v>8.2149999999999999</c:v>
                </c:pt>
                <c:pt idx="105">
                  <c:v>8.1524999999999999</c:v>
                </c:pt>
                <c:pt idx="106">
                  <c:v>7.5111249999999998</c:v>
                </c:pt>
                <c:pt idx="107">
                  <c:v>7.5757500000000002</c:v>
                </c:pt>
                <c:pt idx="108">
                  <c:v>7.7428749999999997</c:v>
                </c:pt>
                <c:pt idx="109">
                  <c:v>7.3076249999999998</c:v>
                </c:pt>
                <c:pt idx="110">
                  <c:v>8.687875</c:v>
                </c:pt>
                <c:pt idx="111">
                  <c:v>8.8091249999999999</c:v>
                </c:pt>
                <c:pt idx="112">
                  <c:v>9.2973750000000006</c:v>
                </c:pt>
                <c:pt idx="113">
                  <c:v>9.1679999999999993</c:v>
                </c:pt>
                <c:pt idx="114">
                  <c:v>9.5053750000000008</c:v>
                </c:pt>
                <c:pt idx="115">
                  <c:v>9.375</c:v>
                </c:pt>
                <c:pt idx="116">
                  <c:v>8.7940000000000005</c:v>
                </c:pt>
                <c:pt idx="117">
                  <c:v>8.6357499999999998</c:v>
                </c:pt>
                <c:pt idx="118">
                  <c:v>7.8983749999999997</c:v>
                </c:pt>
                <c:pt idx="119">
                  <c:v>7.8933749999999998</c:v>
                </c:pt>
                <c:pt idx="120">
                  <c:v>7.6986249999999998</c:v>
                </c:pt>
                <c:pt idx="121">
                  <c:v>7.5922499999999999</c:v>
                </c:pt>
                <c:pt idx="122">
                  <c:v>6.194</c:v>
                </c:pt>
                <c:pt idx="123">
                  <c:v>3.8851249999999999</c:v>
                </c:pt>
                <c:pt idx="124">
                  <c:v>4.2300000000000004</c:v>
                </c:pt>
                <c:pt idx="125">
                  <c:v>4.88</c:v>
                </c:pt>
                <c:pt idx="126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A-4F62-8248-EF825BF3B5F0}"/>
            </c:ext>
          </c:extLst>
        </c:ser>
        <c:ser>
          <c:idx val="1"/>
          <c:order val="1"/>
          <c:tx>
            <c:strRef>
              <c:f>Seasonality_12months!$C$1</c:f>
              <c:strCache>
                <c:ptCount val="1"/>
                <c:pt idx="0">
                  <c:v>Forecast( Sales (In Mil)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Seasonality_12months!$A$2:$A$184</c:f>
              <c:numCache>
                <c:formatCode>yyyy\ mmmm</c:formatCode>
                <c:ptCount val="18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</c:numCache>
            </c:numRef>
          </c:cat>
          <c:val>
            <c:numRef>
              <c:f>Seasonality_12months!$C$2:$C$184</c:f>
              <c:numCache>
                <c:formatCode>General</c:formatCode>
                <c:ptCount val="183"/>
                <c:pt idx="126" formatCode="_(* #,##0.00_);_(* \(#,##0.00\);_(* &quot;-&quot;??_);_(@_)">
                  <c:v>5.01</c:v>
                </c:pt>
                <c:pt idx="127" formatCode="_(* #,##0.00_);_(* \(#,##0.00\);_(* &quot;-&quot;??_);_(@_)">
                  <c:v>5.7746277869049907</c:v>
                </c:pt>
                <c:pt idx="128" formatCode="_(* #,##0.00_);_(* \(#,##0.00\);_(* &quot;-&quot;??_);_(@_)">
                  <c:v>5.4864238460719585</c:v>
                </c:pt>
                <c:pt idx="129" formatCode="_(* #,##0.00_);_(* \(#,##0.00\);_(* &quot;-&quot;??_);_(@_)">
                  <c:v>5.5742398008467786</c:v>
                </c:pt>
                <c:pt idx="130" formatCode="_(* #,##0.00_);_(* \(#,##0.00\);_(* &quot;-&quot;??_);_(@_)">
                  <c:v>5.2279250052470978</c:v>
                </c:pt>
                <c:pt idx="131" formatCode="_(* #,##0.00_);_(* \(#,##0.00\);_(* &quot;-&quot;??_);_(@_)">
                  <c:v>5.3575875060553155</c:v>
                </c:pt>
                <c:pt idx="132" formatCode="_(* #,##0.00_);_(* \(#,##0.00\);_(* &quot;-&quot;??_);_(@_)">
                  <c:v>5.4035677702851208</c:v>
                </c:pt>
                <c:pt idx="133" formatCode="_(* #,##0.00_);_(* \(#,##0.00\);_(* &quot;-&quot;??_);_(@_)">
                  <c:v>4.911859735661686</c:v>
                </c:pt>
                <c:pt idx="134" formatCode="_(* #,##0.00_);_(* \(#,##0.00\);_(* &quot;-&quot;??_);_(@_)">
                  <c:v>5.6216858477467406</c:v>
                </c:pt>
                <c:pt idx="135" formatCode="_(* #,##0.00_);_(* \(#,##0.00\);_(* &quot;-&quot;??_);_(@_)">
                  <c:v>5.491703334017501</c:v>
                </c:pt>
                <c:pt idx="136" formatCode="_(* #,##0.00_);_(* \(#,##0.00\);_(* &quot;-&quot;??_);_(@_)">
                  <c:v>5.7532219402367692</c:v>
                </c:pt>
                <c:pt idx="137" formatCode="_(* #,##0.00_);_(* \(#,##0.00\);_(* &quot;-&quot;??_);_(@_)">
                  <c:v>5.5939225476532508</c:v>
                </c:pt>
                <c:pt idx="138" formatCode="_(* #,##0.00_);_(* \(#,##0.00\);_(* &quot;-&quot;??_);_(@_)">
                  <c:v>5.8036213306798317</c:v>
                </c:pt>
                <c:pt idx="139" formatCode="_(* #,##0.00_);_(* \(#,##0.00\);_(* &quot;-&quot;??_);_(@_)">
                  <c:v>5.7762360873443104</c:v>
                </c:pt>
                <c:pt idx="140" formatCode="_(* #,##0.00_);_(* \(#,##0.00\);_(* &quot;-&quot;??_);_(@_)">
                  <c:v>5.4880321465112782</c:v>
                </c:pt>
                <c:pt idx="141" formatCode="_(* #,##0.00_);_(* \(#,##0.00\);_(* &quot;-&quot;??_);_(@_)">
                  <c:v>5.5758481012860992</c:v>
                </c:pt>
                <c:pt idx="142" formatCode="_(* #,##0.00_);_(* \(#,##0.00\);_(* &quot;-&quot;??_);_(@_)">
                  <c:v>5.2295333056864184</c:v>
                </c:pt>
                <c:pt idx="143" formatCode="_(* #,##0.00_);_(* \(#,##0.00\);_(* &quot;-&quot;??_);_(@_)">
                  <c:v>5.3591958064946352</c:v>
                </c:pt>
                <c:pt idx="144" formatCode="_(* #,##0.00_);_(* \(#,##0.00\);_(* &quot;-&quot;??_);_(@_)">
                  <c:v>5.4051760707244405</c:v>
                </c:pt>
                <c:pt idx="145" formatCode="_(* #,##0.00_);_(* \(#,##0.00\);_(* &quot;-&quot;??_);_(@_)">
                  <c:v>4.9134680361010057</c:v>
                </c:pt>
                <c:pt idx="146" formatCode="_(* #,##0.00_);_(* \(#,##0.00\);_(* &quot;-&quot;??_);_(@_)">
                  <c:v>5.6232941481860612</c:v>
                </c:pt>
                <c:pt idx="147" formatCode="_(* #,##0.00_);_(* \(#,##0.00\);_(* &quot;-&quot;??_);_(@_)">
                  <c:v>5.4933116344568216</c:v>
                </c:pt>
                <c:pt idx="148" formatCode="_(* #,##0.00_);_(* \(#,##0.00\);_(* &quot;-&quot;??_);_(@_)">
                  <c:v>5.7548302406760889</c:v>
                </c:pt>
                <c:pt idx="149" formatCode="_(* #,##0.00_);_(* \(#,##0.00\);_(* &quot;-&quot;??_);_(@_)">
                  <c:v>5.5955308480925705</c:v>
                </c:pt>
                <c:pt idx="150" formatCode="_(* #,##0.00_);_(* \(#,##0.00\);_(* &quot;-&quot;??_);_(@_)">
                  <c:v>5.8052296311191514</c:v>
                </c:pt>
                <c:pt idx="151" formatCode="_(* #,##0.00_);_(* \(#,##0.00\);_(* &quot;-&quot;??_);_(@_)">
                  <c:v>5.777844387783631</c:v>
                </c:pt>
                <c:pt idx="152" formatCode="_(* #,##0.00_);_(* \(#,##0.00\);_(* &quot;-&quot;??_);_(@_)">
                  <c:v>5.4896404469505988</c:v>
                </c:pt>
                <c:pt idx="153" formatCode="_(* #,##0.00_);_(* \(#,##0.00\);_(* &quot;-&quot;??_);_(@_)">
                  <c:v>5.5774564017254189</c:v>
                </c:pt>
                <c:pt idx="154" formatCode="_(* #,##0.00_);_(* \(#,##0.00\);_(* &quot;-&quot;??_);_(@_)">
                  <c:v>5.231141606125739</c:v>
                </c:pt>
                <c:pt idx="155" formatCode="_(* #,##0.00_);_(* \(#,##0.00\);_(* &quot;-&quot;??_);_(@_)">
                  <c:v>5.3608041069339558</c:v>
                </c:pt>
                <c:pt idx="156" formatCode="_(* #,##0.00_);_(* \(#,##0.00\);_(* &quot;-&quot;??_);_(@_)">
                  <c:v>5.4067843711637611</c:v>
                </c:pt>
                <c:pt idx="157" formatCode="_(* #,##0.00_);_(* \(#,##0.00\);_(* &quot;-&quot;??_);_(@_)">
                  <c:v>4.9150763365403263</c:v>
                </c:pt>
                <c:pt idx="158" formatCode="_(* #,##0.00_);_(* \(#,##0.00\);_(* &quot;-&quot;??_);_(@_)">
                  <c:v>5.6249024486253809</c:v>
                </c:pt>
                <c:pt idx="159" formatCode="_(* #,##0.00_);_(* \(#,##0.00\);_(* &quot;-&quot;??_);_(@_)">
                  <c:v>5.4949199348961413</c:v>
                </c:pt>
                <c:pt idx="160" formatCode="_(* #,##0.00_);_(* \(#,##0.00\);_(* &quot;-&quot;??_);_(@_)">
                  <c:v>5.7564385411154095</c:v>
                </c:pt>
                <c:pt idx="161" formatCode="_(* #,##0.00_);_(* \(#,##0.00\);_(* &quot;-&quot;??_);_(@_)">
                  <c:v>5.5971391485318911</c:v>
                </c:pt>
                <c:pt idx="162" formatCode="_(* #,##0.00_);_(* \(#,##0.00\);_(* &quot;-&quot;??_);_(@_)">
                  <c:v>5.8068379315584719</c:v>
                </c:pt>
                <c:pt idx="163" formatCode="_(* #,##0.00_);_(* \(#,##0.00\);_(* &quot;-&quot;??_);_(@_)">
                  <c:v>5.7794526882229507</c:v>
                </c:pt>
                <c:pt idx="164" formatCode="_(* #,##0.00_);_(* \(#,##0.00\);_(* &quot;-&quot;??_);_(@_)">
                  <c:v>5.4912487473899185</c:v>
                </c:pt>
                <c:pt idx="165" formatCode="_(* #,##0.00_);_(* \(#,##0.00\);_(* &quot;-&quot;??_);_(@_)">
                  <c:v>5.5790647021647395</c:v>
                </c:pt>
                <c:pt idx="166" formatCode="_(* #,##0.00_);_(* \(#,##0.00\);_(* &quot;-&quot;??_);_(@_)">
                  <c:v>5.2327499065650596</c:v>
                </c:pt>
                <c:pt idx="167" formatCode="_(* #,##0.00_);_(* \(#,##0.00\);_(* &quot;-&quot;??_);_(@_)">
                  <c:v>5.3624124073732764</c:v>
                </c:pt>
                <c:pt idx="168" formatCode="_(* #,##0.00_);_(* \(#,##0.00\);_(* &quot;-&quot;??_);_(@_)">
                  <c:v>5.4083926716030808</c:v>
                </c:pt>
                <c:pt idx="169" formatCode="_(* #,##0.00_);_(* \(#,##0.00\);_(* &quot;-&quot;??_);_(@_)">
                  <c:v>4.916684636979646</c:v>
                </c:pt>
                <c:pt idx="170" formatCode="_(* #,##0.00_);_(* \(#,##0.00\);_(* &quot;-&quot;??_);_(@_)">
                  <c:v>5.6265107490647015</c:v>
                </c:pt>
                <c:pt idx="171" formatCode="_(* #,##0.00_);_(* \(#,##0.00\);_(* &quot;-&quot;??_);_(@_)">
                  <c:v>5.4965282353354619</c:v>
                </c:pt>
                <c:pt idx="172" formatCode="_(* #,##0.00_);_(* \(#,##0.00\);_(* &quot;-&quot;??_);_(@_)">
                  <c:v>5.7580468415547301</c:v>
                </c:pt>
                <c:pt idx="173" formatCode="_(* #,##0.00_);_(* \(#,##0.00\);_(* &quot;-&quot;??_);_(@_)">
                  <c:v>5.5987474489712108</c:v>
                </c:pt>
                <c:pt idx="174" formatCode="_(* #,##0.00_);_(* \(#,##0.00\);_(* &quot;-&quot;??_);_(@_)">
                  <c:v>5.8084462319977916</c:v>
                </c:pt>
                <c:pt idx="175" formatCode="_(* #,##0.00_);_(* \(#,##0.00\);_(* &quot;-&quot;??_);_(@_)">
                  <c:v>5.7810609886622712</c:v>
                </c:pt>
                <c:pt idx="176" formatCode="_(* #,##0.00_);_(* \(#,##0.00\);_(* &quot;-&quot;??_);_(@_)">
                  <c:v>5.4928570478292391</c:v>
                </c:pt>
                <c:pt idx="177" formatCode="_(* #,##0.00_);_(* \(#,##0.00\);_(* &quot;-&quot;??_);_(@_)">
                  <c:v>5.5806730026040592</c:v>
                </c:pt>
                <c:pt idx="178" formatCode="_(* #,##0.00_);_(* \(#,##0.00\);_(* &quot;-&quot;??_);_(@_)">
                  <c:v>5.2343582070043784</c:v>
                </c:pt>
                <c:pt idx="179" formatCode="_(* #,##0.00_);_(* \(#,##0.00\);_(* &quot;-&quot;??_);_(@_)">
                  <c:v>5.3640207078125961</c:v>
                </c:pt>
                <c:pt idx="180" formatCode="_(* #,##0.00_);_(* \(#,##0.00\);_(* &quot;-&quot;??_);_(@_)">
                  <c:v>5.4100009720424014</c:v>
                </c:pt>
                <c:pt idx="181" formatCode="_(* #,##0.00_);_(* \(#,##0.00\);_(* &quot;-&quot;??_);_(@_)">
                  <c:v>4.9182929374189666</c:v>
                </c:pt>
                <c:pt idx="182" formatCode="_(* #,##0.00_);_(* \(#,##0.00\);_(* &quot;-&quot;??_);_(@_)">
                  <c:v>5.6281190495040212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A-4F62-8248-EF825BF3B5F0}"/>
            </c:ext>
          </c:extLst>
        </c:ser>
        <c:ser>
          <c:idx val="2"/>
          <c:order val="2"/>
          <c:tx>
            <c:strRef>
              <c:f>Seasonality_12months!$D$1</c:f>
              <c:strCache>
                <c:ptCount val="1"/>
                <c:pt idx="0">
                  <c:v>Lower Confidence Bound( Sales (In Mil) 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Seasonality_12months!$A$2:$A$184</c:f>
              <c:numCache>
                <c:formatCode>yyyy\ mmmm</c:formatCode>
                <c:ptCount val="18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</c:numCache>
            </c:numRef>
          </c:cat>
          <c:val>
            <c:numRef>
              <c:f>Seasonality_12months!$D$2:$D$184</c:f>
              <c:numCache>
                <c:formatCode>General</c:formatCode>
                <c:ptCount val="183"/>
                <c:pt idx="126" formatCode="_(* #,##0.00_);_(* \(#,##0.00\);_(* &quot;-&quot;??_);_(@_)">
                  <c:v>5.01</c:v>
                </c:pt>
                <c:pt idx="127" formatCode="_(* #,##0.00_);_(* \(#,##0.00\);_(* &quot;-&quot;??_);_(@_)">
                  <c:v>4.552857361984767</c:v>
                </c:pt>
                <c:pt idx="128" formatCode="_(* #,##0.00_);_(* \(#,##0.00\);_(* &quot;-&quot;??_);_(@_)">
                  <c:v>4.2264568422288233</c:v>
                </c:pt>
                <c:pt idx="129" formatCode="_(* #,##0.00_);_(* \(#,##0.00\);_(* &quot;-&quot;??_);_(@_)">
                  <c:v>4.2769100218631886</c:v>
                </c:pt>
                <c:pt idx="130" formatCode="_(* #,##0.00_);_(* \(#,##0.00\);_(* &quot;-&quot;??_);_(@_)">
                  <c:v>3.8939950705623034</c:v>
                </c:pt>
                <c:pt idx="131" formatCode="_(* #,##0.00_);_(* \(#,##0.00\);_(* &quot;-&quot;??_);_(@_)">
                  <c:v>3.9877578152356525</c:v>
                </c:pt>
                <c:pt idx="132" formatCode="_(* #,##0.00_);_(* \(#,##0.00\);_(* &quot;-&quot;??_);_(@_)">
                  <c:v>3.99848397403228</c:v>
                </c:pt>
                <c:pt idx="133" formatCode="_(* #,##0.00_);_(* \(#,##0.00\);_(* &quot;-&quot;??_);_(@_)">
                  <c:v>3.4721190180261363</c:v>
                </c:pt>
                <c:pt idx="134" formatCode="_(* #,##0.00_);_(* \(#,##0.00\);_(* &quot;-&quot;??_);_(@_)">
                  <c:v>4.1478422516099815</c:v>
                </c:pt>
                <c:pt idx="135" formatCode="_(* #,##0.00_);_(* \(#,##0.00\);_(* &quot;-&quot;??_);_(@_)">
                  <c:v>3.9842723088939458</c:v>
                </c:pt>
                <c:pt idx="136" formatCode="_(* #,##0.00_);_(* \(#,##0.00\);_(* &quot;-&quot;??_);_(@_)">
                  <c:v>4.212684252168466</c:v>
                </c:pt>
                <c:pt idx="137" formatCode="_(* #,##0.00_);_(* \(#,##0.00\);_(* &quot;-&quot;??_);_(@_)">
                  <c:v>4.0207276614803362</c:v>
                </c:pt>
                <c:pt idx="138" formatCode="_(* #,##0.00_);_(* \(#,##0.00\);_(* &quot;-&quot;??_);_(@_)">
                  <c:v>4.198190352557031</c:v>
                </c:pt>
                <c:pt idx="139" formatCode="_(* #,##0.00_);_(* \(#,##0.00\);_(* &quot;-&quot;??_);_(@_)">
                  <c:v>4.1387241192299502</c:v>
                </c:pt>
                <c:pt idx="140" formatCode="_(* #,##0.00_);_(* \(#,##0.00\);_(* &quot;-&quot;??_);_(@_)">
                  <c:v>3.8190557338801105</c:v>
                </c:pt>
                <c:pt idx="141" formatCode="_(* #,##0.00_);_(* \(#,##0.00\);_(* &quot;-&quot;??_);_(@_)">
                  <c:v>3.8757572988368874</c:v>
                </c:pt>
                <c:pt idx="142" formatCode="_(* #,##0.00_);_(* \(#,##0.00\);_(* &quot;-&quot;??_);_(@_)">
                  <c:v>3.4986584277350046</c:v>
                </c:pt>
                <c:pt idx="143" formatCode="_(* #,##0.00_);_(* \(#,##0.00\);_(* &quot;-&quot;??_);_(@_)">
                  <c:v>3.5978490004913732</c:v>
                </c:pt>
                <c:pt idx="144" formatCode="_(* #,##0.00_);_(* \(#,##0.00\);_(* &quot;-&quot;??_);_(@_)">
                  <c:v>3.613652722927359</c:v>
                </c:pt>
                <c:pt idx="145" formatCode="_(* #,##0.00_);_(* \(#,##0.00\);_(* &quot;-&quot;??_);_(@_)">
                  <c:v>3.0920480316479497</c:v>
                </c:pt>
                <c:pt idx="146" formatCode="_(* #,##0.00_);_(* \(#,##0.00\);_(* &quot;-&quot;??_);_(@_)">
                  <c:v>3.7722430043159196</c:v>
                </c:pt>
                <c:pt idx="147" formatCode="_(* #,##0.00_);_(* \(#,##0.00\);_(* &quot;-&quot;??_);_(@_)">
                  <c:v>3.6128815227665267</c:v>
                </c:pt>
                <c:pt idx="148" formatCode="_(* #,##0.00_);_(* \(#,##0.00\);_(* &quot;-&quot;??_);_(@_)">
                  <c:v>3.8452609119389631</c:v>
                </c:pt>
                <c:pt idx="149" formatCode="_(* #,##0.00_);_(* \(#,##0.00\);_(* &quot;-&quot;??_);_(@_)">
                  <c:v>3.6570504712058591</c:v>
                </c:pt>
                <c:pt idx="150" formatCode="_(* #,##0.00_);_(* \(#,##0.00\);_(* &quot;-&quot;??_);_(@_)">
                  <c:v>3.8380555561167915</c:v>
                </c:pt>
                <c:pt idx="151" formatCode="_(* #,##0.00_);_(* \(#,##0.00\);_(* &quot;-&quot;??_);_(@_)">
                  <c:v>3.7819777824173642</c:v>
                </c:pt>
                <c:pt idx="152" formatCode="_(* #,##0.00_);_(* \(#,##0.00\);_(* &quot;-&quot;??_);_(@_)">
                  <c:v>3.4654879893844353</c:v>
                </c:pt>
                <c:pt idx="153" formatCode="_(* #,##0.00_);_(* \(#,##0.00\);_(* &quot;-&quot;??_);_(@_)">
                  <c:v>3.5252068281284137</c:v>
                </c:pt>
                <c:pt idx="154" formatCode="_(* #,##0.00_);_(* \(#,##0.00\);_(* &quot;-&quot;??_);_(@_)">
                  <c:v>3.150975287189663</c:v>
                </c:pt>
                <c:pt idx="155" formatCode="_(* #,##0.00_);_(* \(#,##0.00\);_(* &quot;-&quot;??_);_(@_)">
                  <c:v>3.2528935388030393</c:v>
                </c:pt>
                <c:pt idx="156" formatCode="_(* #,##0.00_);_(* \(#,##0.00\);_(* &quot;-&quot;??_);_(@_)">
                  <c:v>3.2712946277604251</c:v>
                </c:pt>
                <c:pt idx="157" formatCode="_(* #,##0.00_);_(* \(#,##0.00\);_(* &quot;-&quot;??_);_(@_)">
                  <c:v>2.7521654870806129</c:v>
                </c:pt>
                <c:pt idx="158" formatCode="_(* #,##0.00_);_(* \(#,##0.00\);_(* &quot;-&quot;??_);_(@_)">
                  <c:v>3.4347219436731011</c:v>
                </c:pt>
                <c:pt idx="159" formatCode="_(* #,##0.00_);_(* \(#,##0.00\);_(* &quot;-&quot;??_);_(@_)">
                  <c:v>3.2776149639202856</c:v>
                </c:pt>
                <c:pt idx="160" formatCode="_(* #,##0.00_);_(* \(#,##0.00\);_(* &quot;-&quot;??_);_(@_)">
                  <c:v>3.5121483641819249</c:v>
                </c:pt>
                <c:pt idx="161" formatCode="_(* #,##0.00_);_(* \(#,##0.00\);_(* &quot;-&quot;??_);_(@_)">
                  <c:v>3.3259974044708467</c:v>
                </c:pt>
                <c:pt idx="162" formatCode="_(* #,##0.00_);_(* \(#,##0.00\);_(* &quot;-&quot;??_);_(@_)">
                  <c:v>3.5089729246945534</c:v>
                </c:pt>
                <c:pt idx="163" formatCode="_(* #,##0.00_);_(* \(#,##0.00\);_(* &quot;-&quot;??_);_(@_)">
                  <c:v>3.4548030363627533</c:v>
                </c:pt>
                <c:pt idx="164" formatCode="_(* #,##0.00_);_(* \(#,##0.00\);_(* &quot;-&quot;??_);_(@_)">
                  <c:v>3.1401195680342293</c:v>
                </c:pt>
                <c:pt idx="165" formatCode="_(* #,##0.00_);_(* \(#,##0.00\);_(* &quot;-&quot;??_);_(@_)">
                  <c:v>3.2015697740321545</c:v>
                </c:pt>
                <c:pt idx="166" formatCode="_(* #,##0.00_);_(* \(#,##0.00\);_(* &quot;-&quot;??_);_(@_)">
                  <c:v>2.8289986433984842</c:v>
                </c:pt>
                <c:pt idx="167" formatCode="_(* #,##0.00_);_(* \(#,##0.00\);_(* &quot;-&quot;??_);_(@_)">
                  <c:v>2.9325100617840714</c:v>
                </c:pt>
                <c:pt idx="168" formatCode="_(* #,##0.00_);_(* \(#,##0.00\);_(* &quot;-&quot;??_);_(@_)">
                  <c:v>2.9524405261985445</c:v>
                </c:pt>
                <c:pt idx="169" formatCode="_(* #,##0.00_);_(* \(#,##0.00\);_(* &quot;-&quot;??_);_(@_)">
                  <c:v>2.4347801837678529</c:v>
                </c:pt>
                <c:pt idx="170" formatCode="_(* #,##0.00_);_(* \(#,##0.00\);_(* &quot;-&quot;??_);_(@_)">
                  <c:v>3.1187478580377177</c:v>
                </c:pt>
                <c:pt idx="171" formatCode="_(* #,##0.00_);_(* \(#,##0.00\);_(* &quot;-&quot;??_);_(@_)">
                  <c:v>2.962997313049029</c:v>
                </c:pt>
                <c:pt idx="172" formatCode="_(* #,##0.00_);_(* \(#,##0.00\);_(* &quot;-&quot;??_);_(@_)">
                  <c:v>3.1988349804484519</c:v>
                </c:pt>
                <c:pt idx="173" formatCode="_(* #,##0.00_);_(* \(#,##0.00\);_(* &quot;-&quot;??_);_(@_)">
                  <c:v>3.0139385681069992</c:v>
                </c:pt>
                <c:pt idx="174" formatCode="_(* #,##0.00_);_(* \(#,##0.00\);_(* &quot;-&quot;??_);_(@_)">
                  <c:v>3.1981212098348792</c:v>
                </c:pt>
                <c:pt idx="175" formatCode="_(* #,##0.00_);_(* \(#,##0.00\);_(* &quot;-&quot;??_);_(@_)">
                  <c:v>3.1451281767835835</c:v>
                </c:pt>
                <c:pt idx="176" formatCode="_(* #,##0.00_);_(* \(#,##0.00\);_(* &quot;-&quot;??_);_(@_)">
                  <c:v>2.8315628408413001</c:v>
                </c:pt>
                <c:pt idx="177" formatCode="_(* #,##0.00_);_(* \(#,##0.00\);_(* &quot;-&quot;??_);_(@_)">
                  <c:v>2.8940898473560899</c:v>
                </c:pt>
                <c:pt idx="178" formatCode="_(* #,##0.00_);_(* \(#,##0.00\);_(* &quot;-&quot;??_);_(@_)">
                  <c:v>2.522555973077953</c:v>
                </c:pt>
                <c:pt idx="179" formatCode="_(* #,##0.00_);_(* \(#,##0.00\);_(* &quot;-&quot;??_);_(@_)">
                  <c:v>2.6270667879973311</c:v>
                </c:pt>
                <c:pt idx="180" formatCode="_(* #,##0.00_);_(* \(#,##0.00\);_(* &quot;-&quot;??_);_(@_)">
                  <c:v>2.6479603776087379</c:v>
                </c:pt>
                <c:pt idx="181" formatCode="_(* #,##0.00_);_(* \(#,##0.00\);_(* &quot;-&quot;??_);_(@_)">
                  <c:v>2.1312283885259466</c:v>
                </c:pt>
                <c:pt idx="182" formatCode="_(* #,##0.00_);_(* \(#,##0.00\);_(* &quot;-&quot;??_);_(@_)">
                  <c:v>2.8160910610536134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A-4F62-8248-EF825BF3B5F0}"/>
            </c:ext>
          </c:extLst>
        </c:ser>
        <c:ser>
          <c:idx val="3"/>
          <c:order val="3"/>
          <c:tx>
            <c:strRef>
              <c:f>Seasonality_12months!$E$1</c:f>
              <c:strCache>
                <c:ptCount val="1"/>
                <c:pt idx="0">
                  <c:v>Upper Confidence Bound( Sales (In Mil) 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Seasonality_12months!$A$2:$A$184</c:f>
              <c:numCache>
                <c:formatCode>yyyy\ mmmm</c:formatCode>
                <c:ptCount val="18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</c:numCache>
            </c:numRef>
          </c:cat>
          <c:val>
            <c:numRef>
              <c:f>Seasonality_12months!$E$2:$E$184</c:f>
              <c:numCache>
                <c:formatCode>General</c:formatCode>
                <c:ptCount val="183"/>
                <c:pt idx="126" formatCode="_(* #,##0.00_);_(* \(#,##0.00\);_(* &quot;-&quot;??_);_(@_)">
                  <c:v>5.01</c:v>
                </c:pt>
                <c:pt idx="127" formatCode="_(* #,##0.00_);_(* \(#,##0.00\);_(* &quot;-&quot;??_);_(@_)">
                  <c:v>6.9963982118252144</c:v>
                </c:pt>
                <c:pt idx="128" formatCode="_(* #,##0.00_);_(* \(#,##0.00\);_(* &quot;-&quot;??_);_(@_)">
                  <c:v>6.7463908499150937</c:v>
                </c:pt>
                <c:pt idx="129" formatCode="_(* #,##0.00_);_(* \(#,##0.00\);_(* &quot;-&quot;??_);_(@_)">
                  <c:v>6.8715695798303686</c:v>
                </c:pt>
                <c:pt idx="130" formatCode="_(* #,##0.00_);_(* \(#,##0.00\);_(* &quot;-&quot;??_);_(@_)">
                  <c:v>6.5618549399318926</c:v>
                </c:pt>
                <c:pt idx="131" formatCode="_(* #,##0.00_);_(* \(#,##0.00\);_(* &quot;-&quot;??_);_(@_)">
                  <c:v>6.7274171968749785</c:v>
                </c:pt>
                <c:pt idx="132" formatCode="_(* #,##0.00_);_(* \(#,##0.00\);_(* &quot;-&quot;??_);_(@_)">
                  <c:v>6.8086515665379617</c:v>
                </c:pt>
                <c:pt idx="133" formatCode="_(* #,##0.00_);_(* \(#,##0.00\);_(* &quot;-&quot;??_);_(@_)">
                  <c:v>6.3516004532972357</c:v>
                </c:pt>
                <c:pt idx="134" formatCode="_(* #,##0.00_);_(* \(#,##0.00\);_(* &quot;-&quot;??_);_(@_)">
                  <c:v>7.0955294438834997</c:v>
                </c:pt>
                <c:pt idx="135" formatCode="_(* #,##0.00_);_(* \(#,##0.00\);_(* &quot;-&quot;??_);_(@_)">
                  <c:v>6.9991343591410562</c:v>
                </c:pt>
                <c:pt idx="136" formatCode="_(* #,##0.00_);_(* \(#,##0.00\);_(* &quot;-&quot;??_);_(@_)">
                  <c:v>7.2937596283050725</c:v>
                </c:pt>
                <c:pt idx="137" formatCode="_(* #,##0.00_);_(* \(#,##0.00\);_(* &quot;-&quot;??_);_(@_)">
                  <c:v>7.1671174338261654</c:v>
                </c:pt>
                <c:pt idx="138" formatCode="_(* #,##0.00_);_(* \(#,##0.00\);_(* &quot;-&quot;??_);_(@_)">
                  <c:v>7.4090523088026323</c:v>
                </c:pt>
                <c:pt idx="139" formatCode="_(* #,##0.00_);_(* \(#,##0.00\);_(* &quot;-&quot;??_);_(@_)">
                  <c:v>7.4137480554586705</c:v>
                </c:pt>
                <c:pt idx="140" formatCode="_(* #,##0.00_);_(* \(#,##0.00\);_(* &quot;-&quot;??_);_(@_)">
                  <c:v>7.1570085591424455</c:v>
                </c:pt>
                <c:pt idx="141" formatCode="_(* #,##0.00_);_(* \(#,##0.00\);_(* &quot;-&quot;??_);_(@_)">
                  <c:v>7.2759389037353106</c:v>
                </c:pt>
                <c:pt idx="142" formatCode="_(* #,##0.00_);_(* \(#,##0.00\);_(* &quot;-&quot;??_);_(@_)">
                  <c:v>6.9604081836378322</c:v>
                </c:pt>
                <c:pt idx="143" formatCode="_(* #,##0.00_);_(* \(#,##0.00\);_(* &quot;-&quot;??_);_(@_)">
                  <c:v>7.1205426124978972</c:v>
                </c:pt>
                <c:pt idx="144" formatCode="_(* #,##0.00_);_(* \(#,##0.00\);_(* &quot;-&quot;??_);_(@_)">
                  <c:v>7.1966994185215221</c:v>
                </c:pt>
                <c:pt idx="145" formatCode="_(* #,##0.00_);_(* \(#,##0.00\);_(* &quot;-&quot;??_);_(@_)">
                  <c:v>6.7348880405540612</c:v>
                </c:pt>
                <c:pt idx="146" formatCode="_(* #,##0.00_);_(* \(#,##0.00\);_(* &quot;-&quot;??_);_(@_)">
                  <c:v>7.4743452920562028</c:v>
                </c:pt>
                <c:pt idx="147" formatCode="_(* #,##0.00_);_(* \(#,##0.00\);_(* &quot;-&quot;??_);_(@_)">
                  <c:v>7.3737417461471164</c:v>
                </c:pt>
                <c:pt idx="148" formatCode="_(* #,##0.00_);_(* \(#,##0.00\);_(* &quot;-&quot;??_);_(@_)">
                  <c:v>7.6643995694132148</c:v>
                </c:pt>
                <c:pt idx="149" formatCode="_(* #,##0.00_);_(* \(#,##0.00\);_(* &quot;-&quot;??_);_(@_)">
                  <c:v>7.5340112249792819</c:v>
                </c:pt>
                <c:pt idx="150" formatCode="_(* #,##0.00_);_(* \(#,##0.00\);_(* &quot;-&quot;??_);_(@_)">
                  <c:v>7.7724037061215112</c:v>
                </c:pt>
                <c:pt idx="151" formatCode="_(* #,##0.00_);_(* \(#,##0.00\);_(* &quot;-&quot;??_);_(@_)">
                  <c:v>7.7737109931498978</c:v>
                </c:pt>
                <c:pt idx="152" formatCode="_(* #,##0.00_);_(* \(#,##0.00\);_(* &quot;-&quot;??_);_(@_)">
                  <c:v>7.5137929045167624</c:v>
                </c:pt>
                <c:pt idx="153" formatCode="_(* #,##0.00_);_(* \(#,##0.00\);_(* &quot;-&quot;??_);_(@_)">
                  <c:v>7.6297059753224241</c:v>
                </c:pt>
                <c:pt idx="154" formatCode="_(* #,##0.00_);_(* \(#,##0.00\);_(* &quot;-&quot;??_);_(@_)">
                  <c:v>7.3113079250618149</c:v>
                </c:pt>
                <c:pt idx="155" formatCode="_(* #,##0.00_);_(* \(#,##0.00\);_(* &quot;-&quot;??_);_(@_)">
                  <c:v>7.4687146750648719</c:v>
                </c:pt>
                <c:pt idx="156" formatCode="_(* #,##0.00_);_(* \(#,##0.00\);_(* &quot;-&quot;??_);_(@_)">
                  <c:v>7.5422741145670971</c:v>
                </c:pt>
                <c:pt idx="157" formatCode="_(* #,##0.00_);_(* \(#,##0.00\);_(* &quot;-&quot;??_);_(@_)">
                  <c:v>7.0779871860000396</c:v>
                </c:pt>
                <c:pt idx="158" formatCode="_(* #,##0.00_);_(* \(#,##0.00\);_(* &quot;-&quot;??_);_(@_)">
                  <c:v>7.8150829535776607</c:v>
                </c:pt>
                <c:pt idx="159" formatCode="_(* #,##0.00_);_(* \(#,##0.00\);_(* &quot;-&quot;??_);_(@_)">
                  <c:v>7.7122249058719969</c:v>
                </c:pt>
                <c:pt idx="160" formatCode="_(* #,##0.00_);_(* \(#,##0.00\);_(* &quot;-&quot;??_);_(@_)">
                  <c:v>8.0007287180488937</c:v>
                </c:pt>
                <c:pt idx="161" formatCode="_(* #,##0.00_);_(* \(#,##0.00\);_(* &quot;-&quot;??_);_(@_)">
                  <c:v>7.8682808925929351</c:v>
                </c:pt>
                <c:pt idx="162" formatCode="_(* #,##0.00_);_(* \(#,##0.00\);_(* &quot;-&quot;??_);_(@_)">
                  <c:v>8.1047029384223901</c:v>
                </c:pt>
                <c:pt idx="163" formatCode="_(* #,##0.00_);_(* \(#,##0.00\);_(* &quot;-&quot;??_);_(@_)">
                  <c:v>8.1041023400831484</c:v>
                </c:pt>
                <c:pt idx="164" formatCode="_(* #,##0.00_);_(* \(#,##0.00\);_(* &quot;-&quot;??_);_(@_)">
                  <c:v>7.8423779267456073</c:v>
                </c:pt>
                <c:pt idx="165" formatCode="_(* #,##0.00_);_(* \(#,##0.00\);_(* &quot;-&quot;??_);_(@_)">
                  <c:v>7.956559630297324</c:v>
                </c:pt>
                <c:pt idx="166" formatCode="_(* #,##0.00_);_(* \(#,##0.00\);_(* &quot;-&quot;??_);_(@_)">
                  <c:v>7.636501169731635</c:v>
                </c:pt>
                <c:pt idx="167" formatCode="_(* #,##0.00_);_(* \(#,##0.00\);_(* &quot;-&quot;??_);_(@_)">
                  <c:v>7.792314752962481</c:v>
                </c:pt>
                <c:pt idx="168" formatCode="_(* #,##0.00_);_(* \(#,##0.00\);_(* &quot;-&quot;??_);_(@_)">
                  <c:v>7.8643448170076171</c:v>
                </c:pt>
                <c:pt idx="169" formatCode="_(* #,##0.00_);_(* \(#,##0.00\);_(* &quot;-&quot;??_);_(@_)">
                  <c:v>7.3985890901914395</c:v>
                </c:pt>
                <c:pt idx="170" formatCode="_(* #,##0.00_);_(* \(#,##0.00\);_(* &quot;-&quot;??_);_(@_)">
                  <c:v>8.1342736400916849</c:v>
                </c:pt>
                <c:pt idx="171" formatCode="_(* #,##0.00_);_(* \(#,##0.00\);_(* &quot;-&quot;??_);_(@_)">
                  <c:v>8.0300591576218956</c:v>
                </c:pt>
                <c:pt idx="172" formatCode="_(* #,##0.00_);_(* \(#,##0.00\);_(* &quot;-&quot;??_);_(@_)">
                  <c:v>8.3172587026610074</c:v>
                </c:pt>
                <c:pt idx="173" formatCode="_(* #,##0.00_);_(* \(#,##0.00\);_(* &quot;-&quot;??_);_(@_)">
                  <c:v>8.1835563298354224</c:v>
                </c:pt>
                <c:pt idx="174" formatCode="_(* #,##0.00_);_(* \(#,##0.00\);_(* &quot;-&quot;??_);_(@_)">
                  <c:v>8.4187712541607045</c:v>
                </c:pt>
                <c:pt idx="175" formatCode="_(* #,##0.00_);_(* \(#,##0.00\);_(* &quot;-&quot;??_);_(@_)">
                  <c:v>8.4169938005409595</c:v>
                </c:pt>
                <c:pt idx="176" formatCode="_(* #,##0.00_);_(* \(#,##0.00\);_(* &quot;-&quot;??_);_(@_)">
                  <c:v>8.1541512548171777</c:v>
                </c:pt>
                <c:pt idx="177" formatCode="_(* #,##0.00_);_(* \(#,##0.00\);_(* &quot;-&quot;??_);_(@_)">
                  <c:v>8.2672561578520281</c:v>
                </c:pt>
                <c:pt idx="178" formatCode="_(* #,##0.00_);_(* \(#,##0.00\);_(* &quot;-&quot;??_);_(@_)">
                  <c:v>7.9461604409308038</c:v>
                </c:pt>
                <c:pt idx="179" formatCode="_(* #,##0.00_);_(* \(#,##0.00\);_(* &quot;-&quot;??_);_(@_)">
                  <c:v>8.1009746276278616</c:v>
                </c:pt>
                <c:pt idx="180" formatCode="_(* #,##0.00_);_(* \(#,##0.00\);_(* &quot;-&quot;??_);_(@_)">
                  <c:v>8.1720415664760644</c:v>
                </c:pt>
                <c:pt idx="181" formatCode="_(* #,##0.00_);_(* \(#,##0.00\);_(* &quot;-&quot;??_);_(@_)">
                  <c:v>7.7053574863119865</c:v>
                </c:pt>
                <c:pt idx="182" formatCode="_(* #,##0.00_);_(* \(#,##0.00\);_(* &quot;-&quot;??_);_(@_)">
                  <c:v>8.4401470379544286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FA-4F62-8248-EF825BF3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31360"/>
        <c:axId val="1825932800"/>
      </c:lineChart>
      <c:catAx>
        <c:axId val="182593136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32800"/>
        <c:crosses val="autoZero"/>
        <c:auto val="1"/>
        <c:lblAlgn val="ctr"/>
        <c:lblOffset val="100"/>
        <c:noMultiLvlLbl val="0"/>
      </c:catAx>
      <c:valAx>
        <c:axId val="18259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9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Seasonality_Automatic!$B$1</c:f>
              <c:strCache>
                <c:ptCount val="1"/>
                <c:pt idx="0">
                  <c:v> Sales (In Mil)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Seasonality_Automatic!$B$2:$B$184</c:f>
              <c:numCache>
                <c:formatCode>_(* #,##0.00_);_(* \(#,##0.00\);_(* "-"??_);_(@_)</c:formatCode>
                <c:ptCount val="183"/>
                <c:pt idx="0">
                  <c:v>6.5673750000000002</c:v>
                </c:pt>
                <c:pt idx="1">
                  <c:v>6.008375</c:v>
                </c:pt>
                <c:pt idx="2">
                  <c:v>6.78</c:v>
                </c:pt>
                <c:pt idx="3">
                  <c:v>6.6487499999999997</c:v>
                </c:pt>
                <c:pt idx="4">
                  <c:v>6.921125</c:v>
                </c:pt>
                <c:pt idx="5">
                  <c:v>6.7305000000000001</c:v>
                </c:pt>
                <c:pt idx="6">
                  <c:v>6.968</c:v>
                </c:pt>
                <c:pt idx="7">
                  <c:v>6.9592499999999999</c:v>
                </c:pt>
                <c:pt idx="8">
                  <c:v>6.6885000000000003</c:v>
                </c:pt>
                <c:pt idx="9">
                  <c:v>6.8192500000000003</c:v>
                </c:pt>
                <c:pt idx="10">
                  <c:v>6.4974999999999996</c:v>
                </c:pt>
                <c:pt idx="11">
                  <c:v>6.6665000000000001</c:v>
                </c:pt>
                <c:pt idx="12">
                  <c:v>6.4656250000000002</c:v>
                </c:pt>
                <c:pt idx="13">
                  <c:v>5.9236250000000004</c:v>
                </c:pt>
                <c:pt idx="14">
                  <c:v>6.6982499999999998</c:v>
                </c:pt>
                <c:pt idx="15">
                  <c:v>6.5778749999999997</c:v>
                </c:pt>
                <c:pt idx="16">
                  <c:v>6.8525</c:v>
                </c:pt>
                <c:pt idx="17">
                  <c:v>6.6672500000000001</c:v>
                </c:pt>
                <c:pt idx="18">
                  <c:v>6.9038750000000002</c:v>
                </c:pt>
                <c:pt idx="19">
                  <c:v>6.8943750000000001</c:v>
                </c:pt>
                <c:pt idx="20">
                  <c:v>6.6213749999999996</c:v>
                </c:pt>
                <c:pt idx="21">
                  <c:v>6.7411250000000003</c:v>
                </c:pt>
                <c:pt idx="22">
                  <c:v>6.4123749999999999</c:v>
                </c:pt>
                <c:pt idx="23">
                  <c:v>6.5739999999999998</c:v>
                </c:pt>
                <c:pt idx="24">
                  <c:v>5.5914999999999999</c:v>
                </c:pt>
                <c:pt idx="25">
                  <c:v>5.3067500000000001</c:v>
                </c:pt>
                <c:pt idx="26">
                  <c:v>5.8505000000000003</c:v>
                </c:pt>
                <c:pt idx="27">
                  <c:v>5.7683749999999998</c:v>
                </c:pt>
                <c:pt idx="28">
                  <c:v>6.0223750000000003</c:v>
                </c:pt>
                <c:pt idx="29">
                  <c:v>5.8678749999999997</c:v>
                </c:pt>
                <c:pt idx="30">
                  <c:v>6.0795000000000003</c:v>
                </c:pt>
                <c:pt idx="31">
                  <c:v>6.0688750000000002</c:v>
                </c:pt>
                <c:pt idx="32">
                  <c:v>5.8168749999999996</c:v>
                </c:pt>
                <c:pt idx="33">
                  <c:v>5.89825</c:v>
                </c:pt>
                <c:pt idx="34">
                  <c:v>5.5839999999999996</c:v>
                </c:pt>
                <c:pt idx="35">
                  <c:v>5.7121250000000003</c:v>
                </c:pt>
                <c:pt idx="36">
                  <c:v>7.1085000000000003</c:v>
                </c:pt>
                <c:pt idx="37">
                  <c:v>6.5287499999999996</c:v>
                </c:pt>
                <c:pt idx="38">
                  <c:v>7.4088750000000001</c:v>
                </c:pt>
                <c:pt idx="39">
                  <c:v>7.2934999999999999</c:v>
                </c:pt>
                <c:pt idx="40">
                  <c:v>7.6081250000000002</c:v>
                </c:pt>
                <c:pt idx="41">
                  <c:v>7.4088750000000001</c:v>
                </c:pt>
                <c:pt idx="42">
                  <c:v>7.6743750000000004</c:v>
                </c:pt>
                <c:pt idx="43">
                  <c:v>7.6621249999999996</c:v>
                </c:pt>
                <c:pt idx="44">
                  <c:v>7.3496249999999996</c:v>
                </c:pt>
                <c:pt idx="45">
                  <c:v>7.4642499999999998</c:v>
                </c:pt>
                <c:pt idx="46">
                  <c:v>7.0796250000000001</c:v>
                </c:pt>
                <c:pt idx="47">
                  <c:v>7.2483750000000002</c:v>
                </c:pt>
                <c:pt idx="48">
                  <c:v>7.3086250000000001</c:v>
                </c:pt>
                <c:pt idx="49">
                  <c:v>6.7181249999999997</c:v>
                </c:pt>
                <c:pt idx="50">
                  <c:v>7.6476249999999997</c:v>
                </c:pt>
                <c:pt idx="51">
                  <c:v>7.5378749999999997</c:v>
                </c:pt>
                <c:pt idx="52">
                  <c:v>7.8782500000000004</c:v>
                </c:pt>
                <c:pt idx="53">
                  <c:v>7.6842499999999996</c:v>
                </c:pt>
                <c:pt idx="54">
                  <c:v>7.9582499999999996</c:v>
                </c:pt>
                <c:pt idx="55">
                  <c:v>7.9522500000000003</c:v>
                </c:pt>
                <c:pt idx="56">
                  <c:v>7.6391249999999999</c:v>
                </c:pt>
                <c:pt idx="57">
                  <c:v>7.7627499999999996</c:v>
                </c:pt>
                <c:pt idx="58">
                  <c:v>7.3443750000000003</c:v>
                </c:pt>
                <c:pt idx="59">
                  <c:v>7.5265000000000004</c:v>
                </c:pt>
                <c:pt idx="60">
                  <c:v>6.6761249999999999</c:v>
                </c:pt>
                <c:pt idx="61">
                  <c:v>6.1881250000000003</c:v>
                </c:pt>
                <c:pt idx="62">
                  <c:v>7.1202500000000004</c:v>
                </c:pt>
                <c:pt idx="63">
                  <c:v>7.0897500000000004</c:v>
                </c:pt>
                <c:pt idx="64">
                  <c:v>7.4293750000000003</c:v>
                </c:pt>
                <c:pt idx="65">
                  <c:v>7.2678750000000001</c:v>
                </c:pt>
                <c:pt idx="66">
                  <c:v>7.5563750000000001</c:v>
                </c:pt>
                <c:pt idx="67">
                  <c:v>7.5516249999999996</c:v>
                </c:pt>
                <c:pt idx="68">
                  <c:v>7.2082499999999996</c:v>
                </c:pt>
                <c:pt idx="69">
                  <c:v>7.2519999999999998</c:v>
                </c:pt>
                <c:pt idx="70">
                  <c:v>6.8224999999999998</c:v>
                </c:pt>
                <c:pt idx="71">
                  <c:v>6.923</c:v>
                </c:pt>
                <c:pt idx="72">
                  <c:v>6.1165000000000003</c:v>
                </c:pt>
                <c:pt idx="73">
                  <c:v>5.9749999999999996</c:v>
                </c:pt>
                <c:pt idx="74">
                  <c:v>6.7110000000000003</c:v>
                </c:pt>
                <c:pt idx="75">
                  <c:v>6.7562499999999996</c:v>
                </c:pt>
                <c:pt idx="76">
                  <c:v>7.1185</c:v>
                </c:pt>
                <c:pt idx="77">
                  <c:v>7.0223750000000003</c:v>
                </c:pt>
                <c:pt idx="78">
                  <c:v>7.2725</c:v>
                </c:pt>
                <c:pt idx="79">
                  <c:v>7.2088749999999999</c:v>
                </c:pt>
                <c:pt idx="80">
                  <c:v>6.8140000000000001</c:v>
                </c:pt>
                <c:pt idx="81">
                  <c:v>6.78</c:v>
                </c:pt>
                <c:pt idx="82">
                  <c:v>6.3071250000000001</c:v>
                </c:pt>
                <c:pt idx="83">
                  <c:v>6.3491249999999999</c:v>
                </c:pt>
                <c:pt idx="84">
                  <c:v>6.1667500000000004</c:v>
                </c:pt>
                <c:pt idx="85">
                  <c:v>5.83575</c:v>
                </c:pt>
                <c:pt idx="86">
                  <c:v>6.9242499999999998</c:v>
                </c:pt>
                <c:pt idx="87">
                  <c:v>6.9977499999999999</c:v>
                </c:pt>
                <c:pt idx="88">
                  <c:v>7.3860000000000001</c:v>
                </c:pt>
                <c:pt idx="89">
                  <c:v>7.3106249999999999</c:v>
                </c:pt>
                <c:pt idx="90">
                  <c:v>7.5226249999999997</c:v>
                </c:pt>
                <c:pt idx="91">
                  <c:v>7.4408750000000001</c:v>
                </c:pt>
                <c:pt idx="92">
                  <c:v>7.0197500000000002</c:v>
                </c:pt>
                <c:pt idx="93">
                  <c:v>6.9417499999999999</c:v>
                </c:pt>
                <c:pt idx="94">
                  <c:v>6.3457499999999998</c:v>
                </c:pt>
                <c:pt idx="95">
                  <c:v>6.4027500000000002</c:v>
                </c:pt>
                <c:pt idx="96">
                  <c:v>7.4092500000000001</c:v>
                </c:pt>
                <c:pt idx="97">
                  <c:v>6.9757499999999997</c:v>
                </c:pt>
                <c:pt idx="98">
                  <c:v>8.1731250000000006</c:v>
                </c:pt>
                <c:pt idx="99">
                  <c:v>8.2934999999999999</c:v>
                </c:pt>
                <c:pt idx="100">
                  <c:v>8.7421249999999997</c:v>
                </c:pt>
                <c:pt idx="101">
                  <c:v>8.6048749999999998</c:v>
                </c:pt>
                <c:pt idx="102">
                  <c:v>8.8718749999999993</c:v>
                </c:pt>
                <c:pt idx="103">
                  <c:v>8.7479999999999993</c:v>
                </c:pt>
                <c:pt idx="104">
                  <c:v>8.2149999999999999</c:v>
                </c:pt>
                <c:pt idx="105">
                  <c:v>8.1524999999999999</c:v>
                </c:pt>
                <c:pt idx="106">
                  <c:v>7.5111249999999998</c:v>
                </c:pt>
                <c:pt idx="107">
                  <c:v>7.5757500000000002</c:v>
                </c:pt>
                <c:pt idx="108">
                  <c:v>7.7428749999999997</c:v>
                </c:pt>
                <c:pt idx="109">
                  <c:v>7.3076249999999998</c:v>
                </c:pt>
                <c:pt idx="110">
                  <c:v>8.687875</c:v>
                </c:pt>
                <c:pt idx="111">
                  <c:v>8.8091249999999999</c:v>
                </c:pt>
                <c:pt idx="112">
                  <c:v>9.2973750000000006</c:v>
                </c:pt>
                <c:pt idx="113">
                  <c:v>9.1679999999999993</c:v>
                </c:pt>
                <c:pt idx="114">
                  <c:v>9.5053750000000008</c:v>
                </c:pt>
                <c:pt idx="115">
                  <c:v>9.375</c:v>
                </c:pt>
                <c:pt idx="116">
                  <c:v>8.7940000000000005</c:v>
                </c:pt>
                <c:pt idx="117">
                  <c:v>8.6357499999999998</c:v>
                </c:pt>
                <c:pt idx="118">
                  <c:v>7.8983749999999997</c:v>
                </c:pt>
                <c:pt idx="119">
                  <c:v>7.8933749999999998</c:v>
                </c:pt>
                <c:pt idx="120">
                  <c:v>7.6986249999999998</c:v>
                </c:pt>
                <c:pt idx="121">
                  <c:v>7.5922499999999999</c:v>
                </c:pt>
                <c:pt idx="122">
                  <c:v>6.194</c:v>
                </c:pt>
                <c:pt idx="123">
                  <c:v>3.8851249999999999</c:v>
                </c:pt>
                <c:pt idx="124">
                  <c:v>4.2300000000000004</c:v>
                </c:pt>
                <c:pt idx="125">
                  <c:v>4.88</c:v>
                </c:pt>
                <c:pt idx="126">
                  <c:v>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5F8-8FB5-79361D8DD1AE}"/>
            </c:ext>
          </c:extLst>
        </c:ser>
        <c:ser>
          <c:idx val="1"/>
          <c:order val="1"/>
          <c:tx>
            <c:strRef>
              <c:f>Seasonality_Automatic!$C$1</c:f>
              <c:strCache>
                <c:ptCount val="1"/>
                <c:pt idx="0">
                  <c:v>Forecast( Sales (In Mil) 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Seasonality_Automatic!$A$2:$A$184</c:f>
              <c:numCache>
                <c:formatCode>yyyy\ mmmm</c:formatCode>
                <c:ptCount val="18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</c:numCache>
            </c:numRef>
          </c:cat>
          <c:val>
            <c:numRef>
              <c:f>Seasonality_Automatic!$C$2:$C$184</c:f>
              <c:numCache>
                <c:formatCode>General</c:formatCode>
                <c:ptCount val="183"/>
                <c:pt idx="126" formatCode="_(* #,##0.00_);_(* \(#,##0.00\);_(* &quot;-&quot;??_);_(@_)">
                  <c:v>5.01</c:v>
                </c:pt>
                <c:pt idx="127" formatCode="_(* #,##0.00_);_(* \(#,##0.00\);_(* &quot;-&quot;??_);_(@_)">
                  <c:v>5.602226863192949</c:v>
                </c:pt>
                <c:pt idx="128" formatCode="_(* #,##0.00_);_(* \(#,##0.00\);_(* &quot;-&quot;??_);_(@_)">
                  <c:v>5.6030303544046509</c:v>
                </c:pt>
                <c:pt idx="129" formatCode="_(* #,##0.00_);_(* \(#,##0.00\);_(* &quot;-&quot;??_);_(@_)">
                  <c:v>5.6038338456163492</c:v>
                </c:pt>
                <c:pt idx="130" formatCode="_(* #,##0.00_);_(* \(#,##0.00\);_(* &quot;-&quot;??_);_(@_)">
                  <c:v>5.604637336828052</c:v>
                </c:pt>
                <c:pt idx="131" formatCode="_(* #,##0.00_);_(* \(#,##0.00\);_(* &quot;-&quot;??_);_(@_)">
                  <c:v>5.6054408280397503</c:v>
                </c:pt>
                <c:pt idx="132" formatCode="_(* #,##0.00_);_(* \(#,##0.00\);_(* &quot;-&quot;??_);_(@_)">
                  <c:v>5.6062443192514522</c:v>
                </c:pt>
                <c:pt idx="133" formatCode="_(* #,##0.00_);_(* \(#,##0.00\);_(* &quot;-&quot;??_);_(@_)">
                  <c:v>5.6070478104631505</c:v>
                </c:pt>
                <c:pt idx="134" formatCode="_(* #,##0.00_);_(* \(#,##0.00\);_(* &quot;-&quot;??_);_(@_)">
                  <c:v>5.6078513016748524</c:v>
                </c:pt>
                <c:pt idx="135" formatCode="_(* #,##0.00_);_(* \(#,##0.00\);_(* &quot;-&quot;??_);_(@_)">
                  <c:v>5.6086547928865507</c:v>
                </c:pt>
                <c:pt idx="136" formatCode="_(* #,##0.00_);_(* \(#,##0.00\);_(* &quot;-&quot;??_);_(@_)">
                  <c:v>5.6094582840982525</c:v>
                </c:pt>
                <c:pt idx="137" formatCode="_(* #,##0.00_);_(* \(#,##0.00\);_(* &quot;-&quot;??_);_(@_)">
                  <c:v>5.6102617753099517</c:v>
                </c:pt>
                <c:pt idx="138" formatCode="_(* #,##0.00_);_(* \(#,##0.00\);_(* &quot;-&quot;??_);_(@_)">
                  <c:v>5.6110652665216536</c:v>
                </c:pt>
                <c:pt idx="139" formatCode="_(* #,##0.00_);_(* \(#,##0.00\);_(* &quot;-&quot;??_);_(@_)">
                  <c:v>5.6118687577333519</c:v>
                </c:pt>
                <c:pt idx="140" formatCode="_(* #,##0.00_);_(* \(#,##0.00\);_(* &quot;-&quot;??_);_(@_)">
                  <c:v>5.6126722489450538</c:v>
                </c:pt>
                <c:pt idx="141" formatCode="_(* #,##0.00_);_(* \(#,##0.00\);_(* &quot;-&quot;??_);_(@_)">
                  <c:v>5.6134757401567521</c:v>
                </c:pt>
                <c:pt idx="142" formatCode="_(* #,##0.00_);_(* \(#,##0.00\);_(* &quot;-&quot;??_);_(@_)">
                  <c:v>5.614279231368454</c:v>
                </c:pt>
                <c:pt idx="143" formatCode="_(* #,##0.00_);_(* \(#,##0.00\);_(* &quot;-&quot;??_);_(@_)">
                  <c:v>5.6150827225801523</c:v>
                </c:pt>
                <c:pt idx="144" formatCode="_(* #,##0.00_);_(* \(#,##0.00\);_(* &quot;-&quot;??_);_(@_)">
                  <c:v>5.615886213791855</c:v>
                </c:pt>
                <c:pt idx="145" formatCode="_(* #,##0.00_);_(* \(#,##0.00\);_(* &quot;-&quot;??_);_(@_)">
                  <c:v>5.6166897050035534</c:v>
                </c:pt>
                <c:pt idx="146" formatCode="_(* #,##0.00_);_(* \(#,##0.00\);_(* &quot;-&quot;??_);_(@_)">
                  <c:v>5.6174931962152552</c:v>
                </c:pt>
                <c:pt idx="147" formatCode="_(* #,##0.00_);_(* \(#,##0.00\);_(* &quot;-&quot;??_);_(@_)">
                  <c:v>5.6182966874269535</c:v>
                </c:pt>
                <c:pt idx="148" formatCode="_(* #,##0.00_);_(* \(#,##0.00\);_(* &quot;-&quot;??_);_(@_)">
                  <c:v>5.6191001786386554</c:v>
                </c:pt>
                <c:pt idx="149" formatCode="_(* #,##0.00_);_(* \(#,##0.00\);_(* &quot;-&quot;??_);_(@_)">
                  <c:v>5.6199036698503537</c:v>
                </c:pt>
                <c:pt idx="150" formatCode="_(* #,##0.00_);_(* \(#,##0.00\);_(* &quot;-&quot;??_);_(@_)">
                  <c:v>5.6207071610620556</c:v>
                </c:pt>
                <c:pt idx="151" formatCode="_(* #,##0.00_);_(* \(#,##0.00\);_(* &quot;-&quot;??_);_(@_)">
                  <c:v>5.6215106522737539</c:v>
                </c:pt>
                <c:pt idx="152" formatCode="_(* #,##0.00_);_(* \(#,##0.00\);_(* &quot;-&quot;??_);_(@_)">
                  <c:v>5.6223141434854567</c:v>
                </c:pt>
                <c:pt idx="153" formatCode="_(* #,##0.00_);_(* \(#,##0.00\);_(* &quot;-&quot;??_);_(@_)">
                  <c:v>5.623117634697155</c:v>
                </c:pt>
                <c:pt idx="154" formatCode="_(* #,##0.00_);_(* \(#,##0.00\);_(* &quot;-&quot;??_);_(@_)">
                  <c:v>5.6239211259088568</c:v>
                </c:pt>
                <c:pt idx="155" formatCode="_(* #,##0.00_);_(* \(#,##0.00\);_(* &quot;-&quot;??_);_(@_)">
                  <c:v>5.6247246171205552</c:v>
                </c:pt>
                <c:pt idx="156" formatCode="_(* #,##0.00_);_(* \(#,##0.00\);_(* &quot;-&quot;??_);_(@_)">
                  <c:v>5.625528108332257</c:v>
                </c:pt>
                <c:pt idx="157" formatCode="_(* #,##0.00_);_(* \(#,##0.00\);_(* &quot;-&quot;??_);_(@_)">
                  <c:v>5.6263315995439553</c:v>
                </c:pt>
                <c:pt idx="158" formatCode="_(* #,##0.00_);_(* \(#,##0.00\);_(* &quot;-&quot;??_);_(@_)">
                  <c:v>5.6271350907556572</c:v>
                </c:pt>
                <c:pt idx="159" formatCode="_(* #,##0.00_);_(* \(#,##0.00\);_(* &quot;-&quot;??_);_(@_)">
                  <c:v>5.6279385819673564</c:v>
                </c:pt>
                <c:pt idx="160" formatCode="_(* #,##0.00_);_(* \(#,##0.00\);_(* &quot;-&quot;??_);_(@_)">
                  <c:v>5.6287420731790583</c:v>
                </c:pt>
                <c:pt idx="161" formatCode="_(* #,##0.00_);_(* \(#,##0.00\);_(* &quot;-&quot;??_);_(@_)">
                  <c:v>5.6295455643907566</c:v>
                </c:pt>
                <c:pt idx="162" formatCode="_(* #,##0.00_);_(* \(#,##0.00\);_(* &quot;-&quot;??_);_(@_)">
                  <c:v>5.6303490556024585</c:v>
                </c:pt>
                <c:pt idx="163" formatCode="_(* #,##0.00_);_(* \(#,##0.00\);_(* &quot;-&quot;??_);_(@_)">
                  <c:v>5.6311525468141568</c:v>
                </c:pt>
                <c:pt idx="164" formatCode="_(* #,##0.00_);_(* \(#,##0.00\);_(* &quot;-&quot;??_);_(@_)">
                  <c:v>5.6319560380258586</c:v>
                </c:pt>
                <c:pt idx="165" formatCode="_(* #,##0.00_);_(* \(#,##0.00\);_(* &quot;-&quot;??_);_(@_)">
                  <c:v>5.632759529237557</c:v>
                </c:pt>
                <c:pt idx="166" formatCode="_(* #,##0.00_);_(* \(#,##0.00\);_(* &quot;-&quot;??_);_(@_)">
                  <c:v>5.6335630204492597</c:v>
                </c:pt>
                <c:pt idx="167" formatCode="_(* #,##0.00_);_(* \(#,##0.00\);_(* &quot;-&quot;??_);_(@_)">
                  <c:v>5.634366511660958</c:v>
                </c:pt>
                <c:pt idx="168" formatCode="_(* #,##0.00_);_(* \(#,##0.00\);_(* &quot;-&quot;??_);_(@_)">
                  <c:v>5.6351700028726599</c:v>
                </c:pt>
                <c:pt idx="169" formatCode="_(* #,##0.00_);_(* \(#,##0.00\);_(* &quot;-&quot;??_);_(@_)">
                  <c:v>5.6359734940843582</c:v>
                </c:pt>
                <c:pt idx="170" formatCode="_(* #,##0.00_);_(* \(#,##0.00\);_(* &quot;-&quot;??_);_(@_)">
                  <c:v>5.6367769852960601</c:v>
                </c:pt>
                <c:pt idx="171" formatCode="_(* #,##0.00_);_(* \(#,##0.00\);_(* &quot;-&quot;??_);_(@_)">
                  <c:v>5.6375804765077584</c:v>
                </c:pt>
                <c:pt idx="172" formatCode="_(* #,##0.00_);_(* \(#,##0.00\);_(* &quot;-&quot;??_);_(@_)">
                  <c:v>5.6383839677194603</c:v>
                </c:pt>
                <c:pt idx="173" formatCode="_(* #,##0.00_);_(* \(#,##0.00\);_(* &quot;-&quot;??_);_(@_)">
                  <c:v>5.6391874589311595</c:v>
                </c:pt>
                <c:pt idx="174" formatCode="_(* #,##0.00_);_(* \(#,##0.00\);_(* &quot;-&quot;??_);_(@_)">
                  <c:v>5.6399909501428613</c:v>
                </c:pt>
                <c:pt idx="175" formatCode="_(* #,##0.00_);_(* \(#,##0.00\);_(* &quot;-&quot;??_);_(@_)">
                  <c:v>5.6407944413545597</c:v>
                </c:pt>
                <c:pt idx="176" formatCode="_(* #,##0.00_);_(* \(#,##0.00\);_(* &quot;-&quot;??_);_(@_)">
                  <c:v>5.6415979325662615</c:v>
                </c:pt>
                <c:pt idx="177" formatCode="_(* #,##0.00_);_(* \(#,##0.00\);_(* &quot;-&quot;??_);_(@_)">
                  <c:v>5.6424014237779598</c:v>
                </c:pt>
                <c:pt idx="178" formatCode="_(* #,##0.00_);_(* \(#,##0.00\);_(* &quot;-&quot;??_);_(@_)">
                  <c:v>5.6432049149896617</c:v>
                </c:pt>
                <c:pt idx="179" formatCode="_(* #,##0.00_);_(* \(#,##0.00\);_(* &quot;-&quot;??_);_(@_)">
                  <c:v>5.64400840620136</c:v>
                </c:pt>
                <c:pt idx="180" formatCode="_(* #,##0.00_);_(* \(#,##0.00\);_(* &quot;-&quot;??_);_(@_)">
                  <c:v>5.6448118974130628</c:v>
                </c:pt>
                <c:pt idx="181" formatCode="_(* #,##0.00_);_(* \(#,##0.00\);_(* &quot;-&quot;??_);_(@_)">
                  <c:v>5.6456153886247611</c:v>
                </c:pt>
                <c:pt idx="182" formatCode="_(* #,##0.00_);_(* \(#,##0.00\);_(* &quot;-&quot;??_);_(@_)">
                  <c:v>5.646418879836463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5-45F8-8FB5-79361D8DD1AE}"/>
            </c:ext>
          </c:extLst>
        </c:ser>
        <c:ser>
          <c:idx val="2"/>
          <c:order val="2"/>
          <c:tx>
            <c:strRef>
              <c:f>Seasonality_Automatic!$D$1</c:f>
              <c:strCache>
                <c:ptCount val="1"/>
                <c:pt idx="0">
                  <c:v>Lower Confidence Bound( Sales (In Mil) 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Seasonality_Automatic!$A$2:$A$184</c:f>
              <c:numCache>
                <c:formatCode>yyyy\ mmmm</c:formatCode>
                <c:ptCount val="18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</c:numCache>
            </c:numRef>
          </c:cat>
          <c:val>
            <c:numRef>
              <c:f>Seasonality_Automatic!$D$2:$D$184</c:f>
              <c:numCache>
                <c:formatCode>General</c:formatCode>
                <c:ptCount val="183"/>
                <c:pt idx="126" formatCode="_(* #,##0.00_);_(* \(#,##0.00\);_(* &quot;-&quot;??_);_(@_)">
                  <c:v>5.01</c:v>
                </c:pt>
                <c:pt idx="127" formatCode="_(* #,##0.00_);_(* \(#,##0.00\);_(* &quot;-&quot;??_);_(@_)">
                  <c:v>4.2424968878639451</c:v>
                </c:pt>
                <c:pt idx="128" formatCode="_(* #,##0.00_);_(* \(#,##0.00\);_(* &quot;-&quot;??_);_(@_)">
                  <c:v>4.2011223731734519</c:v>
                </c:pt>
                <c:pt idx="129" formatCode="_(* #,##0.00_);_(* \(#,##0.00\);_(* &quot;-&quot;??_);_(@_)">
                  <c:v>4.1606580596252662</c:v>
                </c:pt>
                <c:pt idx="130" formatCode="_(* #,##0.00_);_(* \(#,##0.00\);_(* &quot;-&quot;??_);_(@_)">
                  <c:v>4.1210267451183675</c:v>
                </c:pt>
                <c:pt idx="131" formatCode="_(* #,##0.00_);_(* \(#,##0.00\);_(* &quot;-&quot;??_);_(@_)">
                  <c:v>4.0821608796200639</c:v>
                </c:pt>
                <c:pt idx="132" formatCode="_(* #,##0.00_);_(* \(#,##0.00\);_(* &quot;-&quot;??_);_(@_)">
                  <c:v>4.0440009684014129</c:v>
                </c:pt>
                <c:pt idx="133" formatCode="_(* #,##0.00_);_(* \(#,##0.00\);_(* &quot;-&quot;??_);_(@_)">
                  <c:v>4.0064942988249399</c:v>
                </c:pt>
                <c:pt idx="134" formatCode="_(* #,##0.00_);_(* \(#,##0.00\);_(* &quot;-&quot;??_);_(@_)">
                  <c:v>3.9695939140780698</c:v>
                </c:pt>
                <c:pt idx="135" formatCode="_(* #,##0.00_);_(* \(#,##0.00\);_(* &quot;-&quot;??_);_(@_)">
                  <c:v>3.933257777788203</c:v>
                </c:pt>
                <c:pt idx="136" formatCode="_(* #,##0.00_);_(* \(#,##0.00\);_(* &quot;-&quot;??_);_(@_)">
                  <c:v>3.8974480878950661</c:v>
                </c:pt>
                <c:pt idx="137" formatCode="_(* #,##0.00_);_(* \(#,##0.00\);_(* &quot;-&quot;??_);_(@_)">
                  <c:v>3.8621307084684782</c:v>
                </c:pt>
                <c:pt idx="138" formatCode="_(* #,##0.00_);_(* \(#,##0.00\);_(* &quot;-&quot;??_);_(@_)">
                  <c:v>3.8272746956334762</c:v>
                </c:pt>
                <c:pt idx="139" formatCode="_(* #,##0.00_);_(* \(#,##0.00\);_(* &quot;-&quot;??_);_(@_)">
                  <c:v>3.7928518992532911</c:v>
                </c:pt>
                <c:pt idx="140" formatCode="_(* #,##0.00_);_(* \(#,##0.00\);_(* &quot;-&quot;??_);_(@_)">
                  <c:v>3.7588366261017505</c:v>
                </c:pt>
                <c:pt idx="141" formatCode="_(* #,##0.00_);_(* \(#,##0.00\);_(* &quot;-&quot;??_);_(@_)">
                  <c:v>3.7252053533251344</c:v>
                </c:pt>
                <c:pt idx="142" formatCode="_(* #,##0.00_);_(* \(#,##0.00\);_(* &quot;-&quot;??_);_(@_)">
                  <c:v>3.6919364833255592</c:v>
                </c:pt>
                <c:pt idx="143" formatCode="_(* #,##0.00_);_(* \(#,##0.00\);_(* &quot;-&quot;??_);_(@_)">
                  <c:v>3.6590101329869968</c:v>
                </c:pt>
                <c:pt idx="144" formatCode="_(* #,##0.00_);_(* \(#,##0.00\);_(* &quot;-&quot;??_);_(@_)">
                  <c:v>3.6264079515506875</c:v>
                </c:pt>
                <c:pt idx="145" formatCode="_(* #,##0.00_);_(* \(#,##0.00\);_(* &quot;-&quot;??_);_(@_)">
                  <c:v>3.594112962528325</c:v>
                </c:pt>
                <c:pt idx="146" formatCode="_(* #,##0.00_);_(* \(#,##0.00\);_(* &quot;-&quot;??_);_(@_)">
                  <c:v>3.5621094258931305</c:v>
                </c:pt>
                <c:pt idx="147" formatCode="_(* #,##0.00_);_(* \(#,##0.00\);_(* &quot;-&quot;??_);_(@_)">
                  <c:v>3.5303827174638678</c:v>
                </c:pt>
                <c:pt idx="148" formatCode="_(* #,##0.00_);_(* \(#,##0.00\);_(* &quot;-&quot;??_);_(@_)">
                  <c:v>3.498919222936248</c:v>
                </c:pt>
                <c:pt idx="149" formatCode="_(* #,##0.00_);_(* \(#,##0.00\);_(* &quot;-&quot;??_);_(@_)">
                  <c:v>3.4677062444492153</c:v>
                </c:pt>
                <c:pt idx="150" formatCode="_(* #,##0.00_);_(* \(#,##0.00\);_(* &quot;-&quot;??_);_(@_)">
                  <c:v>3.4367319179243117</c:v>
                </c:pt>
                <c:pt idx="151" formatCode="_(* #,##0.00_);_(* \(#,##0.00\);_(* &quot;-&quot;??_);_(@_)">
                  <c:v>3.4059851397011212</c:v>
                </c:pt>
                <c:pt idx="152" formatCode="_(* #,##0.00_);_(* \(#,##0.00\);_(* &quot;-&quot;??_);_(@_)">
                  <c:v>3.3754555012252294</c:v>
                </c:pt>
                <c:pt idx="153" formatCode="_(* #,##0.00_);_(* \(#,##0.00\);_(* &quot;-&quot;??_);_(@_)">
                  <c:v>3.3451332307366015</c:v>
                </c:pt>
                <c:pt idx="154" formatCode="_(* #,##0.00_);_(* \(#,##0.00\);_(* &quot;-&quot;??_);_(@_)">
                  <c:v>3.3150091410650049</c:v>
                </c:pt>
                <c:pt idx="155" formatCode="_(* #,##0.00_);_(* \(#,##0.00\);_(* &quot;-&quot;??_);_(@_)">
                  <c:v>3.285074582770362</c:v>
                </c:pt>
                <c:pt idx="156" formatCode="_(* #,##0.00_);_(* \(#,##0.00\);_(* &quot;-&quot;??_);_(@_)">
                  <c:v>3.2553214019759156</c:v>
                </c:pt>
                <c:pt idx="157" formatCode="_(* #,##0.00_);_(* \(#,##0.00\);_(* &quot;-&quot;??_);_(@_)">
                  <c:v>3.2257419023337177</c:v>
                </c:pt>
                <c:pt idx="158" formatCode="_(* #,##0.00_);_(* \(#,##0.00\);_(* &quot;-&quot;??_);_(@_)">
                  <c:v>3.1963288106394976</c:v>
                </c:pt>
                <c:pt idx="159" formatCode="_(* #,##0.00_);_(* \(#,##0.00\);_(* &quot;-&quot;??_);_(@_)">
                  <c:v>3.1670752456789604</c:v>
                </c:pt>
                <c:pt idx="160" formatCode="_(* #,##0.00_);_(* \(#,##0.00\);_(* &quot;-&quot;??_);_(@_)">
                  <c:v>3.1379746899431149</c:v>
                </c:pt>
                <c:pt idx="161" formatCode="_(* #,##0.00_);_(* \(#,##0.00\);_(* &quot;-&quot;??_);_(@_)">
                  <c:v>3.1090209638970228</c:v>
                </c:pt>
                <c:pt idx="162" formatCode="_(* #,##0.00_);_(* \(#,##0.00\);_(* &quot;-&quot;??_);_(@_)">
                  <c:v>3.0802082025267175</c:v>
                </c:pt>
                <c:pt idx="163" formatCode="_(* #,##0.00_);_(* \(#,##0.00\);_(* &quot;-&quot;??_);_(@_)">
                  <c:v>3.0515308339231839</c:v>
                </c:pt>
                <c:pt idx="164" formatCode="_(* #,##0.00_);_(* \(#,##0.00\);_(* &quot;-&quot;??_);_(@_)">
                  <c:v>3.0229835596920274</c:v>
                </c:pt>
                <c:pt idx="165" formatCode="_(* #,##0.00_);_(* \(#,##0.00\);_(* &quot;-&quot;??_);_(@_)">
                  <c:v>2.9945613370026503</c:v>
                </c:pt>
                <c:pt idx="166" formatCode="_(* #,##0.00_);_(* \(#,##0.00\);_(* &quot;-&quot;??_);_(@_)">
                  <c:v>2.9662593621129543</c:v>
                </c:pt>
                <c:pt idx="167" formatCode="_(* #,##0.00_);_(* \(#,##0.00\);_(* &quot;-&quot;??_);_(@_)">
                  <c:v>2.9380730552243799</c:v>
                </c:pt>
                <c:pt idx="168" formatCode="_(* #,##0.00_);_(* \(#,##0.00\);_(* &quot;-&quot;??_);_(@_)">
                  <c:v>2.9099980465388664</c:v>
                </c:pt>
                <c:pt idx="169" formatCode="_(* #,##0.00_);_(* \(#,##0.00\);_(* &quot;-&quot;??_);_(@_)">
                  <c:v>2.8820301634034622</c:v>
                </c:pt>
                <c:pt idx="170" formatCode="_(* #,##0.00_);_(* \(#,##0.00\);_(* &quot;-&quot;??_);_(@_)">
                  <c:v>2.854165418441136</c:v>
                </c:pt>
                <c:pt idx="171" formatCode="_(* #,##0.00_);_(* \(#,##0.00\);_(* &quot;-&quot;??_);_(@_)">
                  <c:v>2.8263999985770982</c:v>
                </c:pt>
                <c:pt idx="172" formatCode="_(* #,##0.00_);_(* \(#,##0.00\);_(* &quot;-&quot;??_);_(@_)">
                  <c:v>2.7987302548798274</c:v>
                </c:pt>
                <c:pt idx="173" formatCode="_(* #,##0.00_);_(* \(#,##0.00\);_(* &quot;-&quot;??_);_(@_)">
                  <c:v>2.7711526931442441</c:v>
                </c:pt>
                <c:pt idx="174" formatCode="_(* #,##0.00_);_(* \(#,##0.00\);_(* &quot;-&quot;??_);_(@_)">
                  <c:v>2.7436639651521917</c:v>
                </c:pt>
                <c:pt idx="175" formatCode="_(* #,##0.00_);_(* \(#,##0.00\);_(* &quot;-&quot;??_);_(@_)">
                  <c:v>2.7162608605517446</c:v>
                </c:pt>
                <c:pt idx="176" formatCode="_(* #,##0.00_);_(* \(#,##0.00\);_(* &quot;-&quot;??_);_(@_)">
                  <c:v>2.6889402993029337</c:v>
                </c:pt>
                <c:pt idx="177" formatCode="_(* #,##0.00_);_(* \(#,##0.00\);_(* &quot;-&quot;??_);_(@_)">
                  <c:v>2.6616993246424334</c:v>
                </c:pt>
                <c:pt idx="178" formatCode="_(* #,##0.00_);_(* \(#,##0.00\);_(* &quot;-&quot;??_);_(@_)">
                  <c:v>2.6345350965245706</c:v>
                </c:pt>
                <c:pt idx="179" formatCode="_(* #,##0.00_);_(* \(#,##0.00\);_(* &quot;-&quot;??_);_(@_)">
                  <c:v>2.6074448854998913</c:v>
                </c:pt>
                <c:pt idx="180" formatCode="_(* #,##0.00_);_(* \(#,##0.00\);_(* &quot;-&quot;??_);_(@_)">
                  <c:v>2.5804260669963797</c:v>
                </c:pt>
                <c:pt idx="181" formatCode="_(* #,##0.00_);_(* \(#,##0.00\);_(* &quot;-&quot;??_);_(@_)">
                  <c:v>2.5534761159714545</c:v>
                </c:pt>
                <c:pt idx="182" formatCode="_(* #,##0.00_);_(* \(#,##0.00\);_(* &quot;-&quot;??_);_(@_)">
                  <c:v>2.5265926019060356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5-45F8-8FB5-79361D8DD1AE}"/>
            </c:ext>
          </c:extLst>
        </c:ser>
        <c:ser>
          <c:idx val="3"/>
          <c:order val="3"/>
          <c:tx>
            <c:strRef>
              <c:f>Seasonality_Automatic!$E$1</c:f>
              <c:strCache>
                <c:ptCount val="1"/>
                <c:pt idx="0">
                  <c:v>Upper Confidence Bound( Sales (In Mil) 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Seasonality_Automatic!$A$2:$A$184</c:f>
              <c:numCache>
                <c:formatCode>yyyy\ mmmm</c:formatCode>
                <c:ptCount val="183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  <c:pt idx="170">
                  <c:v>45352</c:v>
                </c:pt>
                <c:pt idx="171">
                  <c:v>45383</c:v>
                </c:pt>
                <c:pt idx="172">
                  <c:v>45413</c:v>
                </c:pt>
                <c:pt idx="173">
                  <c:v>45444</c:v>
                </c:pt>
                <c:pt idx="174">
                  <c:v>45474</c:v>
                </c:pt>
                <c:pt idx="175">
                  <c:v>45505</c:v>
                </c:pt>
                <c:pt idx="176">
                  <c:v>45536</c:v>
                </c:pt>
                <c:pt idx="177">
                  <c:v>45566</c:v>
                </c:pt>
                <c:pt idx="178">
                  <c:v>45597</c:v>
                </c:pt>
                <c:pt idx="179">
                  <c:v>45627</c:v>
                </c:pt>
                <c:pt idx="180">
                  <c:v>45658</c:v>
                </c:pt>
                <c:pt idx="181">
                  <c:v>45689</c:v>
                </c:pt>
                <c:pt idx="182">
                  <c:v>45717</c:v>
                </c:pt>
              </c:numCache>
            </c:numRef>
          </c:cat>
          <c:val>
            <c:numRef>
              <c:f>Seasonality_Automatic!$E$2:$E$184</c:f>
              <c:numCache>
                <c:formatCode>General</c:formatCode>
                <c:ptCount val="183"/>
                <c:pt idx="126" formatCode="_(* #,##0.00_);_(* \(#,##0.00\);_(* &quot;-&quot;??_);_(@_)">
                  <c:v>5.01</c:v>
                </c:pt>
                <c:pt idx="127" formatCode="_(* #,##0.00_);_(* \(#,##0.00\);_(* &quot;-&quot;??_);_(@_)">
                  <c:v>6.961956838521953</c:v>
                </c:pt>
                <c:pt idx="128" formatCode="_(* #,##0.00_);_(* \(#,##0.00\);_(* &quot;-&quot;??_);_(@_)">
                  <c:v>7.0049383356358499</c:v>
                </c:pt>
                <c:pt idx="129" formatCode="_(* #,##0.00_);_(* \(#,##0.00\);_(* &quot;-&quot;??_);_(@_)">
                  <c:v>7.0470096316074322</c:v>
                </c:pt>
                <c:pt idx="130" formatCode="_(* #,##0.00_);_(* \(#,##0.00\);_(* &quot;-&quot;??_);_(@_)">
                  <c:v>7.0882479285377364</c:v>
                </c:pt>
                <c:pt idx="131" formatCode="_(* #,##0.00_);_(* \(#,##0.00\);_(* &quot;-&quot;??_);_(@_)">
                  <c:v>7.1287207764594367</c:v>
                </c:pt>
                <c:pt idx="132" formatCode="_(* #,##0.00_);_(* \(#,##0.00\);_(* &quot;-&quot;??_);_(@_)">
                  <c:v>7.1684876701014915</c:v>
                </c:pt>
                <c:pt idx="133" formatCode="_(* #,##0.00_);_(* \(#,##0.00\);_(* &quot;-&quot;??_);_(@_)">
                  <c:v>7.2076013221013611</c:v>
                </c:pt>
                <c:pt idx="134" formatCode="_(* #,##0.00_);_(* \(#,##0.00\);_(* &quot;-&quot;??_);_(@_)">
                  <c:v>7.2461086892716349</c:v>
                </c:pt>
                <c:pt idx="135" formatCode="_(* #,##0.00_);_(* \(#,##0.00\);_(* &quot;-&quot;??_);_(@_)">
                  <c:v>7.2840518079848984</c:v>
                </c:pt>
                <c:pt idx="136" formatCode="_(* #,##0.00_);_(* \(#,##0.00\);_(* &quot;-&quot;??_);_(@_)">
                  <c:v>7.3214684803014389</c:v>
                </c:pt>
                <c:pt idx="137" formatCode="_(* #,##0.00_);_(* \(#,##0.00\);_(* &quot;-&quot;??_);_(@_)">
                  <c:v>7.3583928421514253</c:v>
                </c:pt>
                <c:pt idx="138" formatCode="_(* #,##0.00_);_(* \(#,##0.00\);_(* &quot;-&quot;??_);_(@_)">
                  <c:v>7.394855837409831</c:v>
                </c:pt>
                <c:pt idx="139" formatCode="_(* #,##0.00_);_(* \(#,##0.00\);_(* &quot;-&quot;??_);_(@_)">
                  <c:v>7.4308856162134127</c:v>
                </c:pt>
                <c:pt idx="140" formatCode="_(* #,##0.00_);_(* \(#,##0.00\);_(* &quot;-&quot;??_);_(@_)">
                  <c:v>7.4665078717883571</c:v>
                </c:pt>
                <c:pt idx="141" formatCode="_(* #,##0.00_);_(* \(#,##0.00\);_(* &quot;-&quot;??_);_(@_)">
                  <c:v>7.5017461269883698</c:v>
                </c:pt>
                <c:pt idx="142" formatCode="_(* #,##0.00_);_(* \(#,##0.00\);_(* &quot;-&quot;??_);_(@_)">
                  <c:v>7.5366219794113487</c:v>
                </c:pt>
                <c:pt idx="143" formatCode="_(* #,##0.00_);_(* \(#,##0.00\);_(* &quot;-&quot;??_);_(@_)">
                  <c:v>7.5711553121733077</c:v>
                </c:pt>
                <c:pt idx="144" formatCode="_(* #,##0.00_);_(* \(#,##0.00\);_(* &quot;-&quot;??_);_(@_)">
                  <c:v>7.6053644760330226</c:v>
                </c:pt>
                <c:pt idx="145" formatCode="_(* #,##0.00_);_(* \(#,##0.00\);_(* &quot;-&quot;??_);_(@_)">
                  <c:v>7.6392664474787821</c:v>
                </c:pt>
                <c:pt idx="146" formatCode="_(* #,##0.00_);_(* \(#,##0.00\);_(* &quot;-&quot;??_);_(@_)">
                  <c:v>7.6728769665373804</c:v>
                </c:pt>
                <c:pt idx="147" formatCode="_(* #,##0.00_);_(* \(#,##0.00\);_(* &quot;-&quot;??_);_(@_)">
                  <c:v>7.7062106573900397</c:v>
                </c:pt>
                <c:pt idx="148" formatCode="_(* #,##0.00_);_(* \(#,##0.00\);_(* &quot;-&quot;??_);_(@_)">
                  <c:v>7.7392811343410628</c:v>
                </c:pt>
                <c:pt idx="149" formatCode="_(* #,##0.00_);_(* \(#,##0.00\);_(* &quot;-&quot;??_);_(@_)">
                  <c:v>7.7721010952514922</c:v>
                </c:pt>
                <c:pt idx="150" formatCode="_(* #,##0.00_);_(* \(#,##0.00\);_(* &quot;-&quot;??_);_(@_)">
                  <c:v>7.8046824041997995</c:v>
                </c:pt>
                <c:pt idx="151" formatCode="_(* #,##0.00_);_(* \(#,##0.00\);_(* &quot;-&quot;??_);_(@_)">
                  <c:v>7.8370361648463867</c:v>
                </c:pt>
                <c:pt idx="152" formatCode="_(* #,##0.00_);_(* \(#,##0.00\);_(* &quot;-&quot;??_);_(@_)">
                  <c:v>7.8691727857456844</c:v>
                </c:pt>
                <c:pt idx="153" formatCode="_(* #,##0.00_);_(* \(#,##0.00\);_(* &quot;-&quot;??_);_(@_)">
                  <c:v>7.901102038657708</c:v>
                </c:pt>
                <c:pt idx="154" formatCode="_(* #,##0.00_);_(* \(#,##0.00\);_(* &quot;-&quot;??_);_(@_)">
                  <c:v>7.9328331107527088</c:v>
                </c:pt>
                <c:pt idx="155" formatCode="_(* #,##0.00_);_(* \(#,##0.00\);_(* &quot;-&quot;??_);_(@_)">
                  <c:v>7.9643746514707487</c:v>
                </c:pt>
                <c:pt idx="156" formatCode="_(* #,##0.00_);_(* \(#,##0.00\);_(* &quot;-&quot;??_);_(@_)">
                  <c:v>7.995734814688598</c:v>
                </c:pt>
                <c:pt idx="157" formatCode="_(* #,##0.00_);_(* \(#,##0.00\);_(* &quot;-&quot;??_);_(@_)">
                  <c:v>8.0269212967541925</c:v>
                </c:pt>
                <c:pt idx="158" formatCode="_(* #,##0.00_);_(* \(#,##0.00\);_(* &quot;-&quot;??_);_(@_)">
                  <c:v>8.0579413708718164</c:v>
                </c:pt>
                <c:pt idx="159" formatCode="_(* #,##0.00_);_(* \(#,##0.00\);_(* &quot;-&quot;??_);_(@_)">
                  <c:v>8.0888019182557525</c:v>
                </c:pt>
                <c:pt idx="160" formatCode="_(* #,##0.00_);_(* \(#,##0.00\);_(* &quot;-&quot;??_);_(@_)">
                  <c:v>8.1195094564150025</c:v>
                </c:pt>
                <c:pt idx="161" formatCode="_(* #,##0.00_);_(* \(#,##0.00\);_(* &quot;-&quot;??_);_(@_)">
                  <c:v>8.1500701648844895</c:v>
                </c:pt>
                <c:pt idx="162" formatCode="_(* #,##0.00_);_(* \(#,##0.00\);_(* &quot;-&quot;??_);_(@_)">
                  <c:v>8.180489908678199</c:v>
                </c:pt>
                <c:pt idx="163" formatCode="_(* #,##0.00_);_(* \(#,##0.00\);_(* &quot;-&quot;??_);_(@_)">
                  <c:v>8.2107742597051292</c:v>
                </c:pt>
                <c:pt idx="164" formatCode="_(* #,##0.00_);_(* \(#,##0.00\);_(* &quot;-&quot;??_);_(@_)">
                  <c:v>8.2409285163596895</c:v>
                </c:pt>
                <c:pt idx="165" formatCode="_(* #,##0.00_);_(* \(#,##0.00\);_(* &quot;-&quot;??_);_(@_)">
                  <c:v>8.2709577214724632</c:v>
                </c:pt>
                <c:pt idx="166" formatCode="_(* #,##0.00_);_(* \(#,##0.00\);_(* &quot;-&quot;??_);_(@_)">
                  <c:v>8.3008666787855656</c:v>
                </c:pt>
                <c:pt idx="167" formatCode="_(* #,##0.00_);_(* \(#,##0.00\);_(* &quot;-&quot;??_);_(@_)">
                  <c:v>8.3306599680975353</c:v>
                </c:pt>
                <c:pt idx="168" formatCode="_(* #,##0.00_);_(* \(#,##0.00\);_(* &quot;-&quot;??_);_(@_)">
                  <c:v>8.360341959206453</c:v>
                </c:pt>
                <c:pt idx="169" formatCode="_(* #,##0.00_);_(* \(#,##0.00\);_(* &quot;-&quot;??_);_(@_)">
                  <c:v>8.3899168247652547</c:v>
                </c:pt>
                <c:pt idx="170" formatCode="_(* #,##0.00_);_(* \(#,##0.00\);_(* &quot;-&quot;??_);_(@_)">
                  <c:v>8.4193885521509841</c:v>
                </c:pt>
                <c:pt idx="171" formatCode="_(* #,##0.00_);_(* \(#,##0.00\);_(* &quot;-&quot;??_);_(@_)">
                  <c:v>8.4487609544384181</c:v>
                </c:pt>
                <c:pt idx="172" formatCode="_(* #,##0.00_);_(* \(#,##0.00\);_(* &quot;-&quot;??_);_(@_)">
                  <c:v>8.478037680559094</c:v>
                </c:pt>
                <c:pt idx="173" formatCode="_(* #,##0.00_);_(* \(#,##0.00\);_(* &quot;-&quot;??_);_(@_)">
                  <c:v>8.507222224718074</c:v>
                </c:pt>
                <c:pt idx="174" formatCode="_(* #,##0.00_);_(* \(#,##0.00\);_(* &quot;-&quot;??_);_(@_)">
                  <c:v>8.5363179351335319</c:v>
                </c:pt>
                <c:pt idx="175" formatCode="_(* #,##0.00_);_(* \(#,##0.00\);_(* &quot;-&quot;??_);_(@_)">
                  <c:v>8.5653280221573738</c:v>
                </c:pt>
                <c:pt idx="176" formatCode="_(* #,##0.00_);_(* \(#,##0.00\);_(* &quot;-&quot;??_);_(@_)">
                  <c:v>8.5942555658295898</c:v>
                </c:pt>
                <c:pt idx="177" formatCode="_(* #,##0.00_);_(* \(#,##0.00\);_(* &quot;-&quot;??_);_(@_)">
                  <c:v>8.6231035229134854</c:v>
                </c:pt>
                <c:pt idx="178" formatCode="_(* #,##0.00_);_(* \(#,##0.00\);_(* &quot;-&quot;??_);_(@_)">
                  <c:v>8.6518747334547523</c:v>
                </c:pt>
                <c:pt idx="179" formatCode="_(* #,##0.00_);_(* \(#,##0.00\);_(* &quot;-&quot;??_);_(@_)">
                  <c:v>8.6805719269028287</c:v>
                </c:pt>
                <c:pt idx="180" formatCode="_(* #,##0.00_);_(* \(#,##0.00\);_(* &quot;-&quot;??_);_(@_)">
                  <c:v>8.7091977278297463</c:v>
                </c:pt>
                <c:pt idx="181" formatCode="_(* #,##0.00_);_(* \(#,##0.00\);_(* &quot;-&quot;??_);_(@_)">
                  <c:v>8.7377546612780677</c:v>
                </c:pt>
                <c:pt idx="182" formatCode="_(* #,##0.00_);_(* \(#,##0.00\);_(* &quot;-&quot;??_);_(@_)">
                  <c:v>8.7662451577668907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5-45F8-8FB5-79361D8DD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684032"/>
        <c:axId val="1808683072"/>
      </c:lineChart>
      <c:catAx>
        <c:axId val="18086840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83072"/>
        <c:crosses val="autoZero"/>
        <c:auto val="1"/>
        <c:lblAlgn val="ctr"/>
        <c:lblOffset val="100"/>
        <c:noMultiLvlLbl val="0"/>
      </c:catAx>
      <c:valAx>
        <c:axId val="18086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8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542110</xdr:colOff>
      <xdr:row>10</xdr:row>
      <xdr:rowOff>63682</xdr:rowOff>
    </xdr:from>
    <xdr:to>
      <xdr:col>18</xdr:col>
      <xdr:colOff>331743</xdr:colOff>
      <xdr:row>30</xdr:row>
      <xdr:rowOff>73207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0AFB0-E3F5-DE87-CA67-77BE22B9F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465909</xdr:colOff>
      <xdr:row>9</xdr:row>
      <xdr:rowOff>139882</xdr:rowOff>
    </xdr:from>
    <xdr:to>
      <xdr:col>18</xdr:col>
      <xdr:colOff>255542</xdr:colOff>
      <xdr:row>29</xdr:row>
      <xdr:rowOff>149407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C4AF4-64BE-5150-75AE-F6F49EC12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3DD203-DB8D-4585-9C64-9A0A6D2364F3}" name="Table3" displayName="Table3" ref="A1:E184" totalsRowShown="0">
  <autoFilter ref="A1:E184" xr:uid="{F03DD203-DB8D-4585-9C64-9A0A6D2364F3}"/>
  <tableColumns count="5">
    <tableColumn id="1" xr3:uid="{51B72757-7A9B-4A87-B024-A11A8B86AF60}" name="Month" dataDxfId="9"/>
    <tableColumn id="2" xr3:uid="{DE217CD5-CFD5-4EBE-8F7B-B2A02A0E452A}" name=" Sales (In Mil) "/>
    <tableColumn id="3" xr3:uid="{4B9CBCA0-697E-4225-8C49-CC26721A9FB9}" name="Forecast( Sales (In Mil) )" dataDxfId="8">
      <calculatedColumnFormula>_xlfn.FORECAST.ETS(A2,$B$2:$B$128,$A$2:$A$128,12,1)</calculatedColumnFormula>
    </tableColumn>
    <tableColumn id="4" xr3:uid="{75704A31-E7AB-48EA-8651-2E932945A39D}" name="Lower Confidence Bound( Sales (In Mil) )" dataDxfId="7">
      <calculatedColumnFormula>C2-_xlfn.FORECAST.ETS.CONFINT(A2,$B$2:$B$128,$A$2:$A$128,0.95,12,1)</calculatedColumnFormula>
    </tableColumn>
    <tableColumn id="5" xr3:uid="{631FB06C-E706-4094-ABD1-75A4AC83DA21}" name="Upper Confidence Bound( Sales (In Mil) )" dataDxfId="6">
      <calculatedColumnFormula>C2+_xlfn.FORECAST.ETS.CONFINT(A2,$B$2:$B$128,$A$2:$A$128,0.95,12,1)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8933AA-4F5D-4E0F-B46A-AC66C0658A74}" name="Table4" displayName="Table4" ref="G1:H8" totalsRowShown="0">
  <autoFilter ref="G1:H8" xr:uid="{2D8933AA-4F5D-4E0F-B46A-AC66C0658A74}"/>
  <tableColumns count="2">
    <tableColumn id="1" xr3:uid="{15C5DF4C-EDE2-4383-96E7-E74631348F07}" name="Statistic"/>
    <tableColumn id="2" xr3:uid="{AB2D2099-67AC-4778-B248-D6EB66D4B097}" name="Valu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97AD52-A361-46D1-911C-DAD8BAA96C86}" name="Table5" displayName="Table5" ref="A1:E184" totalsRowShown="0">
  <autoFilter ref="A1:E184" xr:uid="{D297AD52-A361-46D1-911C-DAD8BAA96C86}"/>
  <tableColumns count="5">
    <tableColumn id="1" xr3:uid="{93FAC937-F6BA-4CC3-B435-7545B19F1D45}" name="Month" dataDxfId="4"/>
    <tableColumn id="2" xr3:uid="{B5918D33-0C87-41A9-A2C8-2BE6F3FE122B}" name=" Sales (In Mil) "/>
    <tableColumn id="3" xr3:uid="{58FDBB7D-EEB7-4B81-8F32-F07EEB589F91}" name="Forecast( Sales (In Mil) )" dataDxfId="3">
      <calculatedColumnFormula>_xlfn.FORECAST.ETS(A2,$B$2:$B$128,$A$2:$A$128,1,1)</calculatedColumnFormula>
    </tableColumn>
    <tableColumn id="4" xr3:uid="{EB25378D-DB38-4B57-B1C2-95844CF85832}" name="Lower Confidence Bound( Sales (In Mil) )" dataDxfId="2">
      <calculatedColumnFormula>C2-_xlfn.FORECAST.ETS.CONFINT(A2,$B$2:$B$128,$A$2:$A$128,0.95,1,1)</calculatedColumnFormula>
    </tableColumn>
    <tableColumn id="5" xr3:uid="{ACA8B8C1-C209-43DB-B567-7B81773EAEF8}" name="Upper Confidence Bound( Sales (In Mil) )" dataDxfId="1">
      <calculatedColumnFormula>C2+_xlfn.FORECAST.ETS.CONFINT(A2,$B$2:$B$128,$A$2:$A$128,0.95,1,1)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6FC4EC0-8EC2-4DD2-977F-44AAB9A64725}" name="Table6" displayName="Table6" ref="G1:H8" totalsRowShown="0">
  <autoFilter ref="G1:H8" xr:uid="{D6FC4EC0-8EC2-4DD2-977F-44AAB9A64725}"/>
  <tableColumns count="2">
    <tableColumn id="1" xr3:uid="{91B189CA-C416-42E8-9C25-AB04C7801C20}" name="Statistic"/>
    <tableColumn id="2" xr3:uid="{C1F6756B-F9B0-4F73-ACE9-196CD58134EB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713C-22DD-4258-9D60-72E0555972A2}">
  <dimension ref="A1:H184"/>
  <sheetViews>
    <sheetView tabSelected="1" zoomScale="70" zoomScaleNormal="70" workbookViewId="0">
      <selection activeCell="O35" sqref="O35"/>
    </sheetView>
  </sheetViews>
  <sheetFormatPr defaultRowHeight="14.4" x14ac:dyDescent="0.3"/>
  <cols>
    <col min="1" max="1" width="26.21875" customWidth="1"/>
    <col min="2" max="2" width="14.5546875" customWidth="1"/>
    <col min="3" max="3" width="22.88671875" customWidth="1"/>
    <col min="4" max="4" width="37" customWidth="1"/>
    <col min="5" max="5" width="37.10937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6</v>
      </c>
      <c r="H1" t="s">
        <v>7</v>
      </c>
    </row>
    <row r="2" spans="1:8" x14ac:dyDescent="0.3">
      <c r="A2" s="5">
        <v>40179</v>
      </c>
      <c r="B2" s="6">
        <v>6.5673750000000002</v>
      </c>
      <c r="G2" t="s">
        <v>8</v>
      </c>
      <c r="H2" s="7">
        <f>_xlfn.FORECAST.ETS.STAT($B$2:$B$128,$A$2:$A$128,1,12,1)</f>
        <v>0.251</v>
      </c>
    </row>
    <row r="3" spans="1:8" x14ac:dyDescent="0.3">
      <c r="A3" s="5">
        <v>40210</v>
      </c>
      <c r="B3" s="6">
        <v>6.008375</v>
      </c>
      <c r="G3" t="s">
        <v>9</v>
      </c>
      <c r="H3" s="7">
        <f>_xlfn.FORECAST.ETS.STAT($B$2:$B$128,$A$2:$A$128,2,12,1)</f>
        <v>1E-3</v>
      </c>
    </row>
    <row r="4" spans="1:8" x14ac:dyDescent="0.3">
      <c r="A4" s="5">
        <v>40238</v>
      </c>
      <c r="B4" s="6">
        <v>6.78</v>
      </c>
      <c r="G4" t="s">
        <v>10</v>
      </c>
      <c r="H4" s="7">
        <f>_xlfn.FORECAST.ETS.STAT($B$2:$B$128,$A$2:$A$128,3,12,1)</f>
        <v>1E-3</v>
      </c>
    </row>
    <row r="5" spans="1:8" x14ac:dyDescent="0.3">
      <c r="A5" s="5">
        <v>40269</v>
      </c>
      <c r="B5" s="6">
        <v>6.6487499999999997</v>
      </c>
      <c r="G5" t="s">
        <v>11</v>
      </c>
      <c r="H5" s="7">
        <f>_xlfn.FORECAST.ETS.STAT($B$2:$B$128,$A$2:$A$128,4,12,1)</f>
        <v>2.41400352048964</v>
      </c>
    </row>
    <row r="6" spans="1:8" x14ac:dyDescent="0.3">
      <c r="A6" s="5">
        <v>40299</v>
      </c>
      <c r="B6" s="6">
        <v>6.921125</v>
      </c>
      <c r="G6" t="s">
        <v>12</v>
      </c>
      <c r="H6" s="7">
        <f>_xlfn.FORECAST.ETS.STAT($B$2:$B$128,$A$2:$A$128,5,12,1)</f>
        <v>0.11360014286641512</v>
      </c>
    </row>
    <row r="7" spans="1:8" x14ac:dyDescent="0.3">
      <c r="A7" s="5">
        <v>40330</v>
      </c>
      <c r="B7" s="6">
        <v>6.7305000000000001</v>
      </c>
      <c r="G7" t="s">
        <v>13</v>
      </c>
      <c r="H7" s="7">
        <f>_xlfn.FORECAST.ETS.STAT($B$2:$B$128,$A$2:$A$128,6,12,1)</f>
        <v>0.77548052593089323</v>
      </c>
    </row>
    <row r="8" spans="1:8" x14ac:dyDescent="0.3">
      <c r="A8" s="5">
        <v>40360</v>
      </c>
      <c r="B8" s="6">
        <v>6.968</v>
      </c>
      <c r="G8" t="s">
        <v>14</v>
      </c>
      <c r="H8" s="7">
        <f>_xlfn.FORECAST.ETS.STAT($B$2:$B$128,$A$2:$A$128,7,12,1)</f>
        <v>1.1709221071072426</v>
      </c>
    </row>
    <row r="9" spans="1:8" x14ac:dyDescent="0.3">
      <c r="A9" s="5">
        <v>40391</v>
      </c>
      <c r="B9" s="6">
        <v>6.9592499999999999</v>
      </c>
    </row>
    <row r="10" spans="1:8" x14ac:dyDescent="0.3">
      <c r="A10" s="5">
        <v>40422</v>
      </c>
      <c r="B10" s="6">
        <v>6.6885000000000003</v>
      </c>
    </row>
    <row r="11" spans="1:8" x14ac:dyDescent="0.3">
      <c r="A11" s="5">
        <v>40452</v>
      </c>
      <c r="B11" s="6">
        <v>6.8192500000000003</v>
      </c>
    </row>
    <row r="12" spans="1:8" x14ac:dyDescent="0.3">
      <c r="A12" s="5">
        <v>40483</v>
      </c>
      <c r="B12" s="6">
        <v>6.4974999999999996</v>
      </c>
    </row>
    <row r="13" spans="1:8" x14ac:dyDescent="0.3">
      <c r="A13" s="5">
        <v>40513</v>
      </c>
      <c r="B13" s="6">
        <v>6.6665000000000001</v>
      </c>
    </row>
    <row r="14" spans="1:8" x14ac:dyDescent="0.3">
      <c r="A14" s="5">
        <v>40544</v>
      </c>
      <c r="B14" s="6">
        <v>6.4656250000000002</v>
      </c>
    </row>
    <row r="15" spans="1:8" x14ac:dyDescent="0.3">
      <c r="A15" s="5">
        <v>40575</v>
      </c>
      <c r="B15" s="6">
        <v>5.9236250000000004</v>
      </c>
    </row>
    <row r="16" spans="1:8" x14ac:dyDescent="0.3">
      <c r="A16" s="5">
        <v>40603</v>
      </c>
      <c r="B16" s="6">
        <v>6.6982499999999998</v>
      </c>
    </row>
    <row r="17" spans="1:2" x14ac:dyDescent="0.3">
      <c r="A17" s="5">
        <v>40634</v>
      </c>
      <c r="B17" s="6">
        <v>6.5778749999999997</v>
      </c>
    </row>
    <row r="18" spans="1:2" x14ac:dyDescent="0.3">
      <c r="A18" s="5">
        <v>40664</v>
      </c>
      <c r="B18" s="6">
        <v>6.8525</v>
      </c>
    </row>
    <row r="19" spans="1:2" x14ac:dyDescent="0.3">
      <c r="A19" s="5">
        <v>40695</v>
      </c>
      <c r="B19" s="6">
        <v>6.6672500000000001</v>
      </c>
    </row>
    <row r="20" spans="1:2" x14ac:dyDescent="0.3">
      <c r="A20" s="5">
        <v>40725</v>
      </c>
      <c r="B20" s="6">
        <v>6.9038750000000002</v>
      </c>
    </row>
    <row r="21" spans="1:2" x14ac:dyDescent="0.3">
      <c r="A21" s="5">
        <v>40756</v>
      </c>
      <c r="B21" s="6">
        <v>6.8943750000000001</v>
      </c>
    </row>
    <row r="22" spans="1:2" x14ac:dyDescent="0.3">
      <c r="A22" s="5">
        <v>40787</v>
      </c>
      <c r="B22" s="6">
        <v>6.6213749999999996</v>
      </c>
    </row>
    <row r="23" spans="1:2" x14ac:dyDescent="0.3">
      <c r="A23" s="5">
        <v>40817</v>
      </c>
      <c r="B23" s="6">
        <v>6.7411250000000003</v>
      </c>
    </row>
    <row r="24" spans="1:2" x14ac:dyDescent="0.3">
      <c r="A24" s="5">
        <v>40848</v>
      </c>
      <c r="B24" s="6">
        <v>6.4123749999999999</v>
      </c>
    </row>
    <row r="25" spans="1:2" x14ac:dyDescent="0.3">
      <c r="A25" s="5">
        <v>40878</v>
      </c>
      <c r="B25" s="6">
        <v>6.5739999999999998</v>
      </c>
    </row>
    <row r="26" spans="1:2" x14ac:dyDescent="0.3">
      <c r="A26" s="5">
        <v>40909</v>
      </c>
      <c r="B26" s="6">
        <v>5.5914999999999999</v>
      </c>
    </row>
    <row r="27" spans="1:2" x14ac:dyDescent="0.3">
      <c r="A27" s="5">
        <v>40940</v>
      </c>
      <c r="B27" s="6">
        <v>5.3067500000000001</v>
      </c>
    </row>
    <row r="28" spans="1:2" x14ac:dyDescent="0.3">
      <c r="A28" s="5">
        <v>40969</v>
      </c>
      <c r="B28" s="6">
        <v>5.8505000000000003</v>
      </c>
    </row>
    <row r="29" spans="1:2" x14ac:dyDescent="0.3">
      <c r="A29" s="5">
        <v>41000</v>
      </c>
      <c r="B29" s="6">
        <v>5.7683749999999998</v>
      </c>
    </row>
    <row r="30" spans="1:2" x14ac:dyDescent="0.3">
      <c r="A30" s="5">
        <v>41030</v>
      </c>
      <c r="B30" s="6">
        <v>6.0223750000000003</v>
      </c>
    </row>
    <row r="31" spans="1:2" x14ac:dyDescent="0.3">
      <c r="A31" s="5">
        <v>41061</v>
      </c>
      <c r="B31" s="6">
        <v>5.8678749999999997</v>
      </c>
    </row>
    <row r="32" spans="1:2" x14ac:dyDescent="0.3">
      <c r="A32" s="5">
        <v>41091</v>
      </c>
      <c r="B32" s="6">
        <v>6.0795000000000003</v>
      </c>
    </row>
    <row r="33" spans="1:2" x14ac:dyDescent="0.3">
      <c r="A33" s="5">
        <v>41122</v>
      </c>
      <c r="B33" s="6">
        <v>6.0688750000000002</v>
      </c>
    </row>
    <row r="34" spans="1:2" x14ac:dyDescent="0.3">
      <c r="A34" s="5">
        <v>41153</v>
      </c>
      <c r="B34" s="6">
        <v>5.8168749999999996</v>
      </c>
    </row>
    <row r="35" spans="1:2" x14ac:dyDescent="0.3">
      <c r="A35" s="5">
        <v>41183</v>
      </c>
      <c r="B35" s="6">
        <v>5.89825</v>
      </c>
    </row>
    <row r="36" spans="1:2" x14ac:dyDescent="0.3">
      <c r="A36" s="5">
        <v>41214</v>
      </c>
      <c r="B36" s="6">
        <v>5.5839999999999996</v>
      </c>
    </row>
    <row r="37" spans="1:2" x14ac:dyDescent="0.3">
      <c r="A37" s="5">
        <v>41244</v>
      </c>
      <c r="B37" s="6">
        <v>5.7121250000000003</v>
      </c>
    </row>
    <row r="38" spans="1:2" x14ac:dyDescent="0.3">
      <c r="A38" s="5">
        <v>41275</v>
      </c>
      <c r="B38" s="6">
        <v>7.1085000000000003</v>
      </c>
    </row>
    <row r="39" spans="1:2" x14ac:dyDescent="0.3">
      <c r="A39" s="5">
        <v>41306</v>
      </c>
      <c r="B39" s="6">
        <v>6.5287499999999996</v>
      </c>
    </row>
    <row r="40" spans="1:2" x14ac:dyDescent="0.3">
      <c r="A40" s="5">
        <v>41334</v>
      </c>
      <c r="B40" s="6">
        <v>7.4088750000000001</v>
      </c>
    </row>
    <row r="41" spans="1:2" x14ac:dyDescent="0.3">
      <c r="A41" s="5">
        <v>41365</v>
      </c>
      <c r="B41" s="6">
        <v>7.2934999999999999</v>
      </c>
    </row>
    <row r="42" spans="1:2" x14ac:dyDescent="0.3">
      <c r="A42" s="5">
        <v>41395</v>
      </c>
      <c r="B42" s="6">
        <v>7.6081250000000002</v>
      </c>
    </row>
    <row r="43" spans="1:2" x14ac:dyDescent="0.3">
      <c r="A43" s="5">
        <v>41426</v>
      </c>
      <c r="B43" s="6">
        <v>7.4088750000000001</v>
      </c>
    </row>
    <row r="44" spans="1:2" x14ac:dyDescent="0.3">
      <c r="A44" s="5">
        <v>41456</v>
      </c>
      <c r="B44" s="6">
        <v>7.6743750000000004</v>
      </c>
    </row>
    <row r="45" spans="1:2" x14ac:dyDescent="0.3">
      <c r="A45" s="5">
        <v>41487</v>
      </c>
      <c r="B45" s="6">
        <v>7.6621249999999996</v>
      </c>
    </row>
    <row r="46" spans="1:2" x14ac:dyDescent="0.3">
      <c r="A46" s="5">
        <v>41518</v>
      </c>
      <c r="B46" s="6">
        <v>7.3496249999999996</v>
      </c>
    </row>
    <row r="47" spans="1:2" x14ac:dyDescent="0.3">
      <c r="A47" s="5">
        <v>41548</v>
      </c>
      <c r="B47" s="6">
        <v>7.4642499999999998</v>
      </c>
    </row>
    <row r="48" spans="1:2" x14ac:dyDescent="0.3">
      <c r="A48" s="5">
        <v>41579</v>
      </c>
      <c r="B48" s="6">
        <v>7.0796250000000001</v>
      </c>
    </row>
    <row r="49" spans="1:2" x14ac:dyDescent="0.3">
      <c r="A49" s="5">
        <v>41609</v>
      </c>
      <c r="B49" s="6">
        <v>7.2483750000000002</v>
      </c>
    </row>
    <row r="50" spans="1:2" x14ac:dyDescent="0.3">
      <c r="A50" s="5">
        <v>41640</v>
      </c>
      <c r="B50" s="6">
        <v>7.3086250000000001</v>
      </c>
    </row>
    <row r="51" spans="1:2" x14ac:dyDescent="0.3">
      <c r="A51" s="5">
        <v>41671</v>
      </c>
      <c r="B51" s="6">
        <v>6.7181249999999997</v>
      </c>
    </row>
    <row r="52" spans="1:2" x14ac:dyDescent="0.3">
      <c r="A52" s="5">
        <v>41699</v>
      </c>
      <c r="B52" s="6">
        <v>7.6476249999999997</v>
      </c>
    </row>
    <row r="53" spans="1:2" x14ac:dyDescent="0.3">
      <c r="A53" s="5">
        <v>41730</v>
      </c>
      <c r="B53" s="6">
        <v>7.5378749999999997</v>
      </c>
    </row>
    <row r="54" spans="1:2" x14ac:dyDescent="0.3">
      <c r="A54" s="5">
        <v>41760</v>
      </c>
      <c r="B54" s="6">
        <v>7.8782500000000004</v>
      </c>
    </row>
    <row r="55" spans="1:2" x14ac:dyDescent="0.3">
      <c r="A55" s="5">
        <v>41791</v>
      </c>
      <c r="B55" s="6">
        <v>7.6842499999999996</v>
      </c>
    </row>
    <row r="56" spans="1:2" x14ac:dyDescent="0.3">
      <c r="A56" s="5">
        <v>41821</v>
      </c>
      <c r="B56" s="6">
        <v>7.9582499999999996</v>
      </c>
    </row>
    <row r="57" spans="1:2" x14ac:dyDescent="0.3">
      <c r="A57" s="5">
        <v>41852</v>
      </c>
      <c r="B57" s="6">
        <v>7.9522500000000003</v>
      </c>
    </row>
    <row r="58" spans="1:2" x14ac:dyDescent="0.3">
      <c r="A58" s="5">
        <v>41883</v>
      </c>
      <c r="B58" s="6">
        <v>7.6391249999999999</v>
      </c>
    </row>
    <row r="59" spans="1:2" x14ac:dyDescent="0.3">
      <c r="A59" s="5">
        <v>41913</v>
      </c>
      <c r="B59" s="6">
        <v>7.7627499999999996</v>
      </c>
    </row>
    <row r="60" spans="1:2" x14ac:dyDescent="0.3">
      <c r="A60" s="5">
        <v>41944</v>
      </c>
      <c r="B60" s="6">
        <v>7.3443750000000003</v>
      </c>
    </row>
    <row r="61" spans="1:2" x14ac:dyDescent="0.3">
      <c r="A61" s="5">
        <v>41974</v>
      </c>
      <c r="B61" s="6">
        <v>7.5265000000000004</v>
      </c>
    </row>
    <row r="62" spans="1:2" x14ac:dyDescent="0.3">
      <c r="A62" s="5">
        <v>42005</v>
      </c>
      <c r="B62" s="6">
        <v>6.6761249999999999</v>
      </c>
    </row>
    <row r="63" spans="1:2" x14ac:dyDescent="0.3">
      <c r="A63" s="5">
        <v>42036</v>
      </c>
      <c r="B63" s="6">
        <v>6.1881250000000003</v>
      </c>
    </row>
    <row r="64" spans="1:2" x14ac:dyDescent="0.3">
      <c r="A64" s="5">
        <v>42064</v>
      </c>
      <c r="B64" s="6">
        <v>7.1202500000000004</v>
      </c>
    </row>
    <row r="65" spans="1:2" x14ac:dyDescent="0.3">
      <c r="A65" s="5">
        <v>42095</v>
      </c>
      <c r="B65" s="6">
        <v>7.0897500000000004</v>
      </c>
    </row>
    <row r="66" spans="1:2" x14ac:dyDescent="0.3">
      <c r="A66" s="5">
        <v>42125</v>
      </c>
      <c r="B66" s="6">
        <v>7.4293750000000003</v>
      </c>
    </row>
    <row r="67" spans="1:2" x14ac:dyDescent="0.3">
      <c r="A67" s="5">
        <v>42156</v>
      </c>
      <c r="B67" s="6">
        <v>7.2678750000000001</v>
      </c>
    </row>
    <row r="68" spans="1:2" x14ac:dyDescent="0.3">
      <c r="A68" s="5">
        <v>42186</v>
      </c>
      <c r="B68" s="6">
        <v>7.5563750000000001</v>
      </c>
    </row>
    <row r="69" spans="1:2" x14ac:dyDescent="0.3">
      <c r="A69" s="5">
        <v>42217</v>
      </c>
      <c r="B69" s="6">
        <v>7.5516249999999996</v>
      </c>
    </row>
    <row r="70" spans="1:2" x14ac:dyDescent="0.3">
      <c r="A70" s="5">
        <v>42248</v>
      </c>
      <c r="B70" s="6">
        <v>7.2082499999999996</v>
      </c>
    </row>
    <row r="71" spans="1:2" x14ac:dyDescent="0.3">
      <c r="A71" s="5">
        <v>42278</v>
      </c>
      <c r="B71" s="6">
        <v>7.2519999999999998</v>
      </c>
    </row>
    <row r="72" spans="1:2" x14ac:dyDescent="0.3">
      <c r="A72" s="5">
        <v>42309</v>
      </c>
      <c r="B72" s="6">
        <v>6.8224999999999998</v>
      </c>
    </row>
    <row r="73" spans="1:2" x14ac:dyDescent="0.3">
      <c r="A73" s="5">
        <v>42339</v>
      </c>
      <c r="B73" s="6">
        <v>6.923</v>
      </c>
    </row>
    <row r="74" spans="1:2" x14ac:dyDescent="0.3">
      <c r="A74" s="5">
        <v>42370</v>
      </c>
      <c r="B74" s="6">
        <v>6.1165000000000003</v>
      </c>
    </row>
    <row r="75" spans="1:2" x14ac:dyDescent="0.3">
      <c r="A75" s="5">
        <v>42401</v>
      </c>
      <c r="B75" s="6">
        <v>5.9749999999999996</v>
      </c>
    </row>
    <row r="76" spans="1:2" x14ac:dyDescent="0.3">
      <c r="A76" s="5">
        <v>42430</v>
      </c>
      <c r="B76" s="6">
        <v>6.7110000000000003</v>
      </c>
    </row>
    <row r="77" spans="1:2" x14ac:dyDescent="0.3">
      <c r="A77" s="5">
        <v>42461</v>
      </c>
      <c r="B77" s="6">
        <v>6.7562499999999996</v>
      </c>
    </row>
    <row r="78" spans="1:2" x14ac:dyDescent="0.3">
      <c r="A78" s="5">
        <v>42491</v>
      </c>
      <c r="B78" s="6">
        <v>7.1185</v>
      </c>
    </row>
    <row r="79" spans="1:2" x14ac:dyDescent="0.3">
      <c r="A79" s="5">
        <v>42522</v>
      </c>
      <c r="B79" s="6">
        <v>7.0223750000000003</v>
      </c>
    </row>
    <row r="80" spans="1:2" x14ac:dyDescent="0.3">
      <c r="A80" s="5">
        <v>42552</v>
      </c>
      <c r="B80" s="6">
        <v>7.2725</v>
      </c>
    </row>
    <row r="81" spans="1:2" x14ac:dyDescent="0.3">
      <c r="A81" s="5">
        <v>42583</v>
      </c>
      <c r="B81" s="6">
        <v>7.2088749999999999</v>
      </c>
    </row>
    <row r="82" spans="1:2" x14ac:dyDescent="0.3">
      <c r="A82" s="5">
        <v>42614</v>
      </c>
      <c r="B82" s="6">
        <v>6.8140000000000001</v>
      </c>
    </row>
    <row r="83" spans="1:2" x14ac:dyDescent="0.3">
      <c r="A83" s="5">
        <v>42644</v>
      </c>
      <c r="B83" s="6">
        <v>6.78</v>
      </c>
    </row>
    <row r="84" spans="1:2" x14ac:dyDescent="0.3">
      <c r="A84" s="5">
        <v>42675</v>
      </c>
      <c r="B84" s="6">
        <v>6.3071250000000001</v>
      </c>
    </row>
    <row r="85" spans="1:2" x14ac:dyDescent="0.3">
      <c r="A85" s="5">
        <v>42705</v>
      </c>
      <c r="B85" s="6">
        <v>6.3491249999999999</v>
      </c>
    </row>
    <row r="86" spans="1:2" x14ac:dyDescent="0.3">
      <c r="A86" s="5">
        <v>42736</v>
      </c>
      <c r="B86" s="6">
        <v>6.1667500000000004</v>
      </c>
    </row>
    <row r="87" spans="1:2" x14ac:dyDescent="0.3">
      <c r="A87" s="5">
        <v>42767</v>
      </c>
      <c r="B87" s="6">
        <v>5.83575</v>
      </c>
    </row>
    <row r="88" spans="1:2" x14ac:dyDescent="0.3">
      <c r="A88" s="5">
        <v>42795</v>
      </c>
      <c r="B88" s="6">
        <v>6.9242499999999998</v>
      </c>
    </row>
    <row r="89" spans="1:2" x14ac:dyDescent="0.3">
      <c r="A89" s="5">
        <v>42826</v>
      </c>
      <c r="B89" s="6">
        <v>6.9977499999999999</v>
      </c>
    </row>
    <row r="90" spans="1:2" x14ac:dyDescent="0.3">
      <c r="A90" s="5">
        <v>42856</v>
      </c>
      <c r="B90" s="6">
        <v>7.3860000000000001</v>
      </c>
    </row>
    <row r="91" spans="1:2" x14ac:dyDescent="0.3">
      <c r="A91" s="5">
        <v>42887</v>
      </c>
      <c r="B91" s="6">
        <v>7.3106249999999999</v>
      </c>
    </row>
    <row r="92" spans="1:2" x14ac:dyDescent="0.3">
      <c r="A92" s="5">
        <v>42917</v>
      </c>
      <c r="B92" s="6">
        <v>7.5226249999999997</v>
      </c>
    </row>
    <row r="93" spans="1:2" x14ac:dyDescent="0.3">
      <c r="A93" s="5">
        <v>42948</v>
      </c>
      <c r="B93" s="6">
        <v>7.4408750000000001</v>
      </c>
    </row>
    <row r="94" spans="1:2" x14ac:dyDescent="0.3">
      <c r="A94" s="5">
        <v>42979</v>
      </c>
      <c r="B94" s="6">
        <v>7.0197500000000002</v>
      </c>
    </row>
    <row r="95" spans="1:2" x14ac:dyDescent="0.3">
      <c r="A95" s="5">
        <v>43009</v>
      </c>
      <c r="B95" s="6">
        <v>6.9417499999999999</v>
      </c>
    </row>
    <row r="96" spans="1:2" x14ac:dyDescent="0.3">
      <c r="A96" s="5">
        <v>43040</v>
      </c>
      <c r="B96" s="6">
        <v>6.3457499999999998</v>
      </c>
    </row>
    <row r="97" spans="1:2" x14ac:dyDescent="0.3">
      <c r="A97" s="5">
        <v>43070</v>
      </c>
      <c r="B97" s="6">
        <v>6.4027500000000002</v>
      </c>
    </row>
    <row r="98" spans="1:2" x14ac:dyDescent="0.3">
      <c r="A98" s="5">
        <v>43101</v>
      </c>
      <c r="B98" s="6">
        <v>7.4092500000000001</v>
      </c>
    </row>
    <row r="99" spans="1:2" x14ac:dyDescent="0.3">
      <c r="A99" s="5">
        <v>43132</v>
      </c>
      <c r="B99" s="6">
        <v>6.9757499999999997</v>
      </c>
    </row>
    <row r="100" spans="1:2" x14ac:dyDescent="0.3">
      <c r="A100" s="5">
        <v>43160</v>
      </c>
      <c r="B100" s="6">
        <v>8.1731250000000006</v>
      </c>
    </row>
    <row r="101" spans="1:2" x14ac:dyDescent="0.3">
      <c r="A101" s="5">
        <v>43191</v>
      </c>
      <c r="B101" s="6">
        <v>8.2934999999999999</v>
      </c>
    </row>
    <row r="102" spans="1:2" x14ac:dyDescent="0.3">
      <c r="A102" s="5">
        <v>43221</v>
      </c>
      <c r="B102" s="6">
        <v>8.7421249999999997</v>
      </c>
    </row>
    <row r="103" spans="1:2" x14ac:dyDescent="0.3">
      <c r="A103" s="5">
        <v>43252</v>
      </c>
      <c r="B103" s="6">
        <v>8.6048749999999998</v>
      </c>
    </row>
    <row r="104" spans="1:2" x14ac:dyDescent="0.3">
      <c r="A104" s="5">
        <v>43282</v>
      </c>
      <c r="B104" s="6">
        <v>8.8718749999999993</v>
      </c>
    </row>
    <row r="105" spans="1:2" x14ac:dyDescent="0.3">
      <c r="A105" s="5">
        <v>43313</v>
      </c>
      <c r="B105" s="6">
        <v>8.7479999999999993</v>
      </c>
    </row>
    <row r="106" spans="1:2" x14ac:dyDescent="0.3">
      <c r="A106" s="5">
        <v>43344</v>
      </c>
      <c r="B106" s="6">
        <v>8.2149999999999999</v>
      </c>
    </row>
    <row r="107" spans="1:2" x14ac:dyDescent="0.3">
      <c r="A107" s="5">
        <v>43374</v>
      </c>
      <c r="B107" s="6">
        <v>8.1524999999999999</v>
      </c>
    </row>
    <row r="108" spans="1:2" x14ac:dyDescent="0.3">
      <c r="A108" s="5">
        <v>43405</v>
      </c>
      <c r="B108" s="6">
        <v>7.5111249999999998</v>
      </c>
    </row>
    <row r="109" spans="1:2" x14ac:dyDescent="0.3">
      <c r="A109" s="5">
        <v>43435</v>
      </c>
      <c r="B109" s="6">
        <v>7.5757500000000002</v>
      </c>
    </row>
    <row r="110" spans="1:2" x14ac:dyDescent="0.3">
      <c r="A110" s="5">
        <v>43466</v>
      </c>
      <c r="B110" s="6">
        <v>7.7428749999999997</v>
      </c>
    </row>
    <row r="111" spans="1:2" x14ac:dyDescent="0.3">
      <c r="A111" s="5">
        <v>43497</v>
      </c>
      <c r="B111" s="6">
        <v>7.3076249999999998</v>
      </c>
    </row>
    <row r="112" spans="1:2" x14ac:dyDescent="0.3">
      <c r="A112" s="5">
        <v>43525</v>
      </c>
      <c r="B112" s="6">
        <v>8.687875</v>
      </c>
    </row>
    <row r="113" spans="1:5" x14ac:dyDescent="0.3">
      <c r="A113" s="5">
        <v>43556</v>
      </c>
      <c r="B113" s="6">
        <v>8.8091249999999999</v>
      </c>
    </row>
    <row r="114" spans="1:5" x14ac:dyDescent="0.3">
      <c r="A114" s="5">
        <v>43586</v>
      </c>
      <c r="B114" s="6">
        <v>9.2973750000000006</v>
      </c>
    </row>
    <row r="115" spans="1:5" x14ac:dyDescent="0.3">
      <c r="A115" s="5">
        <v>43617</v>
      </c>
      <c r="B115" s="6">
        <v>9.1679999999999993</v>
      </c>
    </row>
    <row r="116" spans="1:5" x14ac:dyDescent="0.3">
      <c r="A116" s="5">
        <v>43647</v>
      </c>
      <c r="B116" s="6">
        <v>9.5053750000000008</v>
      </c>
    </row>
    <row r="117" spans="1:5" x14ac:dyDescent="0.3">
      <c r="A117" s="5">
        <v>43678</v>
      </c>
      <c r="B117" s="6">
        <v>9.375</v>
      </c>
    </row>
    <row r="118" spans="1:5" x14ac:dyDescent="0.3">
      <c r="A118" s="5">
        <v>43709</v>
      </c>
      <c r="B118" s="6">
        <v>8.7940000000000005</v>
      </c>
    </row>
    <row r="119" spans="1:5" x14ac:dyDescent="0.3">
      <c r="A119" s="5">
        <v>43739</v>
      </c>
      <c r="B119" s="6">
        <v>8.6357499999999998</v>
      </c>
    </row>
    <row r="120" spans="1:5" x14ac:dyDescent="0.3">
      <c r="A120" s="5">
        <v>43770</v>
      </c>
      <c r="B120" s="6">
        <v>7.8983749999999997</v>
      </c>
    </row>
    <row r="121" spans="1:5" x14ac:dyDescent="0.3">
      <c r="A121" s="5">
        <v>43800</v>
      </c>
      <c r="B121" s="6">
        <v>7.8933749999999998</v>
      </c>
    </row>
    <row r="122" spans="1:5" x14ac:dyDescent="0.3">
      <c r="A122" s="5">
        <v>43831</v>
      </c>
      <c r="B122" s="6">
        <v>7.6986249999999998</v>
      </c>
    </row>
    <row r="123" spans="1:5" x14ac:dyDescent="0.3">
      <c r="A123" s="5">
        <v>43862</v>
      </c>
      <c r="B123" s="6">
        <v>7.5922499999999999</v>
      </c>
    </row>
    <row r="124" spans="1:5" x14ac:dyDescent="0.3">
      <c r="A124" s="5">
        <v>43891</v>
      </c>
      <c r="B124" s="6">
        <v>6.194</v>
      </c>
    </row>
    <row r="125" spans="1:5" x14ac:dyDescent="0.3">
      <c r="A125" s="5">
        <v>43922</v>
      </c>
      <c r="B125" s="6">
        <v>3.8851249999999999</v>
      </c>
    </row>
    <row r="126" spans="1:5" x14ac:dyDescent="0.3">
      <c r="A126" s="5">
        <v>43952</v>
      </c>
      <c r="B126" s="6">
        <v>4.2300000000000004</v>
      </c>
    </row>
    <row r="127" spans="1:5" x14ac:dyDescent="0.3">
      <c r="A127" s="5">
        <v>43983</v>
      </c>
      <c r="B127" s="6">
        <v>4.88</v>
      </c>
    </row>
    <row r="128" spans="1:5" x14ac:dyDescent="0.3">
      <c r="A128" s="5">
        <v>44013</v>
      </c>
      <c r="B128" s="6">
        <v>5.01</v>
      </c>
      <c r="C128" s="6">
        <v>5.01</v>
      </c>
      <c r="D128" s="6">
        <v>5.01</v>
      </c>
      <c r="E128" s="6">
        <v>5.01</v>
      </c>
    </row>
    <row r="129" spans="1:5" x14ac:dyDescent="0.3">
      <c r="A129" s="5">
        <v>44044</v>
      </c>
      <c r="C129" s="6">
        <f>_xlfn.FORECAST.ETS(A129,$B$2:$B$128,$A$2:$A$128,12,1)</f>
        <v>5.7746277869049907</v>
      </c>
      <c r="D129" s="6">
        <f>C129-_xlfn.FORECAST.ETS.CONFINT(A129,$B$2:$B$128,$A$2:$A$128,0.95,12,1)</f>
        <v>4.552857361984767</v>
      </c>
      <c r="E129" s="6">
        <f>C129+_xlfn.FORECAST.ETS.CONFINT(A129,$B$2:$B$128,$A$2:$A$128,0.95,12,1)</f>
        <v>6.9963982118252144</v>
      </c>
    </row>
    <row r="130" spans="1:5" x14ac:dyDescent="0.3">
      <c r="A130" s="5">
        <v>44075</v>
      </c>
      <c r="C130" s="6">
        <f>_xlfn.FORECAST.ETS(A130,$B$2:$B$128,$A$2:$A$128,12,1)</f>
        <v>5.4864238460719585</v>
      </c>
      <c r="D130" s="6">
        <f>C130-_xlfn.FORECAST.ETS.CONFINT(A130,$B$2:$B$128,$A$2:$A$128,0.95,12,1)</f>
        <v>4.2264568422288233</v>
      </c>
      <c r="E130" s="6">
        <f>C130+_xlfn.FORECAST.ETS.CONFINT(A130,$B$2:$B$128,$A$2:$A$128,0.95,12,1)</f>
        <v>6.7463908499150937</v>
      </c>
    </row>
    <row r="131" spans="1:5" x14ac:dyDescent="0.3">
      <c r="A131" s="5">
        <v>44105</v>
      </c>
      <c r="C131" s="6">
        <f>_xlfn.FORECAST.ETS(A131,$B$2:$B$128,$A$2:$A$128,12,1)</f>
        <v>5.5742398008467786</v>
      </c>
      <c r="D131" s="6">
        <f>C131-_xlfn.FORECAST.ETS.CONFINT(A131,$B$2:$B$128,$A$2:$A$128,0.95,12,1)</f>
        <v>4.2769100218631886</v>
      </c>
      <c r="E131" s="6">
        <f>C131+_xlfn.FORECAST.ETS.CONFINT(A131,$B$2:$B$128,$A$2:$A$128,0.95,12,1)</f>
        <v>6.8715695798303686</v>
      </c>
    </row>
    <row r="132" spans="1:5" x14ac:dyDescent="0.3">
      <c r="A132" s="5">
        <v>44136</v>
      </c>
      <c r="C132" s="6">
        <f>_xlfn.FORECAST.ETS(A132,$B$2:$B$128,$A$2:$A$128,12,1)</f>
        <v>5.2279250052470978</v>
      </c>
      <c r="D132" s="6">
        <f>C132-_xlfn.FORECAST.ETS.CONFINT(A132,$B$2:$B$128,$A$2:$A$128,0.95,12,1)</f>
        <v>3.8939950705623034</v>
      </c>
      <c r="E132" s="6">
        <f>C132+_xlfn.FORECAST.ETS.CONFINT(A132,$B$2:$B$128,$A$2:$A$128,0.95,12,1)</f>
        <v>6.5618549399318926</v>
      </c>
    </row>
    <row r="133" spans="1:5" x14ac:dyDescent="0.3">
      <c r="A133" s="5">
        <v>44166</v>
      </c>
      <c r="C133" s="6">
        <f>_xlfn.FORECAST.ETS(A133,$B$2:$B$128,$A$2:$A$128,12,1)</f>
        <v>5.3575875060553155</v>
      </c>
      <c r="D133" s="6">
        <f>C133-_xlfn.FORECAST.ETS.CONFINT(A133,$B$2:$B$128,$A$2:$A$128,0.95,12,1)</f>
        <v>3.9877578152356525</v>
      </c>
      <c r="E133" s="6">
        <f>C133+_xlfn.FORECAST.ETS.CONFINT(A133,$B$2:$B$128,$A$2:$A$128,0.95,12,1)</f>
        <v>6.7274171968749785</v>
      </c>
    </row>
    <row r="134" spans="1:5" x14ac:dyDescent="0.3">
      <c r="A134" s="5">
        <v>44197</v>
      </c>
      <c r="C134" s="6">
        <f>_xlfn.FORECAST.ETS(A134,$B$2:$B$128,$A$2:$A$128,12,1)</f>
        <v>5.4035677702851208</v>
      </c>
      <c r="D134" s="6">
        <f>C134-_xlfn.FORECAST.ETS.CONFINT(A134,$B$2:$B$128,$A$2:$A$128,0.95,12,1)</f>
        <v>3.99848397403228</v>
      </c>
      <c r="E134" s="6">
        <f>C134+_xlfn.FORECAST.ETS.CONFINT(A134,$B$2:$B$128,$A$2:$A$128,0.95,12,1)</f>
        <v>6.8086515665379617</v>
      </c>
    </row>
    <row r="135" spans="1:5" x14ac:dyDescent="0.3">
      <c r="A135" s="5">
        <v>44228</v>
      </c>
      <c r="C135" s="6">
        <f>_xlfn.FORECAST.ETS(A135,$B$2:$B$128,$A$2:$A$128,12,1)</f>
        <v>4.911859735661686</v>
      </c>
      <c r="D135" s="6">
        <f>C135-_xlfn.FORECAST.ETS.CONFINT(A135,$B$2:$B$128,$A$2:$A$128,0.95,12,1)</f>
        <v>3.4721190180261363</v>
      </c>
      <c r="E135" s="6">
        <f>C135+_xlfn.FORECAST.ETS.CONFINT(A135,$B$2:$B$128,$A$2:$A$128,0.95,12,1)</f>
        <v>6.3516004532972357</v>
      </c>
    </row>
    <row r="136" spans="1:5" x14ac:dyDescent="0.3">
      <c r="A136" s="5">
        <v>44256</v>
      </c>
      <c r="C136" s="6">
        <f>_xlfn.FORECAST.ETS(A136,$B$2:$B$128,$A$2:$A$128,12,1)</f>
        <v>5.6216858477467406</v>
      </c>
      <c r="D136" s="6">
        <f>C136-_xlfn.FORECAST.ETS.CONFINT(A136,$B$2:$B$128,$A$2:$A$128,0.95,12,1)</f>
        <v>4.1478422516099815</v>
      </c>
      <c r="E136" s="6">
        <f>C136+_xlfn.FORECAST.ETS.CONFINT(A136,$B$2:$B$128,$A$2:$A$128,0.95,12,1)</f>
        <v>7.0955294438834997</v>
      </c>
    </row>
    <row r="137" spans="1:5" x14ac:dyDescent="0.3">
      <c r="A137" s="5">
        <v>44287</v>
      </c>
      <c r="C137" s="6">
        <f>_xlfn.FORECAST.ETS(A137,$B$2:$B$128,$A$2:$A$128,12,1)</f>
        <v>5.491703334017501</v>
      </c>
      <c r="D137" s="6">
        <f>C137-_xlfn.FORECAST.ETS.CONFINT(A137,$B$2:$B$128,$A$2:$A$128,0.95,12,1)</f>
        <v>3.9842723088939458</v>
      </c>
      <c r="E137" s="6">
        <f>C137+_xlfn.FORECAST.ETS.CONFINT(A137,$B$2:$B$128,$A$2:$A$128,0.95,12,1)</f>
        <v>6.9991343591410562</v>
      </c>
    </row>
    <row r="138" spans="1:5" x14ac:dyDescent="0.3">
      <c r="A138" s="5">
        <v>44317</v>
      </c>
      <c r="C138" s="6">
        <f>_xlfn.FORECAST.ETS(A138,$B$2:$B$128,$A$2:$A$128,12,1)</f>
        <v>5.7532219402367692</v>
      </c>
      <c r="D138" s="6">
        <f>C138-_xlfn.FORECAST.ETS.CONFINT(A138,$B$2:$B$128,$A$2:$A$128,0.95,12,1)</f>
        <v>4.212684252168466</v>
      </c>
      <c r="E138" s="6">
        <f>C138+_xlfn.FORECAST.ETS.CONFINT(A138,$B$2:$B$128,$A$2:$A$128,0.95,12,1)</f>
        <v>7.2937596283050725</v>
      </c>
    </row>
    <row r="139" spans="1:5" x14ac:dyDescent="0.3">
      <c r="A139" s="5">
        <v>44348</v>
      </c>
      <c r="C139" s="6">
        <f>_xlfn.FORECAST.ETS(A139,$B$2:$B$128,$A$2:$A$128,12,1)</f>
        <v>5.5939225476532508</v>
      </c>
      <c r="D139" s="6">
        <f>C139-_xlfn.FORECAST.ETS.CONFINT(A139,$B$2:$B$128,$A$2:$A$128,0.95,12,1)</f>
        <v>4.0207276614803362</v>
      </c>
      <c r="E139" s="6">
        <f>C139+_xlfn.FORECAST.ETS.CONFINT(A139,$B$2:$B$128,$A$2:$A$128,0.95,12,1)</f>
        <v>7.1671174338261654</v>
      </c>
    </row>
    <row r="140" spans="1:5" x14ac:dyDescent="0.3">
      <c r="A140" s="5">
        <v>44378</v>
      </c>
      <c r="C140" s="6">
        <f>_xlfn.FORECAST.ETS(A140,$B$2:$B$128,$A$2:$A$128,12,1)</f>
        <v>5.8036213306798317</v>
      </c>
      <c r="D140" s="6">
        <f>C140-_xlfn.FORECAST.ETS.CONFINT(A140,$B$2:$B$128,$A$2:$A$128,0.95,12,1)</f>
        <v>4.198190352557031</v>
      </c>
      <c r="E140" s="6">
        <f>C140+_xlfn.FORECAST.ETS.CONFINT(A140,$B$2:$B$128,$A$2:$A$128,0.95,12,1)</f>
        <v>7.4090523088026323</v>
      </c>
    </row>
    <row r="141" spans="1:5" x14ac:dyDescent="0.3">
      <c r="A141" s="5">
        <v>44409</v>
      </c>
      <c r="C141" s="6">
        <f>_xlfn.FORECAST.ETS(A141,$B$2:$B$128,$A$2:$A$128,12,1)</f>
        <v>5.7762360873443104</v>
      </c>
      <c r="D141" s="6">
        <f>C141-_xlfn.FORECAST.ETS.CONFINT(A141,$B$2:$B$128,$A$2:$A$128,0.95,12,1)</f>
        <v>4.1387241192299502</v>
      </c>
      <c r="E141" s="6">
        <f>C141+_xlfn.FORECAST.ETS.CONFINT(A141,$B$2:$B$128,$A$2:$A$128,0.95,12,1)</f>
        <v>7.4137480554586705</v>
      </c>
    </row>
    <row r="142" spans="1:5" x14ac:dyDescent="0.3">
      <c r="A142" s="5">
        <v>44440</v>
      </c>
      <c r="C142" s="6">
        <f>_xlfn.FORECAST.ETS(A142,$B$2:$B$128,$A$2:$A$128,12,1)</f>
        <v>5.4880321465112782</v>
      </c>
      <c r="D142" s="6">
        <f>C142-_xlfn.FORECAST.ETS.CONFINT(A142,$B$2:$B$128,$A$2:$A$128,0.95,12,1)</f>
        <v>3.8190557338801105</v>
      </c>
      <c r="E142" s="6">
        <f>C142+_xlfn.FORECAST.ETS.CONFINT(A142,$B$2:$B$128,$A$2:$A$128,0.95,12,1)</f>
        <v>7.1570085591424455</v>
      </c>
    </row>
    <row r="143" spans="1:5" x14ac:dyDescent="0.3">
      <c r="A143" s="5">
        <v>44470</v>
      </c>
      <c r="C143" s="6">
        <f>_xlfn.FORECAST.ETS(A143,$B$2:$B$128,$A$2:$A$128,12,1)</f>
        <v>5.5758481012860992</v>
      </c>
      <c r="D143" s="6">
        <f>C143-_xlfn.FORECAST.ETS.CONFINT(A143,$B$2:$B$128,$A$2:$A$128,0.95,12,1)</f>
        <v>3.8757572988368874</v>
      </c>
      <c r="E143" s="6">
        <f>C143+_xlfn.FORECAST.ETS.CONFINT(A143,$B$2:$B$128,$A$2:$A$128,0.95,12,1)</f>
        <v>7.2759389037353106</v>
      </c>
    </row>
    <row r="144" spans="1:5" x14ac:dyDescent="0.3">
      <c r="A144" s="5">
        <v>44501</v>
      </c>
      <c r="C144" s="6">
        <f>_xlfn.FORECAST.ETS(A144,$B$2:$B$128,$A$2:$A$128,12,1)</f>
        <v>5.2295333056864184</v>
      </c>
      <c r="D144" s="6">
        <f>C144-_xlfn.FORECAST.ETS.CONFINT(A144,$B$2:$B$128,$A$2:$A$128,0.95,12,1)</f>
        <v>3.4986584277350046</v>
      </c>
      <c r="E144" s="6">
        <f>C144+_xlfn.FORECAST.ETS.CONFINT(A144,$B$2:$B$128,$A$2:$A$128,0.95,12,1)</f>
        <v>6.9604081836378322</v>
      </c>
    </row>
    <row r="145" spans="1:5" x14ac:dyDescent="0.3">
      <c r="A145" s="5">
        <v>44531</v>
      </c>
      <c r="C145" s="6">
        <f>_xlfn.FORECAST.ETS(A145,$B$2:$B$128,$A$2:$A$128,12,1)</f>
        <v>5.3591958064946352</v>
      </c>
      <c r="D145" s="6">
        <f>C145-_xlfn.FORECAST.ETS.CONFINT(A145,$B$2:$B$128,$A$2:$A$128,0.95,12,1)</f>
        <v>3.5978490004913732</v>
      </c>
      <c r="E145" s="6">
        <f>C145+_xlfn.FORECAST.ETS.CONFINT(A145,$B$2:$B$128,$A$2:$A$128,0.95,12,1)</f>
        <v>7.1205426124978972</v>
      </c>
    </row>
    <row r="146" spans="1:5" x14ac:dyDescent="0.3">
      <c r="A146" s="5">
        <v>44562</v>
      </c>
      <c r="C146" s="6">
        <f>_xlfn.FORECAST.ETS(A146,$B$2:$B$128,$A$2:$A$128,12,1)</f>
        <v>5.4051760707244405</v>
      </c>
      <c r="D146" s="6">
        <f>C146-_xlfn.FORECAST.ETS.CONFINT(A146,$B$2:$B$128,$A$2:$A$128,0.95,12,1)</f>
        <v>3.613652722927359</v>
      </c>
      <c r="E146" s="6">
        <f>C146+_xlfn.FORECAST.ETS.CONFINT(A146,$B$2:$B$128,$A$2:$A$128,0.95,12,1)</f>
        <v>7.1966994185215221</v>
      </c>
    </row>
    <row r="147" spans="1:5" x14ac:dyDescent="0.3">
      <c r="A147" s="5">
        <v>44593</v>
      </c>
      <c r="C147" s="6">
        <f>_xlfn.FORECAST.ETS(A147,$B$2:$B$128,$A$2:$A$128,12,1)</f>
        <v>4.9134680361010057</v>
      </c>
      <c r="D147" s="6">
        <f>C147-_xlfn.FORECAST.ETS.CONFINT(A147,$B$2:$B$128,$A$2:$A$128,0.95,12,1)</f>
        <v>3.0920480316479497</v>
      </c>
      <c r="E147" s="6">
        <f>C147+_xlfn.FORECAST.ETS.CONFINT(A147,$B$2:$B$128,$A$2:$A$128,0.95,12,1)</f>
        <v>6.7348880405540612</v>
      </c>
    </row>
    <row r="148" spans="1:5" x14ac:dyDescent="0.3">
      <c r="A148" s="5">
        <v>44621</v>
      </c>
      <c r="C148" s="6">
        <f>_xlfn.FORECAST.ETS(A148,$B$2:$B$128,$A$2:$A$128,12,1)</f>
        <v>5.6232941481860612</v>
      </c>
      <c r="D148" s="6">
        <f>C148-_xlfn.FORECAST.ETS.CONFINT(A148,$B$2:$B$128,$A$2:$A$128,0.95,12,1)</f>
        <v>3.7722430043159196</v>
      </c>
      <c r="E148" s="6">
        <f>C148+_xlfn.FORECAST.ETS.CONFINT(A148,$B$2:$B$128,$A$2:$A$128,0.95,12,1)</f>
        <v>7.4743452920562028</v>
      </c>
    </row>
    <row r="149" spans="1:5" x14ac:dyDescent="0.3">
      <c r="A149" s="5">
        <v>44652</v>
      </c>
      <c r="C149" s="6">
        <f>_xlfn.FORECAST.ETS(A149,$B$2:$B$128,$A$2:$A$128,12,1)</f>
        <v>5.4933116344568216</v>
      </c>
      <c r="D149" s="6">
        <f>C149-_xlfn.FORECAST.ETS.CONFINT(A149,$B$2:$B$128,$A$2:$A$128,0.95,12,1)</f>
        <v>3.6128815227665267</v>
      </c>
      <c r="E149" s="6">
        <f>C149+_xlfn.FORECAST.ETS.CONFINT(A149,$B$2:$B$128,$A$2:$A$128,0.95,12,1)</f>
        <v>7.3737417461471164</v>
      </c>
    </row>
    <row r="150" spans="1:5" x14ac:dyDescent="0.3">
      <c r="A150" s="5">
        <v>44682</v>
      </c>
      <c r="C150" s="6">
        <f>_xlfn.FORECAST.ETS(A150,$B$2:$B$128,$A$2:$A$128,12,1)</f>
        <v>5.7548302406760889</v>
      </c>
      <c r="D150" s="6">
        <f>C150-_xlfn.FORECAST.ETS.CONFINT(A150,$B$2:$B$128,$A$2:$A$128,0.95,12,1)</f>
        <v>3.8452609119389631</v>
      </c>
      <c r="E150" s="6">
        <f>C150+_xlfn.FORECAST.ETS.CONFINT(A150,$B$2:$B$128,$A$2:$A$128,0.95,12,1)</f>
        <v>7.6643995694132148</v>
      </c>
    </row>
    <row r="151" spans="1:5" x14ac:dyDescent="0.3">
      <c r="A151" s="5">
        <v>44713</v>
      </c>
      <c r="C151" s="6">
        <f>_xlfn.FORECAST.ETS(A151,$B$2:$B$128,$A$2:$A$128,12,1)</f>
        <v>5.5955308480925705</v>
      </c>
      <c r="D151" s="6">
        <f>C151-_xlfn.FORECAST.ETS.CONFINT(A151,$B$2:$B$128,$A$2:$A$128,0.95,12,1)</f>
        <v>3.6570504712058591</v>
      </c>
      <c r="E151" s="6">
        <f>C151+_xlfn.FORECAST.ETS.CONFINT(A151,$B$2:$B$128,$A$2:$A$128,0.95,12,1)</f>
        <v>7.5340112249792819</v>
      </c>
    </row>
    <row r="152" spans="1:5" x14ac:dyDescent="0.3">
      <c r="A152" s="5">
        <v>44743</v>
      </c>
      <c r="C152" s="6">
        <f>_xlfn.FORECAST.ETS(A152,$B$2:$B$128,$A$2:$A$128,12,1)</f>
        <v>5.8052296311191514</v>
      </c>
      <c r="D152" s="6">
        <f>C152-_xlfn.FORECAST.ETS.CONFINT(A152,$B$2:$B$128,$A$2:$A$128,0.95,12,1)</f>
        <v>3.8380555561167915</v>
      </c>
      <c r="E152" s="6">
        <f>C152+_xlfn.FORECAST.ETS.CONFINT(A152,$B$2:$B$128,$A$2:$A$128,0.95,12,1)</f>
        <v>7.7724037061215112</v>
      </c>
    </row>
    <row r="153" spans="1:5" x14ac:dyDescent="0.3">
      <c r="A153" s="5">
        <v>44774</v>
      </c>
      <c r="C153" s="6">
        <f>_xlfn.FORECAST.ETS(A153,$B$2:$B$128,$A$2:$A$128,12,1)</f>
        <v>5.777844387783631</v>
      </c>
      <c r="D153" s="6">
        <f>C153-_xlfn.FORECAST.ETS.CONFINT(A153,$B$2:$B$128,$A$2:$A$128,0.95,12,1)</f>
        <v>3.7819777824173642</v>
      </c>
      <c r="E153" s="6">
        <f>C153+_xlfn.FORECAST.ETS.CONFINT(A153,$B$2:$B$128,$A$2:$A$128,0.95,12,1)</f>
        <v>7.7737109931498978</v>
      </c>
    </row>
    <row r="154" spans="1:5" x14ac:dyDescent="0.3">
      <c r="A154" s="5">
        <v>44805</v>
      </c>
      <c r="C154" s="6">
        <f>_xlfn.FORECAST.ETS(A154,$B$2:$B$128,$A$2:$A$128,12,1)</f>
        <v>5.4896404469505988</v>
      </c>
      <c r="D154" s="6">
        <f>C154-_xlfn.FORECAST.ETS.CONFINT(A154,$B$2:$B$128,$A$2:$A$128,0.95,12,1)</f>
        <v>3.4654879893844353</v>
      </c>
      <c r="E154" s="6">
        <f>C154+_xlfn.FORECAST.ETS.CONFINT(A154,$B$2:$B$128,$A$2:$A$128,0.95,12,1)</f>
        <v>7.5137929045167624</v>
      </c>
    </row>
    <row r="155" spans="1:5" x14ac:dyDescent="0.3">
      <c r="A155" s="5">
        <v>44835</v>
      </c>
      <c r="C155" s="6">
        <f>_xlfn.FORECAST.ETS(A155,$B$2:$B$128,$A$2:$A$128,12,1)</f>
        <v>5.5774564017254189</v>
      </c>
      <c r="D155" s="6">
        <f>C155-_xlfn.FORECAST.ETS.CONFINT(A155,$B$2:$B$128,$A$2:$A$128,0.95,12,1)</f>
        <v>3.5252068281284137</v>
      </c>
      <c r="E155" s="6">
        <f>C155+_xlfn.FORECAST.ETS.CONFINT(A155,$B$2:$B$128,$A$2:$A$128,0.95,12,1)</f>
        <v>7.6297059753224241</v>
      </c>
    </row>
    <row r="156" spans="1:5" x14ac:dyDescent="0.3">
      <c r="A156" s="5">
        <v>44866</v>
      </c>
      <c r="C156" s="6">
        <f>_xlfn.FORECAST.ETS(A156,$B$2:$B$128,$A$2:$A$128,12,1)</f>
        <v>5.231141606125739</v>
      </c>
      <c r="D156" s="6">
        <f>C156-_xlfn.FORECAST.ETS.CONFINT(A156,$B$2:$B$128,$A$2:$A$128,0.95,12,1)</f>
        <v>3.150975287189663</v>
      </c>
      <c r="E156" s="6">
        <f>C156+_xlfn.FORECAST.ETS.CONFINT(A156,$B$2:$B$128,$A$2:$A$128,0.95,12,1)</f>
        <v>7.3113079250618149</v>
      </c>
    </row>
    <row r="157" spans="1:5" x14ac:dyDescent="0.3">
      <c r="A157" s="5">
        <v>44896</v>
      </c>
      <c r="C157" s="6">
        <f>_xlfn.FORECAST.ETS(A157,$B$2:$B$128,$A$2:$A$128,12,1)</f>
        <v>5.3608041069339558</v>
      </c>
      <c r="D157" s="6">
        <f>C157-_xlfn.FORECAST.ETS.CONFINT(A157,$B$2:$B$128,$A$2:$A$128,0.95,12,1)</f>
        <v>3.2528935388030393</v>
      </c>
      <c r="E157" s="6">
        <f>C157+_xlfn.FORECAST.ETS.CONFINT(A157,$B$2:$B$128,$A$2:$A$128,0.95,12,1)</f>
        <v>7.4687146750648719</v>
      </c>
    </row>
    <row r="158" spans="1:5" x14ac:dyDescent="0.3">
      <c r="A158" s="5">
        <v>44927</v>
      </c>
      <c r="C158" s="6">
        <f>_xlfn.FORECAST.ETS(A158,$B$2:$B$128,$A$2:$A$128,12,1)</f>
        <v>5.4067843711637611</v>
      </c>
      <c r="D158" s="6">
        <f>C158-_xlfn.FORECAST.ETS.CONFINT(A158,$B$2:$B$128,$A$2:$A$128,0.95,12,1)</f>
        <v>3.2712946277604251</v>
      </c>
      <c r="E158" s="6">
        <f>C158+_xlfn.FORECAST.ETS.CONFINT(A158,$B$2:$B$128,$A$2:$A$128,0.95,12,1)</f>
        <v>7.5422741145670971</v>
      </c>
    </row>
    <row r="159" spans="1:5" x14ac:dyDescent="0.3">
      <c r="A159" s="5">
        <v>44958</v>
      </c>
      <c r="C159" s="6">
        <f>_xlfn.FORECAST.ETS(A159,$B$2:$B$128,$A$2:$A$128,12,1)</f>
        <v>4.9150763365403263</v>
      </c>
      <c r="D159" s="6">
        <f>C159-_xlfn.FORECAST.ETS.CONFINT(A159,$B$2:$B$128,$A$2:$A$128,0.95,12,1)</f>
        <v>2.7521654870806129</v>
      </c>
      <c r="E159" s="6">
        <f>C159+_xlfn.FORECAST.ETS.CONFINT(A159,$B$2:$B$128,$A$2:$A$128,0.95,12,1)</f>
        <v>7.0779871860000396</v>
      </c>
    </row>
    <row r="160" spans="1:5" x14ac:dyDescent="0.3">
      <c r="A160" s="5">
        <v>44986</v>
      </c>
      <c r="C160" s="6">
        <f>_xlfn.FORECAST.ETS(A160,$B$2:$B$128,$A$2:$A$128,12,1)</f>
        <v>5.6249024486253809</v>
      </c>
      <c r="D160" s="6">
        <f>C160-_xlfn.FORECAST.ETS.CONFINT(A160,$B$2:$B$128,$A$2:$A$128,0.95,12,1)</f>
        <v>3.4347219436731011</v>
      </c>
      <c r="E160" s="6">
        <f>C160+_xlfn.FORECAST.ETS.CONFINT(A160,$B$2:$B$128,$A$2:$A$128,0.95,12,1)</f>
        <v>7.8150829535776607</v>
      </c>
    </row>
    <row r="161" spans="1:5" x14ac:dyDescent="0.3">
      <c r="A161" s="5">
        <v>45017</v>
      </c>
      <c r="C161" s="6">
        <f>_xlfn.FORECAST.ETS(A161,$B$2:$B$128,$A$2:$A$128,12,1)</f>
        <v>5.4949199348961413</v>
      </c>
      <c r="D161" s="6">
        <f>C161-_xlfn.FORECAST.ETS.CONFINT(A161,$B$2:$B$128,$A$2:$A$128,0.95,12,1)</f>
        <v>3.2776149639202856</v>
      </c>
      <c r="E161" s="6">
        <f>C161+_xlfn.FORECAST.ETS.CONFINT(A161,$B$2:$B$128,$A$2:$A$128,0.95,12,1)</f>
        <v>7.7122249058719969</v>
      </c>
    </row>
    <row r="162" spans="1:5" x14ac:dyDescent="0.3">
      <c r="A162" s="5">
        <v>45047</v>
      </c>
      <c r="C162" s="6">
        <f>_xlfn.FORECAST.ETS(A162,$B$2:$B$128,$A$2:$A$128,12,1)</f>
        <v>5.7564385411154095</v>
      </c>
      <c r="D162" s="6">
        <f>C162-_xlfn.FORECAST.ETS.CONFINT(A162,$B$2:$B$128,$A$2:$A$128,0.95,12,1)</f>
        <v>3.5121483641819249</v>
      </c>
      <c r="E162" s="6">
        <f>C162+_xlfn.FORECAST.ETS.CONFINT(A162,$B$2:$B$128,$A$2:$A$128,0.95,12,1)</f>
        <v>8.0007287180488937</v>
      </c>
    </row>
    <row r="163" spans="1:5" x14ac:dyDescent="0.3">
      <c r="A163" s="5">
        <v>45078</v>
      </c>
      <c r="C163" s="6">
        <f>_xlfn.FORECAST.ETS(A163,$B$2:$B$128,$A$2:$A$128,12,1)</f>
        <v>5.5971391485318911</v>
      </c>
      <c r="D163" s="6">
        <f>C163-_xlfn.FORECAST.ETS.CONFINT(A163,$B$2:$B$128,$A$2:$A$128,0.95,12,1)</f>
        <v>3.3259974044708467</v>
      </c>
      <c r="E163" s="6">
        <f>C163+_xlfn.FORECAST.ETS.CONFINT(A163,$B$2:$B$128,$A$2:$A$128,0.95,12,1)</f>
        <v>7.8682808925929351</v>
      </c>
    </row>
    <row r="164" spans="1:5" x14ac:dyDescent="0.3">
      <c r="A164" s="5">
        <v>45108</v>
      </c>
      <c r="C164" s="6">
        <f>_xlfn.FORECAST.ETS(A164,$B$2:$B$128,$A$2:$A$128,12,1)</f>
        <v>5.8068379315584719</v>
      </c>
      <c r="D164" s="6">
        <f>C164-_xlfn.FORECAST.ETS.CONFINT(A164,$B$2:$B$128,$A$2:$A$128,0.95,12,1)</f>
        <v>3.5089729246945534</v>
      </c>
      <c r="E164" s="6">
        <f>C164+_xlfn.FORECAST.ETS.CONFINT(A164,$B$2:$B$128,$A$2:$A$128,0.95,12,1)</f>
        <v>8.1047029384223901</v>
      </c>
    </row>
    <row r="165" spans="1:5" x14ac:dyDescent="0.3">
      <c r="A165" s="5">
        <v>45139</v>
      </c>
      <c r="C165" s="6">
        <f>_xlfn.FORECAST.ETS(A165,$B$2:$B$128,$A$2:$A$128,12,1)</f>
        <v>5.7794526882229507</v>
      </c>
      <c r="D165" s="6">
        <f>C165-_xlfn.FORECAST.ETS.CONFINT(A165,$B$2:$B$128,$A$2:$A$128,0.95,12,1)</f>
        <v>3.4548030363627533</v>
      </c>
      <c r="E165" s="6">
        <f>C165+_xlfn.FORECAST.ETS.CONFINT(A165,$B$2:$B$128,$A$2:$A$128,0.95,12,1)</f>
        <v>8.1041023400831484</v>
      </c>
    </row>
    <row r="166" spans="1:5" x14ac:dyDescent="0.3">
      <c r="A166" s="5">
        <v>45170</v>
      </c>
      <c r="C166" s="6">
        <f>_xlfn.FORECAST.ETS(A166,$B$2:$B$128,$A$2:$A$128,12,1)</f>
        <v>5.4912487473899185</v>
      </c>
      <c r="D166" s="6">
        <f>C166-_xlfn.FORECAST.ETS.CONFINT(A166,$B$2:$B$128,$A$2:$A$128,0.95,12,1)</f>
        <v>3.1401195680342293</v>
      </c>
      <c r="E166" s="6">
        <f>C166+_xlfn.FORECAST.ETS.CONFINT(A166,$B$2:$B$128,$A$2:$A$128,0.95,12,1)</f>
        <v>7.8423779267456073</v>
      </c>
    </row>
    <row r="167" spans="1:5" x14ac:dyDescent="0.3">
      <c r="A167" s="5">
        <v>45200</v>
      </c>
      <c r="C167" s="6">
        <f>_xlfn.FORECAST.ETS(A167,$B$2:$B$128,$A$2:$A$128,12,1)</f>
        <v>5.5790647021647395</v>
      </c>
      <c r="D167" s="6">
        <f>C167-_xlfn.FORECAST.ETS.CONFINT(A167,$B$2:$B$128,$A$2:$A$128,0.95,12,1)</f>
        <v>3.2015697740321545</v>
      </c>
      <c r="E167" s="6">
        <f>C167+_xlfn.FORECAST.ETS.CONFINT(A167,$B$2:$B$128,$A$2:$A$128,0.95,12,1)</f>
        <v>7.956559630297324</v>
      </c>
    </row>
    <row r="168" spans="1:5" x14ac:dyDescent="0.3">
      <c r="A168" s="5">
        <v>45231</v>
      </c>
      <c r="C168" s="6">
        <f>_xlfn.FORECAST.ETS(A168,$B$2:$B$128,$A$2:$A$128,12,1)</f>
        <v>5.2327499065650596</v>
      </c>
      <c r="D168" s="6">
        <f>C168-_xlfn.FORECAST.ETS.CONFINT(A168,$B$2:$B$128,$A$2:$A$128,0.95,12,1)</f>
        <v>2.8289986433984842</v>
      </c>
      <c r="E168" s="6">
        <f>C168+_xlfn.FORECAST.ETS.CONFINT(A168,$B$2:$B$128,$A$2:$A$128,0.95,12,1)</f>
        <v>7.636501169731635</v>
      </c>
    </row>
    <row r="169" spans="1:5" x14ac:dyDescent="0.3">
      <c r="A169" s="5">
        <v>45261</v>
      </c>
      <c r="C169" s="6">
        <f>_xlfn.FORECAST.ETS(A169,$B$2:$B$128,$A$2:$A$128,12,1)</f>
        <v>5.3624124073732764</v>
      </c>
      <c r="D169" s="6">
        <f>C169-_xlfn.FORECAST.ETS.CONFINT(A169,$B$2:$B$128,$A$2:$A$128,0.95,12,1)</f>
        <v>2.9325100617840714</v>
      </c>
      <c r="E169" s="6">
        <f>C169+_xlfn.FORECAST.ETS.CONFINT(A169,$B$2:$B$128,$A$2:$A$128,0.95,12,1)</f>
        <v>7.792314752962481</v>
      </c>
    </row>
    <row r="170" spans="1:5" x14ac:dyDescent="0.3">
      <c r="A170" s="5">
        <v>45292</v>
      </c>
      <c r="C170" s="6">
        <f>_xlfn.FORECAST.ETS(A170,$B$2:$B$128,$A$2:$A$128,12,1)</f>
        <v>5.4083926716030808</v>
      </c>
      <c r="D170" s="6">
        <f>C170-_xlfn.FORECAST.ETS.CONFINT(A170,$B$2:$B$128,$A$2:$A$128,0.95,12,1)</f>
        <v>2.9524405261985445</v>
      </c>
      <c r="E170" s="6">
        <f>C170+_xlfn.FORECAST.ETS.CONFINT(A170,$B$2:$B$128,$A$2:$A$128,0.95,12,1)</f>
        <v>7.8643448170076171</v>
      </c>
    </row>
    <row r="171" spans="1:5" x14ac:dyDescent="0.3">
      <c r="A171" s="5">
        <v>45323</v>
      </c>
      <c r="C171" s="6">
        <f>_xlfn.FORECAST.ETS(A171,$B$2:$B$128,$A$2:$A$128,12,1)</f>
        <v>4.916684636979646</v>
      </c>
      <c r="D171" s="6">
        <f>C171-_xlfn.FORECAST.ETS.CONFINT(A171,$B$2:$B$128,$A$2:$A$128,0.95,12,1)</f>
        <v>2.4347801837678529</v>
      </c>
      <c r="E171" s="6">
        <f>C171+_xlfn.FORECAST.ETS.CONFINT(A171,$B$2:$B$128,$A$2:$A$128,0.95,12,1)</f>
        <v>7.3985890901914395</v>
      </c>
    </row>
    <row r="172" spans="1:5" x14ac:dyDescent="0.3">
      <c r="A172" s="5">
        <v>45352</v>
      </c>
      <c r="C172" s="6">
        <f>_xlfn.FORECAST.ETS(A172,$B$2:$B$128,$A$2:$A$128,12,1)</f>
        <v>5.6265107490647015</v>
      </c>
      <c r="D172" s="6">
        <f>C172-_xlfn.FORECAST.ETS.CONFINT(A172,$B$2:$B$128,$A$2:$A$128,0.95,12,1)</f>
        <v>3.1187478580377177</v>
      </c>
      <c r="E172" s="6">
        <f>C172+_xlfn.FORECAST.ETS.CONFINT(A172,$B$2:$B$128,$A$2:$A$128,0.95,12,1)</f>
        <v>8.1342736400916849</v>
      </c>
    </row>
    <row r="173" spans="1:5" x14ac:dyDescent="0.3">
      <c r="A173" s="5">
        <v>45383</v>
      </c>
      <c r="C173" s="6">
        <f>_xlfn.FORECAST.ETS(A173,$B$2:$B$128,$A$2:$A$128,12,1)</f>
        <v>5.4965282353354619</v>
      </c>
      <c r="D173" s="6">
        <f>C173-_xlfn.FORECAST.ETS.CONFINT(A173,$B$2:$B$128,$A$2:$A$128,0.95,12,1)</f>
        <v>2.962997313049029</v>
      </c>
      <c r="E173" s="6">
        <f>C173+_xlfn.FORECAST.ETS.CONFINT(A173,$B$2:$B$128,$A$2:$A$128,0.95,12,1)</f>
        <v>8.0300591576218956</v>
      </c>
    </row>
    <row r="174" spans="1:5" x14ac:dyDescent="0.3">
      <c r="A174" s="5">
        <v>45413</v>
      </c>
      <c r="C174" s="6">
        <f>_xlfn.FORECAST.ETS(A174,$B$2:$B$128,$A$2:$A$128,12,1)</f>
        <v>5.7580468415547301</v>
      </c>
      <c r="D174" s="6">
        <f>C174-_xlfn.FORECAST.ETS.CONFINT(A174,$B$2:$B$128,$A$2:$A$128,0.95,12,1)</f>
        <v>3.1988349804484519</v>
      </c>
      <c r="E174" s="6">
        <f>C174+_xlfn.FORECAST.ETS.CONFINT(A174,$B$2:$B$128,$A$2:$A$128,0.95,12,1)</f>
        <v>8.3172587026610074</v>
      </c>
    </row>
    <row r="175" spans="1:5" x14ac:dyDescent="0.3">
      <c r="A175" s="5">
        <v>45444</v>
      </c>
      <c r="C175" s="6">
        <f>_xlfn.FORECAST.ETS(A175,$B$2:$B$128,$A$2:$A$128,12,1)</f>
        <v>5.5987474489712108</v>
      </c>
      <c r="D175" s="6">
        <f>C175-_xlfn.FORECAST.ETS.CONFINT(A175,$B$2:$B$128,$A$2:$A$128,0.95,12,1)</f>
        <v>3.0139385681069992</v>
      </c>
      <c r="E175" s="6">
        <f>C175+_xlfn.FORECAST.ETS.CONFINT(A175,$B$2:$B$128,$A$2:$A$128,0.95,12,1)</f>
        <v>8.1835563298354224</v>
      </c>
    </row>
    <row r="176" spans="1:5" x14ac:dyDescent="0.3">
      <c r="A176" s="5">
        <v>45474</v>
      </c>
      <c r="C176" s="6">
        <f>_xlfn.FORECAST.ETS(A176,$B$2:$B$128,$A$2:$A$128,12,1)</f>
        <v>5.8084462319977916</v>
      </c>
      <c r="D176" s="6">
        <f>C176-_xlfn.FORECAST.ETS.CONFINT(A176,$B$2:$B$128,$A$2:$A$128,0.95,12,1)</f>
        <v>3.1981212098348792</v>
      </c>
      <c r="E176" s="6">
        <f>C176+_xlfn.FORECAST.ETS.CONFINT(A176,$B$2:$B$128,$A$2:$A$128,0.95,12,1)</f>
        <v>8.4187712541607045</v>
      </c>
    </row>
    <row r="177" spans="1:5" x14ac:dyDescent="0.3">
      <c r="A177" s="5">
        <v>45505</v>
      </c>
      <c r="C177" s="6">
        <f>_xlfn.FORECAST.ETS(A177,$B$2:$B$128,$A$2:$A$128,12,1)</f>
        <v>5.7810609886622712</v>
      </c>
      <c r="D177" s="6">
        <f>C177-_xlfn.FORECAST.ETS.CONFINT(A177,$B$2:$B$128,$A$2:$A$128,0.95,12,1)</f>
        <v>3.1451281767835835</v>
      </c>
      <c r="E177" s="6">
        <f>C177+_xlfn.FORECAST.ETS.CONFINT(A177,$B$2:$B$128,$A$2:$A$128,0.95,12,1)</f>
        <v>8.4169938005409595</v>
      </c>
    </row>
    <row r="178" spans="1:5" x14ac:dyDescent="0.3">
      <c r="A178" s="5">
        <v>45536</v>
      </c>
      <c r="C178" s="6">
        <f>_xlfn.FORECAST.ETS(A178,$B$2:$B$128,$A$2:$A$128,12,1)</f>
        <v>5.4928570478292391</v>
      </c>
      <c r="D178" s="6">
        <f>C178-_xlfn.FORECAST.ETS.CONFINT(A178,$B$2:$B$128,$A$2:$A$128,0.95,12,1)</f>
        <v>2.8315628408413001</v>
      </c>
      <c r="E178" s="6">
        <f>C178+_xlfn.FORECAST.ETS.CONFINT(A178,$B$2:$B$128,$A$2:$A$128,0.95,12,1)</f>
        <v>8.1541512548171777</v>
      </c>
    </row>
    <row r="179" spans="1:5" x14ac:dyDescent="0.3">
      <c r="A179" s="5">
        <v>45566</v>
      </c>
      <c r="C179" s="6">
        <f>_xlfn.FORECAST.ETS(A179,$B$2:$B$128,$A$2:$A$128,12,1)</f>
        <v>5.5806730026040592</v>
      </c>
      <c r="D179" s="6">
        <f>C179-_xlfn.FORECAST.ETS.CONFINT(A179,$B$2:$B$128,$A$2:$A$128,0.95,12,1)</f>
        <v>2.8940898473560899</v>
      </c>
      <c r="E179" s="6">
        <f>C179+_xlfn.FORECAST.ETS.CONFINT(A179,$B$2:$B$128,$A$2:$A$128,0.95,12,1)</f>
        <v>8.2672561578520281</v>
      </c>
    </row>
    <row r="180" spans="1:5" x14ac:dyDescent="0.3">
      <c r="A180" s="5">
        <v>45597</v>
      </c>
      <c r="C180" s="6">
        <f>_xlfn.FORECAST.ETS(A180,$B$2:$B$128,$A$2:$A$128,12,1)</f>
        <v>5.2343582070043784</v>
      </c>
      <c r="D180" s="6">
        <f>C180-_xlfn.FORECAST.ETS.CONFINT(A180,$B$2:$B$128,$A$2:$A$128,0.95,12,1)</f>
        <v>2.522555973077953</v>
      </c>
      <c r="E180" s="6">
        <f>C180+_xlfn.FORECAST.ETS.CONFINT(A180,$B$2:$B$128,$A$2:$A$128,0.95,12,1)</f>
        <v>7.9461604409308038</v>
      </c>
    </row>
    <row r="181" spans="1:5" x14ac:dyDescent="0.3">
      <c r="A181" s="5">
        <v>45627</v>
      </c>
      <c r="C181" s="6">
        <f>_xlfn.FORECAST.ETS(A181,$B$2:$B$128,$A$2:$A$128,12,1)</f>
        <v>5.3640207078125961</v>
      </c>
      <c r="D181" s="6">
        <f>C181-_xlfn.FORECAST.ETS.CONFINT(A181,$B$2:$B$128,$A$2:$A$128,0.95,12,1)</f>
        <v>2.6270667879973311</v>
      </c>
      <c r="E181" s="6">
        <f>C181+_xlfn.FORECAST.ETS.CONFINT(A181,$B$2:$B$128,$A$2:$A$128,0.95,12,1)</f>
        <v>8.1009746276278616</v>
      </c>
    </row>
    <row r="182" spans="1:5" x14ac:dyDescent="0.3">
      <c r="A182" s="5">
        <v>45658</v>
      </c>
      <c r="C182" s="6">
        <f>_xlfn.FORECAST.ETS(A182,$B$2:$B$128,$A$2:$A$128,12,1)</f>
        <v>5.4100009720424014</v>
      </c>
      <c r="D182" s="6">
        <f>C182-_xlfn.FORECAST.ETS.CONFINT(A182,$B$2:$B$128,$A$2:$A$128,0.95,12,1)</f>
        <v>2.6479603776087379</v>
      </c>
      <c r="E182" s="6">
        <f>C182+_xlfn.FORECAST.ETS.CONFINT(A182,$B$2:$B$128,$A$2:$A$128,0.95,12,1)</f>
        <v>8.1720415664760644</v>
      </c>
    </row>
    <row r="183" spans="1:5" x14ac:dyDescent="0.3">
      <c r="A183" s="5">
        <v>45689</v>
      </c>
      <c r="C183" s="6">
        <f>_xlfn.FORECAST.ETS(A183,$B$2:$B$128,$A$2:$A$128,12,1)</f>
        <v>4.9182929374189666</v>
      </c>
      <c r="D183" s="6">
        <f>C183-_xlfn.FORECAST.ETS.CONFINT(A183,$B$2:$B$128,$A$2:$A$128,0.95,12,1)</f>
        <v>2.1312283885259466</v>
      </c>
      <c r="E183" s="6">
        <f>C183+_xlfn.FORECAST.ETS.CONFINT(A183,$B$2:$B$128,$A$2:$A$128,0.95,12,1)</f>
        <v>7.7053574863119865</v>
      </c>
    </row>
    <row r="184" spans="1:5" x14ac:dyDescent="0.3">
      <c r="A184" s="5">
        <v>45717</v>
      </c>
      <c r="C184" s="6">
        <f>_xlfn.FORECAST.ETS(A184,$B$2:$B$128,$A$2:$A$128,12,1)</f>
        <v>5.6281190495040212</v>
      </c>
      <c r="D184" s="6">
        <f>C184-_xlfn.FORECAST.ETS.CONFINT(A184,$B$2:$B$128,$A$2:$A$128,0.95,12,1)</f>
        <v>2.8160910610536134</v>
      </c>
      <c r="E184" s="6">
        <f>C184+_xlfn.FORECAST.ETS.CONFINT(A184,$B$2:$B$128,$A$2:$A$128,0.95,12,1)</f>
        <v>8.4401470379544286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E67C-1DE9-46FE-AC0C-B4F13572E0A5}">
  <dimension ref="A1:H184"/>
  <sheetViews>
    <sheetView zoomScale="70" zoomScaleNormal="70" workbookViewId="0">
      <selection activeCell="H41" sqref="H41"/>
    </sheetView>
  </sheetViews>
  <sheetFormatPr defaultRowHeight="14.4" x14ac:dyDescent="0.3"/>
  <cols>
    <col min="1" max="1" width="23.6640625" customWidth="1"/>
    <col min="2" max="2" width="14.5546875" customWidth="1"/>
    <col min="3" max="3" width="22.88671875" customWidth="1"/>
    <col min="4" max="4" width="37" customWidth="1"/>
    <col min="5" max="5" width="37.10937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6</v>
      </c>
      <c r="H1" t="s">
        <v>7</v>
      </c>
    </row>
    <row r="2" spans="1:8" x14ac:dyDescent="0.3">
      <c r="A2" s="5">
        <v>40179</v>
      </c>
      <c r="B2" s="6">
        <v>6.5673750000000002</v>
      </c>
      <c r="G2" t="s">
        <v>8</v>
      </c>
      <c r="H2" s="7">
        <f>_xlfn.FORECAST.ETS.STAT($B$2:$B$128,$A$2:$A$128,1,1,1)</f>
        <v>0.25</v>
      </c>
    </row>
    <row r="3" spans="1:8" x14ac:dyDescent="0.3">
      <c r="A3" s="5">
        <v>40210</v>
      </c>
      <c r="B3" s="6">
        <v>6.008375</v>
      </c>
      <c r="G3" t="s">
        <v>9</v>
      </c>
      <c r="H3" s="7">
        <f>_xlfn.FORECAST.ETS.STAT($B$2:$B$128,$A$2:$A$128,2,1,1)</f>
        <v>1E-3</v>
      </c>
    </row>
    <row r="4" spans="1:8" x14ac:dyDescent="0.3">
      <c r="A4" s="5">
        <v>40238</v>
      </c>
      <c r="B4" s="6">
        <v>6.78</v>
      </c>
      <c r="G4" t="s">
        <v>10</v>
      </c>
      <c r="H4" s="7">
        <f>_xlfn.FORECAST.ETS.STAT($B$2:$B$128,$A$2:$A$128,3,1,1)</f>
        <v>2.2204460492503131E-16</v>
      </c>
    </row>
    <row r="5" spans="1:8" x14ac:dyDescent="0.3">
      <c r="A5" s="5">
        <v>40269</v>
      </c>
      <c r="B5" s="6">
        <v>6.6487499999999997</v>
      </c>
      <c r="G5" t="s">
        <v>11</v>
      </c>
      <c r="H5" s="7">
        <f>_xlfn.FORECAST.ETS.STAT($B$2:$B$128,$A$2:$A$128,4,1,1)</f>
        <v>2.816766306319896</v>
      </c>
    </row>
    <row r="6" spans="1:8" x14ac:dyDescent="0.3">
      <c r="A6" s="5">
        <v>40299</v>
      </c>
      <c r="B6" s="6">
        <v>6.921125</v>
      </c>
      <c r="G6" t="s">
        <v>12</v>
      </c>
      <c r="H6" s="7">
        <f>_xlfn.FORECAST.ETS.STAT($B$2:$B$128,$A$2:$A$128,5,1,1)</f>
        <v>0.12848545576201326</v>
      </c>
    </row>
    <row r="7" spans="1:8" x14ac:dyDescent="0.3">
      <c r="A7" s="5">
        <v>40330</v>
      </c>
      <c r="B7" s="6">
        <v>6.7305000000000001</v>
      </c>
      <c r="G7" t="s">
        <v>13</v>
      </c>
      <c r="H7" s="7">
        <f>_xlfn.FORECAST.ETS.STAT($B$2:$B$128,$A$2:$A$128,6,1,1)</f>
        <v>0.90486505015796936</v>
      </c>
    </row>
    <row r="8" spans="1:8" x14ac:dyDescent="0.3">
      <c r="A8" s="5">
        <v>40360</v>
      </c>
      <c r="B8" s="6">
        <v>6.968</v>
      </c>
      <c r="G8" t="s">
        <v>14</v>
      </c>
      <c r="H8" s="7">
        <f>_xlfn.FORECAST.ETS.STAT($B$2:$B$128,$A$2:$A$128,7,1,1)</f>
        <v>1.1795989236964912</v>
      </c>
    </row>
    <row r="9" spans="1:8" x14ac:dyDescent="0.3">
      <c r="A9" s="5">
        <v>40391</v>
      </c>
      <c r="B9" s="6">
        <v>6.9592499999999999</v>
      </c>
    </row>
    <row r="10" spans="1:8" x14ac:dyDescent="0.3">
      <c r="A10" s="5">
        <v>40422</v>
      </c>
      <c r="B10" s="6">
        <v>6.6885000000000003</v>
      </c>
    </row>
    <row r="11" spans="1:8" x14ac:dyDescent="0.3">
      <c r="A11" s="5">
        <v>40452</v>
      </c>
      <c r="B11" s="6">
        <v>6.8192500000000003</v>
      </c>
    </row>
    <row r="12" spans="1:8" x14ac:dyDescent="0.3">
      <c r="A12" s="5">
        <v>40483</v>
      </c>
      <c r="B12" s="6">
        <v>6.4974999999999996</v>
      </c>
    </row>
    <row r="13" spans="1:8" x14ac:dyDescent="0.3">
      <c r="A13" s="5">
        <v>40513</v>
      </c>
      <c r="B13" s="6">
        <v>6.6665000000000001</v>
      </c>
    </row>
    <row r="14" spans="1:8" x14ac:dyDescent="0.3">
      <c r="A14" s="5">
        <v>40544</v>
      </c>
      <c r="B14" s="6">
        <v>6.4656250000000002</v>
      </c>
    </row>
    <row r="15" spans="1:8" x14ac:dyDescent="0.3">
      <c r="A15" s="5">
        <v>40575</v>
      </c>
      <c r="B15" s="6">
        <v>5.9236250000000004</v>
      </c>
    </row>
    <row r="16" spans="1:8" x14ac:dyDescent="0.3">
      <c r="A16" s="5">
        <v>40603</v>
      </c>
      <c r="B16" s="6">
        <v>6.6982499999999998</v>
      </c>
    </row>
    <row r="17" spans="1:2" x14ac:dyDescent="0.3">
      <c r="A17" s="5">
        <v>40634</v>
      </c>
      <c r="B17" s="6">
        <v>6.5778749999999997</v>
      </c>
    </row>
    <row r="18" spans="1:2" x14ac:dyDescent="0.3">
      <c r="A18" s="5">
        <v>40664</v>
      </c>
      <c r="B18" s="6">
        <v>6.8525</v>
      </c>
    </row>
    <row r="19" spans="1:2" x14ac:dyDescent="0.3">
      <c r="A19" s="5">
        <v>40695</v>
      </c>
      <c r="B19" s="6">
        <v>6.6672500000000001</v>
      </c>
    </row>
    <row r="20" spans="1:2" x14ac:dyDescent="0.3">
      <c r="A20" s="5">
        <v>40725</v>
      </c>
      <c r="B20" s="6">
        <v>6.9038750000000002</v>
      </c>
    </row>
    <row r="21" spans="1:2" x14ac:dyDescent="0.3">
      <c r="A21" s="5">
        <v>40756</v>
      </c>
      <c r="B21" s="6">
        <v>6.8943750000000001</v>
      </c>
    </row>
    <row r="22" spans="1:2" x14ac:dyDescent="0.3">
      <c r="A22" s="5">
        <v>40787</v>
      </c>
      <c r="B22" s="6">
        <v>6.6213749999999996</v>
      </c>
    </row>
    <row r="23" spans="1:2" x14ac:dyDescent="0.3">
      <c r="A23" s="5">
        <v>40817</v>
      </c>
      <c r="B23" s="6">
        <v>6.7411250000000003</v>
      </c>
    </row>
    <row r="24" spans="1:2" x14ac:dyDescent="0.3">
      <c r="A24" s="5">
        <v>40848</v>
      </c>
      <c r="B24" s="6">
        <v>6.4123749999999999</v>
      </c>
    </row>
    <row r="25" spans="1:2" x14ac:dyDescent="0.3">
      <c r="A25" s="5">
        <v>40878</v>
      </c>
      <c r="B25" s="6">
        <v>6.5739999999999998</v>
      </c>
    </row>
    <row r="26" spans="1:2" x14ac:dyDescent="0.3">
      <c r="A26" s="5">
        <v>40909</v>
      </c>
      <c r="B26" s="6">
        <v>5.5914999999999999</v>
      </c>
    </row>
    <row r="27" spans="1:2" x14ac:dyDescent="0.3">
      <c r="A27" s="5">
        <v>40940</v>
      </c>
      <c r="B27" s="6">
        <v>5.3067500000000001</v>
      </c>
    </row>
    <row r="28" spans="1:2" x14ac:dyDescent="0.3">
      <c r="A28" s="5">
        <v>40969</v>
      </c>
      <c r="B28" s="6">
        <v>5.8505000000000003</v>
      </c>
    </row>
    <row r="29" spans="1:2" x14ac:dyDescent="0.3">
      <c r="A29" s="5">
        <v>41000</v>
      </c>
      <c r="B29" s="6">
        <v>5.7683749999999998</v>
      </c>
    </row>
    <row r="30" spans="1:2" x14ac:dyDescent="0.3">
      <c r="A30" s="5">
        <v>41030</v>
      </c>
      <c r="B30" s="6">
        <v>6.0223750000000003</v>
      </c>
    </row>
    <row r="31" spans="1:2" x14ac:dyDescent="0.3">
      <c r="A31" s="5">
        <v>41061</v>
      </c>
      <c r="B31" s="6">
        <v>5.8678749999999997</v>
      </c>
    </row>
    <row r="32" spans="1:2" x14ac:dyDescent="0.3">
      <c r="A32" s="5">
        <v>41091</v>
      </c>
      <c r="B32" s="6">
        <v>6.0795000000000003</v>
      </c>
    </row>
    <row r="33" spans="1:2" x14ac:dyDescent="0.3">
      <c r="A33" s="5">
        <v>41122</v>
      </c>
      <c r="B33" s="6">
        <v>6.0688750000000002</v>
      </c>
    </row>
    <row r="34" spans="1:2" x14ac:dyDescent="0.3">
      <c r="A34" s="5">
        <v>41153</v>
      </c>
      <c r="B34" s="6">
        <v>5.8168749999999996</v>
      </c>
    </row>
    <row r="35" spans="1:2" x14ac:dyDescent="0.3">
      <c r="A35" s="5">
        <v>41183</v>
      </c>
      <c r="B35" s="6">
        <v>5.89825</v>
      </c>
    </row>
    <row r="36" spans="1:2" x14ac:dyDescent="0.3">
      <c r="A36" s="5">
        <v>41214</v>
      </c>
      <c r="B36" s="6">
        <v>5.5839999999999996</v>
      </c>
    </row>
    <row r="37" spans="1:2" x14ac:dyDescent="0.3">
      <c r="A37" s="5">
        <v>41244</v>
      </c>
      <c r="B37" s="6">
        <v>5.7121250000000003</v>
      </c>
    </row>
    <row r="38" spans="1:2" x14ac:dyDescent="0.3">
      <c r="A38" s="5">
        <v>41275</v>
      </c>
      <c r="B38" s="6">
        <v>7.1085000000000003</v>
      </c>
    </row>
    <row r="39" spans="1:2" x14ac:dyDescent="0.3">
      <c r="A39" s="5">
        <v>41306</v>
      </c>
      <c r="B39" s="6">
        <v>6.5287499999999996</v>
      </c>
    </row>
    <row r="40" spans="1:2" x14ac:dyDescent="0.3">
      <c r="A40" s="5">
        <v>41334</v>
      </c>
      <c r="B40" s="6">
        <v>7.4088750000000001</v>
      </c>
    </row>
    <row r="41" spans="1:2" x14ac:dyDescent="0.3">
      <c r="A41" s="5">
        <v>41365</v>
      </c>
      <c r="B41" s="6">
        <v>7.2934999999999999</v>
      </c>
    </row>
    <row r="42" spans="1:2" x14ac:dyDescent="0.3">
      <c r="A42" s="5">
        <v>41395</v>
      </c>
      <c r="B42" s="6">
        <v>7.6081250000000002</v>
      </c>
    </row>
    <row r="43" spans="1:2" x14ac:dyDescent="0.3">
      <c r="A43" s="5">
        <v>41426</v>
      </c>
      <c r="B43" s="6">
        <v>7.4088750000000001</v>
      </c>
    </row>
    <row r="44" spans="1:2" x14ac:dyDescent="0.3">
      <c r="A44" s="5">
        <v>41456</v>
      </c>
      <c r="B44" s="6">
        <v>7.6743750000000004</v>
      </c>
    </row>
    <row r="45" spans="1:2" x14ac:dyDescent="0.3">
      <c r="A45" s="5">
        <v>41487</v>
      </c>
      <c r="B45" s="6">
        <v>7.6621249999999996</v>
      </c>
    </row>
    <row r="46" spans="1:2" x14ac:dyDescent="0.3">
      <c r="A46" s="5">
        <v>41518</v>
      </c>
      <c r="B46" s="6">
        <v>7.3496249999999996</v>
      </c>
    </row>
    <row r="47" spans="1:2" x14ac:dyDescent="0.3">
      <c r="A47" s="5">
        <v>41548</v>
      </c>
      <c r="B47" s="6">
        <v>7.4642499999999998</v>
      </c>
    </row>
    <row r="48" spans="1:2" x14ac:dyDescent="0.3">
      <c r="A48" s="5">
        <v>41579</v>
      </c>
      <c r="B48" s="6">
        <v>7.0796250000000001</v>
      </c>
    </row>
    <row r="49" spans="1:2" x14ac:dyDescent="0.3">
      <c r="A49" s="5">
        <v>41609</v>
      </c>
      <c r="B49" s="6">
        <v>7.2483750000000002</v>
      </c>
    </row>
    <row r="50" spans="1:2" x14ac:dyDescent="0.3">
      <c r="A50" s="5">
        <v>41640</v>
      </c>
      <c r="B50" s="6">
        <v>7.3086250000000001</v>
      </c>
    </row>
    <row r="51" spans="1:2" x14ac:dyDescent="0.3">
      <c r="A51" s="5">
        <v>41671</v>
      </c>
      <c r="B51" s="6">
        <v>6.7181249999999997</v>
      </c>
    </row>
    <row r="52" spans="1:2" x14ac:dyDescent="0.3">
      <c r="A52" s="5">
        <v>41699</v>
      </c>
      <c r="B52" s="6">
        <v>7.6476249999999997</v>
      </c>
    </row>
    <row r="53" spans="1:2" x14ac:dyDescent="0.3">
      <c r="A53" s="5">
        <v>41730</v>
      </c>
      <c r="B53" s="6">
        <v>7.5378749999999997</v>
      </c>
    </row>
    <row r="54" spans="1:2" x14ac:dyDescent="0.3">
      <c r="A54" s="5">
        <v>41760</v>
      </c>
      <c r="B54" s="6">
        <v>7.8782500000000004</v>
      </c>
    </row>
    <row r="55" spans="1:2" x14ac:dyDescent="0.3">
      <c r="A55" s="5">
        <v>41791</v>
      </c>
      <c r="B55" s="6">
        <v>7.6842499999999996</v>
      </c>
    </row>
    <row r="56" spans="1:2" x14ac:dyDescent="0.3">
      <c r="A56" s="5">
        <v>41821</v>
      </c>
      <c r="B56" s="6">
        <v>7.9582499999999996</v>
      </c>
    </row>
    <row r="57" spans="1:2" x14ac:dyDescent="0.3">
      <c r="A57" s="5">
        <v>41852</v>
      </c>
      <c r="B57" s="6">
        <v>7.9522500000000003</v>
      </c>
    </row>
    <row r="58" spans="1:2" x14ac:dyDescent="0.3">
      <c r="A58" s="5">
        <v>41883</v>
      </c>
      <c r="B58" s="6">
        <v>7.6391249999999999</v>
      </c>
    </row>
    <row r="59" spans="1:2" x14ac:dyDescent="0.3">
      <c r="A59" s="5">
        <v>41913</v>
      </c>
      <c r="B59" s="6">
        <v>7.7627499999999996</v>
      </c>
    </row>
    <row r="60" spans="1:2" x14ac:dyDescent="0.3">
      <c r="A60" s="5">
        <v>41944</v>
      </c>
      <c r="B60" s="6">
        <v>7.3443750000000003</v>
      </c>
    </row>
    <row r="61" spans="1:2" x14ac:dyDescent="0.3">
      <c r="A61" s="5">
        <v>41974</v>
      </c>
      <c r="B61" s="6">
        <v>7.5265000000000004</v>
      </c>
    </row>
    <row r="62" spans="1:2" x14ac:dyDescent="0.3">
      <c r="A62" s="5">
        <v>42005</v>
      </c>
      <c r="B62" s="6">
        <v>6.6761249999999999</v>
      </c>
    </row>
    <row r="63" spans="1:2" x14ac:dyDescent="0.3">
      <c r="A63" s="5">
        <v>42036</v>
      </c>
      <c r="B63" s="6">
        <v>6.1881250000000003</v>
      </c>
    </row>
    <row r="64" spans="1:2" x14ac:dyDescent="0.3">
      <c r="A64" s="5">
        <v>42064</v>
      </c>
      <c r="B64" s="6">
        <v>7.1202500000000004</v>
      </c>
    </row>
    <row r="65" spans="1:2" x14ac:dyDescent="0.3">
      <c r="A65" s="5">
        <v>42095</v>
      </c>
      <c r="B65" s="6">
        <v>7.0897500000000004</v>
      </c>
    </row>
    <row r="66" spans="1:2" x14ac:dyDescent="0.3">
      <c r="A66" s="5">
        <v>42125</v>
      </c>
      <c r="B66" s="6">
        <v>7.4293750000000003</v>
      </c>
    </row>
    <row r="67" spans="1:2" x14ac:dyDescent="0.3">
      <c r="A67" s="5">
        <v>42156</v>
      </c>
      <c r="B67" s="6">
        <v>7.2678750000000001</v>
      </c>
    </row>
    <row r="68" spans="1:2" x14ac:dyDescent="0.3">
      <c r="A68" s="5">
        <v>42186</v>
      </c>
      <c r="B68" s="6">
        <v>7.5563750000000001</v>
      </c>
    </row>
    <row r="69" spans="1:2" x14ac:dyDescent="0.3">
      <c r="A69" s="5">
        <v>42217</v>
      </c>
      <c r="B69" s="6">
        <v>7.5516249999999996</v>
      </c>
    </row>
    <row r="70" spans="1:2" x14ac:dyDescent="0.3">
      <c r="A70" s="5">
        <v>42248</v>
      </c>
      <c r="B70" s="6">
        <v>7.2082499999999996</v>
      </c>
    </row>
    <row r="71" spans="1:2" x14ac:dyDescent="0.3">
      <c r="A71" s="5">
        <v>42278</v>
      </c>
      <c r="B71" s="6">
        <v>7.2519999999999998</v>
      </c>
    </row>
    <row r="72" spans="1:2" x14ac:dyDescent="0.3">
      <c r="A72" s="5">
        <v>42309</v>
      </c>
      <c r="B72" s="6">
        <v>6.8224999999999998</v>
      </c>
    </row>
    <row r="73" spans="1:2" x14ac:dyDescent="0.3">
      <c r="A73" s="5">
        <v>42339</v>
      </c>
      <c r="B73" s="6">
        <v>6.923</v>
      </c>
    </row>
    <row r="74" spans="1:2" x14ac:dyDescent="0.3">
      <c r="A74" s="5">
        <v>42370</v>
      </c>
      <c r="B74" s="6">
        <v>6.1165000000000003</v>
      </c>
    </row>
    <row r="75" spans="1:2" x14ac:dyDescent="0.3">
      <c r="A75" s="5">
        <v>42401</v>
      </c>
      <c r="B75" s="6">
        <v>5.9749999999999996</v>
      </c>
    </row>
    <row r="76" spans="1:2" x14ac:dyDescent="0.3">
      <c r="A76" s="5">
        <v>42430</v>
      </c>
      <c r="B76" s="6">
        <v>6.7110000000000003</v>
      </c>
    </row>
    <row r="77" spans="1:2" x14ac:dyDescent="0.3">
      <c r="A77" s="5">
        <v>42461</v>
      </c>
      <c r="B77" s="6">
        <v>6.7562499999999996</v>
      </c>
    </row>
    <row r="78" spans="1:2" x14ac:dyDescent="0.3">
      <c r="A78" s="5">
        <v>42491</v>
      </c>
      <c r="B78" s="6">
        <v>7.1185</v>
      </c>
    </row>
    <row r="79" spans="1:2" x14ac:dyDescent="0.3">
      <c r="A79" s="5">
        <v>42522</v>
      </c>
      <c r="B79" s="6">
        <v>7.0223750000000003</v>
      </c>
    </row>
    <row r="80" spans="1:2" x14ac:dyDescent="0.3">
      <c r="A80" s="5">
        <v>42552</v>
      </c>
      <c r="B80" s="6">
        <v>7.2725</v>
      </c>
    </row>
    <row r="81" spans="1:2" x14ac:dyDescent="0.3">
      <c r="A81" s="5">
        <v>42583</v>
      </c>
      <c r="B81" s="6">
        <v>7.2088749999999999</v>
      </c>
    </row>
    <row r="82" spans="1:2" x14ac:dyDescent="0.3">
      <c r="A82" s="5">
        <v>42614</v>
      </c>
      <c r="B82" s="6">
        <v>6.8140000000000001</v>
      </c>
    </row>
    <row r="83" spans="1:2" x14ac:dyDescent="0.3">
      <c r="A83" s="5">
        <v>42644</v>
      </c>
      <c r="B83" s="6">
        <v>6.78</v>
      </c>
    </row>
    <row r="84" spans="1:2" x14ac:dyDescent="0.3">
      <c r="A84" s="5">
        <v>42675</v>
      </c>
      <c r="B84" s="6">
        <v>6.3071250000000001</v>
      </c>
    </row>
    <row r="85" spans="1:2" x14ac:dyDescent="0.3">
      <c r="A85" s="5">
        <v>42705</v>
      </c>
      <c r="B85" s="6">
        <v>6.3491249999999999</v>
      </c>
    </row>
    <row r="86" spans="1:2" x14ac:dyDescent="0.3">
      <c r="A86" s="5">
        <v>42736</v>
      </c>
      <c r="B86" s="6">
        <v>6.1667500000000004</v>
      </c>
    </row>
    <row r="87" spans="1:2" x14ac:dyDescent="0.3">
      <c r="A87" s="5">
        <v>42767</v>
      </c>
      <c r="B87" s="6">
        <v>5.83575</v>
      </c>
    </row>
    <row r="88" spans="1:2" x14ac:dyDescent="0.3">
      <c r="A88" s="5">
        <v>42795</v>
      </c>
      <c r="B88" s="6">
        <v>6.9242499999999998</v>
      </c>
    </row>
    <row r="89" spans="1:2" x14ac:dyDescent="0.3">
      <c r="A89" s="5">
        <v>42826</v>
      </c>
      <c r="B89" s="6">
        <v>6.9977499999999999</v>
      </c>
    </row>
    <row r="90" spans="1:2" x14ac:dyDescent="0.3">
      <c r="A90" s="5">
        <v>42856</v>
      </c>
      <c r="B90" s="6">
        <v>7.3860000000000001</v>
      </c>
    </row>
    <row r="91" spans="1:2" x14ac:dyDescent="0.3">
      <c r="A91" s="5">
        <v>42887</v>
      </c>
      <c r="B91" s="6">
        <v>7.3106249999999999</v>
      </c>
    </row>
    <row r="92" spans="1:2" x14ac:dyDescent="0.3">
      <c r="A92" s="5">
        <v>42917</v>
      </c>
      <c r="B92" s="6">
        <v>7.5226249999999997</v>
      </c>
    </row>
    <row r="93" spans="1:2" x14ac:dyDescent="0.3">
      <c r="A93" s="5">
        <v>42948</v>
      </c>
      <c r="B93" s="6">
        <v>7.4408750000000001</v>
      </c>
    </row>
    <row r="94" spans="1:2" x14ac:dyDescent="0.3">
      <c r="A94" s="5">
        <v>42979</v>
      </c>
      <c r="B94" s="6">
        <v>7.0197500000000002</v>
      </c>
    </row>
    <row r="95" spans="1:2" x14ac:dyDescent="0.3">
      <c r="A95" s="5">
        <v>43009</v>
      </c>
      <c r="B95" s="6">
        <v>6.9417499999999999</v>
      </c>
    </row>
    <row r="96" spans="1:2" x14ac:dyDescent="0.3">
      <c r="A96" s="5">
        <v>43040</v>
      </c>
      <c r="B96" s="6">
        <v>6.3457499999999998</v>
      </c>
    </row>
    <row r="97" spans="1:2" x14ac:dyDescent="0.3">
      <c r="A97" s="5">
        <v>43070</v>
      </c>
      <c r="B97" s="6">
        <v>6.4027500000000002</v>
      </c>
    </row>
    <row r="98" spans="1:2" x14ac:dyDescent="0.3">
      <c r="A98" s="5">
        <v>43101</v>
      </c>
      <c r="B98" s="6">
        <v>7.4092500000000001</v>
      </c>
    </row>
    <row r="99" spans="1:2" x14ac:dyDescent="0.3">
      <c r="A99" s="5">
        <v>43132</v>
      </c>
      <c r="B99" s="6">
        <v>6.9757499999999997</v>
      </c>
    </row>
    <row r="100" spans="1:2" x14ac:dyDescent="0.3">
      <c r="A100" s="5">
        <v>43160</v>
      </c>
      <c r="B100" s="6">
        <v>8.1731250000000006</v>
      </c>
    </row>
    <row r="101" spans="1:2" x14ac:dyDescent="0.3">
      <c r="A101" s="5">
        <v>43191</v>
      </c>
      <c r="B101" s="6">
        <v>8.2934999999999999</v>
      </c>
    </row>
    <row r="102" spans="1:2" x14ac:dyDescent="0.3">
      <c r="A102" s="5">
        <v>43221</v>
      </c>
      <c r="B102" s="6">
        <v>8.7421249999999997</v>
      </c>
    </row>
    <row r="103" spans="1:2" x14ac:dyDescent="0.3">
      <c r="A103" s="5">
        <v>43252</v>
      </c>
      <c r="B103" s="6">
        <v>8.6048749999999998</v>
      </c>
    </row>
    <row r="104" spans="1:2" x14ac:dyDescent="0.3">
      <c r="A104" s="5">
        <v>43282</v>
      </c>
      <c r="B104" s="6">
        <v>8.8718749999999993</v>
      </c>
    </row>
    <row r="105" spans="1:2" x14ac:dyDescent="0.3">
      <c r="A105" s="5">
        <v>43313</v>
      </c>
      <c r="B105" s="6">
        <v>8.7479999999999993</v>
      </c>
    </row>
    <row r="106" spans="1:2" x14ac:dyDescent="0.3">
      <c r="A106" s="5">
        <v>43344</v>
      </c>
      <c r="B106" s="6">
        <v>8.2149999999999999</v>
      </c>
    </row>
    <row r="107" spans="1:2" x14ac:dyDescent="0.3">
      <c r="A107" s="5">
        <v>43374</v>
      </c>
      <c r="B107" s="6">
        <v>8.1524999999999999</v>
      </c>
    </row>
    <row r="108" spans="1:2" x14ac:dyDescent="0.3">
      <c r="A108" s="5">
        <v>43405</v>
      </c>
      <c r="B108" s="6">
        <v>7.5111249999999998</v>
      </c>
    </row>
    <row r="109" spans="1:2" x14ac:dyDescent="0.3">
      <c r="A109" s="5">
        <v>43435</v>
      </c>
      <c r="B109" s="6">
        <v>7.5757500000000002</v>
      </c>
    </row>
    <row r="110" spans="1:2" x14ac:dyDescent="0.3">
      <c r="A110" s="5">
        <v>43466</v>
      </c>
      <c r="B110" s="6">
        <v>7.7428749999999997</v>
      </c>
    </row>
    <row r="111" spans="1:2" x14ac:dyDescent="0.3">
      <c r="A111" s="5">
        <v>43497</v>
      </c>
      <c r="B111" s="6">
        <v>7.3076249999999998</v>
      </c>
    </row>
    <row r="112" spans="1:2" x14ac:dyDescent="0.3">
      <c r="A112" s="5">
        <v>43525</v>
      </c>
      <c r="B112" s="6">
        <v>8.687875</v>
      </c>
    </row>
    <row r="113" spans="1:5" x14ac:dyDescent="0.3">
      <c r="A113" s="5">
        <v>43556</v>
      </c>
      <c r="B113" s="6">
        <v>8.8091249999999999</v>
      </c>
    </row>
    <row r="114" spans="1:5" x14ac:dyDescent="0.3">
      <c r="A114" s="5">
        <v>43586</v>
      </c>
      <c r="B114" s="6">
        <v>9.2973750000000006</v>
      </c>
    </row>
    <row r="115" spans="1:5" x14ac:dyDescent="0.3">
      <c r="A115" s="5">
        <v>43617</v>
      </c>
      <c r="B115" s="6">
        <v>9.1679999999999993</v>
      </c>
    </row>
    <row r="116" spans="1:5" x14ac:dyDescent="0.3">
      <c r="A116" s="5">
        <v>43647</v>
      </c>
      <c r="B116" s="6">
        <v>9.5053750000000008</v>
      </c>
    </row>
    <row r="117" spans="1:5" x14ac:dyDescent="0.3">
      <c r="A117" s="5">
        <v>43678</v>
      </c>
      <c r="B117" s="6">
        <v>9.375</v>
      </c>
    </row>
    <row r="118" spans="1:5" x14ac:dyDescent="0.3">
      <c r="A118" s="5">
        <v>43709</v>
      </c>
      <c r="B118" s="6">
        <v>8.7940000000000005</v>
      </c>
    </row>
    <row r="119" spans="1:5" x14ac:dyDescent="0.3">
      <c r="A119" s="5">
        <v>43739</v>
      </c>
      <c r="B119" s="6">
        <v>8.6357499999999998</v>
      </c>
    </row>
    <row r="120" spans="1:5" x14ac:dyDescent="0.3">
      <c r="A120" s="5">
        <v>43770</v>
      </c>
      <c r="B120" s="6">
        <v>7.8983749999999997</v>
      </c>
    </row>
    <row r="121" spans="1:5" x14ac:dyDescent="0.3">
      <c r="A121" s="5">
        <v>43800</v>
      </c>
      <c r="B121" s="6">
        <v>7.8933749999999998</v>
      </c>
    </row>
    <row r="122" spans="1:5" x14ac:dyDescent="0.3">
      <c r="A122" s="5">
        <v>43831</v>
      </c>
      <c r="B122" s="6">
        <v>7.6986249999999998</v>
      </c>
    </row>
    <row r="123" spans="1:5" x14ac:dyDescent="0.3">
      <c r="A123" s="5">
        <v>43862</v>
      </c>
      <c r="B123" s="6">
        <v>7.5922499999999999</v>
      </c>
    </row>
    <row r="124" spans="1:5" x14ac:dyDescent="0.3">
      <c r="A124" s="5">
        <v>43891</v>
      </c>
      <c r="B124" s="6">
        <v>6.194</v>
      </c>
    </row>
    <row r="125" spans="1:5" x14ac:dyDescent="0.3">
      <c r="A125" s="5">
        <v>43922</v>
      </c>
      <c r="B125" s="6">
        <v>3.8851249999999999</v>
      </c>
    </row>
    <row r="126" spans="1:5" x14ac:dyDescent="0.3">
      <c r="A126" s="5">
        <v>43952</v>
      </c>
      <c r="B126" s="6">
        <v>4.2300000000000004</v>
      </c>
    </row>
    <row r="127" spans="1:5" x14ac:dyDescent="0.3">
      <c r="A127" s="5">
        <v>43983</v>
      </c>
      <c r="B127" s="6">
        <v>4.88</v>
      </c>
    </row>
    <row r="128" spans="1:5" x14ac:dyDescent="0.3">
      <c r="A128" s="5">
        <v>44013</v>
      </c>
      <c r="B128" s="6">
        <v>5.01</v>
      </c>
      <c r="C128" s="6">
        <v>5.01</v>
      </c>
      <c r="D128" s="6">
        <v>5.01</v>
      </c>
      <c r="E128" s="6">
        <v>5.01</v>
      </c>
    </row>
    <row r="129" spans="1:5" x14ac:dyDescent="0.3">
      <c r="A129" s="5">
        <v>44044</v>
      </c>
      <c r="C129" s="6">
        <f>_xlfn.FORECAST.ETS(A129,$B$2:$B$128,$A$2:$A$128,1,1)</f>
        <v>5.602226863192949</v>
      </c>
      <c r="D129" s="6">
        <f>C129-_xlfn.FORECAST.ETS.CONFINT(A129,$B$2:$B$128,$A$2:$A$128,0.95,1,1)</f>
        <v>4.2424968878639451</v>
      </c>
      <c r="E129" s="6">
        <f>C129+_xlfn.FORECAST.ETS.CONFINT(A129,$B$2:$B$128,$A$2:$A$128,0.95,1,1)</f>
        <v>6.961956838521953</v>
      </c>
    </row>
    <row r="130" spans="1:5" x14ac:dyDescent="0.3">
      <c r="A130" s="5">
        <v>44075</v>
      </c>
      <c r="C130" s="6">
        <f>_xlfn.FORECAST.ETS(A130,$B$2:$B$128,$A$2:$A$128,1,1)</f>
        <v>5.6030303544046509</v>
      </c>
      <c r="D130" s="6">
        <f>C130-_xlfn.FORECAST.ETS.CONFINT(A130,$B$2:$B$128,$A$2:$A$128,0.95,1,1)</f>
        <v>4.2011223731734519</v>
      </c>
      <c r="E130" s="6">
        <f>C130+_xlfn.FORECAST.ETS.CONFINT(A130,$B$2:$B$128,$A$2:$A$128,0.95,1,1)</f>
        <v>7.0049383356358499</v>
      </c>
    </row>
    <row r="131" spans="1:5" x14ac:dyDescent="0.3">
      <c r="A131" s="5">
        <v>44105</v>
      </c>
      <c r="C131" s="6">
        <f>_xlfn.FORECAST.ETS(A131,$B$2:$B$128,$A$2:$A$128,1,1)</f>
        <v>5.6038338456163492</v>
      </c>
      <c r="D131" s="6">
        <f>C131-_xlfn.FORECAST.ETS.CONFINT(A131,$B$2:$B$128,$A$2:$A$128,0.95,1,1)</f>
        <v>4.1606580596252662</v>
      </c>
      <c r="E131" s="6">
        <f>C131+_xlfn.FORECAST.ETS.CONFINT(A131,$B$2:$B$128,$A$2:$A$128,0.95,1,1)</f>
        <v>7.0470096316074322</v>
      </c>
    </row>
    <row r="132" spans="1:5" x14ac:dyDescent="0.3">
      <c r="A132" s="5">
        <v>44136</v>
      </c>
      <c r="C132" s="6">
        <f>_xlfn.FORECAST.ETS(A132,$B$2:$B$128,$A$2:$A$128,1,1)</f>
        <v>5.604637336828052</v>
      </c>
      <c r="D132" s="6">
        <f>C132-_xlfn.FORECAST.ETS.CONFINT(A132,$B$2:$B$128,$A$2:$A$128,0.95,1,1)</f>
        <v>4.1210267451183675</v>
      </c>
      <c r="E132" s="6">
        <f>C132+_xlfn.FORECAST.ETS.CONFINT(A132,$B$2:$B$128,$A$2:$A$128,0.95,1,1)</f>
        <v>7.0882479285377364</v>
      </c>
    </row>
    <row r="133" spans="1:5" x14ac:dyDescent="0.3">
      <c r="A133" s="5">
        <v>44166</v>
      </c>
      <c r="C133" s="6">
        <f>_xlfn.FORECAST.ETS(A133,$B$2:$B$128,$A$2:$A$128,1,1)</f>
        <v>5.6054408280397503</v>
      </c>
      <c r="D133" s="6">
        <f>C133-_xlfn.FORECAST.ETS.CONFINT(A133,$B$2:$B$128,$A$2:$A$128,0.95,1,1)</f>
        <v>4.0821608796200639</v>
      </c>
      <c r="E133" s="6">
        <f>C133+_xlfn.FORECAST.ETS.CONFINT(A133,$B$2:$B$128,$A$2:$A$128,0.95,1,1)</f>
        <v>7.1287207764594367</v>
      </c>
    </row>
    <row r="134" spans="1:5" x14ac:dyDescent="0.3">
      <c r="A134" s="5">
        <v>44197</v>
      </c>
      <c r="C134" s="6">
        <f>_xlfn.FORECAST.ETS(A134,$B$2:$B$128,$A$2:$A$128,1,1)</f>
        <v>5.6062443192514522</v>
      </c>
      <c r="D134" s="6">
        <f>C134-_xlfn.FORECAST.ETS.CONFINT(A134,$B$2:$B$128,$A$2:$A$128,0.95,1,1)</f>
        <v>4.0440009684014129</v>
      </c>
      <c r="E134" s="6">
        <f>C134+_xlfn.FORECAST.ETS.CONFINT(A134,$B$2:$B$128,$A$2:$A$128,0.95,1,1)</f>
        <v>7.1684876701014915</v>
      </c>
    </row>
    <row r="135" spans="1:5" x14ac:dyDescent="0.3">
      <c r="A135" s="5">
        <v>44228</v>
      </c>
      <c r="C135" s="6">
        <f>_xlfn.FORECAST.ETS(A135,$B$2:$B$128,$A$2:$A$128,1,1)</f>
        <v>5.6070478104631505</v>
      </c>
      <c r="D135" s="6">
        <f>C135-_xlfn.FORECAST.ETS.CONFINT(A135,$B$2:$B$128,$A$2:$A$128,0.95,1,1)</f>
        <v>4.0064942988249399</v>
      </c>
      <c r="E135" s="6">
        <f>C135+_xlfn.FORECAST.ETS.CONFINT(A135,$B$2:$B$128,$A$2:$A$128,0.95,1,1)</f>
        <v>7.2076013221013611</v>
      </c>
    </row>
    <row r="136" spans="1:5" x14ac:dyDescent="0.3">
      <c r="A136" s="5">
        <v>44256</v>
      </c>
      <c r="C136" s="6">
        <f>_xlfn.FORECAST.ETS(A136,$B$2:$B$128,$A$2:$A$128,1,1)</f>
        <v>5.6078513016748524</v>
      </c>
      <c r="D136" s="6">
        <f>C136-_xlfn.FORECAST.ETS.CONFINT(A136,$B$2:$B$128,$A$2:$A$128,0.95,1,1)</f>
        <v>3.9695939140780698</v>
      </c>
      <c r="E136" s="6">
        <f>C136+_xlfn.FORECAST.ETS.CONFINT(A136,$B$2:$B$128,$A$2:$A$128,0.95,1,1)</f>
        <v>7.2461086892716349</v>
      </c>
    </row>
    <row r="137" spans="1:5" x14ac:dyDescent="0.3">
      <c r="A137" s="5">
        <v>44287</v>
      </c>
      <c r="C137" s="6">
        <f>_xlfn.FORECAST.ETS(A137,$B$2:$B$128,$A$2:$A$128,1,1)</f>
        <v>5.6086547928865507</v>
      </c>
      <c r="D137" s="6">
        <f>C137-_xlfn.FORECAST.ETS.CONFINT(A137,$B$2:$B$128,$A$2:$A$128,0.95,1,1)</f>
        <v>3.933257777788203</v>
      </c>
      <c r="E137" s="6">
        <f>C137+_xlfn.FORECAST.ETS.CONFINT(A137,$B$2:$B$128,$A$2:$A$128,0.95,1,1)</f>
        <v>7.2840518079848984</v>
      </c>
    </row>
    <row r="138" spans="1:5" x14ac:dyDescent="0.3">
      <c r="A138" s="5">
        <v>44317</v>
      </c>
      <c r="C138" s="6">
        <f>_xlfn.FORECAST.ETS(A138,$B$2:$B$128,$A$2:$A$128,1,1)</f>
        <v>5.6094582840982525</v>
      </c>
      <c r="D138" s="6">
        <f>C138-_xlfn.FORECAST.ETS.CONFINT(A138,$B$2:$B$128,$A$2:$A$128,0.95,1,1)</f>
        <v>3.8974480878950661</v>
      </c>
      <c r="E138" s="6">
        <f>C138+_xlfn.FORECAST.ETS.CONFINT(A138,$B$2:$B$128,$A$2:$A$128,0.95,1,1)</f>
        <v>7.3214684803014389</v>
      </c>
    </row>
    <row r="139" spans="1:5" x14ac:dyDescent="0.3">
      <c r="A139" s="5">
        <v>44348</v>
      </c>
      <c r="C139" s="6">
        <f>_xlfn.FORECAST.ETS(A139,$B$2:$B$128,$A$2:$A$128,1,1)</f>
        <v>5.6102617753099517</v>
      </c>
      <c r="D139" s="6">
        <f>C139-_xlfn.FORECAST.ETS.CONFINT(A139,$B$2:$B$128,$A$2:$A$128,0.95,1,1)</f>
        <v>3.8621307084684782</v>
      </c>
      <c r="E139" s="6">
        <f>C139+_xlfn.FORECAST.ETS.CONFINT(A139,$B$2:$B$128,$A$2:$A$128,0.95,1,1)</f>
        <v>7.3583928421514253</v>
      </c>
    </row>
    <row r="140" spans="1:5" x14ac:dyDescent="0.3">
      <c r="A140" s="5">
        <v>44378</v>
      </c>
      <c r="C140" s="6">
        <f>_xlfn.FORECAST.ETS(A140,$B$2:$B$128,$A$2:$A$128,1,1)</f>
        <v>5.6110652665216536</v>
      </c>
      <c r="D140" s="6">
        <f>C140-_xlfn.FORECAST.ETS.CONFINT(A140,$B$2:$B$128,$A$2:$A$128,0.95,1,1)</f>
        <v>3.8272746956334762</v>
      </c>
      <c r="E140" s="6">
        <f>C140+_xlfn.FORECAST.ETS.CONFINT(A140,$B$2:$B$128,$A$2:$A$128,0.95,1,1)</f>
        <v>7.394855837409831</v>
      </c>
    </row>
    <row r="141" spans="1:5" x14ac:dyDescent="0.3">
      <c r="A141" s="5">
        <v>44409</v>
      </c>
      <c r="C141" s="6">
        <f>_xlfn.FORECAST.ETS(A141,$B$2:$B$128,$A$2:$A$128,1,1)</f>
        <v>5.6118687577333519</v>
      </c>
      <c r="D141" s="6">
        <f>C141-_xlfn.FORECAST.ETS.CONFINT(A141,$B$2:$B$128,$A$2:$A$128,0.95,1,1)</f>
        <v>3.7928518992532911</v>
      </c>
      <c r="E141" s="6">
        <f>C141+_xlfn.FORECAST.ETS.CONFINT(A141,$B$2:$B$128,$A$2:$A$128,0.95,1,1)</f>
        <v>7.4308856162134127</v>
      </c>
    </row>
    <row r="142" spans="1:5" x14ac:dyDescent="0.3">
      <c r="A142" s="5">
        <v>44440</v>
      </c>
      <c r="C142" s="6">
        <f>_xlfn.FORECAST.ETS(A142,$B$2:$B$128,$A$2:$A$128,1,1)</f>
        <v>5.6126722489450538</v>
      </c>
      <c r="D142" s="6">
        <f>C142-_xlfn.FORECAST.ETS.CONFINT(A142,$B$2:$B$128,$A$2:$A$128,0.95,1,1)</f>
        <v>3.7588366261017505</v>
      </c>
      <c r="E142" s="6">
        <f>C142+_xlfn.FORECAST.ETS.CONFINT(A142,$B$2:$B$128,$A$2:$A$128,0.95,1,1)</f>
        <v>7.4665078717883571</v>
      </c>
    </row>
    <row r="143" spans="1:5" x14ac:dyDescent="0.3">
      <c r="A143" s="5">
        <v>44470</v>
      </c>
      <c r="C143" s="6">
        <f>_xlfn.FORECAST.ETS(A143,$B$2:$B$128,$A$2:$A$128,1,1)</f>
        <v>5.6134757401567521</v>
      </c>
      <c r="D143" s="6">
        <f>C143-_xlfn.FORECAST.ETS.CONFINT(A143,$B$2:$B$128,$A$2:$A$128,0.95,1,1)</f>
        <v>3.7252053533251344</v>
      </c>
      <c r="E143" s="6">
        <f>C143+_xlfn.FORECAST.ETS.CONFINT(A143,$B$2:$B$128,$A$2:$A$128,0.95,1,1)</f>
        <v>7.5017461269883698</v>
      </c>
    </row>
    <row r="144" spans="1:5" x14ac:dyDescent="0.3">
      <c r="A144" s="5">
        <v>44501</v>
      </c>
      <c r="C144" s="6">
        <f>_xlfn.FORECAST.ETS(A144,$B$2:$B$128,$A$2:$A$128,1,1)</f>
        <v>5.614279231368454</v>
      </c>
      <c r="D144" s="6">
        <f>C144-_xlfn.FORECAST.ETS.CONFINT(A144,$B$2:$B$128,$A$2:$A$128,0.95,1,1)</f>
        <v>3.6919364833255592</v>
      </c>
      <c r="E144" s="6">
        <f>C144+_xlfn.FORECAST.ETS.CONFINT(A144,$B$2:$B$128,$A$2:$A$128,0.95,1,1)</f>
        <v>7.5366219794113487</v>
      </c>
    </row>
    <row r="145" spans="1:5" x14ac:dyDescent="0.3">
      <c r="A145" s="5">
        <v>44531</v>
      </c>
      <c r="C145" s="6">
        <f>_xlfn.FORECAST.ETS(A145,$B$2:$B$128,$A$2:$A$128,1,1)</f>
        <v>5.6150827225801523</v>
      </c>
      <c r="D145" s="6">
        <f>C145-_xlfn.FORECAST.ETS.CONFINT(A145,$B$2:$B$128,$A$2:$A$128,0.95,1,1)</f>
        <v>3.6590101329869968</v>
      </c>
      <c r="E145" s="6">
        <f>C145+_xlfn.FORECAST.ETS.CONFINT(A145,$B$2:$B$128,$A$2:$A$128,0.95,1,1)</f>
        <v>7.5711553121733077</v>
      </c>
    </row>
    <row r="146" spans="1:5" x14ac:dyDescent="0.3">
      <c r="A146" s="5">
        <v>44562</v>
      </c>
      <c r="C146" s="6">
        <f>_xlfn.FORECAST.ETS(A146,$B$2:$B$128,$A$2:$A$128,1,1)</f>
        <v>5.615886213791855</v>
      </c>
      <c r="D146" s="6">
        <f>C146-_xlfn.FORECAST.ETS.CONFINT(A146,$B$2:$B$128,$A$2:$A$128,0.95,1,1)</f>
        <v>3.6264079515506875</v>
      </c>
      <c r="E146" s="6">
        <f>C146+_xlfn.FORECAST.ETS.CONFINT(A146,$B$2:$B$128,$A$2:$A$128,0.95,1,1)</f>
        <v>7.6053644760330226</v>
      </c>
    </row>
    <row r="147" spans="1:5" x14ac:dyDescent="0.3">
      <c r="A147" s="5">
        <v>44593</v>
      </c>
      <c r="C147" s="6">
        <f>_xlfn.FORECAST.ETS(A147,$B$2:$B$128,$A$2:$A$128,1,1)</f>
        <v>5.6166897050035534</v>
      </c>
      <c r="D147" s="6">
        <f>C147-_xlfn.FORECAST.ETS.CONFINT(A147,$B$2:$B$128,$A$2:$A$128,0.95,1,1)</f>
        <v>3.594112962528325</v>
      </c>
      <c r="E147" s="6">
        <f>C147+_xlfn.FORECAST.ETS.CONFINT(A147,$B$2:$B$128,$A$2:$A$128,0.95,1,1)</f>
        <v>7.6392664474787821</v>
      </c>
    </row>
    <row r="148" spans="1:5" x14ac:dyDescent="0.3">
      <c r="A148" s="5">
        <v>44621</v>
      </c>
      <c r="C148" s="6">
        <f>_xlfn.FORECAST.ETS(A148,$B$2:$B$128,$A$2:$A$128,1,1)</f>
        <v>5.6174931962152552</v>
      </c>
      <c r="D148" s="6">
        <f>C148-_xlfn.FORECAST.ETS.CONFINT(A148,$B$2:$B$128,$A$2:$A$128,0.95,1,1)</f>
        <v>3.5621094258931305</v>
      </c>
      <c r="E148" s="6">
        <f>C148+_xlfn.FORECAST.ETS.CONFINT(A148,$B$2:$B$128,$A$2:$A$128,0.95,1,1)</f>
        <v>7.6728769665373804</v>
      </c>
    </row>
    <row r="149" spans="1:5" x14ac:dyDescent="0.3">
      <c r="A149" s="5">
        <v>44652</v>
      </c>
      <c r="C149" s="6">
        <f>_xlfn.FORECAST.ETS(A149,$B$2:$B$128,$A$2:$A$128,1,1)</f>
        <v>5.6182966874269535</v>
      </c>
      <c r="D149" s="6">
        <f>C149-_xlfn.FORECAST.ETS.CONFINT(A149,$B$2:$B$128,$A$2:$A$128,0.95,1,1)</f>
        <v>3.5303827174638678</v>
      </c>
      <c r="E149" s="6">
        <f>C149+_xlfn.FORECAST.ETS.CONFINT(A149,$B$2:$B$128,$A$2:$A$128,0.95,1,1)</f>
        <v>7.7062106573900397</v>
      </c>
    </row>
    <row r="150" spans="1:5" x14ac:dyDescent="0.3">
      <c r="A150" s="5">
        <v>44682</v>
      </c>
      <c r="C150" s="6">
        <f>_xlfn.FORECAST.ETS(A150,$B$2:$B$128,$A$2:$A$128,1,1)</f>
        <v>5.6191001786386554</v>
      </c>
      <c r="D150" s="6">
        <f>C150-_xlfn.FORECAST.ETS.CONFINT(A150,$B$2:$B$128,$A$2:$A$128,0.95,1,1)</f>
        <v>3.498919222936248</v>
      </c>
      <c r="E150" s="6">
        <f>C150+_xlfn.FORECAST.ETS.CONFINT(A150,$B$2:$B$128,$A$2:$A$128,0.95,1,1)</f>
        <v>7.7392811343410628</v>
      </c>
    </row>
    <row r="151" spans="1:5" x14ac:dyDescent="0.3">
      <c r="A151" s="5">
        <v>44713</v>
      </c>
      <c r="C151" s="6">
        <f>_xlfn.FORECAST.ETS(A151,$B$2:$B$128,$A$2:$A$128,1,1)</f>
        <v>5.6199036698503537</v>
      </c>
      <c r="D151" s="6">
        <f>C151-_xlfn.FORECAST.ETS.CONFINT(A151,$B$2:$B$128,$A$2:$A$128,0.95,1,1)</f>
        <v>3.4677062444492153</v>
      </c>
      <c r="E151" s="6">
        <f>C151+_xlfn.FORECAST.ETS.CONFINT(A151,$B$2:$B$128,$A$2:$A$128,0.95,1,1)</f>
        <v>7.7721010952514922</v>
      </c>
    </row>
    <row r="152" spans="1:5" x14ac:dyDescent="0.3">
      <c r="A152" s="5">
        <v>44743</v>
      </c>
      <c r="C152" s="6">
        <f>_xlfn.FORECAST.ETS(A152,$B$2:$B$128,$A$2:$A$128,1,1)</f>
        <v>5.6207071610620556</v>
      </c>
      <c r="D152" s="6">
        <f>C152-_xlfn.FORECAST.ETS.CONFINT(A152,$B$2:$B$128,$A$2:$A$128,0.95,1,1)</f>
        <v>3.4367319179243117</v>
      </c>
      <c r="E152" s="6">
        <f>C152+_xlfn.FORECAST.ETS.CONFINT(A152,$B$2:$B$128,$A$2:$A$128,0.95,1,1)</f>
        <v>7.8046824041997995</v>
      </c>
    </row>
    <row r="153" spans="1:5" x14ac:dyDescent="0.3">
      <c r="A153" s="5">
        <v>44774</v>
      </c>
      <c r="C153" s="6">
        <f>_xlfn.FORECAST.ETS(A153,$B$2:$B$128,$A$2:$A$128,1,1)</f>
        <v>5.6215106522737539</v>
      </c>
      <c r="D153" s="6">
        <f>C153-_xlfn.FORECAST.ETS.CONFINT(A153,$B$2:$B$128,$A$2:$A$128,0.95,1,1)</f>
        <v>3.4059851397011212</v>
      </c>
      <c r="E153" s="6">
        <f>C153+_xlfn.FORECAST.ETS.CONFINT(A153,$B$2:$B$128,$A$2:$A$128,0.95,1,1)</f>
        <v>7.8370361648463867</v>
      </c>
    </row>
    <row r="154" spans="1:5" x14ac:dyDescent="0.3">
      <c r="A154" s="5">
        <v>44805</v>
      </c>
      <c r="C154" s="6">
        <f>_xlfn.FORECAST.ETS(A154,$B$2:$B$128,$A$2:$A$128,1,1)</f>
        <v>5.6223141434854567</v>
      </c>
      <c r="D154" s="6">
        <f>C154-_xlfn.FORECAST.ETS.CONFINT(A154,$B$2:$B$128,$A$2:$A$128,0.95,1,1)</f>
        <v>3.3754555012252294</v>
      </c>
      <c r="E154" s="6">
        <f>C154+_xlfn.FORECAST.ETS.CONFINT(A154,$B$2:$B$128,$A$2:$A$128,0.95,1,1)</f>
        <v>7.8691727857456844</v>
      </c>
    </row>
    <row r="155" spans="1:5" x14ac:dyDescent="0.3">
      <c r="A155" s="5">
        <v>44835</v>
      </c>
      <c r="C155" s="6">
        <f>_xlfn.FORECAST.ETS(A155,$B$2:$B$128,$A$2:$A$128,1,1)</f>
        <v>5.623117634697155</v>
      </c>
      <c r="D155" s="6">
        <f>C155-_xlfn.FORECAST.ETS.CONFINT(A155,$B$2:$B$128,$A$2:$A$128,0.95,1,1)</f>
        <v>3.3451332307366015</v>
      </c>
      <c r="E155" s="6">
        <f>C155+_xlfn.FORECAST.ETS.CONFINT(A155,$B$2:$B$128,$A$2:$A$128,0.95,1,1)</f>
        <v>7.901102038657708</v>
      </c>
    </row>
    <row r="156" spans="1:5" x14ac:dyDescent="0.3">
      <c r="A156" s="5">
        <v>44866</v>
      </c>
      <c r="C156" s="6">
        <f>_xlfn.FORECAST.ETS(A156,$B$2:$B$128,$A$2:$A$128,1,1)</f>
        <v>5.6239211259088568</v>
      </c>
      <c r="D156" s="6">
        <f>C156-_xlfn.FORECAST.ETS.CONFINT(A156,$B$2:$B$128,$A$2:$A$128,0.95,1,1)</f>
        <v>3.3150091410650049</v>
      </c>
      <c r="E156" s="6">
        <f>C156+_xlfn.FORECAST.ETS.CONFINT(A156,$B$2:$B$128,$A$2:$A$128,0.95,1,1)</f>
        <v>7.9328331107527088</v>
      </c>
    </row>
    <row r="157" spans="1:5" x14ac:dyDescent="0.3">
      <c r="A157" s="5">
        <v>44896</v>
      </c>
      <c r="C157" s="6">
        <f>_xlfn.FORECAST.ETS(A157,$B$2:$B$128,$A$2:$A$128,1,1)</f>
        <v>5.6247246171205552</v>
      </c>
      <c r="D157" s="6">
        <f>C157-_xlfn.FORECAST.ETS.CONFINT(A157,$B$2:$B$128,$A$2:$A$128,0.95,1,1)</f>
        <v>3.285074582770362</v>
      </c>
      <c r="E157" s="6">
        <f>C157+_xlfn.FORECAST.ETS.CONFINT(A157,$B$2:$B$128,$A$2:$A$128,0.95,1,1)</f>
        <v>7.9643746514707487</v>
      </c>
    </row>
    <row r="158" spans="1:5" x14ac:dyDescent="0.3">
      <c r="A158" s="5">
        <v>44927</v>
      </c>
      <c r="C158" s="6">
        <f>_xlfn.FORECAST.ETS(A158,$B$2:$B$128,$A$2:$A$128,1,1)</f>
        <v>5.625528108332257</v>
      </c>
      <c r="D158" s="6">
        <f>C158-_xlfn.FORECAST.ETS.CONFINT(A158,$B$2:$B$128,$A$2:$A$128,0.95,1,1)</f>
        <v>3.2553214019759156</v>
      </c>
      <c r="E158" s="6">
        <f>C158+_xlfn.FORECAST.ETS.CONFINT(A158,$B$2:$B$128,$A$2:$A$128,0.95,1,1)</f>
        <v>7.995734814688598</v>
      </c>
    </row>
    <row r="159" spans="1:5" x14ac:dyDescent="0.3">
      <c r="A159" s="5">
        <v>44958</v>
      </c>
      <c r="C159" s="6">
        <f>_xlfn.FORECAST.ETS(A159,$B$2:$B$128,$A$2:$A$128,1,1)</f>
        <v>5.6263315995439553</v>
      </c>
      <c r="D159" s="6">
        <f>C159-_xlfn.FORECAST.ETS.CONFINT(A159,$B$2:$B$128,$A$2:$A$128,0.95,1,1)</f>
        <v>3.2257419023337177</v>
      </c>
      <c r="E159" s="6">
        <f>C159+_xlfn.FORECAST.ETS.CONFINT(A159,$B$2:$B$128,$A$2:$A$128,0.95,1,1)</f>
        <v>8.0269212967541925</v>
      </c>
    </row>
    <row r="160" spans="1:5" x14ac:dyDescent="0.3">
      <c r="A160" s="5">
        <v>44986</v>
      </c>
      <c r="C160" s="6">
        <f>_xlfn.FORECAST.ETS(A160,$B$2:$B$128,$A$2:$A$128,1,1)</f>
        <v>5.6271350907556572</v>
      </c>
      <c r="D160" s="6">
        <f>C160-_xlfn.FORECAST.ETS.CONFINT(A160,$B$2:$B$128,$A$2:$A$128,0.95,1,1)</f>
        <v>3.1963288106394976</v>
      </c>
      <c r="E160" s="6">
        <f>C160+_xlfn.FORECAST.ETS.CONFINT(A160,$B$2:$B$128,$A$2:$A$128,0.95,1,1)</f>
        <v>8.0579413708718164</v>
      </c>
    </row>
    <row r="161" spans="1:5" x14ac:dyDescent="0.3">
      <c r="A161" s="5">
        <v>45017</v>
      </c>
      <c r="C161" s="6">
        <f>_xlfn.FORECAST.ETS(A161,$B$2:$B$128,$A$2:$A$128,1,1)</f>
        <v>5.6279385819673564</v>
      </c>
      <c r="D161" s="6">
        <f>C161-_xlfn.FORECAST.ETS.CONFINT(A161,$B$2:$B$128,$A$2:$A$128,0.95,1,1)</f>
        <v>3.1670752456789604</v>
      </c>
      <c r="E161" s="6">
        <f>C161+_xlfn.FORECAST.ETS.CONFINT(A161,$B$2:$B$128,$A$2:$A$128,0.95,1,1)</f>
        <v>8.0888019182557525</v>
      </c>
    </row>
    <row r="162" spans="1:5" x14ac:dyDescent="0.3">
      <c r="A162" s="5">
        <v>45047</v>
      </c>
      <c r="C162" s="6">
        <f>_xlfn.FORECAST.ETS(A162,$B$2:$B$128,$A$2:$A$128,1,1)</f>
        <v>5.6287420731790583</v>
      </c>
      <c r="D162" s="6">
        <f>C162-_xlfn.FORECAST.ETS.CONFINT(A162,$B$2:$B$128,$A$2:$A$128,0.95,1,1)</f>
        <v>3.1379746899431149</v>
      </c>
      <c r="E162" s="6">
        <f>C162+_xlfn.FORECAST.ETS.CONFINT(A162,$B$2:$B$128,$A$2:$A$128,0.95,1,1)</f>
        <v>8.1195094564150025</v>
      </c>
    </row>
    <row r="163" spans="1:5" x14ac:dyDescent="0.3">
      <c r="A163" s="5">
        <v>45078</v>
      </c>
      <c r="C163" s="6">
        <f>_xlfn.FORECAST.ETS(A163,$B$2:$B$128,$A$2:$A$128,1,1)</f>
        <v>5.6295455643907566</v>
      </c>
      <c r="D163" s="6">
        <f>C163-_xlfn.FORECAST.ETS.CONFINT(A163,$B$2:$B$128,$A$2:$A$128,0.95,1,1)</f>
        <v>3.1090209638970228</v>
      </c>
      <c r="E163" s="6">
        <f>C163+_xlfn.FORECAST.ETS.CONFINT(A163,$B$2:$B$128,$A$2:$A$128,0.95,1,1)</f>
        <v>8.1500701648844895</v>
      </c>
    </row>
    <row r="164" spans="1:5" x14ac:dyDescent="0.3">
      <c r="A164" s="5">
        <v>45108</v>
      </c>
      <c r="C164" s="6">
        <f>_xlfn.FORECAST.ETS(A164,$B$2:$B$128,$A$2:$A$128,1,1)</f>
        <v>5.6303490556024585</v>
      </c>
      <c r="D164" s="6">
        <f>C164-_xlfn.FORECAST.ETS.CONFINT(A164,$B$2:$B$128,$A$2:$A$128,0.95,1,1)</f>
        <v>3.0802082025267175</v>
      </c>
      <c r="E164" s="6">
        <f>C164+_xlfn.FORECAST.ETS.CONFINT(A164,$B$2:$B$128,$A$2:$A$128,0.95,1,1)</f>
        <v>8.180489908678199</v>
      </c>
    </row>
    <row r="165" spans="1:5" x14ac:dyDescent="0.3">
      <c r="A165" s="5">
        <v>45139</v>
      </c>
      <c r="C165" s="6">
        <f>_xlfn.FORECAST.ETS(A165,$B$2:$B$128,$A$2:$A$128,1,1)</f>
        <v>5.6311525468141568</v>
      </c>
      <c r="D165" s="6">
        <f>C165-_xlfn.FORECAST.ETS.CONFINT(A165,$B$2:$B$128,$A$2:$A$128,0.95,1,1)</f>
        <v>3.0515308339231839</v>
      </c>
      <c r="E165" s="6">
        <f>C165+_xlfn.FORECAST.ETS.CONFINT(A165,$B$2:$B$128,$A$2:$A$128,0.95,1,1)</f>
        <v>8.2107742597051292</v>
      </c>
    </row>
    <row r="166" spans="1:5" x14ac:dyDescent="0.3">
      <c r="A166" s="5">
        <v>45170</v>
      </c>
      <c r="C166" s="6">
        <f>_xlfn.FORECAST.ETS(A166,$B$2:$B$128,$A$2:$A$128,1,1)</f>
        <v>5.6319560380258586</v>
      </c>
      <c r="D166" s="6">
        <f>C166-_xlfn.FORECAST.ETS.CONFINT(A166,$B$2:$B$128,$A$2:$A$128,0.95,1,1)</f>
        <v>3.0229835596920274</v>
      </c>
      <c r="E166" s="6">
        <f>C166+_xlfn.FORECAST.ETS.CONFINT(A166,$B$2:$B$128,$A$2:$A$128,0.95,1,1)</f>
        <v>8.2409285163596895</v>
      </c>
    </row>
    <row r="167" spans="1:5" x14ac:dyDescent="0.3">
      <c r="A167" s="5">
        <v>45200</v>
      </c>
      <c r="C167" s="6">
        <f>_xlfn.FORECAST.ETS(A167,$B$2:$B$128,$A$2:$A$128,1,1)</f>
        <v>5.632759529237557</v>
      </c>
      <c r="D167" s="6">
        <f>C167-_xlfn.FORECAST.ETS.CONFINT(A167,$B$2:$B$128,$A$2:$A$128,0.95,1,1)</f>
        <v>2.9945613370026503</v>
      </c>
      <c r="E167" s="6">
        <f>C167+_xlfn.FORECAST.ETS.CONFINT(A167,$B$2:$B$128,$A$2:$A$128,0.95,1,1)</f>
        <v>8.2709577214724632</v>
      </c>
    </row>
    <row r="168" spans="1:5" x14ac:dyDescent="0.3">
      <c r="A168" s="5">
        <v>45231</v>
      </c>
      <c r="C168" s="6">
        <f>_xlfn.FORECAST.ETS(A168,$B$2:$B$128,$A$2:$A$128,1,1)</f>
        <v>5.6335630204492597</v>
      </c>
      <c r="D168" s="6">
        <f>C168-_xlfn.FORECAST.ETS.CONFINT(A168,$B$2:$B$128,$A$2:$A$128,0.95,1,1)</f>
        <v>2.9662593621129543</v>
      </c>
      <c r="E168" s="6">
        <f>C168+_xlfn.FORECAST.ETS.CONFINT(A168,$B$2:$B$128,$A$2:$A$128,0.95,1,1)</f>
        <v>8.3008666787855656</v>
      </c>
    </row>
    <row r="169" spans="1:5" x14ac:dyDescent="0.3">
      <c r="A169" s="5">
        <v>45261</v>
      </c>
      <c r="C169" s="6">
        <f>_xlfn.FORECAST.ETS(A169,$B$2:$B$128,$A$2:$A$128,1,1)</f>
        <v>5.634366511660958</v>
      </c>
      <c r="D169" s="6">
        <f>C169-_xlfn.FORECAST.ETS.CONFINT(A169,$B$2:$B$128,$A$2:$A$128,0.95,1,1)</f>
        <v>2.9380730552243799</v>
      </c>
      <c r="E169" s="6">
        <f>C169+_xlfn.FORECAST.ETS.CONFINT(A169,$B$2:$B$128,$A$2:$A$128,0.95,1,1)</f>
        <v>8.3306599680975353</v>
      </c>
    </row>
    <row r="170" spans="1:5" x14ac:dyDescent="0.3">
      <c r="A170" s="5">
        <v>45292</v>
      </c>
      <c r="C170" s="6">
        <f>_xlfn.FORECAST.ETS(A170,$B$2:$B$128,$A$2:$A$128,1,1)</f>
        <v>5.6351700028726599</v>
      </c>
      <c r="D170" s="6">
        <f>C170-_xlfn.FORECAST.ETS.CONFINT(A170,$B$2:$B$128,$A$2:$A$128,0.95,1,1)</f>
        <v>2.9099980465388664</v>
      </c>
      <c r="E170" s="6">
        <f>C170+_xlfn.FORECAST.ETS.CONFINT(A170,$B$2:$B$128,$A$2:$A$128,0.95,1,1)</f>
        <v>8.360341959206453</v>
      </c>
    </row>
    <row r="171" spans="1:5" x14ac:dyDescent="0.3">
      <c r="A171" s="5">
        <v>45323</v>
      </c>
      <c r="C171" s="6">
        <f>_xlfn.FORECAST.ETS(A171,$B$2:$B$128,$A$2:$A$128,1,1)</f>
        <v>5.6359734940843582</v>
      </c>
      <c r="D171" s="6">
        <f>C171-_xlfn.FORECAST.ETS.CONFINT(A171,$B$2:$B$128,$A$2:$A$128,0.95,1,1)</f>
        <v>2.8820301634034622</v>
      </c>
      <c r="E171" s="6">
        <f>C171+_xlfn.FORECAST.ETS.CONFINT(A171,$B$2:$B$128,$A$2:$A$128,0.95,1,1)</f>
        <v>8.3899168247652547</v>
      </c>
    </row>
    <row r="172" spans="1:5" x14ac:dyDescent="0.3">
      <c r="A172" s="5">
        <v>45352</v>
      </c>
      <c r="C172" s="6">
        <f>_xlfn.FORECAST.ETS(A172,$B$2:$B$128,$A$2:$A$128,1,1)</f>
        <v>5.6367769852960601</v>
      </c>
      <c r="D172" s="6">
        <f>C172-_xlfn.FORECAST.ETS.CONFINT(A172,$B$2:$B$128,$A$2:$A$128,0.95,1,1)</f>
        <v>2.854165418441136</v>
      </c>
      <c r="E172" s="6">
        <f>C172+_xlfn.FORECAST.ETS.CONFINT(A172,$B$2:$B$128,$A$2:$A$128,0.95,1,1)</f>
        <v>8.4193885521509841</v>
      </c>
    </row>
    <row r="173" spans="1:5" x14ac:dyDescent="0.3">
      <c r="A173" s="5">
        <v>45383</v>
      </c>
      <c r="C173" s="6">
        <f>_xlfn.FORECAST.ETS(A173,$B$2:$B$128,$A$2:$A$128,1,1)</f>
        <v>5.6375804765077584</v>
      </c>
      <c r="D173" s="6">
        <f>C173-_xlfn.FORECAST.ETS.CONFINT(A173,$B$2:$B$128,$A$2:$A$128,0.95,1,1)</f>
        <v>2.8263999985770982</v>
      </c>
      <c r="E173" s="6">
        <f>C173+_xlfn.FORECAST.ETS.CONFINT(A173,$B$2:$B$128,$A$2:$A$128,0.95,1,1)</f>
        <v>8.4487609544384181</v>
      </c>
    </row>
    <row r="174" spans="1:5" x14ac:dyDescent="0.3">
      <c r="A174" s="5">
        <v>45413</v>
      </c>
      <c r="C174" s="6">
        <f>_xlfn.FORECAST.ETS(A174,$B$2:$B$128,$A$2:$A$128,1,1)</f>
        <v>5.6383839677194603</v>
      </c>
      <c r="D174" s="6">
        <f>C174-_xlfn.FORECAST.ETS.CONFINT(A174,$B$2:$B$128,$A$2:$A$128,0.95,1,1)</f>
        <v>2.7987302548798274</v>
      </c>
      <c r="E174" s="6">
        <f>C174+_xlfn.FORECAST.ETS.CONFINT(A174,$B$2:$B$128,$A$2:$A$128,0.95,1,1)</f>
        <v>8.478037680559094</v>
      </c>
    </row>
    <row r="175" spans="1:5" x14ac:dyDescent="0.3">
      <c r="A175" s="5">
        <v>45444</v>
      </c>
      <c r="C175" s="6">
        <f>_xlfn.FORECAST.ETS(A175,$B$2:$B$128,$A$2:$A$128,1,1)</f>
        <v>5.6391874589311595</v>
      </c>
      <c r="D175" s="6">
        <f>C175-_xlfn.FORECAST.ETS.CONFINT(A175,$B$2:$B$128,$A$2:$A$128,0.95,1,1)</f>
        <v>2.7711526931442441</v>
      </c>
      <c r="E175" s="6">
        <f>C175+_xlfn.FORECAST.ETS.CONFINT(A175,$B$2:$B$128,$A$2:$A$128,0.95,1,1)</f>
        <v>8.507222224718074</v>
      </c>
    </row>
    <row r="176" spans="1:5" x14ac:dyDescent="0.3">
      <c r="A176" s="5">
        <v>45474</v>
      </c>
      <c r="C176" s="6">
        <f>_xlfn.FORECAST.ETS(A176,$B$2:$B$128,$A$2:$A$128,1,1)</f>
        <v>5.6399909501428613</v>
      </c>
      <c r="D176" s="6">
        <f>C176-_xlfn.FORECAST.ETS.CONFINT(A176,$B$2:$B$128,$A$2:$A$128,0.95,1,1)</f>
        <v>2.7436639651521917</v>
      </c>
      <c r="E176" s="6">
        <f>C176+_xlfn.FORECAST.ETS.CONFINT(A176,$B$2:$B$128,$A$2:$A$128,0.95,1,1)</f>
        <v>8.5363179351335319</v>
      </c>
    </row>
    <row r="177" spans="1:5" x14ac:dyDescent="0.3">
      <c r="A177" s="5">
        <v>45505</v>
      </c>
      <c r="C177" s="6">
        <f>_xlfn.FORECAST.ETS(A177,$B$2:$B$128,$A$2:$A$128,1,1)</f>
        <v>5.6407944413545597</v>
      </c>
      <c r="D177" s="6">
        <f>C177-_xlfn.FORECAST.ETS.CONFINT(A177,$B$2:$B$128,$A$2:$A$128,0.95,1,1)</f>
        <v>2.7162608605517446</v>
      </c>
      <c r="E177" s="6">
        <f>C177+_xlfn.FORECAST.ETS.CONFINT(A177,$B$2:$B$128,$A$2:$A$128,0.95,1,1)</f>
        <v>8.5653280221573738</v>
      </c>
    </row>
    <row r="178" spans="1:5" x14ac:dyDescent="0.3">
      <c r="A178" s="5">
        <v>45536</v>
      </c>
      <c r="C178" s="6">
        <f>_xlfn.FORECAST.ETS(A178,$B$2:$B$128,$A$2:$A$128,1,1)</f>
        <v>5.6415979325662615</v>
      </c>
      <c r="D178" s="6">
        <f>C178-_xlfn.FORECAST.ETS.CONFINT(A178,$B$2:$B$128,$A$2:$A$128,0.95,1,1)</f>
        <v>2.6889402993029337</v>
      </c>
      <c r="E178" s="6">
        <f>C178+_xlfn.FORECAST.ETS.CONFINT(A178,$B$2:$B$128,$A$2:$A$128,0.95,1,1)</f>
        <v>8.5942555658295898</v>
      </c>
    </row>
    <row r="179" spans="1:5" x14ac:dyDescent="0.3">
      <c r="A179" s="5">
        <v>45566</v>
      </c>
      <c r="C179" s="6">
        <f>_xlfn.FORECAST.ETS(A179,$B$2:$B$128,$A$2:$A$128,1,1)</f>
        <v>5.6424014237779598</v>
      </c>
      <c r="D179" s="6">
        <f>C179-_xlfn.FORECAST.ETS.CONFINT(A179,$B$2:$B$128,$A$2:$A$128,0.95,1,1)</f>
        <v>2.6616993246424334</v>
      </c>
      <c r="E179" s="6">
        <f>C179+_xlfn.FORECAST.ETS.CONFINT(A179,$B$2:$B$128,$A$2:$A$128,0.95,1,1)</f>
        <v>8.6231035229134854</v>
      </c>
    </row>
    <row r="180" spans="1:5" x14ac:dyDescent="0.3">
      <c r="A180" s="5">
        <v>45597</v>
      </c>
      <c r="C180" s="6">
        <f>_xlfn.FORECAST.ETS(A180,$B$2:$B$128,$A$2:$A$128,1,1)</f>
        <v>5.6432049149896617</v>
      </c>
      <c r="D180" s="6">
        <f>C180-_xlfn.FORECAST.ETS.CONFINT(A180,$B$2:$B$128,$A$2:$A$128,0.95,1,1)</f>
        <v>2.6345350965245706</v>
      </c>
      <c r="E180" s="6">
        <f>C180+_xlfn.FORECAST.ETS.CONFINT(A180,$B$2:$B$128,$A$2:$A$128,0.95,1,1)</f>
        <v>8.6518747334547523</v>
      </c>
    </row>
    <row r="181" spans="1:5" x14ac:dyDescent="0.3">
      <c r="A181" s="5">
        <v>45627</v>
      </c>
      <c r="C181" s="6">
        <f>_xlfn.FORECAST.ETS(A181,$B$2:$B$128,$A$2:$A$128,1,1)</f>
        <v>5.64400840620136</v>
      </c>
      <c r="D181" s="6">
        <f>C181-_xlfn.FORECAST.ETS.CONFINT(A181,$B$2:$B$128,$A$2:$A$128,0.95,1,1)</f>
        <v>2.6074448854998913</v>
      </c>
      <c r="E181" s="6">
        <f>C181+_xlfn.FORECAST.ETS.CONFINT(A181,$B$2:$B$128,$A$2:$A$128,0.95,1,1)</f>
        <v>8.6805719269028287</v>
      </c>
    </row>
    <row r="182" spans="1:5" x14ac:dyDescent="0.3">
      <c r="A182" s="5">
        <v>45658</v>
      </c>
      <c r="C182" s="6">
        <f>_xlfn.FORECAST.ETS(A182,$B$2:$B$128,$A$2:$A$128,1,1)</f>
        <v>5.6448118974130628</v>
      </c>
      <c r="D182" s="6">
        <f>C182-_xlfn.FORECAST.ETS.CONFINT(A182,$B$2:$B$128,$A$2:$A$128,0.95,1,1)</f>
        <v>2.5804260669963797</v>
      </c>
      <c r="E182" s="6">
        <f>C182+_xlfn.FORECAST.ETS.CONFINT(A182,$B$2:$B$128,$A$2:$A$128,0.95,1,1)</f>
        <v>8.7091977278297463</v>
      </c>
    </row>
    <row r="183" spans="1:5" x14ac:dyDescent="0.3">
      <c r="A183" s="5">
        <v>45689</v>
      </c>
      <c r="C183" s="6">
        <f>_xlfn.FORECAST.ETS(A183,$B$2:$B$128,$A$2:$A$128,1,1)</f>
        <v>5.6456153886247611</v>
      </c>
      <c r="D183" s="6">
        <f>C183-_xlfn.FORECAST.ETS.CONFINT(A183,$B$2:$B$128,$A$2:$A$128,0.95,1,1)</f>
        <v>2.5534761159714545</v>
      </c>
      <c r="E183" s="6">
        <f>C183+_xlfn.FORECAST.ETS.CONFINT(A183,$B$2:$B$128,$A$2:$A$128,0.95,1,1)</f>
        <v>8.7377546612780677</v>
      </c>
    </row>
    <row r="184" spans="1:5" x14ac:dyDescent="0.3">
      <c r="A184" s="5">
        <v>45717</v>
      </c>
      <c r="C184" s="6">
        <f>_xlfn.FORECAST.ETS(A184,$B$2:$B$128,$A$2:$A$128,1,1)</f>
        <v>5.646418879836463</v>
      </c>
      <c r="D184" s="6">
        <f>C184-_xlfn.FORECAST.ETS.CONFINT(A184,$B$2:$B$128,$A$2:$A$128,0.95,1,1)</f>
        <v>2.5265926019060356</v>
      </c>
      <c r="E184" s="6">
        <f>C184+_xlfn.FORECAST.ETS.CONFINT(A184,$B$2:$B$128,$A$2:$A$128,0.95,1,1)</f>
        <v>8.7662451577668907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8"/>
  <sheetViews>
    <sheetView zoomScale="68" zoomScaleNormal="68" workbookViewId="0">
      <selection sqref="A1:B128"/>
    </sheetView>
  </sheetViews>
  <sheetFormatPr defaultRowHeight="14.4" x14ac:dyDescent="0.3"/>
  <cols>
    <col min="1" max="1" width="17.6640625" customWidth="1"/>
    <col min="2" max="2" width="12.6640625" style="3" customWidth="1"/>
  </cols>
  <sheetData>
    <row r="1" spans="1:2" x14ac:dyDescent="0.3">
      <c r="A1" s="1" t="s">
        <v>0</v>
      </c>
      <c r="B1" s="4" t="s">
        <v>1</v>
      </c>
    </row>
    <row r="2" spans="1:2" x14ac:dyDescent="0.3">
      <c r="A2" s="2">
        <v>40179</v>
      </c>
      <c r="B2" s="3">
        <v>6.5673750000000002</v>
      </c>
    </row>
    <row r="3" spans="1:2" x14ac:dyDescent="0.3">
      <c r="A3" s="2">
        <v>40210</v>
      </c>
      <c r="B3" s="3">
        <v>6.008375</v>
      </c>
    </row>
    <row r="4" spans="1:2" x14ac:dyDescent="0.3">
      <c r="A4" s="2">
        <v>40238</v>
      </c>
      <c r="B4" s="3">
        <v>6.78</v>
      </c>
    </row>
    <row r="5" spans="1:2" x14ac:dyDescent="0.3">
      <c r="A5" s="2">
        <v>40269</v>
      </c>
      <c r="B5" s="3">
        <v>6.6487499999999997</v>
      </c>
    </row>
    <row r="6" spans="1:2" x14ac:dyDescent="0.3">
      <c r="A6" s="2">
        <v>40299</v>
      </c>
      <c r="B6" s="3">
        <v>6.921125</v>
      </c>
    </row>
    <row r="7" spans="1:2" x14ac:dyDescent="0.3">
      <c r="A7" s="2">
        <v>40330</v>
      </c>
      <c r="B7" s="3">
        <v>6.7305000000000001</v>
      </c>
    </row>
    <row r="8" spans="1:2" x14ac:dyDescent="0.3">
      <c r="A8" s="2">
        <v>40360</v>
      </c>
      <c r="B8" s="3">
        <v>6.968</v>
      </c>
    </row>
    <row r="9" spans="1:2" x14ac:dyDescent="0.3">
      <c r="A9" s="2">
        <v>40391</v>
      </c>
      <c r="B9" s="3">
        <v>6.9592499999999999</v>
      </c>
    </row>
    <row r="10" spans="1:2" x14ac:dyDescent="0.3">
      <c r="A10" s="2">
        <v>40422</v>
      </c>
      <c r="B10" s="3">
        <v>6.6885000000000003</v>
      </c>
    </row>
    <row r="11" spans="1:2" x14ac:dyDescent="0.3">
      <c r="A11" s="2">
        <v>40452</v>
      </c>
      <c r="B11" s="3">
        <v>6.8192500000000003</v>
      </c>
    </row>
    <row r="12" spans="1:2" x14ac:dyDescent="0.3">
      <c r="A12" s="2">
        <v>40483</v>
      </c>
      <c r="B12" s="3">
        <v>6.4974999999999996</v>
      </c>
    </row>
    <row r="13" spans="1:2" x14ac:dyDescent="0.3">
      <c r="A13" s="2">
        <v>40513</v>
      </c>
      <c r="B13" s="3">
        <v>6.6665000000000001</v>
      </c>
    </row>
    <row r="14" spans="1:2" x14ac:dyDescent="0.3">
      <c r="A14" s="2">
        <v>40544</v>
      </c>
      <c r="B14" s="3">
        <v>6.4656250000000002</v>
      </c>
    </row>
    <row r="15" spans="1:2" x14ac:dyDescent="0.3">
      <c r="A15" s="2">
        <v>40575</v>
      </c>
      <c r="B15" s="3">
        <v>5.9236250000000004</v>
      </c>
    </row>
    <row r="16" spans="1:2" x14ac:dyDescent="0.3">
      <c r="A16" s="2">
        <v>40603</v>
      </c>
      <c r="B16" s="3">
        <v>6.6982499999999998</v>
      </c>
    </row>
    <row r="17" spans="1:2" x14ac:dyDescent="0.3">
      <c r="A17" s="2">
        <v>40634</v>
      </c>
      <c r="B17" s="3">
        <v>6.5778749999999997</v>
      </c>
    </row>
    <row r="18" spans="1:2" x14ac:dyDescent="0.3">
      <c r="A18" s="2">
        <v>40664</v>
      </c>
      <c r="B18" s="3">
        <v>6.8525</v>
      </c>
    </row>
    <row r="19" spans="1:2" x14ac:dyDescent="0.3">
      <c r="A19" s="2">
        <v>40695</v>
      </c>
      <c r="B19" s="3">
        <v>6.6672500000000001</v>
      </c>
    </row>
    <row r="20" spans="1:2" x14ac:dyDescent="0.3">
      <c r="A20" s="2">
        <v>40725</v>
      </c>
      <c r="B20" s="3">
        <v>6.9038750000000002</v>
      </c>
    </row>
    <row r="21" spans="1:2" x14ac:dyDescent="0.3">
      <c r="A21" s="2">
        <v>40756</v>
      </c>
      <c r="B21" s="3">
        <v>6.8943750000000001</v>
      </c>
    </row>
    <row r="22" spans="1:2" x14ac:dyDescent="0.3">
      <c r="A22" s="2">
        <v>40787</v>
      </c>
      <c r="B22" s="3">
        <v>6.6213749999999996</v>
      </c>
    </row>
    <row r="23" spans="1:2" x14ac:dyDescent="0.3">
      <c r="A23" s="2">
        <v>40817</v>
      </c>
      <c r="B23" s="3">
        <v>6.7411250000000003</v>
      </c>
    </row>
    <row r="24" spans="1:2" x14ac:dyDescent="0.3">
      <c r="A24" s="2">
        <v>40848</v>
      </c>
      <c r="B24" s="3">
        <v>6.4123749999999999</v>
      </c>
    </row>
    <row r="25" spans="1:2" x14ac:dyDescent="0.3">
      <c r="A25" s="2">
        <v>40878</v>
      </c>
      <c r="B25" s="3">
        <v>6.5739999999999998</v>
      </c>
    </row>
    <row r="26" spans="1:2" x14ac:dyDescent="0.3">
      <c r="A26" s="2">
        <v>40909</v>
      </c>
      <c r="B26" s="3">
        <v>5.5914999999999999</v>
      </c>
    </row>
    <row r="27" spans="1:2" x14ac:dyDescent="0.3">
      <c r="A27" s="2">
        <v>40940</v>
      </c>
      <c r="B27" s="3">
        <v>5.3067500000000001</v>
      </c>
    </row>
    <row r="28" spans="1:2" x14ac:dyDescent="0.3">
      <c r="A28" s="2">
        <v>40969</v>
      </c>
      <c r="B28" s="3">
        <v>5.8505000000000003</v>
      </c>
    </row>
    <row r="29" spans="1:2" x14ac:dyDescent="0.3">
      <c r="A29" s="2">
        <v>41000</v>
      </c>
      <c r="B29" s="3">
        <v>5.7683749999999998</v>
      </c>
    </row>
    <row r="30" spans="1:2" x14ac:dyDescent="0.3">
      <c r="A30" s="2">
        <v>41030</v>
      </c>
      <c r="B30" s="3">
        <v>6.0223750000000003</v>
      </c>
    </row>
    <row r="31" spans="1:2" x14ac:dyDescent="0.3">
      <c r="A31" s="2">
        <v>41061</v>
      </c>
      <c r="B31" s="3">
        <v>5.8678749999999997</v>
      </c>
    </row>
    <row r="32" spans="1:2" x14ac:dyDescent="0.3">
      <c r="A32" s="2">
        <v>41091</v>
      </c>
      <c r="B32" s="3">
        <v>6.0795000000000003</v>
      </c>
    </row>
    <row r="33" spans="1:2" x14ac:dyDescent="0.3">
      <c r="A33" s="2">
        <v>41122</v>
      </c>
      <c r="B33" s="3">
        <v>6.0688750000000002</v>
      </c>
    </row>
    <row r="34" spans="1:2" x14ac:dyDescent="0.3">
      <c r="A34" s="2">
        <v>41153</v>
      </c>
      <c r="B34" s="3">
        <v>5.8168749999999996</v>
      </c>
    </row>
    <row r="35" spans="1:2" x14ac:dyDescent="0.3">
      <c r="A35" s="2">
        <v>41183</v>
      </c>
      <c r="B35" s="3">
        <v>5.89825</v>
      </c>
    </row>
    <row r="36" spans="1:2" x14ac:dyDescent="0.3">
      <c r="A36" s="2">
        <v>41214</v>
      </c>
      <c r="B36" s="3">
        <v>5.5839999999999996</v>
      </c>
    </row>
    <row r="37" spans="1:2" x14ac:dyDescent="0.3">
      <c r="A37" s="2">
        <v>41244</v>
      </c>
      <c r="B37" s="3">
        <v>5.7121250000000003</v>
      </c>
    </row>
    <row r="38" spans="1:2" x14ac:dyDescent="0.3">
      <c r="A38" s="2">
        <v>41275</v>
      </c>
      <c r="B38" s="3">
        <v>7.1085000000000003</v>
      </c>
    </row>
    <row r="39" spans="1:2" x14ac:dyDescent="0.3">
      <c r="A39" s="2">
        <v>41306</v>
      </c>
      <c r="B39" s="3">
        <v>6.5287499999999996</v>
      </c>
    </row>
    <row r="40" spans="1:2" x14ac:dyDescent="0.3">
      <c r="A40" s="2">
        <v>41334</v>
      </c>
      <c r="B40" s="3">
        <v>7.4088750000000001</v>
      </c>
    </row>
    <row r="41" spans="1:2" x14ac:dyDescent="0.3">
      <c r="A41" s="2">
        <v>41365</v>
      </c>
      <c r="B41" s="3">
        <v>7.2934999999999999</v>
      </c>
    </row>
    <row r="42" spans="1:2" x14ac:dyDescent="0.3">
      <c r="A42" s="2">
        <v>41395</v>
      </c>
      <c r="B42" s="3">
        <v>7.6081250000000002</v>
      </c>
    </row>
    <row r="43" spans="1:2" x14ac:dyDescent="0.3">
      <c r="A43" s="2">
        <v>41426</v>
      </c>
      <c r="B43" s="3">
        <v>7.4088750000000001</v>
      </c>
    </row>
    <row r="44" spans="1:2" x14ac:dyDescent="0.3">
      <c r="A44" s="2">
        <v>41456</v>
      </c>
      <c r="B44" s="3">
        <v>7.6743750000000004</v>
      </c>
    </row>
    <row r="45" spans="1:2" x14ac:dyDescent="0.3">
      <c r="A45" s="2">
        <v>41487</v>
      </c>
      <c r="B45" s="3">
        <v>7.6621249999999996</v>
      </c>
    </row>
    <row r="46" spans="1:2" x14ac:dyDescent="0.3">
      <c r="A46" s="2">
        <v>41518</v>
      </c>
      <c r="B46" s="3">
        <v>7.3496249999999996</v>
      </c>
    </row>
    <row r="47" spans="1:2" x14ac:dyDescent="0.3">
      <c r="A47" s="2">
        <v>41548</v>
      </c>
      <c r="B47" s="3">
        <v>7.4642499999999998</v>
      </c>
    </row>
    <row r="48" spans="1:2" x14ac:dyDescent="0.3">
      <c r="A48" s="2">
        <v>41579</v>
      </c>
      <c r="B48" s="3">
        <v>7.0796250000000001</v>
      </c>
    </row>
    <row r="49" spans="1:2" x14ac:dyDescent="0.3">
      <c r="A49" s="2">
        <v>41609</v>
      </c>
      <c r="B49" s="3">
        <v>7.2483750000000002</v>
      </c>
    </row>
    <row r="50" spans="1:2" x14ac:dyDescent="0.3">
      <c r="A50" s="2">
        <v>41640</v>
      </c>
      <c r="B50" s="3">
        <v>7.3086250000000001</v>
      </c>
    </row>
    <row r="51" spans="1:2" x14ac:dyDescent="0.3">
      <c r="A51" s="2">
        <v>41671</v>
      </c>
      <c r="B51" s="3">
        <v>6.7181249999999997</v>
      </c>
    </row>
    <row r="52" spans="1:2" x14ac:dyDescent="0.3">
      <c r="A52" s="2">
        <v>41699</v>
      </c>
      <c r="B52" s="3">
        <v>7.6476249999999997</v>
      </c>
    </row>
    <row r="53" spans="1:2" x14ac:dyDescent="0.3">
      <c r="A53" s="2">
        <v>41730</v>
      </c>
      <c r="B53" s="3">
        <v>7.5378749999999997</v>
      </c>
    </row>
    <row r="54" spans="1:2" x14ac:dyDescent="0.3">
      <c r="A54" s="2">
        <v>41760</v>
      </c>
      <c r="B54" s="3">
        <v>7.8782500000000004</v>
      </c>
    </row>
    <row r="55" spans="1:2" x14ac:dyDescent="0.3">
      <c r="A55" s="2">
        <v>41791</v>
      </c>
      <c r="B55" s="3">
        <v>7.6842499999999996</v>
      </c>
    </row>
    <row r="56" spans="1:2" x14ac:dyDescent="0.3">
      <c r="A56" s="2">
        <v>41821</v>
      </c>
      <c r="B56" s="3">
        <v>7.9582499999999996</v>
      </c>
    </row>
    <row r="57" spans="1:2" x14ac:dyDescent="0.3">
      <c r="A57" s="2">
        <v>41852</v>
      </c>
      <c r="B57" s="3">
        <v>7.9522500000000003</v>
      </c>
    </row>
    <row r="58" spans="1:2" x14ac:dyDescent="0.3">
      <c r="A58" s="2">
        <v>41883</v>
      </c>
      <c r="B58" s="3">
        <v>7.6391249999999999</v>
      </c>
    </row>
    <row r="59" spans="1:2" x14ac:dyDescent="0.3">
      <c r="A59" s="2">
        <v>41913</v>
      </c>
      <c r="B59" s="3">
        <v>7.7627499999999996</v>
      </c>
    </row>
    <row r="60" spans="1:2" x14ac:dyDescent="0.3">
      <c r="A60" s="2">
        <v>41944</v>
      </c>
      <c r="B60" s="3">
        <v>7.3443750000000003</v>
      </c>
    </row>
    <row r="61" spans="1:2" x14ac:dyDescent="0.3">
      <c r="A61" s="2">
        <v>41974</v>
      </c>
      <c r="B61" s="3">
        <v>7.5265000000000004</v>
      </c>
    </row>
    <row r="62" spans="1:2" x14ac:dyDescent="0.3">
      <c r="A62" s="2">
        <v>42005</v>
      </c>
      <c r="B62" s="3">
        <v>6.6761249999999999</v>
      </c>
    </row>
    <row r="63" spans="1:2" x14ac:dyDescent="0.3">
      <c r="A63" s="2">
        <v>42036</v>
      </c>
      <c r="B63" s="3">
        <v>6.1881250000000003</v>
      </c>
    </row>
    <row r="64" spans="1:2" x14ac:dyDescent="0.3">
      <c r="A64" s="2">
        <v>42064</v>
      </c>
      <c r="B64" s="3">
        <v>7.1202500000000004</v>
      </c>
    </row>
    <row r="65" spans="1:2" x14ac:dyDescent="0.3">
      <c r="A65" s="2">
        <v>42095</v>
      </c>
      <c r="B65" s="3">
        <v>7.0897500000000004</v>
      </c>
    </row>
    <row r="66" spans="1:2" x14ac:dyDescent="0.3">
      <c r="A66" s="2">
        <v>42125</v>
      </c>
      <c r="B66" s="3">
        <v>7.4293750000000003</v>
      </c>
    </row>
    <row r="67" spans="1:2" x14ac:dyDescent="0.3">
      <c r="A67" s="2">
        <v>42156</v>
      </c>
      <c r="B67" s="3">
        <v>7.2678750000000001</v>
      </c>
    </row>
    <row r="68" spans="1:2" x14ac:dyDescent="0.3">
      <c r="A68" s="2">
        <v>42186</v>
      </c>
      <c r="B68" s="3">
        <v>7.5563750000000001</v>
      </c>
    </row>
    <row r="69" spans="1:2" x14ac:dyDescent="0.3">
      <c r="A69" s="2">
        <v>42217</v>
      </c>
      <c r="B69" s="3">
        <v>7.5516249999999996</v>
      </c>
    </row>
    <row r="70" spans="1:2" x14ac:dyDescent="0.3">
      <c r="A70" s="2">
        <v>42248</v>
      </c>
      <c r="B70" s="3">
        <v>7.2082499999999996</v>
      </c>
    </row>
    <row r="71" spans="1:2" x14ac:dyDescent="0.3">
      <c r="A71" s="2">
        <v>42278</v>
      </c>
      <c r="B71" s="3">
        <v>7.2519999999999998</v>
      </c>
    </row>
    <row r="72" spans="1:2" x14ac:dyDescent="0.3">
      <c r="A72" s="2">
        <v>42309</v>
      </c>
      <c r="B72" s="3">
        <v>6.8224999999999998</v>
      </c>
    </row>
    <row r="73" spans="1:2" x14ac:dyDescent="0.3">
      <c r="A73" s="2">
        <v>42339</v>
      </c>
      <c r="B73" s="3">
        <v>6.923</v>
      </c>
    </row>
    <row r="74" spans="1:2" x14ac:dyDescent="0.3">
      <c r="A74" s="2">
        <v>42370</v>
      </c>
      <c r="B74" s="3">
        <v>6.1165000000000003</v>
      </c>
    </row>
    <row r="75" spans="1:2" x14ac:dyDescent="0.3">
      <c r="A75" s="2">
        <v>42401</v>
      </c>
      <c r="B75" s="3">
        <v>5.9749999999999996</v>
      </c>
    </row>
    <row r="76" spans="1:2" x14ac:dyDescent="0.3">
      <c r="A76" s="2">
        <v>42430</v>
      </c>
      <c r="B76" s="3">
        <v>6.7110000000000003</v>
      </c>
    </row>
    <row r="77" spans="1:2" x14ac:dyDescent="0.3">
      <c r="A77" s="2">
        <v>42461</v>
      </c>
      <c r="B77" s="3">
        <v>6.7562499999999996</v>
      </c>
    </row>
    <row r="78" spans="1:2" x14ac:dyDescent="0.3">
      <c r="A78" s="2">
        <v>42491</v>
      </c>
      <c r="B78" s="3">
        <v>7.1185</v>
      </c>
    </row>
    <row r="79" spans="1:2" x14ac:dyDescent="0.3">
      <c r="A79" s="2">
        <v>42522</v>
      </c>
      <c r="B79" s="3">
        <v>7.0223750000000003</v>
      </c>
    </row>
    <row r="80" spans="1:2" x14ac:dyDescent="0.3">
      <c r="A80" s="2">
        <v>42552</v>
      </c>
      <c r="B80" s="3">
        <v>7.2725</v>
      </c>
    </row>
    <row r="81" spans="1:2" x14ac:dyDescent="0.3">
      <c r="A81" s="2">
        <v>42583</v>
      </c>
      <c r="B81" s="3">
        <v>7.2088749999999999</v>
      </c>
    </row>
    <row r="82" spans="1:2" x14ac:dyDescent="0.3">
      <c r="A82" s="2">
        <v>42614</v>
      </c>
      <c r="B82" s="3">
        <v>6.8140000000000001</v>
      </c>
    </row>
    <row r="83" spans="1:2" x14ac:dyDescent="0.3">
      <c r="A83" s="2">
        <v>42644</v>
      </c>
      <c r="B83" s="3">
        <v>6.78</v>
      </c>
    </row>
    <row r="84" spans="1:2" x14ac:dyDescent="0.3">
      <c r="A84" s="2">
        <v>42675</v>
      </c>
      <c r="B84" s="3">
        <v>6.3071250000000001</v>
      </c>
    </row>
    <row r="85" spans="1:2" x14ac:dyDescent="0.3">
      <c r="A85" s="2">
        <v>42705</v>
      </c>
      <c r="B85" s="3">
        <v>6.3491249999999999</v>
      </c>
    </row>
    <row r="86" spans="1:2" x14ac:dyDescent="0.3">
      <c r="A86" s="2">
        <v>42736</v>
      </c>
      <c r="B86" s="3">
        <v>6.1667500000000004</v>
      </c>
    </row>
    <row r="87" spans="1:2" x14ac:dyDescent="0.3">
      <c r="A87" s="2">
        <v>42767</v>
      </c>
      <c r="B87" s="3">
        <v>5.83575</v>
      </c>
    </row>
    <row r="88" spans="1:2" x14ac:dyDescent="0.3">
      <c r="A88" s="2">
        <v>42795</v>
      </c>
      <c r="B88" s="3">
        <v>6.9242499999999998</v>
      </c>
    </row>
    <row r="89" spans="1:2" x14ac:dyDescent="0.3">
      <c r="A89" s="2">
        <v>42826</v>
      </c>
      <c r="B89" s="3">
        <v>6.9977499999999999</v>
      </c>
    </row>
    <row r="90" spans="1:2" x14ac:dyDescent="0.3">
      <c r="A90" s="2">
        <v>42856</v>
      </c>
      <c r="B90" s="3">
        <v>7.3860000000000001</v>
      </c>
    </row>
    <row r="91" spans="1:2" x14ac:dyDescent="0.3">
      <c r="A91" s="2">
        <v>42887</v>
      </c>
      <c r="B91" s="3">
        <v>7.3106249999999999</v>
      </c>
    </row>
    <row r="92" spans="1:2" x14ac:dyDescent="0.3">
      <c r="A92" s="2">
        <v>42917</v>
      </c>
      <c r="B92" s="3">
        <v>7.5226249999999997</v>
      </c>
    </row>
    <row r="93" spans="1:2" x14ac:dyDescent="0.3">
      <c r="A93" s="2">
        <v>42948</v>
      </c>
      <c r="B93" s="3">
        <v>7.4408750000000001</v>
      </c>
    </row>
    <row r="94" spans="1:2" x14ac:dyDescent="0.3">
      <c r="A94" s="2">
        <v>42979</v>
      </c>
      <c r="B94" s="3">
        <v>7.0197500000000002</v>
      </c>
    </row>
    <row r="95" spans="1:2" x14ac:dyDescent="0.3">
      <c r="A95" s="2">
        <v>43009</v>
      </c>
      <c r="B95" s="3">
        <v>6.9417499999999999</v>
      </c>
    </row>
    <row r="96" spans="1:2" x14ac:dyDescent="0.3">
      <c r="A96" s="2">
        <v>43040</v>
      </c>
      <c r="B96" s="3">
        <v>6.3457499999999998</v>
      </c>
    </row>
    <row r="97" spans="1:2" x14ac:dyDescent="0.3">
      <c r="A97" s="2">
        <v>43070</v>
      </c>
      <c r="B97" s="3">
        <v>6.4027500000000002</v>
      </c>
    </row>
    <row r="98" spans="1:2" x14ac:dyDescent="0.3">
      <c r="A98" s="2">
        <v>43101</v>
      </c>
      <c r="B98" s="3">
        <v>7.4092500000000001</v>
      </c>
    </row>
    <row r="99" spans="1:2" x14ac:dyDescent="0.3">
      <c r="A99" s="2">
        <v>43132</v>
      </c>
      <c r="B99" s="3">
        <v>6.9757499999999997</v>
      </c>
    </row>
    <row r="100" spans="1:2" x14ac:dyDescent="0.3">
      <c r="A100" s="2">
        <v>43160</v>
      </c>
      <c r="B100" s="3">
        <v>8.1731250000000006</v>
      </c>
    </row>
    <row r="101" spans="1:2" x14ac:dyDescent="0.3">
      <c r="A101" s="2">
        <v>43191</v>
      </c>
      <c r="B101" s="3">
        <v>8.2934999999999999</v>
      </c>
    </row>
    <row r="102" spans="1:2" x14ac:dyDescent="0.3">
      <c r="A102" s="2">
        <v>43221</v>
      </c>
      <c r="B102" s="3">
        <v>8.7421249999999997</v>
      </c>
    </row>
    <row r="103" spans="1:2" x14ac:dyDescent="0.3">
      <c r="A103" s="2">
        <v>43252</v>
      </c>
      <c r="B103" s="3">
        <v>8.6048749999999998</v>
      </c>
    </row>
    <row r="104" spans="1:2" x14ac:dyDescent="0.3">
      <c r="A104" s="2">
        <v>43282</v>
      </c>
      <c r="B104" s="3">
        <v>8.8718749999999993</v>
      </c>
    </row>
    <row r="105" spans="1:2" x14ac:dyDescent="0.3">
      <c r="A105" s="2">
        <v>43313</v>
      </c>
      <c r="B105" s="3">
        <v>8.7479999999999993</v>
      </c>
    </row>
    <row r="106" spans="1:2" x14ac:dyDescent="0.3">
      <c r="A106" s="2">
        <v>43344</v>
      </c>
      <c r="B106" s="3">
        <v>8.2149999999999999</v>
      </c>
    </row>
    <row r="107" spans="1:2" x14ac:dyDescent="0.3">
      <c r="A107" s="2">
        <v>43374</v>
      </c>
      <c r="B107" s="3">
        <v>8.1524999999999999</v>
      </c>
    </row>
    <row r="108" spans="1:2" x14ac:dyDescent="0.3">
      <c r="A108" s="2">
        <v>43405</v>
      </c>
      <c r="B108" s="3">
        <v>7.5111249999999998</v>
      </c>
    </row>
    <row r="109" spans="1:2" x14ac:dyDescent="0.3">
      <c r="A109" s="2">
        <v>43435</v>
      </c>
      <c r="B109" s="3">
        <v>7.5757500000000002</v>
      </c>
    </row>
    <row r="110" spans="1:2" x14ac:dyDescent="0.3">
      <c r="A110" s="2">
        <v>43466</v>
      </c>
      <c r="B110" s="3">
        <v>7.7428749999999997</v>
      </c>
    </row>
    <row r="111" spans="1:2" x14ac:dyDescent="0.3">
      <c r="A111" s="2">
        <v>43497</v>
      </c>
      <c r="B111" s="3">
        <v>7.3076249999999998</v>
      </c>
    </row>
    <row r="112" spans="1:2" x14ac:dyDescent="0.3">
      <c r="A112" s="2">
        <v>43525</v>
      </c>
      <c r="B112" s="3">
        <v>8.687875</v>
      </c>
    </row>
    <row r="113" spans="1:2" x14ac:dyDescent="0.3">
      <c r="A113" s="2">
        <v>43556</v>
      </c>
      <c r="B113" s="3">
        <v>8.8091249999999999</v>
      </c>
    </row>
    <row r="114" spans="1:2" x14ac:dyDescent="0.3">
      <c r="A114" s="2">
        <v>43586</v>
      </c>
      <c r="B114" s="3">
        <v>9.2973750000000006</v>
      </c>
    </row>
    <row r="115" spans="1:2" x14ac:dyDescent="0.3">
      <c r="A115" s="2">
        <v>43617</v>
      </c>
      <c r="B115" s="3">
        <v>9.1679999999999993</v>
      </c>
    </row>
    <row r="116" spans="1:2" x14ac:dyDescent="0.3">
      <c r="A116" s="2">
        <v>43647</v>
      </c>
      <c r="B116" s="3">
        <v>9.5053750000000008</v>
      </c>
    </row>
    <row r="117" spans="1:2" x14ac:dyDescent="0.3">
      <c r="A117" s="2">
        <v>43678</v>
      </c>
      <c r="B117" s="3">
        <v>9.375</v>
      </c>
    </row>
    <row r="118" spans="1:2" x14ac:dyDescent="0.3">
      <c r="A118" s="2">
        <v>43709</v>
      </c>
      <c r="B118" s="3">
        <v>8.7940000000000005</v>
      </c>
    </row>
    <row r="119" spans="1:2" x14ac:dyDescent="0.3">
      <c r="A119" s="2">
        <v>43739</v>
      </c>
      <c r="B119" s="3">
        <v>8.6357499999999998</v>
      </c>
    </row>
    <row r="120" spans="1:2" x14ac:dyDescent="0.3">
      <c r="A120" s="2">
        <v>43770</v>
      </c>
      <c r="B120" s="3">
        <v>7.8983749999999997</v>
      </c>
    </row>
    <row r="121" spans="1:2" x14ac:dyDescent="0.3">
      <c r="A121" s="2">
        <v>43800</v>
      </c>
      <c r="B121" s="3">
        <v>7.8933749999999998</v>
      </c>
    </row>
    <row r="122" spans="1:2" x14ac:dyDescent="0.3">
      <c r="A122" s="2">
        <v>43831</v>
      </c>
      <c r="B122" s="3">
        <v>7.6986249999999998</v>
      </c>
    </row>
    <row r="123" spans="1:2" x14ac:dyDescent="0.3">
      <c r="A123" s="2">
        <v>43862</v>
      </c>
      <c r="B123" s="3">
        <v>7.5922499999999999</v>
      </c>
    </row>
    <row r="124" spans="1:2" x14ac:dyDescent="0.3">
      <c r="A124" s="2">
        <v>43891</v>
      </c>
      <c r="B124" s="3">
        <v>6.194</v>
      </c>
    </row>
    <row r="125" spans="1:2" x14ac:dyDescent="0.3">
      <c r="A125" s="2">
        <v>43922</v>
      </c>
      <c r="B125" s="3">
        <v>3.8851249999999999</v>
      </c>
    </row>
    <row r="126" spans="1:2" x14ac:dyDescent="0.3">
      <c r="A126" s="2">
        <v>43952</v>
      </c>
      <c r="B126" s="3">
        <v>4.2300000000000004</v>
      </c>
    </row>
    <row r="127" spans="1:2" x14ac:dyDescent="0.3">
      <c r="A127" s="2">
        <v>43983</v>
      </c>
      <c r="B127" s="3">
        <v>4.88</v>
      </c>
    </row>
    <row r="128" spans="1:2" x14ac:dyDescent="0.3">
      <c r="A128" s="2">
        <v>44013</v>
      </c>
      <c r="B128" s="3">
        <v>5.01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Seasonality_12months</vt:lpstr>
      <vt:lpstr>Seasonality_Automatic</vt:lpstr>
      <vt:lpstr>Monthly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2020-08-09T07:55:22Z</dcterms:created>
  <dcterms:modified xsi:type="dcterms:W3CDTF">2023-06-20T02:19:39Z</dcterms:modified>
  <cp:category/>
</cp:coreProperties>
</file>