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aiyen\Documents\IND-Geo Data\Aug-2021\"/>
    </mc:Choice>
  </mc:AlternateContent>
  <xr:revisionPtr revIDLastSave="0" documentId="13_ncr:1_{26D4672B-6EBF-4E2B-ABEC-B88EB282EAEE}" xr6:coauthVersionLast="47" xr6:coauthVersionMax="47" xr10:uidLastSave="{00000000-0000-0000-0000-000000000000}"/>
  <bookViews>
    <workbookView xWindow="-110" yWindow="-110" windowWidth="19420" windowHeight="11500" xr2:uid="{EA43C745-F7A7-4190-8B7E-4DEB0F615662}"/>
  </bookViews>
  <sheets>
    <sheet name="Generic FTE_Hours" sheetId="2" r:id="rId1"/>
  </sheets>
  <definedNames>
    <definedName name="_xlnm._FilterDatabase" localSheetId="0" hidden="1">'Generic FTE_Hours'!$B$1:$Y$59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" i="2" l="1"/>
  <c r="E57" i="2"/>
  <c r="F58" i="2" s="1"/>
  <c r="E56" i="2"/>
  <c r="F57" i="2" s="1"/>
  <c r="G58" i="2" s="1"/>
  <c r="E55" i="2"/>
  <c r="F56" i="2" s="1"/>
  <c r="G57" i="2" s="1"/>
  <c r="H58" i="2" s="1"/>
  <c r="E54" i="2"/>
  <c r="F55" i="2" s="1"/>
  <c r="G56" i="2" s="1"/>
  <c r="H57" i="2" s="1"/>
  <c r="I58" i="2" s="1"/>
  <c r="E53" i="2"/>
  <c r="F54" i="2" s="1"/>
  <c r="G55" i="2" s="1"/>
  <c r="H56" i="2" s="1"/>
  <c r="I57" i="2" s="1"/>
  <c r="J58" i="2" s="1"/>
  <c r="E52" i="2"/>
  <c r="F53" i="2" s="1"/>
  <c r="G54" i="2" s="1"/>
  <c r="H55" i="2" s="1"/>
  <c r="I56" i="2" s="1"/>
  <c r="J57" i="2" s="1"/>
  <c r="K58" i="2" s="1"/>
  <c r="E51" i="2"/>
  <c r="F52" i="2" s="1"/>
  <c r="G53" i="2" s="1"/>
  <c r="H54" i="2" s="1"/>
  <c r="I55" i="2" s="1"/>
  <c r="J56" i="2" s="1"/>
  <c r="K57" i="2" s="1"/>
  <c r="L58" i="2" s="1"/>
  <c r="R50" i="2"/>
  <c r="Q50" i="2"/>
  <c r="R51" i="2" s="1"/>
  <c r="P50" i="2"/>
  <c r="Q51" i="2" s="1"/>
  <c r="R52" i="2" s="1"/>
  <c r="O50" i="2"/>
  <c r="P51" i="2" s="1"/>
  <c r="Q52" i="2" s="1"/>
  <c r="R53" i="2" s="1"/>
  <c r="N50" i="2"/>
  <c r="O51" i="2" s="1"/>
  <c r="P52" i="2" s="1"/>
  <c r="Q53" i="2" s="1"/>
  <c r="R54" i="2" s="1"/>
  <c r="M50" i="2"/>
  <c r="N51" i="2" s="1"/>
  <c r="O52" i="2" s="1"/>
  <c r="P53" i="2" s="1"/>
  <c r="Q54" i="2" s="1"/>
  <c r="R55" i="2" s="1"/>
  <c r="L50" i="2"/>
  <c r="M51" i="2" s="1"/>
  <c r="N52" i="2" s="1"/>
  <c r="O53" i="2" s="1"/>
  <c r="P54" i="2" s="1"/>
  <c r="Q55" i="2" s="1"/>
  <c r="R56" i="2" s="1"/>
  <c r="K50" i="2"/>
  <c r="L51" i="2" s="1"/>
  <c r="M52" i="2" s="1"/>
  <c r="N53" i="2" s="1"/>
  <c r="O54" i="2" s="1"/>
  <c r="P55" i="2" s="1"/>
  <c r="Q56" i="2" s="1"/>
  <c r="R57" i="2" s="1"/>
  <c r="J50" i="2"/>
  <c r="K51" i="2" s="1"/>
  <c r="L52" i="2" s="1"/>
  <c r="M53" i="2" s="1"/>
  <c r="N54" i="2" s="1"/>
  <c r="O55" i="2" s="1"/>
  <c r="P56" i="2" s="1"/>
  <c r="Q57" i="2" s="1"/>
  <c r="R58" i="2" s="1"/>
  <c r="I50" i="2"/>
  <c r="J51" i="2" s="1"/>
  <c r="K52" i="2" s="1"/>
  <c r="L53" i="2" s="1"/>
  <c r="M54" i="2" s="1"/>
  <c r="N55" i="2" s="1"/>
  <c r="O56" i="2" s="1"/>
  <c r="P57" i="2" s="1"/>
  <c r="Q58" i="2" s="1"/>
  <c r="H50" i="2"/>
  <c r="I51" i="2" s="1"/>
  <c r="J52" i="2" s="1"/>
  <c r="K53" i="2" s="1"/>
  <c r="L54" i="2" s="1"/>
  <c r="M55" i="2" s="1"/>
  <c r="N56" i="2" s="1"/>
  <c r="O57" i="2" s="1"/>
  <c r="P58" i="2" s="1"/>
  <c r="G50" i="2"/>
  <c r="H51" i="2" s="1"/>
  <c r="I52" i="2" s="1"/>
  <c r="J53" i="2" s="1"/>
  <c r="K54" i="2" s="1"/>
  <c r="L55" i="2" s="1"/>
  <c r="M56" i="2" s="1"/>
  <c r="N57" i="2" s="1"/>
  <c r="O58" i="2" s="1"/>
  <c r="F50" i="2"/>
  <c r="G51" i="2" s="1"/>
  <c r="H52" i="2" s="1"/>
  <c r="I53" i="2" s="1"/>
  <c r="J54" i="2" s="1"/>
  <c r="K55" i="2" s="1"/>
  <c r="L56" i="2" s="1"/>
  <c r="M57" i="2" s="1"/>
  <c r="N58" i="2" s="1"/>
  <c r="E50" i="2"/>
  <c r="F51" i="2" s="1"/>
  <c r="G52" i="2" s="1"/>
  <c r="H53" i="2" s="1"/>
  <c r="I54" i="2" s="1"/>
  <c r="J55" i="2" s="1"/>
  <c r="K56" i="2" s="1"/>
  <c r="L57" i="2" s="1"/>
  <c r="M58" i="2" s="1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R19" i="2"/>
  <c r="R9" i="2" s="1"/>
  <c r="Q19" i="2"/>
  <c r="Q17" i="2" s="1"/>
  <c r="P19" i="2"/>
  <c r="P9" i="2" s="1"/>
  <c r="O19" i="2"/>
  <c r="O17" i="2" s="1"/>
  <c r="R17" i="2"/>
  <c r="N19" i="2"/>
  <c r="N17" i="2" s="1"/>
  <c r="M19" i="2"/>
  <c r="M17" i="2" s="1"/>
  <c r="L19" i="2"/>
  <c r="L17" i="2" s="1"/>
  <c r="K19" i="2"/>
  <c r="K9" i="2" s="1"/>
  <c r="J19" i="2"/>
  <c r="J9" i="2" s="1"/>
  <c r="I19" i="2"/>
  <c r="H19" i="2"/>
  <c r="G19" i="2"/>
  <c r="G9" i="2" s="1"/>
  <c r="F19" i="2"/>
  <c r="F9" i="2" s="1"/>
  <c r="I17" i="2"/>
  <c r="H17" i="2"/>
  <c r="G17" i="2"/>
  <c r="F17" i="2"/>
  <c r="I9" i="2"/>
  <c r="H9" i="2"/>
  <c r="D48" i="2"/>
  <c r="D43" i="2"/>
  <c r="D14" i="2"/>
  <c r="E10" i="2"/>
  <c r="F10" i="2" s="1"/>
  <c r="D3" i="2"/>
  <c r="E2" i="2"/>
  <c r="E3" i="2" s="1"/>
  <c r="E19" i="2"/>
  <c r="E9" i="2" s="1"/>
  <c r="E12" i="2" s="1"/>
  <c r="D19" i="2"/>
  <c r="D9" i="2" s="1"/>
  <c r="D12" i="2" s="1"/>
  <c r="F11" i="2" l="1"/>
  <c r="F13" i="2" s="1"/>
  <c r="D11" i="2"/>
  <c r="D15" i="2" s="1"/>
  <c r="Q9" i="2"/>
  <c r="E14" i="2"/>
  <c r="L9" i="2"/>
  <c r="O9" i="2"/>
  <c r="F2" i="2"/>
  <c r="F3" i="2" s="1"/>
  <c r="M9" i="2"/>
  <c r="P17" i="2"/>
  <c r="N9" i="2"/>
  <c r="G10" i="2"/>
  <c r="K17" i="2"/>
  <c r="E11" i="2"/>
  <c r="E15" i="2" s="1"/>
  <c r="F14" i="2"/>
  <c r="J17" i="2"/>
  <c r="F12" i="2"/>
  <c r="D13" i="2"/>
  <c r="E17" i="2"/>
  <c r="D17" i="2"/>
  <c r="F15" i="2" l="1"/>
  <c r="E13" i="2"/>
  <c r="G2" i="2"/>
  <c r="H2" i="2"/>
  <c r="G3" i="2"/>
  <c r="G11" i="2"/>
  <c r="G14" i="2"/>
  <c r="G12" i="2"/>
  <c r="H10" i="2"/>
  <c r="I2" i="2" l="1"/>
  <c r="H3" i="2"/>
  <c r="G15" i="2"/>
  <c r="G13" i="2"/>
  <c r="H14" i="2"/>
  <c r="H12" i="2"/>
  <c r="I10" i="2"/>
  <c r="H11" i="2"/>
  <c r="H13" i="2" l="1"/>
  <c r="H15" i="2"/>
  <c r="I11" i="2"/>
  <c r="I12" i="2"/>
  <c r="I14" i="2"/>
  <c r="J10" i="2"/>
  <c r="I3" i="2"/>
  <c r="J2" i="2"/>
  <c r="J3" i="2" l="1"/>
  <c r="K2" i="2"/>
  <c r="K10" i="2"/>
  <c r="J11" i="2"/>
  <c r="J12" i="2"/>
  <c r="J14" i="2"/>
  <c r="I15" i="2"/>
  <c r="I13" i="2"/>
  <c r="J13" i="2" l="1"/>
  <c r="J15" i="2"/>
  <c r="K12" i="2"/>
  <c r="K11" i="2"/>
  <c r="K14" i="2"/>
  <c r="L10" i="2"/>
  <c r="L2" i="2"/>
  <c r="K3" i="2"/>
  <c r="L12" i="2" l="1"/>
  <c r="L11" i="2"/>
  <c r="M10" i="2"/>
  <c r="L14" i="2"/>
  <c r="K13" i="2"/>
  <c r="K15" i="2"/>
  <c r="M2" i="2"/>
  <c r="L3" i="2"/>
  <c r="N2" i="2" l="1"/>
  <c r="M3" i="2"/>
  <c r="N10" i="2"/>
  <c r="O10" i="2" s="1"/>
  <c r="M11" i="2"/>
  <c r="M14" i="2"/>
  <c r="M12" i="2"/>
  <c r="L15" i="2"/>
  <c r="L13" i="2"/>
  <c r="O11" i="2" l="1"/>
  <c r="O12" i="2"/>
  <c r="P10" i="2"/>
  <c r="O14" i="2"/>
  <c r="N3" i="2"/>
  <c r="O2" i="2"/>
  <c r="M15" i="2"/>
  <c r="M13" i="2"/>
  <c r="N11" i="2"/>
  <c r="N12" i="2"/>
  <c r="N14" i="2"/>
  <c r="O3" i="2" l="1"/>
  <c r="P2" i="2"/>
  <c r="Q10" i="2"/>
  <c r="P12" i="2"/>
  <c r="P14" i="2"/>
  <c r="P11" i="2"/>
  <c r="O13" i="2"/>
  <c r="O15" i="2"/>
  <c r="N13" i="2"/>
  <c r="N15" i="2"/>
  <c r="P3" i="2" l="1"/>
  <c r="Q2" i="2"/>
  <c r="P13" i="2"/>
  <c r="P15" i="2"/>
  <c r="Q11" i="2"/>
  <c r="Q14" i="2"/>
  <c r="Q12" i="2"/>
  <c r="R10" i="2"/>
  <c r="Q15" i="2" l="1"/>
  <c r="Q13" i="2"/>
  <c r="R11" i="2"/>
  <c r="R12" i="2"/>
  <c r="R14" i="2"/>
  <c r="R2" i="2"/>
  <c r="R3" i="2" s="1"/>
  <c r="Q3" i="2"/>
  <c r="R15" i="2" l="1"/>
  <c r="R13" i="2"/>
</calcChain>
</file>

<file path=xl/sharedStrings.xml><?xml version="1.0" encoding="utf-8"?>
<sst xmlns="http://schemas.openxmlformats.org/spreadsheetml/2006/main" count="94" uniqueCount="59">
  <si>
    <t>C</t>
  </si>
  <si>
    <t>Week:30</t>
  </si>
  <si>
    <t xml:space="preserve">Summary </t>
  </si>
  <si>
    <t>Required HC</t>
  </si>
  <si>
    <t xml:space="preserve">Planned Assumptions </t>
  </si>
  <si>
    <t xml:space="preserve">Actuals </t>
  </si>
  <si>
    <t xml:space="preserve">HC </t>
  </si>
  <si>
    <t>Budget_Lock_HC</t>
  </si>
  <si>
    <t>Client_Lock_HC</t>
  </si>
  <si>
    <t>Internal_Lock_HC</t>
  </si>
  <si>
    <t>Avail_Production_HC</t>
  </si>
  <si>
    <t>HC Delta - Lock Vs Production HC</t>
  </si>
  <si>
    <t xml:space="preserve">Training Plan-HC-FTE </t>
  </si>
  <si>
    <t>Service Order</t>
  </si>
  <si>
    <t>Hiring Target</t>
  </si>
  <si>
    <t>Actual Hired</t>
  </si>
  <si>
    <t>Fullfillment Rate%</t>
  </si>
  <si>
    <t>Nesting_WK1</t>
  </si>
  <si>
    <t xml:space="preserve">Production hours - FTE </t>
  </si>
  <si>
    <t>Nesting_WK2</t>
  </si>
  <si>
    <t>Nesting_WK3</t>
  </si>
  <si>
    <t>Learning_Curve-WK1</t>
  </si>
  <si>
    <t>Learning_Curve-WK2</t>
  </si>
  <si>
    <t>Learning_Curve-WK3</t>
  </si>
  <si>
    <t>Client Lock</t>
  </si>
  <si>
    <t>Overall Shrinkage</t>
  </si>
  <si>
    <t>Shrinkage InOffice</t>
  </si>
  <si>
    <t>Shirnkage OutOfOffice</t>
  </si>
  <si>
    <t>Production Attrition</t>
  </si>
  <si>
    <t>Training Attrition</t>
  </si>
  <si>
    <t>Scheduling InFlex</t>
  </si>
  <si>
    <t>Overtime Hours</t>
  </si>
  <si>
    <t>Work Hours</t>
  </si>
  <si>
    <t>Work Days</t>
  </si>
  <si>
    <t>OutofOffice Planned</t>
  </si>
  <si>
    <t>OutofOffice Unplanned</t>
  </si>
  <si>
    <t>Available FTE</t>
  </si>
  <si>
    <t>Client Locked Hours</t>
  </si>
  <si>
    <t>Avail_Production_FTE</t>
  </si>
  <si>
    <t>Training_WK1</t>
  </si>
  <si>
    <t>Training_WK2</t>
  </si>
  <si>
    <t>Training_WK3</t>
  </si>
  <si>
    <t>Training_WK4</t>
  </si>
  <si>
    <t>Support Requirement</t>
  </si>
  <si>
    <t>Team Manager</t>
  </si>
  <si>
    <t>SME</t>
  </si>
  <si>
    <t>Quality</t>
  </si>
  <si>
    <t>Trainer</t>
  </si>
  <si>
    <t>AM</t>
  </si>
  <si>
    <t>STM</t>
  </si>
  <si>
    <t>RTA</t>
  </si>
  <si>
    <t>Scheduler</t>
  </si>
  <si>
    <t>Projected Hours</t>
  </si>
  <si>
    <t>Week:31</t>
  </si>
  <si>
    <t>Delta in Hours</t>
  </si>
  <si>
    <t>Delta in HC</t>
  </si>
  <si>
    <t>Staffing % (Hours)</t>
  </si>
  <si>
    <t>Staffing % (Headcount)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</si>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</sst>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;[Red]0"/>
    <numFmt numFmtId="166" formatCode="[$-409]mmm\-yy;@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FF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 applyAlignment="1">
      <alignment horizontal="center" wrapText="1"/>
    </xf>
    <xf numFmtId="166" fontId="19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wrapText="1"/>
    </xf>
    <xf numFmtId="0" fontId="19" fillId="0" borderId="0" xfId="0" applyFont="1"/>
    <xf numFmtId="1" fontId="19" fillId="34" borderId="0" xfId="0" applyNumberFormat="1" applyFont="1" applyFill="1" applyAlignment="1">
      <alignment wrapText="1"/>
    </xf>
    <xf numFmtId="0" fontId="19" fillId="34" borderId="0" xfId="0" applyFont="1" applyFill="1" applyAlignment="1">
      <alignment wrapText="1"/>
    </xf>
    <xf numFmtId="9" fontId="19" fillId="34" borderId="0" xfId="1" applyFont="1" applyFill="1" applyAlignment="1">
      <alignment wrapText="1"/>
    </xf>
    <xf numFmtId="9" fontId="19" fillId="0" borderId="0" xfId="1" applyFont="1" applyAlignment="1">
      <alignment wrapText="1"/>
    </xf>
    <xf numFmtId="165" fontId="19" fillId="0" borderId="0" xfId="1" applyNumberFormat="1" applyFont="1" applyAlignment="1">
      <alignment wrapText="1"/>
    </xf>
    <xf numFmtId="164" fontId="19" fillId="0" borderId="0" xfId="1" applyNumberFormat="1" applyFont="1" applyAlignment="1">
      <alignment wrapText="1"/>
    </xf>
    <xf numFmtId="0" fontId="20" fillId="0" borderId="0" xfId="0" applyFont="1" applyAlignment="1">
      <alignment wrapText="1"/>
    </xf>
    <xf numFmtId="164" fontId="19" fillId="34" borderId="0" xfId="1" applyNumberFormat="1" applyFont="1" applyFill="1" applyAlignment="1">
      <alignment wrapText="1"/>
    </xf>
    <xf numFmtId="165" fontId="19" fillId="0" borderId="0" xfId="0" applyNumberFormat="1" applyFont="1" applyAlignment="1">
      <alignment wrapText="1"/>
    </xf>
    <xf numFmtId="165" fontId="19" fillId="34" borderId="0" xfId="1" applyNumberFormat="1" applyFont="1" applyFill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4752-791E-4302-8C4C-65A1A4FDDE2B}">
  <dimension ref="A1:Y87"/>
  <sheetViews>
    <sheetView tabSelected="1" workbookViewId="0">
      <selection activeCell="D18" sqref="D18"/>
    </sheetView>
  </sheetViews>
  <sheetFormatPr defaultRowHeight="12" x14ac:dyDescent="0.3"/>
  <cols>
    <col min="1" max="1" width="8.7265625" style="6"/>
    <col min="2" max="2" width="25.81640625" style="6" bestFit="1" customWidth="1"/>
    <col min="3" max="3" width="6.90625" style="6" customWidth="1"/>
    <col min="4" max="6" width="7.54296875" style="6" bestFit="1" customWidth="1"/>
    <col min="7" max="18" width="7.6328125" style="6" bestFit="1" customWidth="1"/>
    <col min="19" max="16384" width="8.7265625" style="6"/>
  </cols>
  <sheetData>
    <row r="1" spans="2:25" s="3" customFormat="1" ht="13" customHeight="1" x14ac:dyDescent="0.3">
      <c r="B1" s="1"/>
      <c r="C1" s="1"/>
      <c r="D1" s="2">
        <v>45839</v>
      </c>
      <c r="E1" s="2">
        <v>45839</v>
      </c>
      <c r="F1" s="2">
        <v>45870</v>
      </c>
      <c r="G1" s="2">
        <v>45870</v>
      </c>
      <c r="H1" s="2">
        <v>45870</v>
      </c>
      <c r="I1" s="2">
        <v>45870</v>
      </c>
      <c r="J1" s="2">
        <v>45901</v>
      </c>
      <c r="K1" s="2">
        <v>45901</v>
      </c>
      <c r="L1" s="2">
        <v>45901</v>
      </c>
      <c r="M1" s="2">
        <v>45901</v>
      </c>
      <c r="N1" s="2">
        <v>45931</v>
      </c>
      <c r="O1" s="2">
        <v>45931</v>
      </c>
      <c r="P1" s="2">
        <v>45931</v>
      </c>
      <c r="Q1" s="2">
        <v>45931</v>
      </c>
      <c r="R1" s="2">
        <v>45931</v>
      </c>
    </row>
    <row r="2" spans="2:25" x14ac:dyDescent="0.3">
      <c r="B2" s="18"/>
      <c r="C2" s="18"/>
      <c r="D2" s="5">
        <v>45858</v>
      </c>
      <c r="E2" s="5">
        <f>D2+7</f>
        <v>45865</v>
      </c>
      <c r="F2" s="5">
        <f t="shared" ref="F2:N2" si="0">E2+7</f>
        <v>45872</v>
      </c>
      <c r="G2" s="5">
        <f t="shared" si="0"/>
        <v>45879</v>
      </c>
      <c r="H2" s="5">
        <f t="shared" si="0"/>
        <v>45886</v>
      </c>
      <c r="I2" s="5">
        <f t="shared" si="0"/>
        <v>45893</v>
      </c>
      <c r="J2" s="5">
        <f t="shared" si="0"/>
        <v>45900</v>
      </c>
      <c r="K2" s="5">
        <f t="shared" si="0"/>
        <v>45907</v>
      </c>
      <c r="L2" s="5">
        <f t="shared" si="0"/>
        <v>45914</v>
      </c>
      <c r="M2" s="5">
        <f t="shared" si="0"/>
        <v>45921</v>
      </c>
      <c r="N2" s="5">
        <f t="shared" si="0"/>
        <v>45928</v>
      </c>
      <c r="O2" s="5">
        <f t="shared" ref="O2:R2" si="1">N2+7</f>
        <v>45935</v>
      </c>
      <c r="P2" s="5">
        <f t="shared" si="1"/>
        <v>45942</v>
      </c>
      <c r="Q2" s="5">
        <f t="shared" si="1"/>
        <v>45949</v>
      </c>
      <c r="R2" s="5">
        <f t="shared" si="1"/>
        <v>45956</v>
      </c>
    </row>
    <row r="3" spans="2:25" x14ac:dyDescent="0.3">
      <c r="B3" s="18"/>
      <c r="C3" s="18"/>
      <c r="D3" s="5">
        <f>D2+6</f>
        <v>45864</v>
      </c>
      <c r="E3" s="5">
        <f>E2+6</f>
        <v>45871</v>
      </c>
      <c r="F3" s="5">
        <f t="shared" ref="F3:N3" si="2">F2+6</f>
        <v>45878</v>
      </c>
      <c r="G3" s="5">
        <f t="shared" si="2"/>
        <v>45885</v>
      </c>
      <c r="H3" s="5">
        <f t="shared" si="2"/>
        <v>45892</v>
      </c>
      <c r="I3" s="5">
        <f t="shared" si="2"/>
        <v>45899</v>
      </c>
      <c r="J3" s="5">
        <f t="shared" si="2"/>
        <v>45906</v>
      </c>
      <c r="K3" s="5">
        <f t="shared" si="2"/>
        <v>45913</v>
      </c>
      <c r="L3" s="5">
        <f t="shared" si="2"/>
        <v>45920</v>
      </c>
      <c r="M3" s="5">
        <f t="shared" si="2"/>
        <v>45927</v>
      </c>
      <c r="N3" s="5">
        <f t="shared" si="2"/>
        <v>45934</v>
      </c>
      <c r="O3" s="5">
        <f t="shared" ref="O3" si="3">O2+6</f>
        <v>45941</v>
      </c>
      <c r="P3" s="5">
        <f t="shared" ref="P3" si="4">P2+6</f>
        <v>45948</v>
      </c>
      <c r="Q3" s="5">
        <f t="shared" ref="Q3" si="5">Q2+6</f>
        <v>45955</v>
      </c>
      <c r="R3" s="5">
        <f t="shared" ref="R3" si="6">R2+6</f>
        <v>45962</v>
      </c>
    </row>
    <row r="4" spans="2:25" s="3" customFormat="1" x14ac:dyDescent="0.3">
      <c r="B4" s="18"/>
      <c r="C4" s="18"/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</row>
    <row r="5" spans="2:25" x14ac:dyDescent="0.3">
      <c r="B5" s="18"/>
      <c r="C5" s="18"/>
      <c r="D5" s="4" t="s">
        <v>1</v>
      </c>
      <c r="E5" s="4" t="s">
        <v>53</v>
      </c>
      <c r="F5" s="4" t="s">
        <v>53</v>
      </c>
      <c r="G5" s="4" t="s">
        <v>53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  <c r="N5" s="4" t="s">
        <v>53</v>
      </c>
      <c r="O5" s="4" t="s">
        <v>53</v>
      </c>
      <c r="P5" s="4" t="s">
        <v>53</v>
      </c>
      <c r="Q5" s="4" t="s">
        <v>53</v>
      </c>
      <c r="R5" s="4" t="s">
        <v>53</v>
      </c>
    </row>
    <row r="6" spans="2:25" x14ac:dyDescent="0.3">
      <c r="B6" s="19" t="s">
        <v>2</v>
      </c>
      <c r="C6" s="1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2:25" x14ac:dyDescent="0.3">
      <c r="B7" s="4" t="s">
        <v>24</v>
      </c>
      <c r="C7" s="4"/>
      <c r="D7" s="4">
        <v>120</v>
      </c>
      <c r="E7" s="4">
        <v>120</v>
      </c>
      <c r="F7" s="4">
        <v>120</v>
      </c>
      <c r="G7" s="4">
        <v>120</v>
      </c>
      <c r="H7" s="4">
        <v>120</v>
      </c>
      <c r="I7" s="4">
        <v>120</v>
      </c>
      <c r="J7" s="4">
        <v>120</v>
      </c>
      <c r="K7" s="4">
        <v>120</v>
      </c>
      <c r="L7" s="4">
        <v>120</v>
      </c>
      <c r="M7" s="4">
        <v>120</v>
      </c>
      <c r="N7" s="4">
        <v>120</v>
      </c>
      <c r="O7" s="4">
        <v>120</v>
      </c>
      <c r="P7" s="4">
        <v>120</v>
      </c>
      <c r="Q7" s="4">
        <v>120</v>
      </c>
      <c r="R7" s="4">
        <v>120</v>
      </c>
    </row>
    <row r="8" spans="2:25" x14ac:dyDescent="0.3">
      <c r="B8" s="4" t="s">
        <v>37</v>
      </c>
      <c r="C8" s="4"/>
      <c r="D8" s="4">
        <v>3553</v>
      </c>
      <c r="E8" s="4">
        <v>3553</v>
      </c>
      <c r="F8" s="4">
        <v>3553</v>
      </c>
      <c r="G8" s="4">
        <v>3553</v>
      </c>
      <c r="H8" s="4">
        <v>3553</v>
      </c>
      <c r="I8" s="4">
        <v>3553</v>
      </c>
      <c r="J8" s="4">
        <v>3553</v>
      </c>
      <c r="K8" s="4">
        <v>3553</v>
      </c>
      <c r="L8" s="4">
        <v>3553</v>
      </c>
      <c r="M8" s="4">
        <v>3553</v>
      </c>
      <c r="N8" s="4">
        <v>3553</v>
      </c>
      <c r="O8" s="4">
        <v>3553</v>
      </c>
      <c r="P8" s="4">
        <v>3553</v>
      </c>
      <c r="Q8" s="4">
        <v>3553</v>
      </c>
      <c r="R8" s="4">
        <v>3553</v>
      </c>
    </row>
    <row r="9" spans="2:25" x14ac:dyDescent="0.3">
      <c r="B9" s="4" t="s">
        <v>3</v>
      </c>
      <c r="C9" s="4"/>
      <c r="D9" s="7">
        <f>D8/(D25*D26*(1-D19)*(1-D18)*(1-D24))</f>
        <v>127.57520222446917</v>
      </c>
      <c r="E9" s="7">
        <f>E8/(E25*E26*(1-E19)*(1-E18)*(1-E24))</f>
        <v>127.57520222446917</v>
      </c>
      <c r="F9" s="7">
        <f t="shared" ref="F9:N9" si="7">F8/(F25*F26*(1-F19)*(1-F18)*(1-F24))</f>
        <v>127.57520222446917</v>
      </c>
      <c r="G9" s="7">
        <f t="shared" si="7"/>
        <v>127.57520222446917</v>
      </c>
      <c r="H9" s="7">
        <f t="shared" si="7"/>
        <v>127.57520222446917</v>
      </c>
      <c r="I9" s="7">
        <f t="shared" si="7"/>
        <v>127.57520222446917</v>
      </c>
      <c r="J9" s="7">
        <f t="shared" si="7"/>
        <v>127.57520222446917</v>
      </c>
      <c r="K9" s="7">
        <f t="shared" si="7"/>
        <v>127.57520222446917</v>
      </c>
      <c r="L9" s="7">
        <f t="shared" si="7"/>
        <v>127.57520222446917</v>
      </c>
      <c r="M9" s="7">
        <f t="shared" si="7"/>
        <v>127.57520222446917</v>
      </c>
      <c r="N9" s="7">
        <f t="shared" si="7"/>
        <v>127.57520222446917</v>
      </c>
      <c r="O9" s="7">
        <f t="shared" ref="O9" si="8">O8/(O25*O26*(1-O19)*(1-O18)*(1-O24))</f>
        <v>127.57520222446917</v>
      </c>
      <c r="P9" s="7">
        <f t="shared" ref="P9" si="9">P8/(P25*P26*(1-P19)*(1-P18)*(1-P24))</f>
        <v>127.57520222446917</v>
      </c>
      <c r="Q9" s="7">
        <f t="shared" ref="Q9" si="10">Q8/(Q25*Q26*(1-Q19)*(1-Q18)*(1-Q24))</f>
        <v>127.57520222446917</v>
      </c>
      <c r="R9" s="7">
        <f t="shared" ref="R9" si="11">R8/(R25*R26*(1-R19)*(1-R18)*(1-R24))</f>
        <v>127.57520222446917</v>
      </c>
    </row>
    <row r="10" spans="2:25" x14ac:dyDescent="0.3">
      <c r="B10" s="4" t="s">
        <v>36</v>
      </c>
      <c r="C10" s="4"/>
      <c r="D10" s="8">
        <v>140</v>
      </c>
      <c r="E10" s="7">
        <f>D10*(1-D22)</f>
        <v>138.6</v>
      </c>
      <c r="F10" s="7">
        <f t="shared" ref="F10:N10" si="12">E10*(1-E22)</f>
        <v>137.214</v>
      </c>
      <c r="G10" s="7">
        <f t="shared" si="12"/>
        <v>135.84186</v>
      </c>
      <c r="H10" s="7">
        <f t="shared" si="12"/>
        <v>134.4834414</v>
      </c>
      <c r="I10" s="7">
        <f t="shared" si="12"/>
        <v>133.13860698600001</v>
      </c>
      <c r="J10" s="7">
        <f t="shared" si="12"/>
        <v>131.80722091614001</v>
      </c>
      <c r="K10" s="7">
        <f t="shared" si="12"/>
        <v>130.4891487069786</v>
      </c>
      <c r="L10" s="7">
        <f t="shared" si="12"/>
        <v>129.1842572199088</v>
      </c>
      <c r="M10" s="7">
        <f t="shared" si="12"/>
        <v>127.89241464770971</v>
      </c>
      <c r="N10" s="7">
        <f t="shared" si="12"/>
        <v>126.61349050123262</v>
      </c>
      <c r="O10" s="7">
        <f t="shared" ref="O10:R10" si="13">N10*(1-N22)</f>
        <v>125.3473555962203</v>
      </c>
      <c r="P10" s="7">
        <f t="shared" si="13"/>
        <v>124.09388204025809</v>
      </c>
      <c r="Q10" s="7">
        <f t="shared" si="13"/>
        <v>122.85294321985552</v>
      </c>
      <c r="R10" s="7">
        <f t="shared" si="13"/>
        <v>121.62441378765696</v>
      </c>
    </row>
    <row r="11" spans="2:25" x14ac:dyDescent="0.3">
      <c r="B11" s="4" t="s">
        <v>52</v>
      </c>
      <c r="C11" s="4"/>
      <c r="D11" s="7">
        <f>D10*(D25*D26*(1-D19)*(1-D18)*(1-D24))</f>
        <v>3899.0335999999998</v>
      </c>
      <c r="E11" s="7">
        <f>E10*(E25*E26*(1-E19)*(1-E18)*(1-E24))</f>
        <v>3860.0432639999999</v>
      </c>
      <c r="F11" s="7">
        <f t="shared" ref="F11:N11" si="14">F10*(F25*F26*(1-F19)*(1-F18)*(1-F24))</f>
        <v>3821.4428313599997</v>
      </c>
      <c r="G11" s="7">
        <f t="shared" si="14"/>
        <v>3783.2284030463998</v>
      </c>
      <c r="H11" s="7">
        <f t="shared" si="14"/>
        <v>3745.3961190159362</v>
      </c>
      <c r="I11" s="7">
        <f t="shared" si="14"/>
        <v>3707.942157825777</v>
      </c>
      <c r="J11" s="7">
        <f t="shared" si="14"/>
        <v>3670.862736247519</v>
      </c>
      <c r="K11" s="7">
        <f t="shared" si="14"/>
        <v>3634.1541088850436</v>
      </c>
      <c r="L11" s="7">
        <f t="shared" si="14"/>
        <v>3597.812567796193</v>
      </c>
      <c r="M11" s="7">
        <f t="shared" si="14"/>
        <v>3561.834442118231</v>
      </c>
      <c r="N11" s="7">
        <f t="shared" si="14"/>
        <v>3526.2160976970486</v>
      </c>
      <c r="O11" s="7">
        <f t="shared" ref="O11" si="15">O10*(O25*O26*(1-O19)*(1-O18)*(1-O24))</f>
        <v>3490.9539367200782</v>
      </c>
      <c r="P11" s="7">
        <f t="shared" ref="P11" si="16">P10*(P25*P26*(1-P19)*(1-P18)*(1-P24))</f>
        <v>3456.0443973528777</v>
      </c>
      <c r="Q11" s="7">
        <f t="shared" ref="Q11" si="17">Q10*(Q25*Q26*(1-Q19)*(1-Q18)*(1-Q24))</f>
        <v>3421.4839533793488</v>
      </c>
      <c r="R11" s="7">
        <f t="shared" ref="R11" si="18">R10*(R25*R26*(1-R19)*(1-R18)*(1-R24))</f>
        <v>3387.2691138455552</v>
      </c>
    </row>
    <row r="12" spans="2:25" x14ac:dyDescent="0.3">
      <c r="B12" s="4" t="s">
        <v>55</v>
      </c>
      <c r="C12" s="4"/>
      <c r="D12" s="7">
        <f>D10-D9</f>
        <v>12.424797775530834</v>
      </c>
      <c r="E12" s="7">
        <f>E10-E9</f>
        <v>11.024797775530828</v>
      </c>
      <c r="F12" s="7">
        <f t="shared" ref="F12:N12" si="19">F10-F9</f>
        <v>9.6387977755308327</v>
      </c>
      <c r="G12" s="7">
        <f t="shared" si="19"/>
        <v>8.266657775530831</v>
      </c>
      <c r="H12" s="7">
        <f t="shared" si="19"/>
        <v>6.9082391755308379</v>
      </c>
      <c r="I12" s="7">
        <f t="shared" si="19"/>
        <v>5.5634047615308475</v>
      </c>
      <c r="J12" s="7">
        <f t="shared" si="19"/>
        <v>4.2320186916708451</v>
      </c>
      <c r="K12" s="7">
        <f t="shared" si="19"/>
        <v>2.9139464825094308</v>
      </c>
      <c r="L12" s="7">
        <f t="shared" si="19"/>
        <v>1.6090549954396351</v>
      </c>
      <c r="M12" s="7">
        <f t="shared" si="19"/>
        <v>0.31721242324054799</v>
      </c>
      <c r="N12" s="7">
        <f t="shared" si="19"/>
        <v>-0.9617117232365473</v>
      </c>
      <c r="O12" s="7">
        <f t="shared" ref="O12:R12" si="20">O10-O9</f>
        <v>-2.2278466282488694</v>
      </c>
      <c r="P12" s="7">
        <f t="shared" si="20"/>
        <v>-3.4813201842110715</v>
      </c>
      <c r="Q12" s="7">
        <f t="shared" si="20"/>
        <v>-4.7222590046136474</v>
      </c>
      <c r="R12" s="7">
        <f t="shared" si="20"/>
        <v>-5.9507884368122035</v>
      </c>
    </row>
    <row r="13" spans="2:25" x14ac:dyDescent="0.3">
      <c r="B13" s="4" t="s">
        <v>54</v>
      </c>
      <c r="C13" s="4"/>
      <c r="D13" s="7">
        <f>D11-D8</f>
        <v>346.03359999999975</v>
      </c>
      <c r="E13" s="7">
        <f>E11-E8</f>
        <v>307.04326399999991</v>
      </c>
      <c r="F13" s="7">
        <f t="shared" ref="F13:N13" si="21">F11-F8</f>
        <v>268.44283135999967</v>
      </c>
      <c r="G13" s="7">
        <f t="shared" si="21"/>
        <v>230.22840304639976</v>
      </c>
      <c r="H13" s="7">
        <f t="shared" si="21"/>
        <v>192.39611901593616</v>
      </c>
      <c r="I13" s="7">
        <f t="shared" si="21"/>
        <v>154.94215782577703</v>
      </c>
      <c r="J13" s="7">
        <f t="shared" si="21"/>
        <v>117.86273624751902</v>
      </c>
      <c r="K13" s="7">
        <f t="shared" si="21"/>
        <v>81.15410888504357</v>
      </c>
      <c r="L13" s="7">
        <f t="shared" si="21"/>
        <v>44.81256779619298</v>
      </c>
      <c r="M13" s="7">
        <f t="shared" si="21"/>
        <v>8.8344421182309816</v>
      </c>
      <c r="N13" s="7">
        <f t="shared" si="21"/>
        <v>-26.783902302951446</v>
      </c>
      <c r="O13" s="7">
        <f t="shared" ref="O13:R13" si="22">O11-O8</f>
        <v>-62.046063279921782</v>
      </c>
      <c r="P13" s="7">
        <f t="shared" si="22"/>
        <v>-96.955602647122305</v>
      </c>
      <c r="Q13" s="7">
        <f t="shared" si="22"/>
        <v>-131.5160466206512</v>
      </c>
      <c r="R13" s="7">
        <f t="shared" si="22"/>
        <v>-165.73088615444476</v>
      </c>
    </row>
    <row r="14" spans="2:25" x14ac:dyDescent="0.3">
      <c r="B14" s="4" t="s">
        <v>57</v>
      </c>
      <c r="C14" s="4"/>
      <c r="D14" s="9">
        <f>D10/D7</f>
        <v>1.1666666666666667</v>
      </c>
      <c r="E14" s="9">
        <f>E10/E7</f>
        <v>1.155</v>
      </c>
      <c r="F14" s="9">
        <f t="shared" ref="F14:N14" si="23">F10/F7</f>
        <v>1.1434500000000001</v>
      </c>
      <c r="G14" s="9">
        <f t="shared" si="23"/>
        <v>1.1320155000000001</v>
      </c>
      <c r="H14" s="9">
        <f t="shared" si="23"/>
        <v>1.1206953450000001</v>
      </c>
      <c r="I14" s="9">
        <f t="shared" si="23"/>
        <v>1.10948839155</v>
      </c>
      <c r="J14" s="9">
        <f t="shared" si="23"/>
        <v>1.0983935076345002</v>
      </c>
      <c r="K14" s="9">
        <f t="shared" si="23"/>
        <v>1.087409572558155</v>
      </c>
      <c r="L14" s="9">
        <f t="shared" si="23"/>
        <v>1.0765354768325734</v>
      </c>
      <c r="M14" s="9">
        <f t="shared" si="23"/>
        <v>1.0657701220642477</v>
      </c>
      <c r="N14" s="9">
        <f t="shared" si="23"/>
        <v>1.0551124208436051</v>
      </c>
      <c r="O14" s="9">
        <f t="shared" ref="O14:R14" si="24">O10/O7</f>
        <v>1.0445612966351692</v>
      </c>
      <c r="P14" s="9">
        <f t="shared" si="24"/>
        <v>1.0341156836688175</v>
      </c>
      <c r="Q14" s="9">
        <f t="shared" si="24"/>
        <v>1.0237745268321292</v>
      </c>
      <c r="R14" s="9">
        <f t="shared" si="24"/>
        <v>1.0135367815638081</v>
      </c>
    </row>
    <row r="15" spans="2:25" x14ac:dyDescent="0.3">
      <c r="B15" s="4" t="s">
        <v>56</v>
      </c>
      <c r="C15" s="4"/>
      <c r="D15" s="9">
        <f>D11/D8</f>
        <v>1.0973919504643963</v>
      </c>
      <c r="E15" s="9">
        <f>E11/E8</f>
        <v>1.0864180309597522</v>
      </c>
      <c r="F15" s="9">
        <f t="shared" ref="F15:N15" si="25">F11/F8</f>
        <v>1.0755538506501547</v>
      </c>
      <c r="G15" s="9">
        <f t="shared" si="25"/>
        <v>1.0647983121436533</v>
      </c>
      <c r="H15" s="9">
        <f t="shared" si="25"/>
        <v>1.0541503290222167</v>
      </c>
      <c r="I15" s="9">
        <f t="shared" si="25"/>
        <v>1.0436088257319946</v>
      </c>
      <c r="J15" s="9">
        <f t="shared" si="25"/>
        <v>1.0331727374746746</v>
      </c>
      <c r="K15" s="9">
        <f t="shared" si="25"/>
        <v>1.0228410100999279</v>
      </c>
      <c r="L15" s="9">
        <f t="shared" si="25"/>
        <v>1.0126125999989286</v>
      </c>
      <c r="M15" s="9">
        <f t="shared" si="25"/>
        <v>1.0024864739989392</v>
      </c>
      <c r="N15" s="9">
        <f t="shared" si="25"/>
        <v>0.99246160925894977</v>
      </c>
      <c r="O15" s="9">
        <f t="shared" ref="O15:R15" si="26">O11/O8</f>
        <v>0.98253699316636034</v>
      </c>
      <c r="P15" s="9">
        <f t="shared" si="26"/>
        <v>0.97271162323469684</v>
      </c>
      <c r="Q15" s="9">
        <f t="shared" si="26"/>
        <v>0.96298450700234983</v>
      </c>
      <c r="R15" s="9">
        <f t="shared" si="26"/>
        <v>0.95335466193232632</v>
      </c>
    </row>
    <row r="16" spans="2:25" x14ac:dyDescent="0.3">
      <c r="B16" s="19" t="s">
        <v>4</v>
      </c>
      <c r="C16" s="1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">
      <c r="A17" s="6" t="s">
        <v>58</v>
      </c>
      <c r="B17" s="4" t="s">
        <v>25</v>
      </c>
      <c r="C17" s="4"/>
      <c r="D17" s="9">
        <f>SUM(D18:D19)</f>
        <v>0.26</v>
      </c>
      <c r="E17" s="9">
        <f>SUM(E18:E19)</f>
        <v>0.26</v>
      </c>
      <c r="F17" s="9">
        <f t="shared" ref="F17:N17" si="27">SUM(F18:F19)</f>
        <v>0.26</v>
      </c>
      <c r="G17" s="9">
        <f t="shared" si="27"/>
        <v>0.26</v>
      </c>
      <c r="H17" s="9">
        <f t="shared" si="27"/>
        <v>0.26</v>
      </c>
      <c r="I17" s="9">
        <f t="shared" si="27"/>
        <v>0.26</v>
      </c>
      <c r="J17" s="9">
        <f t="shared" si="27"/>
        <v>0.26</v>
      </c>
      <c r="K17" s="9">
        <f t="shared" si="27"/>
        <v>0.26</v>
      </c>
      <c r="L17" s="9">
        <f t="shared" si="27"/>
        <v>0.26</v>
      </c>
      <c r="M17" s="9">
        <f t="shared" si="27"/>
        <v>0.26</v>
      </c>
      <c r="N17" s="9">
        <f t="shared" si="27"/>
        <v>0.26</v>
      </c>
      <c r="O17" s="9">
        <f t="shared" ref="O17" si="28">SUM(O18:O19)</f>
        <v>0.26</v>
      </c>
      <c r="P17" s="9">
        <f t="shared" ref="P17" si="29">SUM(P18:P19)</f>
        <v>0.26</v>
      </c>
      <c r="Q17" s="9">
        <f t="shared" ref="Q17" si="30">SUM(Q18:Q19)</f>
        <v>0.26</v>
      </c>
      <c r="R17" s="9">
        <f t="shared" ref="R17" si="31">SUM(R18:R19)</f>
        <v>0.26</v>
      </c>
    </row>
    <row r="18" spans="1:25" x14ac:dyDescent="0.3">
      <c r="B18" s="4" t="s">
        <v>26</v>
      </c>
      <c r="C18" s="4"/>
      <c r="D18" s="10">
        <v>0.12</v>
      </c>
      <c r="E18" s="10">
        <v>0.12</v>
      </c>
      <c r="F18" s="10">
        <v>0.12</v>
      </c>
      <c r="G18" s="10">
        <v>0.12</v>
      </c>
      <c r="H18" s="10">
        <v>0.12</v>
      </c>
      <c r="I18" s="10">
        <v>0.12</v>
      </c>
      <c r="J18" s="10">
        <v>0.12</v>
      </c>
      <c r="K18" s="10">
        <v>0.12</v>
      </c>
      <c r="L18" s="10">
        <v>0.12</v>
      </c>
      <c r="M18" s="10">
        <v>0.12</v>
      </c>
      <c r="N18" s="10">
        <v>0.12</v>
      </c>
      <c r="O18" s="10">
        <v>0.12</v>
      </c>
      <c r="P18" s="10">
        <v>0.12</v>
      </c>
      <c r="Q18" s="10">
        <v>0.12</v>
      </c>
      <c r="R18" s="10">
        <v>0.12</v>
      </c>
    </row>
    <row r="19" spans="1:25" x14ac:dyDescent="0.3">
      <c r="B19" s="4" t="s">
        <v>27</v>
      </c>
      <c r="C19" s="4"/>
      <c r="D19" s="9">
        <f>SUM(D20:D21)</f>
        <v>0.14000000000000001</v>
      </c>
      <c r="E19" s="9">
        <f>SUM(E20:E21)</f>
        <v>0.14000000000000001</v>
      </c>
      <c r="F19" s="9">
        <f t="shared" ref="F19:N19" si="32">SUM(F20:F21)</f>
        <v>0.14000000000000001</v>
      </c>
      <c r="G19" s="9">
        <f t="shared" si="32"/>
        <v>0.14000000000000001</v>
      </c>
      <c r="H19" s="9">
        <f t="shared" si="32"/>
        <v>0.14000000000000001</v>
      </c>
      <c r="I19" s="9">
        <f t="shared" si="32"/>
        <v>0.14000000000000001</v>
      </c>
      <c r="J19" s="9">
        <f t="shared" si="32"/>
        <v>0.14000000000000001</v>
      </c>
      <c r="K19" s="9">
        <f t="shared" si="32"/>
        <v>0.14000000000000001</v>
      </c>
      <c r="L19" s="9">
        <f t="shared" si="32"/>
        <v>0.14000000000000001</v>
      </c>
      <c r="M19" s="9">
        <f t="shared" si="32"/>
        <v>0.14000000000000001</v>
      </c>
      <c r="N19" s="9">
        <f t="shared" si="32"/>
        <v>0.14000000000000001</v>
      </c>
      <c r="O19" s="9">
        <f t="shared" ref="O19" si="33">SUM(O20:O21)</f>
        <v>0.14000000000000001</v>
      </c>
      <c r="P19" s="9">
        <f t="shared" ref="P19" si="34">SUM(P20:P21)</f>
        <v>0.14000000000000001</v>
      </c>
      <c r="Q19" s="9">
        <f t="shared" ref="Q19" si="35">SUM(Q20:Q21)</f>
        <v>0.14000000000000001</v>
      </c>
      <c r="R19" s="9">
        <f t="shared" ref="R19" si="36">SUM(R20:R21)</f>
        <v>0.14000000000000001</v>
      </c>
    </row>
    <row r="20" spans="1:25" x14ac:dyDescent="0.3">
      <c r="B20" s="4" t="s">
        <v>34</v>
      </c>
      <c r="C20" s="4"/>
      <c r="D20" s="10">
        <v>0.1</v>
      </c>
      <c r="E20" s="10">
        <v>0.1</v>
      </c>
      <c r="F20" s="10">
        <v>0.1</v>
      </c>
      <c r="G20" s="10">
        <v>0.1</v>
      </c>
      <c r="H20" s="10">
        <v>0.1</v>
      </c>
      <c r="I20" s="10">
        <v>0.1</v>
      </c>
      <c r="J20" s="10">
        <v>0.1</v>
      </c>
      <c r="K20" s="10">
        <v>0.1</v>
      </c>
      <c r="L20" s="10">
        <v>0.1</v>
      </c>
      <c r="M20" s="10">
        <v>0.1</v>
      </c>
      <c r="N20" s="10">
        <v>0.1</v>
      </c>
      <c r="O20" s="10">
        <v>0.1</v>
      </c>
      <c r="P20" s="10">
        <v>0.1</v>
      </c>
      <c r="Q20" s="10">
        <v>0.1</v>
      </c>
      <c r="R20" s="10">
        <v>0.1</v>
      </c>
    </row>
    <row r="21" spans="1:25" x14ac:dyDescent="0.3">
      <c r="B21" s="4" t="s">
        <v>35</v>
      </c>
      <c r="C21" s="4"/>
      <c r="D21" s="10">
        <v>0.04</v>
      </c>
      <c r="E21" s="10">
        <v>0.04</v>
      </c>
      <c r="F21" s="10">
        <v>0.04</v>
      </c>
      <c r="G21" s="10">
        <v>0.04</v>
      </c>
      <c r="H21" s="10">
        <v>0.04</v>
      </c>
      <c r="I21" s="10">
        <v>0.04</v>
      </c>
      <c r="J21" s="10">
        <v>0.04</v>
      </c>
      <c r="K21" s="10">
        <v>0.04</v>
      </c>
      <c r="L21" s="10">
        <v>0.04</v>
      </c>
      <c r="M21" s="10">
        <v>0.04</v>
      </c>
      <c r="N21" s="10">
        <v>0.04</v>
      </c>
      <c r="O21" s="10">
        <v>0.04</v>
      </c>
      <c r="P21" s="10">
        <v>0.04</v>
      </c>
      <c r="Q21" s="10">
        <v>0.04</v>
      </c>
      <c r="R21" s="10">
        <v>0.04</v>
      </c>
    </row>
    <row r="22" spans="1:25" x14ac:dyDescent="0.3">
      <c r="B22" s="4" t="s">
        <v>28</v>
      </c>
      <c r="C22" s="4"/>
      <c r="D22" s="10">
        <v>0.01</v>
      </c>
      <c r="E22" s="10">
        <v>0.01</v>
      </c>
      <c r="F22" s="10">
        <v>0.01</v>
      </c>
      <c r="G22" s="10">
        <v>0.01</v>
      </c>
      <c r="H22" s="10">
        <v>0.01</v>
      </c>
      <c r="I22" s="10">
        <v>0.01</v>
      </c>
      <c r="J22" s="10">
        <v>0.01</v>
      </c>
      <c r="K22" s="10">
        <v>0.01</v>
      </c>
      <c r="L22" s="10">
        <v>0.01</v>
      </c>
      <c r="M22" s="10">
        <v>0.01</v>
      </c>
      <c r="N22" s="10">
        <v>0.01</v>
      </c>
      <c r="O22" s="10">
        <v>0.01</v>
      </c>
      <c r="P22" s="10">
        <v>0.01</v>
      </c>
      <c r="Q22" s="10">
        <v>0.01</v>
      </c>
      <c r="R22" s="10">
        <v>0.01</v>
      </c>
    </row>
    <row r="23" spans="1:25" x14ac:dyDescent="0.3">
      <c r="B23" s="4" t="s">
        <v>29</v>
      </c>
      <c r="C23" s="4"/>
      <c r="D23" s="10">
        <v>0.02</v>
      </c>
      <c r="E23" s="10">
        <v>0.02</v>
      </c>
      <c r="F23" s="10">
        <v>0.02</v>
      </c>
      <c r="G23" s="10">
        <v>0.02</v>
      </c>
      <c r="H23" s="10">
        <v>0.02</v>
      </c>
      <c r="I23" s="10">
        <v>0.02</v>
      </c>
      <c r="J23" s="10">
        <v>0.02</v>
      </c>
      <c r="K23" s="10">
        <v>0.02</v>
      </c>
      <c r="L23" s="10">
        <v>0.02</v>
      </c>
      <c r="M23" s="10">
        <v>0.02</v>
      </c>
      <c r="N23" s="10">
        <v>0.02</v>
      </c>
      <c r="O23" s="10">
        <v>0.02</v>
      </c>
      <c r="P23" s="10">
        <v>0.02</v>
      </c>
      <c r="Q23" s="10">
        <v>0.02</v>
      </c>
      <c r="R23" s="10">
        <v>0.02</v>
      </c>
    </row>
    <row r="24" spans="1:25" x14ac:dyDescent="0.3">
      <c r="B24" s="4" t="s">
        <v>30</v>
      </c>
      <c r="C24" s="4"/>
      <c r="D24" s="10">
        <v>0.08</v>
      </c>
      <c r="E24" s="10">
        <v>0.08</v>
      </c>
      <c r="F24" s="10">
        <v>0.08</v>
      </c>
      <c r="G24" s="10">
        <v>0.08</v>
      </c>
      <c r="H24" s="10">
        <v>0.08</v>
      </c>
      <c r="I24" s="10">
        <v>0.08</v>
      </c>
      <c r="J24" s="10">
        <v>0.08</v>
      </c>
      <c r="K24" s="10">
        <v>0.08</v>
      </c>
      <c r="L24" s="10">
        <v>0.08</v>
      </c>
      <c r="M24" s="10">
        <v>0.08</v>
      </c>
      <c r="N24" s="10">
        <v>0.08</v>
      </c>
      <c r="O24" s="10">
        <v>0.08</v>
      </c>
      <c r="P24" s="10">
        <v>0.08</v>
      </c>
      <c r="Q24" s="10">
        <v>0.08</v>
      </c>
      <c r="R24" s="10">
        <v>0.08</v>
      </c>
    </row>
    <row r="25" spans="1:25" x14ac:dyDescent="0.3">
      <c r="B25" s="4" t="s">
        <v>33</v>
      </c>
      <c r="C25" s="4"/>
      <c r="D25" s="11">
        <v>5</v>
      </c>
      <c r="E25" s="11">
        <v>5</v>
      </c>
      <c r="F25" s="11">
        <v>5</v>
      </c>
      <c r="G25" s="11">
        <v>5</v>
      </c>
      <c r="H25" s="11">
        <v>5</v>
      </c>
      <c r="I25" s="11">
        <v>5</v>
      </c>
      <c r="J25" s="11">
        <v>5</v>
      </c>
      <c r="K25" s="11">
        <v>5</v>
      </c>
      <c r="L25" s="11">
        <v>5</v>
      </c>
      <c r="M25" s="11">
        <v>5</v>
      </c>
      <c r="N25" s="11">
        <v>5</v>
      </c>
      <c r="O25" s="11">
        <v>5</v>
      </c>
      <c r="P25" s="11">
        <v>5</v>
      </c>
      <c r="Q25" s="11">
        <v>5</v>
      </c>
      <c r="R25" s="11">
        <v>5</v>
      </c>
    </row>
    <row r="26" spans="1:25" x14ac:dyDescent="0.3">
      <c r="B26" s="4" t="s">
        <v>32</v>
      </c>
      <c r="C26" s="4"/>
      <c r="D26" s="11">
        <v>8</v>
      </c>
      <c r="E26" s="11">
        <v>8</v>
      </c>
      <c r="F26" s="11">
        <v>8</v>
      </c>
      <c r="G26" s="11">
        <v>8</v>
      </c>
      <c r="H26" s="11">
        <v>8</v>
      </c>
      <c r="I26" s="11">
        <v>8</v>
      </c>
      <c r="J26" s="11">
        <v>8</v>
      </c>
      <c r="K26" s="11">
        <v>8</v>
      </c>
      <c r="L26" s="11">
        <v>8</v>
      </c>
      <c r="M26" s="11">
        <v>8</v>
      </c>
      <c r="N26" s="11">
        <v>8</v>
      </c>
      <c r="O26" s="11">
        <v>8</v>
      </c>
      <c r="P26" s="11">
        <v>8</v>
      </c>
      <c r="Q26" s="11">
        <v>8</v>
      </c>
      <c r="R26" s="11">
        <v>8</v>
      </c>
    </row>
    <row r="27" spans="1:25" x14ac:dyDescent="0.3">
      <c r="B27" s="4" t="s">
        <v>31</v>
      </c>
      <c r="C27" s="4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</row>
    <row r="28" spans="1:25" x14ac:dyDescent="0.3">
      <c r="B28" s="17" t="s">
        <v>5</v>
      </c>
      <c r="C28" s="17"/>
      <c r="D28" s="1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3">
      <c r="B29" s="4" t="s">
        <v>25</v>
      </c>
      <c r="C29" s="4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25" x14ac:dyDescent="0.3">
      <c r="B30" s="4" t="s">
        <v>26</v>
      </c>
      <c r="C30" s="4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25" x14ac:dyDescent="0.3">
      <c r="B31" s="4" t="s">
        <v>27</v>
      </c>
      <c r="C31" s="4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25" x14ac:dyDescent="0.3">
      <c r="B32" s="4" t="s">
        <v>34</v>
      </c>
      <c r="C32" s="4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2:25" x14ac:dyDescent="0.3">
      <c r="B33" s="4" t="s">
        <v>35</v>
      </c>
      <c r="C33" s="4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2:25" x14ac:dyDescent="0.3">
      <c r="B34" s="4" t="s">
        <v>28</v>
      </c>
      <c r="C34" s="4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2:25" x14ac:dyDescent="0.3">
      <c r="B35" s="4" t="s">
        <v>29</v>
      </c>
      <c r="C35" s="4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2:25" x14ac:dyDescent="0.3">
      <c r="B36" s="4" t="s">
        <v>31</v>
      </c>
      <c r="C36" s="4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2:25" x14ac:dyDescent="0.3">
      <c r="B37" s="17" t="s">
        <v>6</v>
      </c>
      <c r="C37" s="17"/>
      <c r="D37" s="1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2:25" x14ac:dyDescent="0.3">
      <c r="B38" s="4" t="s">
        <v>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2:25" x14ac:dyDescent="0.3">
      <c r="B39" s="4" t="s">
        <v>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2:25" x14ac:dyDescent="0.3">
      <c r="B40" s="13" t="s">
        <v>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2:25" x14ac:dyDescent="0.3">
      <c r="B41" s="4" t="s">
        <v>38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2:25" x14ac:dyDescent="0.3">
      <c r="B42" s="4" t="s">
        <v>10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2:25" x14ac:dyDescent="0.3">
      <c r="B43" s="4" t="s">
        <v>11</v>
      </c>
      <c r="C43" s="4"/>
      <c r="D43" s="8" t="str">
        <f>IFERROR(D42/D39,"")</f>
        <v/>
      </c>
      <c r="E43" s="8" t="str">
        <f t="shared" ref="E43:R43" si="37">IFERROR(E42/E39,"")</f>
        <v/>
      </c>
      <c r="F43" s="8" t="str">
        <f t="shared" si="37"/>
        <v/>
      </c>
      <c r="G43" s="8" t="str">
        <f t="shared" si="37"/>
        <v/>
      </c>
      <c r="H43" s="8" t="str">
        <f t="shared" si="37"/>
        <v/>
      </c>
      <c r="I43" s="8" t="str">
        <f t="shared" si="37"/>
        <v/>
      </c>
      <c r="J43" s="8" t="str">
        <f t="shared" si="37"/>
        <v/>
      </c>
      <c r="K43" s="8" t="str">
        <f t="shared" si="37"/>
        <v/>
      </c>
      <c r="L43" s="8" t="str">
        <f t="shared" si="37"/>
        <v/>
      </c>
      <c r="M43" s="8" t="str">
        <f t="shared" si="37"/>
        <v/>
      </c>
      <c r="N43" s="8" t="str">
        <f t="shared" si="37"/>
        <v/>
      </c>
      <c r="O43" s="8" t="str">
        <f t="shared" si="37"/>
        <v/>
      </c>
      <c r="P43" s="8" t="str">
        <f t="shared" si="37"/>
        <v/>
      </c>
      <c r="Q43" s="8" t="str">
        <f t="shared" si="37"/>
        <v/>
      </c>
      <c r="R43" s="8" t="str">
        <f t="shared" si="37"/>
        <v/>
      </c>
    </row>
    <row r="44" spans="2:25" x14ac:dyDescent="0.3">
      <c r="B44" s="17" t="s">
        <v>12</v>
      </c>
      <c r="C44" s="17"/>
      <c r="D44" s="1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2:25" x14ac:dyDescent="0.3">
      <c r="B45" s="4" t="s">
        <v>13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2:25" x14ac:dyDescent="0.3">
      <c r="B46" s="4" t="s">
        <v>14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2:25" x14ac:dyDescent="0.3">
      <c r="B47" s="4" t="s">
        <v>15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2:25" x14ac:dyDescent="0.3">
      <c r="B48" s="4" t="s">
        <v>16</v>
      </c>
      <c r="C48" s="4"/>
      <c r="D48" s="14" t="str">
        <f>IFERROR(D47/D46,"")</f>
        <v/>
      </c>
      <c r="E48" s="14" t="str">
        <f t="shared" ref="E48:R48" si="38">IFERROR(E47/E46,"")</f>
        <v/>
      </c>
      <c r="F48" s="14" t="str">
        <f t="shared" si="38"/>
        <v/>
      </c>
      <c r="G48" s="14" t="str">
        <f t="shared" si="38"/>
        <v/>
      </c>
      <c r="H48" s="14" t="str">
        <f t="shared" si="38"/>
        <v/>
      </c>
      <c r="I48" s="14" t="str">
        <f t="shared" si="38"/>
        <v/>
      </c>
      <c r="J48" s="14" t="str">
        <f t="shared" si="38"/>
        <v/>
      </c>
      <c r="K48" s="14" t="str">
        <f t="shared" si="38"/>
        <v/>
      </c>
      <c r="L48" s="14" t="str">
        <f t="shared" si="38"/>
        <v/>
      </c>
      <c r="M48" s="14" t="str">
        <f t="shared" si="38"/>
        <v/>
      </c>
      <c r="N48" s="14" t="str">
        <f t="shared" si="38"/>
        <v/>
      </c>
      <c r="O48" s="14" t="str">
        <f t="shared" si="38"/>
        <v/>
      </c>
      <c r="P48" s="14" t="str">
        <f t="shared" si="38"/>
        <v/>
      </c>
      <c r="Q48" s="14" t="str">
        <f t="shared" si="38"/>
        <v/>
      </c>
      <c r="R48" s="14" t="str">
        <f t="shared" si="38"/>
        <v/>
      </c>
    </row>
    <row r="49" spans="2:25" x14ac:dyDescent="0.3">
      <c r="B49" s="4" t="s">
        <v>39</v>
      </c>
      <c r="C49" s="4"/>
      <c r="D49" s="11">
        <v>20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2:25" x14ac:dyDescent="0.3">
      <c r="B50" s="4" t="s">
        <v>40</v>
      </c>
      <c r="C50" s="4"/>
      <c r="D50" s="11"/>
      <c r="E50" s="16">
        <f>IFERROR(D49*(1-E$23),"")</f>
        <v>19.600000000000001</v>
      </c>
      <c r="F50" s="16">
        <f t="shared" ref="F50:R58" si="39">IFERROR(E49*(1-F$23),"")</f>
        <v>0</v>
      </c>
      <c r="G50" s="16">
        <f t="shared" si="39"/>
        <v>0</v>
      </c>
      <c r="H50" s="16">
        <f t="shared" si="39"/>
        <v>0</v>
      </c>
      <c r="I50" s="16">
        <f t="shared" si="39"/>
        <v>0</v>
      </c>
      <c r="J50" s="16">
        <f t="shared" si="39"/>
        <v>0</v>
      </c>
      <c r="K50" s="16">
        <f t="shared" si="39"/>
        <v>0</v>
      </c>
      <c r="L50" s="16">
        <f t="shared" si="39"/>
        <v>0</v>
      </c>
      <c r="M50" s="16">
        <f t="shared" si="39"/>
        <v>0</v>
      </c>
      <c r="N50" s="16">
        <f t="shared" si="39"/>
        <v>0</v>
      </c>
      <c r="O50" s="16">
        <f t="shared" si="39"/>
        <v>0</v>
      </c>
      <c r="P50" s="16">
        <f t="shared" si="39"/>
        <v>0</v>
      </c>
      <c r="Q50" s="16">
        <f t="shared" si="39"/>
        <v>0</v>
      </c>
      <c r="R50" s="16">
        <f t="shared" si="39"/>
        <v>0</v>
      </c>
    </row>
    <row r="51" spans="2:25" x14ac:dyDescent="0.3">
      <c r="B51" s="4" t="s">
        <v>41</v>
      </c>
      <c r="C51" s="4"/>
      <c r="D51" s="11"/>
      <c r="E51" s="16">
        <f t="shared" ref="E51:E58" si="40">IFERROR(D50*(1-E$23),"")</f>
        <v>0</v>
      </c>
      <c r="F51" s="16">
        <f t="shared" si="39"/>
        <v>19.208000000000002</v>
      </c>
      <c r="G51" s="16">
        <f t="shared" si="39"/>
        <v>0</v>
      </c>
      <c r="H51" s="16">
        <f t="shared" si="39"/>
        <v>0</v>
      </c>
      <c r="I51" s="16">
        <f t="shared" si="39"/>
        <v>0</v>
      </c>
      <c r="J51" s="16">
        <f t="shared" si="39"/>
        <v>0</v>
      </c>
      <c r="K51" s="16">
        <f t="shared" si="39"/>
        <v>0</v>
      </c>
      <c r="L51" s="16">
        <f t="shared" si="39"/>
        <v>0</v>
      </c>
      <c r="M51" s="16">
        <f t="shared" si="39"/>
        <v>0</v>
      </c>
      <c r="N51" s="16">
        <f t="shared" si="39"/>
        <v>0</v>
      </c>
      <c r="O51" s="16">
        <f t="shared" si="39"/>
        <v>0</v>
      </c>
      <c r="P51" s="16">
        <f t="shared" si="39"/>
        <v>0</v>
      </c>
      <c r="Q51" s="16">
        <f t="shared" si="39"/>
        <v>0</v>
      </c>
      <c r="R51" s="16">
        <f t="shared" si="39"/>
        <v>0</v>
      </c>
    </row>
    <row r="52" spans="2:25" x14ac:dyDescent="0.3">
      <c r="B52" s="4" t="s">
        <v>42</v>
      </c>
      <c r="C52" s="4"/>
      <c r="D52" s="11"/>
      <c r="E52" s="16">
        <f t="shared" si="40"/>
        <v>0</v>
      </c>
      <c r="F52" s="16">
        <f t="shared" si="39"/>
        <v>0</v>
      </c>
      <c r="G52" s="16">
        <f t="shared" si="39"/>
        <v>18.823840000000001</v>
      </c>
      <c r="H52" s="16">
        <f t="shared" si="39"/>
        <v>0</v>
      </c>
      <c r="I52" s="16">
        <f t="shared" si="39"/>
        <v>0</v>
      </c>
      <c r="J52" s="16">
        <f t="shared" si="39"/>
        <v>0</v>
      </c>
      <c r="K52" s="16">
        <f t="shared" si="39"/>
        <v>0</v>
      </c>
      <c r="L52" s="16">
        <f t="shared" si="39"/>
        <v>0</v>
      </c>
      <c r="M52" s="16">
        <f t="shared" si="39"/>
        <v>0</v>
      </c>
      <c r="N52" s="16">
        <f t="shared" si="39"/>
        <v>0</v>
      </c>
      <c r="O52" s="16">
        <f t="shared" si="39"/>
        <v>0</v>
      </c>
      <c r="P52" s="16">
        <f t="shared" si="39"/>
        <v>0</v>
      </c>
      <c r="Q52" s="16">
        <f t="shared" si="39"/>
        <v>0</v>
      </c>
      <c r="R52" s="16">
        <f t="shared" si="39"/>
        <v>0</v>
      </c>
    </row>
    <row r="53" spans="2:25" x14ac:dyDescent="0.3">
      <c r="B53" s="4" t="s">
        <v>17</v>
      </c>
      <c r="C53" s="4"/>
      <c r="D53" s="15"/>
      <c r="E53" s="16">
        <f t="shared" si="40"/>
        <v>0</v>
      </c>
      <c r="F53" s="16">
        <f t="shared" si="39"/>
        <v>0</v>
      </c>
      <c r="G53" s="16">
        <f t="shared" si="39"/>
        <v>0</v>
      </c>
      <c r="H53" s="16">
        <f t="shared" si="39"/>
        <v>18.447363200000002</v>
      </c>
      <c r="I53" s="16">
        <f t="shared" si="39"/>
        <v>0</v>
      </c>
      <c r="J53" s="16">
        <f t="shared" si="39"/>
        <v>0</v>
      </c>
      <c r="K53" s="16">
        <f t="shared" si="39"/>
        <v>0</v>
      </c>
      <c r="L53" s="16">
        <f t="shared" si="39"/>
        <v>0</v>
      </c>
      <c r="M53" s="16">
        <f t="shared" si="39"/>
        <v>0</v>
      </c>
      <c r="N53" s="16">
        <f t="shared" si="39"/>
        <v>0</v>
      </c>
      <c r="O53" s="16">
        <f t="shared" si="39"/>
        <v>0</v>
      </c>
      <c r="P53" s="16">
        <f t="shared" si="39"/>
        <v>0</v>
      </c>
      <c r="Q53" s="16">
        <f t="shared" si="39"/>
        <v>0</v>
      </c>
      <c r="R53" s="16">
        <f t="shared" si="39"/>
        <v>0</v>
      </c>
    </row>
    <row r="54" spans="2:25" x14ac:dyDescent="0.3">
      <c r="B54" s="4" t="s">
        <v>19</v>
      </c>
      <c r="C54" s="4"/>
      <c r="D54" s="15"/>
      <c r="E54" s="16">
        <f t="shared" si="40"/>
        <v>0</v>
      </c>
      <c r="F54" s="16">
        <f t="shared" si="39"/>
        <v>0</v>
      </c>
      <c r="G54" s="16">
        <f t="shared" si="39"/>
        <v>0</v>
      </c>
      <c r="H54" s="16">
        <f t="shared" si="39"/>
        <v>0</v>
      </c>
      <c r="I54" s="16">
        <f t="shared" si="39"/>
        <v>18.078415936000003</v>
      </c>
      <c r="J54" s="16">
        <f t="shared" si="39"/>
        <v>0</v>
      </c>
      <c r="K54" s="16">
        <f t="shared" si="39"/>
        <v>0</v>
      </c>
      <c r="L54" s="16">
        <f t="shared" si="39"/>
        <v>0</v>
      </c>
      <c r="M54" s="16">
        <f t="shared" si="39"/>
        <v>0</v>
      </c>
      <c r="N54" s="16">
        <f t="shared" si="39"/>
        <v>0</v>
      </c>
      <c r="O54" s="16">
        <f t="shared" si="39"/>
        <v>0</v>
      </c>
      <c r="P54" s="16">
        <f t="shared" si="39"/>
        <v>0</v>
      </c>
      <c r="Q54" s="16">
        <f t="shared" si="39"/>
        <v>0</v>
      </c>
      <c r="R54" s="16">
        <f t="shared" si="39"/>
        <v>0</v>
      </c>
    </row>
    <row r="55" spans="2:25" x14ac:dyDescent="0.3">
      <c r="B55" s="4" t="s">
        <v>20</v>
      </c>
      <c r="C55" s="4"/>
      <c r="D55" s="15"/>
      <c r="E55" s="16">
        <f t="shared" si="40"/>
        <v>0</v>
      </c>
      <c r="F55" s="16">
        <f t="shared" si="39"/>
        <v>0</v>
      </c>
      <c r="G55" s="16">
        <f t="shared" si="39"/>
        <v>0</v>
      </c>
      <c r="H55" s="16">
        <f t="shared" si="39"/>
        <v>0</v>
      </c>
      <c r="I55" s="16">
        <f t="shared" si="39"/>
        <v>0</v>
      </c>
      <c r="J55" s="16">
        <f t="shared" si="39"/>
        <v>17.716847617280003</v>
      </c>
      <c r="K55" s="16">
        <f t="shared" si="39"/>
        <v>0</v>
      </c>
      <c r="L55" s="16">
        <f t="shared" si="39"/>
        <v>0</v>
      </c>
      <c r="M55" s="16">
        <f t="shared" si="39"/>
        <v>0</v>
      </c>
      <c r="N55" s="16">
        <f t="shared" si="39"/>
        <v>0</v>
      </c>
      <c r="O55" s="16">
        <f t="shared" si="39"/>
        <v>0</v>
      </c>
      <c r="P55" s="16">
        <f t="shared" si="39"/>
        <v>0</v>
      </c>
      <c r="Q55" s="16">
        <f t="shared" si="39"/>
        <v>0</v>
      </c>
      <c r="R55" s="16">
        <f t="shared" si="39"/>
        <v>0</v>
      </c>
    </row>
    <row r="56" spans="2:25" x14ac:dyDescent="0.3">
      <c r="B56" s="4" t="s">
        <v>21</v>
      </c>
      <c r="C56" s="4"/>
      <c r="D56" s="15"/>
      <c r="E56" s="16">
        <f t="shared" si="40"/>
        <v>0</v>
      </c>
      <c r="F56" s="16">
        <f t="shared" si="39"/>
        <v>0</v>
      </c>
      <c r="G56" s="16">
        <f t="shared" si="39"/>
        <v>0</v>
      </c>
      <c r="H56" s="16">
        <f t="shared" si="39"/>
        <v>0</v>
      </c>
      <c r="I56" s="16">
        <f t="shared" si="39"/>
        <v>0</v>
      </c>
      <c r="J56" s="16">
        <f t="shared" si="39"/>
        <v>0</v>
      </c>
      <c r="K56" s="16">
        <f t="shared" si="39"/>
        <v>17.362510664934401</v>
      </c>
      <c r="L56" s="16">
        <f t="shared" si="39"/>
        <v>0</v>
      </c>
      <c r="M56" s="16">
        <f t="shared" si="39"/>
        <v>0</v>
      </c>
      <c r="N56" s="16">
        <f t="shared" si="39"/>
        <v>0</v>
      </c>
      <c r="O56" s="16">
        <f t="shared" si="39"/>
        <v>0</v>
      </c>
      <c r="P56" s="16">
        <f t="shared" si="39"/>
        <v>0</v>
      </c>
      <c r="Q56" s="16">
        <f t="shared" si="39"/>
        <v>0</v>
      </c>
      <c r="R56" s="16">
        <f t="shared" si="39"/>
        <v>0</v>
      </c>
    </row>
    <row r="57" spans="2:25" x14ac:dyDescent="0.3">
      <c r="B57" s="4" t="s">
        <v>22</v>
      </c>
      <c r="C57" s="4"/>
      <c r="D57" s="15"/>
      <c r="E57" s="16">
        <f t="shared" si="40"/>
        <v>0</v>
      </c>
      <c r="F57" s="16">
        <f t="shared" si="39"/>
        <v>0</v>
      </c>
      <c r="G57" s="16">
        <f t="shared" si="39"/>
        <v>0</v>
      </c>
      <c r="H57" s="16">
        <f t="shared" si="39"/>
        <v>0</v>
      </c>
      <c r="I57" s="16">
        <f t="shared" si="39"/>
        <v>0</v>
      </c>
      <c r="J57" s="16">
        <f t="shared" si="39"/>
        <v>0</v>
      </c>
      <c r="K57" s="16">
        <f t="shared" si="39"/>
        <v>0</v>
      </c>
      <c r="L57" s="16">
        <f t="shared" si="39"/>
        <v>17.015260451635712</v>
      </c>
      <c r="M57" s="16">
        <f t="shared" si="39"/>
        <v>0</v>
      </c>
      <c r="N57" s="16">
        <f t="shared" si="39"/>
        <v>0</v>
      </c>
      <c r="O57" s="16">
        <f t="shared" si="39"/>
        <v>0</v>
      </c>
      <c r="P57" s="16">
        <f t="shared" si="39"/>
        <v>0</v>
      </c>
      <c r="Q57" s="16">
        <f t="shared" si="39"/>
        <v>0</v>
      </c>
      <c r="R57" s="16">
        <f t="shared" si="39"/>
        <v>0</v>
      </c>
    </row>
    <row r="58" spans="2:25" x14ac:dyDescent="0.3">
      <c r="B58" s="4" t="s">
        <v>23</v>
      </c>
      <c r="C58" s="4"/>
      <c r="D58" s="15"/>
      <c r="E58" s="16">
        <f t="shared" si="40"/>
        <v>0</v>
      </c>
      <c r="F58" s="16">
        <f t="shared" si="39"/>
        <v>0</v>
      </c>
      <c r="G58" s="16">
        <f t="shared" si="39"/>
        <v>0</v>
      </c>
      <c r="H58" s="16">
        <f t="shared" si="39"/>
        <v>0</v>
      </c>
      <c r="I58" s="16">
        <f t="shared" si="39"/>
        <v>0</v>
      </c>
      <c r="J58" s="16">
        <f t="shared" si="39"/>
        <v>0</v>
      </c>
      <c r="K58" s="16">
        <f t="shared" si="39"/>
        <v>0</v>
      </c>
      <c r="L58" s="16">
        <f t="shared" si="39"/>
        <v>0</v>
      </c>
      <c r="M58" s="16">
        <f t="shared" si="39"/>
        <v>16.674955242602998</v>
      </c>
      <c r="N58" s="16">
        <f t="shared" si="39"/>
        <v>0</v>
      </c>
      <c r="O58" s="16">
        <f t="shared" si="39"/>
        <v>0</v>
      </c>
      <c r="P58" s="16">
        <f t="shared" si="39"/>
        <v>0</v>
      </c>
      <c r="Q58" s="16">
        <f t="shared" si="39"/>
        <v>0</v>
      </c>
      <c r="R58" s="16">
        <f t="shared" si="39"/>
        <v>0</v>
      </c>
    </row>
    <row r="59" spans="2:25" x14ac:dyDescent="0.3">
      <c r="B59" s="17" t="s">
        <v>18</v>
      </c>
      <c r="C59" s="17"/>
      <c r="D59" s="1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x14ac:dyDescent="0.3">
      <c r="B60" s="17" t="s">
        <v>43</v>
      </c>
      <c r="C60" s="17"/>
      <c r="D60" s="17"/>
    </row>
    <row r="61" spans="2:25" x14ac:dyDescent="0.3">
      <c r="B61" s="4" t="s">
        <v>44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2:25" x14ac:dyDescent="0.3">
      <c r="B62" s="4" t="s">
        <v>45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2:25" x14ac:dyDescent="0.3">
      <c r="B63" s="4" t="s">
        <v>46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2:25" x14ac:dyDescent="0.3">
      <c r="B64" s="4" t="s">
        <v>47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2:18" x14ac:dyDescent="0.3">
      <c r="B65" s="4" t="s">
        <v>48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2:18" x14ac:dyDescent="0.3">
      <c r="B66" s="4" t="s">
        <v>49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2:18" x14ac:dyDescent="0.3">
      <c r="B67" s="4" t="s">
        <v>50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2:18" x14ac:dyDescent="0.3">
      <c r="B68" s="4" t="s">
        <v>51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2:18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2:18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2:18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2:18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2:18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2:18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2:18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2:18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2:18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2:18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2:18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2:18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2:18" x14ac:dyDescent="0.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2:18" x14ac:dyDescent="0.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2:18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2:18" x14ac:dyDescent="0.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2:18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2:18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2:18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</sheetData>
  <mergeCells count="9">
    <mergeCell ref="B60:D60"/>
    <mergeCell ref="B2:B5"/>
    <mergeCell ref="C2:C5"/>
    <mergeCell ref="B59:D59"/>
    <mergeCell ref="B28:D28"/>
    <mergeCell ref="B37:D37"/>
    <mergeCell ref="B44:D44"/>
    <mergeCell ref="B16:C16"/>
    <mergeCell ref="B6:C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FTE_Hours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Govindraj R A</dc:creator>
  <cp:lastModifiedBy>Jaiyendharan Muralidharan</cp:lastModifiedBy>
  <dcterms:created xsi:type="dcterms:W3CDTF">2025-08-01T14:52:59Z</dcterms:created>
  <dcterms:modified xsi:type="dcterms:W3CDTF">2025-08-11T11:46:17Z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