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Сотрудники" sheetId="1" r:id="rId1"/>
    <sheet name="Вход" sheetId="4" r:id="rId2"/>
    <sheet name="Пол" sheetId="3" r:id="rId3"/>
    <sheet name="Роли" sheetId="2" r:id="rId4"/>
  </sheets>
  <definedNames>
    <definedName name="_xlnm._FilterDatabase" localSheetId="0" hidden="1">Сотрудники!$A$1:$S$26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9" i="1"/>
  <c r="T20" i="1"/>
  <c r="T24" i="1"/>
  <c r="T26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</calcChain>
</file>

<file path=xl/sharedStrings.xml><?xml version="1.0" encoding="utf-8"?>
<sst xmlns="http://schemas.openxmlformats.org/spreadsheetml/2006/main" count="365" uniqueCount="247">
  <si>
    <t>Менеджер</t>
  </si>
  <si>
    <t>Акимов Ян Алексеевич</t>
  </si>
  <si>
    <t>gohufreilagrau-3818@yopmail.com</t>
  </si>
  <si>
    <t>akimovya</t>
  </si>
  <si>
    <t>bn069Caj</t>
  </si>
  <si>
    <t>+7.781) 785@5837</t>
  </si>
  <si>
    <t>Успешно</t>
  </si>
  <si>
    <t>Исполнитель</t>
  </si>
  <si>
    <t>Гончарова Ульяна Львовна</t>
  </si>
  <si>
    <t>xawugosune-1385@yopmail.com</t>
  </si>
  <si>
    <t>goncharovaul</t>
  </si>
  <si>
    <t>pW4qZhL!</t>
  </si>
  <si>
    <t>(230) 906-8815</t>
  </si>
  <si>
    <t>Администратор</t>
  </si>
  <si>
    <t>Анохина Елизавета Матвеевна</t>
  </si>
  <si>
    <t>leuttevitrafo1998@mail.ru</t>
  </si>
  <si>
    <t>anochinaem</t>
  </si>
  <si>
    <t>y6UNmaJg</t>
  </si>
  <si>
    <t>(555 444/8316</t>
  </si>
  <si>
    <t>Николаев Илья Владиславович</t>
  </si>
  <si>
    <t>frapreubrulloba1141@yandex.ru</t>
  </si>
  <si>
    <t>nickolaeviv</t>
  </si>
  <si>
    <t>ebOt@4y$</t>
  </si>
  <si>
    <t>(392 682/4442</t>
  </si>
  <si>
    <t>м</t>
  </si>
  <si>
    <t>Уткин Дмитрий Платонович</t>
  </si>
  <si>
    <t>zapramaxesu-7741@yopmail.com</t>
  </si>
  <si>
    <t>utkindp</t>
  </si>
  <si>
    <t>zQt8g@GH</t>
  </si>
  <si>
    <t>(836 429/0386</t>
  </si>
  <si>
    <t>Неуспешно</t>
  </si>
  <si>
    <t>Куликова Стефания Никитична</t>
  </si>
  <si>
    <t>rouzecroummegre-3899@yopmail.com</t>
  </si>
  <si>
    <t>kulikovasn</t>
  </si>
  <si>
    <t>TCmE7Jon</t>
  </si>
  <si>
    <t>(283 945/3092</t>
  </si>
  <si>
    <t>Волков Егор Матвеевич</t>
  </si>
  <si>
    <t>ziyeuddocrabri-4748@@yopmail.com</t>
  </si>
  <si>
    <t>volkovem</t>
  </si>
  <si>
    <t>pbgO3Vv5</t>
  </si>
  <si>
    <t>(621 359/3669</t>
  </si>
  <si>
    <t>Соколова Софья Георгиевна</t>
  </si>
  <si>
    <t>ketameissoinnei-1951@yopmail.com</t>
  </si>
  <si>
    <t>sokolovasg</t>
  </si>
  <si>
    <t>lITaH?Bs</t>
  </si>
  <si>
    <t>(440 561/0314</t>
  </si>
  <si>
    <t>ж</t>
  </si>
  <si>
    <t>Голубева Полина Андреевна</t>
  </si>
  <si>
    <t>yipraubaponou-5849@yopmail.com</t>
  </si>
  <si>
    <t>golubevapa</t>
  </si>
  <si>
    <t>s|ke*p@~</t>
  </si>
  <si>
    <t>(331 918/2434</t>
  </si>
  <si>
    <t>Вишневская Мария Андреевна</t>
  </si>
  <si>
    <t>crapedocouca-3572@yopmail.com</t>
  </si>
  <si>
    <t>vishnevskayama</t>
  </si>
  <si>
    <t>OCaywHJZ</t>
  </si>
  <si>
    <t>+7.493) 219@3942</t>
  </si>
  <si>
    <t>Васильева Арина Данииловна</t>
  </si>
  <si>
    <t>ceigoixakaunni-9227@yopmail.com</t>
  </si>
  <si>
    <t>vasilevad</t>
  </si>
  <si>
    <t>DAWuV%#u</t>
  </si>
  <si>
    <t>+7.407) 485@5030</t>
  </si>
  <si>
    <t>Павлов Дмитрий Максимович</t>
  </si>
  <si>
    <t>yeimmeiwauzomo-7054@yopmail.com</t>
  </si>
  <si>
    <t>pavlovdm</t>
  </si>
  <si>
    <t>ptoED%zE</t>
  </si>
  <si>
    <t>+7.919) 478@2497</t>
  </si>
  <si>
    <t>Горбунова Мирослава Артуровна</t>
  </si>
  <si>
    <t>pixil59@gmail.com</t>
  </si>
  <si>
    <t>gorbunovama</t>
  </si>
  <si>
    <t>ZFR2~Zl*</t>
  </si>
  <si>
    <t>+7.482) 802@9580</t>
  </si>
  <si>
    <t>Демина София Романовна</t>
  </si>
  <si>
    <t xml:space="preserve">deummecillummu-4992@mail.ru
</t>
  </si>
  <si>
    <t>deminasr</t>
  </si>
  <si>
    <t>D%DVKyDN</t>
  </si>
  <si>
    <t>+7.455) 944@6449</t>
  </si>
  <si>
    <t>Петрова Алина Робертовна</t>
  </si>
  <si>
    <t>vilagajaunne-5170@yandex.ru</t>
  </si>
  <si>
    <t>petrovaar</t>
  </si>
  <si>
    <t>z7ZE?8N5</t>
  </si>
  <si>
    <t>+7.710) 388@2563</t>
  </si>
  <si>
    <t>Плотников Григорий Александрович</t>
  </si>
  <si>
    <t>frusubroppotou656@yandex.ru</t>
  </si>
  <si>
    <t>plotnikovga</t>
  </si>
  <si>
    <t>yh+S4@yc</t>
  </si>
  <si>
    <t>+7.759) 452@3846</t>
  </si>
  <si>
    <t>Чернов Алексей Егорович</t>
  </si>
  <si>
    <t>nlewis@yahoo.com</t>
  </si>
  <si>
    <t>chernovae</t>
  </si>
  <si>
    <t>Sjkr*1zV</t>
  </si>
  <si>
    <t>(425) 783-2253</t>
  </si>
  <si>
    <t>Горбунов Степан Артёмович</t>
  </si>
  <si>
    <t>garciadavid@mckinney-mcbride.com</t>
  </si>
  <si>
    <t>gorbunovsa</t>
  </si>
  <si>
    <t>hFhK%$JI</t>
  </si>
  <si>
    <t>(889) 449-4391</t>
  </si>
  <si>
    <t>Кондрашова Арина Ивановна</t>
  </si>
  <si>
    <t>jessica84@hotmail.com</t>
  </si>
  <si>
    <t>kondrashovai</t>
  </si>
  <si>
    <t>YlBz$8vJ</t>
  </si>
  <si>
    <t>(713) 462-8265</t>
  </si>
  <si>
    <t>Гуляев Тимофей Даниилович</t>
  </si>
  <si>
    <t>ginaritter@schneider-buchanan.com</t>
  </si>
  <si>
    <t>gylyaevtd</t>
  </si>
  <si>
    <t>lz$kp1?f</t>
  </si>
  <si>
    <t>(439) 713-6117</t>
  </si>
  <si>
    <t>Код сотрудника</t>
  </si>
  <si>
    <t>Должность</t>
  </si>
  <si>
    <t xml:space="preserve">ФИО </t>
  </si>
  <si>
    <t>Email</t>
  </si>
  <si>
    <t xml:space="preserve">Логин </t>
  </si>
  <si>
    <t>Пароль</t>
  </si>
  <si>
    <t>Номер телефона</t>
  </si>
  <si>
    <t>Серия и номер паспорта</t>
  </si>
  <si>
    <t>Дата рождения</t>
  </si>
  <si>
    <t>Последний вход</t>
  </si>
  <si>
    <t>Тип входа</t>
  </si>
  <si>
    <t>Пол</t>
  </si>
  <si>
    <t>Прохорова Есения Тимофеевна</t>
  </si>
  <si>
    <t>vhopkins@lewis-mullen.com</t>
  </si>
  <si>
    <t>prochorovaet</t>
  </si>
  <si>
    <t>wLF186dB</t>
  </si>
  <si>
    <t>+7.687) 801@1332</t>
  </si>
  <si>
    <t>Рябинина Софья Артёмовна</t>
  </si>
  <si>
    <t>loudittoimmolau1900@gmail.com</t>
  </si>
  <si>
    <t>ryabininasa</t>
  </si>
  <si>
    <t>&amp;yw1da4K</t>
  </si>
  <si>
    <t>(825) 301-8250</t>
  </si>
  <si>
    <t>Козлова Яна Даниловна</t>
  </si>
  <si>
    <t>hittuprofassa4984@mail.com</t>
  </si>
  <si>
    <t>kozlovayd</t>
  </si>
  <si>
    <t>wCH7dl3k</t>
  </si>
  <si>
    <t>(397) 334-2086</t>
  </si>
  <si>
    <t>Лукьянова Ульяна Олеговна</t>
  </si>
  <si>
    <t>freineiciweijau888@yandex.ru</t>
  </si>
  <si>
    <t>lyckyanovayo</t>
  </si>
  <si>
    <t>JadQ24D5</t>
  </si>
  <si>
    <t>(241) 570-3040</t>
  </si>
  <si>
    <t>Быкова Виктория Тимуровна</t>
  </si>
  <si>
    <t>nokupekidda2001@gmail.com</t>
  </si>
  <si>
    <t>bykovavt</t>
  </si>
  <si>
    <t>nx8Z$K98</t>
  </si>
  <si>
    <t>(854) 822-2331</t>
  </si>
  <si>
    <t>deummecillummu-4992@mail.ru</t>
  </si>
  <si>
    <t>Null</t>
  </si>
  <si>
    <t>Акимов</t>
  </si>
  <si>
    <t>Ян</t>
  </si>
  <si>
    <t>Алексеевич</t>
  </si>
  <si>
    <t>Гончарова</t>
  </si>
  <si>
    <t>Ульяна</t>
  </si>
  <si>
    <t>Львовна</t>
  </si>
  <si>
    <t>Анохина</t>
  </si>
  <si>
    <t>Елизавета</t>
  </si>
  <si>
    <t>Матвеевна</t>
  </si>
  <si>
    <t>Николаев</t>
  </si>
  <si>
    <t>Илья</t>
  </si>
  <si>
    <t>Владиславович</t>
  </si>
  <si>
    <t>Уткин</t>
  </si>
  <si>
    <t>Дмитрий</t>
  </si>
  <si>
    <t>Платонович</t>
  </si>
  <si>
    <t>Куликова</t>
  </si>
  <si>
    <t>Стефания</t>
  </si>
  <si>
    <t>Никитична</t>
  </si>
  <si>
    <t>Волков</t>
  </si>
  <si>
    <t>Егор</t>
  </si>
  <si>
    <t>Матвеевич</t>
  </si>
  <si>
    <t>Соколова</t>
  </si>
  <si>
    <t>Софья</t>
  </si>
  <si>
    <t>Георгиевна</t>
  </si>
  <si>
    <t>Голубева</t>
  </si>
  <si>
    <t>Полина</t>
  </si>
  <si>
    <t>Андреевна</t>
  </si>
  <si>
    <t>Вишневская</t>
  </si>
  <si>
    <t>Мария</t>
  </si>
  <si>
    <t>Васильева</t>
  </si>
  <si>
    <t>Арина</t>
  </si>
  <si>
    <t>Данииловна</t>
  </si>
  <si>
    <t>Павлов</t>
  </si>
  <si>
    <t>Максимович</t>
  </si>
  <si>
    <t>Горбунова</t>
  </si>
  <si>
    <t>Мирослава</t>
  </si>
  <si>
    <t>Артуровна</t>
  </si>
  <si>
    <t>Демина</t>
  </si>
  <si>
    <t>София</t>
  </si>
  <si>
    <t>Романовна</t>
  </si>
  <si>
    <t>Петрова</t>
  </si>
  <si>
    <t>Алина</t>
  </si>
  <si>
    <t>Робертовна</t>
  </si>
  <si>
    <t>Плотников</t>
  </si>
  <si>
    <t>Григорий</t>
  </si>
  <si>
    <t>Александрович</t>
  </si>
  <si>
    <t>Прохорова</t>
  </si>
  <si>
    <t>Есения</t>
  </si>
  <si>
    <t>Тимофеевна</t>
  </si>
  <si>
    <t>Чернов</t>
  </si>
  <si>
    <t>Алексей</t>
  </si>
  <si>
    <t>Егорович</t>
  </si>
  <si>
    <t>Горбунов</t>
  </si>
  <si>
    <t>Степан</t>
  </si>
  <si>
    <t>Артёмович</t>
  </si>
  <si>
    <t>Рябинина</t>
  </si>
  <si>
    <t>Артёмовна</t>
  </si>
  <si>
    <t>Козлова</t>
  </si>
  <si>
    <t>Яна</t>
  </si>
  <si>
    <t>Даниловна</t>
  </si>
  <si>
    <t>Лукьянова</t>
  </si>
  <si>
    <t>Олеговна</t>
  </si>
  <si>
    <t>Кондрашова</t>
  </si>
  <si>
    <t>Ивановна</t>
  </si>
  <si>
    <t>Быкова</t>
  </si>
  <si>
    <t>Виктория</t>
  </si>
  <si>
    <t>Тимуровна</t>
  </si>
  <si>
    <t>Гуляев</t>
  </si>
  <si>
    <t>Тимофей</t>
  </si>
  <si>
    <t>Даниилович</t>
  </si>
  <si>
    <t>Фамилия</t>
  </si>
  <si>
    <t>Имя</t>
  </si>
  <si>
    <t>Отчество</t>
  </si>
  <si>
    <t>Телефон</t>
  </si>
  <si>
    <t>Вход</t>
  </si>
  <si>
    <t xml:space="preserve"> 2367  558134</t>
  </si>
  <si>
    <t xml:space="preserve"> 7101  669343</t>
  </si>
  <si>
    <t xml:space="preserve"> 3455  719630</t>
  </si>
  <si>
    <t xml:space="preserve"> 2377  871623</t>
  </si>
  <si>
    <t xml:space="preserve"> 8755  921148</t>
  </si>
  <si>
    <t xml:space="preserve"> 4355  104594</t>
  </si>
  <si>
    <t xml:space="preserve"> 2791  114390</t>
  </si>
  <si>
    <t xml:space="preserve"> 5582  126286</t>
  </si>
  <si>
    <t xml:space="preserve"> 2978  133653</t>
  </si>
  <si>
    <t xml:space="preserve"> 7512  141956</t>
  </si>
  <si>
    <t xml:space="preserve"> 5046  158433</t>
  </si>
  <si>
    <t xml:space="preserve"> 2460  169505</t>
  </si>
  <si>
    <t xml:space="preserve"> 3412  174593</t>
  </si>
  <si>
    <t xml:space="preserve"> 4950  183034</t>
  </si>
  <si>
    <t xml:space="preserve"> 5829  219464</t>
  </si>
  <si>
    <t xml:space="preserve"> 6443  208059</t>
  </si>
  <si>
    <t xml:space="preserve"> 7079  213265</t>
  </si>
  <si>
    <t xml:space="preserve"> 8207  522702</t>
  </si>
  <si>
    <t xml:space="preserve"> 9307  232158</t>
  </si>
  <si>
    <t xml:space="preserve"> 1357  242839</t>
  </si>
  <si>
    <t xml:space="preserve"> 1167  256636</t>
  </si>
  <si>
    <t xml:space="preserve"> 1768  266986</t>
  </si>
  <si>
    <t xml:space="preserve"> 1710  427875</t>
  </si>
  <si>
    <t xml:space="preserve"> 1806  289145</t>
  </si>
  <si>
    <t xml:space="preserve"> 1587  291249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</si>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</sst>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yyyy\-mm\-dd\ hh:mm:ss"/>
    <numFmt numFmtId="167" formatCode="\+\7\(#\)\-\(000\)\-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  <font>
      <sz val="11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M1" zoomScaleNormal="100" workbookViewId="0">
      <selection activeCell="A2" sqref="A2:U26"/>
    </sheetView>
  </sheetViews>
  <sheetFormatPr defaultRowHeight="15"/>
  <cols>
    <col min="2" max="2" width="18" customWidth="1"/>
    <col min="3" max="3" width="23.7109375" hidden="1" customWidth="1"/>
    <col min="4" max="4" width="47" hidden="1" customWidth="1"/>
    <col min="5" max="5" width="7.42578125" hidden="1" customWidth="1"/>
    <col min="6" max="6" width="15.140625" customWidth="1"/>
    <col min="7" max="7" width="15.85546875" customWidth="1"/>
    <col min="8" max="8" width="17.7109375" customWidth="1"/>
    <col min="9" max="9" width="39.140625" customWidth="1"/>
    <col min="10" max="10" width="21" customWidth="1"/>
    <col min="11" max="11" width="18.5703125" customWidth="1"/>
    <col min="12" max="12" width="25.5703125" hidden="1" customWidth="1"/>
    <col min="13" max="13" width="22.140625" style="10" customWidth="1"/>
    <col min="14" max="14" width="33.42578125" customWidth="1"/>
    <col min="15" max="15" width="14.85546875" customWidth="1"/>
    <col min="16" max="16" width="18.5703125" hidden="1" customWidth="1"/>
    <col min="17" max="17" width="18.85546875" customWidth="1"/>
    <col min="18" max="18" width="13.5703125" hidden="1" customWidth="1"/>
    <col min="19" max="19" width="10" style="14" hidden="1" customWidth="1"/>
    <col min="20" max="21" width="14.5703125" customWidth="1"/>
    <col min="22" max="22" width="14" customWidth="1"/>
    <col min="23" max="23" width="0" hidden="1" customWidth="1"/>
    <col min="24" max="24" width="2.140625" customWidth="1"/>
  </cols>
  <sheetData>
    <row r="1" spans="1:23" ht="47.25">
      <c r="A1" s="7" t="s">
        <v>107</v>
      </c>
      <c r="B1" s="7" t="s">
        <v>108</v>
      </c>
      <c r="C1" s="7" t="s">
        <v>108</v>
      </c>
      <c r="D1" s="7" t="s">
        <v>109</v>
      </c>
      <c r="E1" s="7" t="s">
        <v>110</v>
      </c>
      <c r="F1" s="8" t="s">
        <v>217</v>
      </c>
      <c r="G1" s="8" t="s">
        <v>216</v>
      </c>
      <c r="H1" s="8" t="s">
        <v>218</v>
      </c>
      <c r="I1" s="8" t="s">
        <v>110</v>
      </c>
      <c r="J1" s="7" t="s">
        <v>111</v>
      </c>
      <c r="K1" s="7" t="s">
        <v>112</v>
      </c>
      <c r="L1" s="7" t="s">
        <v>113</v>
      </c>
      <c r="M1" s="9" t="s">
        <v>219</v>
      </c>
      <c r="N1" s="7" t="s">
        <v>114</v>
      </c>
      <c r="O1" s="16" t="s">
        <v>246</v>
      </c>
      <c r="P1" s="7" t="s">
        <v>115</v>
      </c>
      <c r="Q1" s="7" t="s">
        <v>116</v>
      </c>
      <c r="R1" s="7" t="s">
        <v>117</v>
      </c>
      <c r="S1" s="13" t="s">
        <v>118</v>
      </c>
      <c r="T1" s="15" t="s">
        <v>220</v>
      </c>
      <c r="U1" s="15" t="s">
        <v>118</v>
      </c>
    </row>
    <row r="2" spans="1:23" ht="15.75">
      <c r="A2" s="11">
        <v>1</v>
      </c>
      <c r="B2" s="11">
        <f>LOOKUP(C2,Роли!$B$1:$B$3,Роли!$A$1:$A$3)</f>
        <v>3</v>
      </c>
      <c r="C2" s="1" t="s">
        <v>0</v>
      </c>
      <c r="D2" s="1" t="s">
        <v>1</v>
      </c>
      <c r="E2" s="1" t="s">
        <v>2</v>
      </c>
      <c r="F2" t="s">
        <v>147</v>
      </c>
      <c r="G2" t="s">
        <v>146</v>
      </c>
      <c r="H2" t="s">
        <v>148</v>
      </c>
      <c r="I2" t="s">
        <v>2</v>
      </c>
      <c r="J2" s="2" t="s">
        <v>3</v>
      </c>
      <c r="K2" s="3" t="s">
        <v>4</v>
      </c>
      <c r="L2" s="3" t="s">
        <v>5</v>
      </c>
      <c r="M2" s="10">
        <f>RIGHT(SUBSTITUTE(SUBSTITUTE(SUBSTITUTE(SUBSTITUTE(SUBSTITUTE(SUBSTITUTE(SUBSTITUTE(SUBSTITUTE(L2,"@","")," ",""),".",""),".",""),")",""),"(",""),"-",""),"/",""),"10")*1</f>
        <v>7817855837</v>
      </c>
      <c r="N2" s="3" t="s">
        <v>221</v>
      </c>
      <c r="O2" s="12">
        <v>34153</v>
      </c>
      <c r="P2" s="4">
        <v>34153</v>
      </c>
      <c r="Q2" s="5">
        <v>1675231191000</v>
      </c>
      <c r="R2" s="3" t="s">
        <v>6</v>
      </c>
      <c r="S2" s="5" t="s">
        <v>24</v>
      </c>
      <c r="T2">
        <f>LOOKUP(R2,Вход!$B$1:$B$2,Вход!$A$1:$A$2)</f>
        <v>2</v>
      </c>
      <c r="U2">
        <f>LOOKUP(S2,Пол!$B$1:$B$2,Пол!$A$1:$A$2)</f>
        <v>2</v>
      </c>
      <c r="W2">
        <v>1</v>
      </c>
    </row>
    <row r="3" spans="1:23" ht="15.75">
      <c r="A3" s="11">
        <v>2</v>
      </c>
      <c r="B3" s="11">
        <f>LOOKUP(C3,Роли!$B$1:$B$3,Роли!$A$1:$A$3)</f>
        <v>2</v>
      </c>
      <c r="C3" s="1" t="s">
        <v>7</v>
      </c>
      <c r="D3" s="1" t="s">
        <v>8</v>
      </c>
      <c r="E3" s="1" t="s">
        <v>9</v>
      </c>
      <c r="F3" t="s">
        <v>150</v>
      </c>
      <c r="G3" t="s">
        <v>149</v>
      </c>
      <c r="H3" t="s">
        <v>151</v>
      </c>
      <c r="I3" t="s">
        <v>9</v>
      </c>
      <c r="J3" s="2" t="s">
        <v>10</v>
      </c>
      <c r="K3" s="3" t="s">
        <v>11</v>
      </c>
      <c r="L3" s="3" t="s">
        <v>12</v>
      </c>
      <c r="M3" s="10">
        <f>RIGHT(SUBSTITUTE(SUBSTITUTE(SUBSTITUTE(SUBSTITUTE(SUBSTITUTE(SUBSTITUTE(SUBSTITUTE(SUBSTITUTE(L3,"@","")," ",""),".",""),".",""),")",""),"(",""),"-",""),"/",""),"10")*1</f>
        <v>2309068815</v>
      </c>
      <c r="N3" s="3" t="s">
        <v>222</v>
      </c>
      <c r="O3" s="12">
        <v>27567</v>
      </c>
      <c r="P3" s="4">
        <v>27567</v>
      </c>
      <c r="Q3" s="5">
        <v>1676296748000</v>
      </c>
      <c r="R3" s="3" t="s">
        <v>6</v>
      </c>
      <c r="S3" s="5" t="s">
        <v>46</v>
      </c>
      <c r="T3">
        <f>LOOKUP(R3,Вход!$B$1:$B$2,Вход!$A$1:$A$2)</f>
        <v>2</v>
      </c>
      <c r="U3">
        <f>LOOKUP(S3,Пол!$B$1:$B$2,Пол!$A$1:$A$2)</f>
        <v>1</v>
      </c>
      <c r="W3">
        <v>2</v>
      </c>
    </row>
    <row r="4" spans="1:23" ht="15.75">
      <c r="A4" s="11">
        <v>3</v>
      </c>
      <c r="B4" s="11">
        <f>LOOKUP(C4,Роли!$B$1:$B$3,Роли!$A$1:$A$3)</f>
        <v>1</v>
      </c>
      <c r="C4" s="1" t="s">
        <v>13</v>
      </c>
      <c r="D4" s="1" t="s">
        <v>14</v>
      </c>
      <c r="E4" s="1" t="s">
        <v>15</v>
      </c>
      <c r="F4" t="s">
        <v>153</v>
      </c>
      <c r="G4" t="s">
        <v>152</v>
      </c>
      <c r="H4" t="s">
        <v>154</v>
      </c>
      <c r="I4" t="s">
        <v>15</v>
      </c>
      <c r="J4" s="2" t="s">
        <v>16</v>
      </c>
      <c r="K4" s="3" t="s">
        <v>17</v>
      </c>
      <c r="L4" s="3" t="s">
        <v>18</v>
      </c>
      <c r="M4" s="10">
        <f>RIGHT(SUBSTITUTE(SUBSTITUTE(SUBSTITUTE(SUBSTITUTE(SUBSTITUTE(SUBSTITUTE(SUBSTITUTE(SUBSTITUTE(L4,"@","")," ",""),".",""),".",""),")",""),"(",""),"-",""),"/",""),"10")*1</f>
        <v>5554448316</v>
      </c>
      <c r="N4" s="3" t="s">
        <v>223</v>
      </c>
      <c r="O4" s="12">
        <v>33466</v>
      </c>
      <c r="P4" s="4">
        <v>33466</v>
      </c>
      <c r="Q4" s="5">
        <v>1676051882000</v>
      </c>
      <c r="R4" s="3" t="s">
        <v>6</v>
      </c>
      <c r="S4" s="5" t="s">
        <v>46</v>
      </c>
      <c r="T4">
        <f>LOOKUP(R4,Вход!$B$1:$B$2,Вход!$A$1:$A$2)</f>
        <v>2</v>
      </c>
      <c r="U4">
        <f>LOOKUP(S4,Пол!$B$1:$B$2,Пол!$A$1:$A$2)</f>
        <v>1</v>
      </c>
      <c r="W4">
        <v>3</v>
      </c>
    </row>
    <row r="5" spans="1:23" ht="15.75">
      <c r="A5" s="11">
        <v>4</v>
      </c>
      <c r="B5" s="11">
        <f>LOOKUP(C5,Роли!$B$1:$B$3,Роли!$A$1:$A$3)</f>
        <v>3</v>
      </c>
      <c r="C5" s="1" t="s">
        <v>0</v>
      </c>
      <c r="D5" s="1" t="s">
        <v>19</v>
      </c>
      <c r="E5" s="1" t="s">
        <v>20</v>
      </c>
      <c r="F5" t="s">
        <v>156</v>
      </c>
      <c r="G5" t="s">
        <v>155</v>
      </c>
      <c r="H5" t="s">
        <v>157</v>
      </c>
      <c r="I5" t="s">
        <v>20</v>
      </c>
      <c r="J5" s="2" t="s">
        <v>21</v>
      </c>
      <c r="K5" t="s">
        <v>22</v>
      </c>
      <c r="L5" s="3" t="s">
        <v>23</v>
      </c>
      <c r="M5" s="10">
        <f>RIGHT(SUBSTITUTE(SUBSTITUTE(SUBSTITUTE(SUBSTITUTE(SUBSTITUTE(SUBSTITUTE(SUBSTITUTE(SUBSTITUTE(L5,"@","")," ",""),".",""),".",""),")",""),"(",""),"-",""),"/",""),"10")*1</f>
        <v>3926824442</v>
      </c>
      <c r="N5" s="3" t="s">
        <v>224</v>
      </c>
      <c r="O5" s="12">
        <v>25924</v>
      </c>
      <c r="P5" s="4">
        <v>25924</v>
      </c>
      <c r="Q5" s="5">
        <v>1675395308000</v>
      </c>
      <c r="R5" s="3" t="s">
        <v>6</v>
      </c>
      <c r="S5" s="5" t="s">
        <v>24</v>
      </c>
      <c r="T5">
        <f>LOOKUP(R5,Вход!$B$1:$B$2,Вход!$A$1:$A$2)</f>
        <v>2</v>
      </c>
      <c r="U5">
        <f>LOOKUP(S5,Пол!$B$1:$B$2,Пол!$A$1:$A$2)</f>
        <v>2</v>
      </c>
      <c r="W5">
        <v>4</v>
      </c>
    </row>
    <row r="6" spans="1:23" ht="15.75">
      <c r="A6" s="11">
        <v>5</v>
      </c>
      <c r="B6" s="11">
        <f>LOOKUP(C6,Роли!$B$1:$B$3,Роли!$A$1:$A$3)</f>
        <v>2</v>
      </c>
      <c r="C6" s="1" t="s">
        <v>7</v>
      </c>
      <c r="D6" s="1" t="s">
        <v>25</v>
      </c>
      <c r="E6" s="1" t="s">
        <v>26</v>
      </c>
      <c r="F6" t="s">
        <v>159</v>
      </c>
      <c r="G6" t="s">
        <v>158</v>
      </c>
      <c r="H6" t="s">
        <v>160</v>
      </c>
      <c r="I6" t="s">
        <v>26</v>
      </c>
      <c r="J6" s="2" t="s">
        <v>27</v>
      </c>
      <c r="K6" t="s">
        <v>28</v>
      </c>
      <c r="L6" s="3" t="s">
        <v>29</v>
      </c>
      <c r="M6" s="10">
        <f>RIGHT(SUBSTITUTE(SUBSTITUTE(SUBSTITUTE(SUBSTITUTE(SUBSTITUTE(SUBSTITUTE(SUBSTITUTE(SUBSTITUTE(L6,"@","")," ",""),".",""),".",""),")",""),"(",""),"-",""),"/",""),"10")*1</f>
        <v>8364290386</v>
      </c>
      <c r="N6" s="3" t="s">
        <v>225</v>
      </c>
      <c r="O6" s="12">
        <v>36284</v>
      </c>
      <c r="P6" s="4">
        <v>36284</v>
      </c>
      <c r="Q6" s="5">
        <v>1676496955000</v>
      </c>
      <c r="R6" s="3" t="s">
        <v>30</v>
      </c>
      <c r="S6" s="5" t="s">
        <v>24</v>
      </c>
      <c r="T6">
        <f>LOOKUP(R6,Вход!$B$1:$B$2,Вход!$A$1:$A$2)</f>
        <v>1</v>
      </c>
      <c r="U6">
        <f>LOOKUP(S6,Пол!$B$1:$B$2,Пол!$A$1:$A$2)</f>
        <v>2</v>
      </c>
      <c r="W6">
        <v>5</v>
      </c>
    </row>
    <row r="7" spans="1:23" ht="15.75">
      <c r="A7" s="11">
        <v>6</v>
      </c>
      <c r="B7" s="11">
        <f>LOOKUP(C7,Роли!$B$1:$B$3,Роли!$A$1:$A$3)</f>
        <v>2</v>
      </c>
      <c r="C7" s="1" t="s">
        <v>7</v>
      </c>
      <c r="D7" s="1" t="s">
        <v>31</v>
      </c>
      <c r="E7" t="s">
        <v>32</v>
      </c>
      <c r="F7" t="s">
        <v>162</v>
      </c>
      <c r="G7" t="s">
        <v>161</v>
      </c>
      <c r="H7" t="s">
        <v>163</v>
      </c>
      <c r="I7" t="s">
        <v>32</v>
      </c>
      <c r="J7" s="2" t="s">
        <v>33</v>
      </c>
      <c r="K7" s="3" t="s">
        <v>34</v>
      </c>
      <c r="L7" s="3" t="s">
        <v>35</v>
      </c>
      <c r="M7" s="10">
        <f>RIGHT(SUBSTITUTE(SUBSTITUTE(SUBSTITUTE(SUBSTITUTE(SUBSTITUTE(SUBSTITUTE(SUBSTITUTE(SUBSTITUTE(L7,"@","")," ",""),".",""),".",""),")",""),"(",""),"-",""),"/",""),"10")*1</f>
        <v>2839453092</v>
      </c>
      <c r="N7" s="3" t="s">
        <v>226</v>
      </c>
      <c r="O7" s="12">
        <v>34674</v>
      </c>
      <c r="P7" s="4">
        <v>34674</v>
      </c>
      <c r="Q7" s="5">
        <v>1676146943000</v>
      </c>
      <c r="R7" s="3" t="s">
        <v>6</v>
      </c>
      <c r="S7" s="5" t="s">
        <v>46</v>
      </c>
      <c r="T7">
        <f>LOOKUP(R7,Вход!$B$1:$B$2,Вход!$A$1:$A$2)</f>
        <v>2</v>
      </c>
      <c r="U7">
        <f>LOOKUP(S7,Пол!$B$1:$B$2,Пол!$A$1:$A$2)</f>
        <v>1</v>
      </c>
      <c r="W7">
        <v>6</v>
      </c>
    </row>
    <row r="8" spans="1:23" ht="15.75">
      <c r="A8" s="11">
        <v>7</v>
      </c>
      <c r="B8" s="11">
        <f>LOOKUP(C8,Роли!$B$1:$B$3,Роли!$A$1:$A$3)</f>
        <v>2</v>
      </c>
      <c r="C8" s="1" t="s">
        <v>7</v>
      </c>
      <c r="D8" s="1" t="s">
        <v>36</v>
      </c>
      <c r="E8" s="1" t="s">
        <v>37</v>
      </c>
      <c r="F8" t="s">
        <v>165</v>
      </c>
      <c r="G8" t="s">
        <v>164</v>
      </c>
      <c r="H8" t="s">
        <v>166</v>
      </c>
      <c r="I8" t="s">
        <v>37</v>
      </c>
      <c r="J8" s="2" t="s">
        <v>38</v>
      </c>
      <c r="K8" s="3" t="s">
        <v>39</v>
      </c>
      <c r="L8" s="3" t="s">
        <v>40</v>
      </c>
      <c r="M8" s="10">
        <f>RIGHT(SUBSTITUTE(SUBSTITUTE(SUBSTITUTE(SUBSTITUTE(SUBSTITUTE(SUBSTITUTE(SUBSTITUTE(SUBSTITUTE(L8,"@","")," ",""),".",""),".",""),")",""),"(",""),"-",""),"/",""),"10")*1</f>
        <v>6213593669</v>
      </c>
      <c r="N8" s="3" t="s">
        <v>227</v>
      </c>
      <c r="O8" s="12">
        <v>34786</v>
      </c>
      <c r="P8" s="4">
        <v>34786</v>
      </c>
      <c r="Q8" s="5">
        <v>1676485346000</v>
      </c>
      <c r="R8" s="3" t="s">
        <v>6</v>
      </c>
      <c r="S8" s="5" t="s">
        <v>24</v>
      </c>
      <c r="T8">
        <f>LOOKUP(R8,Вход!$B$1:$B$2,Вход!$A$1:$A$2)</f>
        <v>2</v>
      </c>
      <c r="U8">
        <f>LOOKUP(S8,Пол!$B$1:$B$2,Пол!$A$1:$A$2)</f>
        <v>2</v>
      </c>
      <c r="W8">
        <v>7</v>
      </c>
    </row>
    <row r="9" spans="1:23" ht="15.75">
      <c r="A9" s="11">
        <v>8</v>
      </c>
      <c r="B9" s="11">
        <f>LOOKUP(C9,Роли!$B$1:$B$3,Роли!$A$1:$A$3)</f>
        <v>1</v>
      </c>
      <c r="C9" s="1" t="s">
        <v>13</v>
      </c>
      <c r="D9" s="1" t="s">
        <v>41</v>
      </c>
      <c r="E9" s="1" t="s">
        <v>42</v>
      </c>
      <c r="F9" t="s">
        <v>168</v>
      </c>
      <c r="G9" t="s">
        <v>167</v>
      </c>
      <c r="H9" t="s">
        <v>169</v>
      </c>
      <c r="I9" t="s">
        <v>42</v>
      </c>
      <c r="J9" s="2" t="s">
        <v>43</v>
      </c>
      <c r="K9" s="3" t="s">
        <v>44</v>
      </c>
      <c r="L9" s="3" t="s">
        <v>45</v>
      </c>
      <c r="M9" s="10">
        <f>RIGHT(SUBSTITUTE(SUBSTITUTE(SUBSTITUTE(SUBSTITUTE(SUBSTITUTE(SUBSTITUTE(SUBSTITUTE(SUBSTITUTE(L9,"@","")," ",""),".",""),".",""),")",""),"(",""),"-",""),"/",""),"10")*1</f>
        <v>4405610314</v>
      </c>
      <c r="N9" s="3" t="s">
        <v>228</v>
      </c>
      <c r="O9" s="12">
        <v>28211</v>
      </c>
      <c r="P9" s="4">
        <v>28211</v>
      </c>
      <c r="Q9" s="5">
        <v>1676502184000</v>
      </c>
      <c r="R9" s="3" t="s">
        <v>30</v>
      </c>
      <c r="S9" s="5" t="s">
        <v>46</v>
      </c>
      <c r="T9">
        <f>LOOKUP(R9,Вход!$B$1:$B$2,Вход!$A$1:$A$2)</f>
        <v>1</v>
      </c>
      <c r="U9">
        <f>LOOKUP(S9,Пол!$B$1:$B$2,Пол!$A$1:$A$2)</f>
        <v>1</v>
      </c>
      <c r="W9">
        <v>8</v>
      </c>
    </row>
    <row r="10" spans="1:23" ht="15.75">
      <c r="A10" s="11">
        <v>9</v>
      </c>
      <c r="B10" s="11">
        <f>LOOKUP(C10,Роли!$B$1:$B$3,Роли!$A$1:$A$3)</f>
        <v>3</v>
      </c>
      <c r="C10" s="1" t="s">
        <v>0</v>
      </c>
      <c r="D10" s="1" t="s">
        <v>47</v>
      </c>
      <c r="E10" s="1" t="s">
        <v>48</v>
      </c>
      <c r="F10" t="s">
        <v>171</v>
      </c>
      <c r="G10" t="s">
        <v>170</v>
      </c>
      <c r="H10" t="s">
        <v>172</v>
      </c>
      <c r="I10" t="s">
        <v>48</v>
      </c>
      <c r="J10" s="1" t="s">
        <v>49</v>
      </c>
      <c r="K10" s="3" t="s">
        <v>50</v>
      </c>
      <c r="L10" s="3" t="s">
        <v>51</v>
      </c>
      <c r="M10" s="10">
        <f>RIGHT(SUBSTITUTE(SUBSTITUTE(SUBSTITUTE(SUBSTITUTE(SUBSTITUTE(SUBSTITUTE(SUBSTITUTE(SUBSTITUTE(L10,"@","")," ",""),".",""),".",""),")",""),"(",""),"-",""),"/",""),"10")*1</f>
        <v>3319182434</v>
      </c>
      <c r="N10" s="3" t="s">
        <v>229</v>
      </c>
      <c r="O10" s="12">
        <v>27496</v>
      </c>
      <c r="P10" s="4">
        <v>27496</v>
      </c>
      <c r="Q10" s="5">
        <v>1675576520000</v>
      </c>
      <c r="R10" s="3" t="s">
        <v>6</v>
      </c>
      <c r="S10" s="5" t="s">
        <v>46</v>
      </c>
      <c r="T10">
        <f>LOOKUP(R10,Вход!$B$1:$B$2,Вход!$A$1:$A$2)</f>
        <v>2</v>
      </c>
      <c r="U10">
        <f>LOOKUP(S10,Пол!$B$1:$B$2,Пол!$A$1:$A$2)</f>
        <v>1</v>
      </c>
      <c r="W10">
        <v>9</v>
      </c>
    </row>
    <row r="11" spans="1:23" ht="15.75">
      <c r="A11" s="11">
        <v>10</v>
      </c>
      <c r="B11" s="11">
        <f>LOOKUP(C11,Роли!$B$1:$B$3,Роли!$A$1:$A$3)</f>
        <v>3</v>
      </c>
      <c r="C11" s="1" t="s">
        <v>0</v>
      </c>
      <c r="D11" s="1" t="s">
        <v>52</v>
      </c>
      <c r="E11" s="1" t="s">
        <v>53</v>
      </c>
      <c r="F11" t="s">
        <v>174</v>
      </c>
      <c r="G11" t="s">
        <v>173</v>
      </c>
      <c r="H11" t="s">
        <v>172</v>
      </c>
      <c r="I11" t="s">
        <v>53</v>
      </c>
      <c r="J11" s="1" t="s">
        <v>54</v>
      </c>
      <c r="K11" s="3" t="s">
        <v>55</v>
      </c>
      <c r="L11" s="3" t="s">
        <v>56</v>
      </c>
      <c r="M11" s="10">
        <f>RIGHT(SUBSTITUTE(SUBSTITUTE(SUBSTITUTE(SUBSTITUTE(SUBSTITUTE(SUBSTITUTE(SUBSTITUTE(SUBSTITUTE(L11,"@","")," ",""),".",""),".",""),")",""),"(",""),"-",""),"/",""),"10")*1</f>
        <v>4932193942</v>
      </c>
      <c r="N11" s="3" t="s">
        <v>230</v>
      </c>
      <c r="O11" s="12">
        <v>27751</v>
      </c>
      <c r="P11" s="4">
        <v>27751</v>
      </c>
      <c r="Q11" s="5" t="s">
        <v>145</v>
      </c>
      <c r="R11" s="3" t="s">
        <v>6</v>
      </c>
      <c r="S11" s="5" t="s">
        <v>46</v>
      </c>
      <c r="T11">
        <f>LOOKUP(R11,Вход!$B$1:$B$2,Вход!$A$1:$A$2)</f>
        <v>2</v>
      </c>
      <c r="U11">
        <f>LOOKUP(S11,Пол!$B$1:$B$2,Пол!$A$1:$A$2)</f>
        <v>1</v>
      </c>
      <c r="W11">
        <v>10</v>
      </c>
    </row>
    <row r="12" spans="1:23" ht="15.75">
      <c r="A12" s="11">
        <v>11</v>
      </c>
      <c r="B12" s="11">
        <f>LOOKUP(C12,Роли!$B$1:$B$3,Роли!$A$1:$A$3)</f>
        <v>3</v>
      </c>
      <c r="C12" s="1" t="s">
        <v>0</v>
      </c>
      <c r="D12" s="1" t="s">
        <v>57</v>
      </c>
      <c r="E12" s="1" t="s">
        <v>58</v>
      </c>
      <c r="F12" t="s">
        <v>176</v>
      </c>
      <c r="G12" t="s">
        <v>175</v>
      </c>
      <c r="H12" t="s">
        <v>177</v>
      </c>
      <c r="I12" t="s">
        <v>58</v>
      </c>
      <c r="J12" s="2" t="s">
        <v>59</v>
      </c>
      <c r="K12" s="3" t="s">
        <v>60</v>
      </c>
      <c r="L12" s="3" t="s">
        <v>61</v>
      </c>
      <c r="M12" s="10">
        <f>RIGHT(SUBSTITUTE(SUBSTITUTE(SUBSTITUTE(SUBSTITUTE(SUBSTITUTE(SUBSTITUTE(SUBSTITUTE(SUBSTITUTE(L12,"@","")," ",""),".",""),".",""),")",""),"(",""),"-",""),"/",""),"10")*1</f>
        <v>4074855030</v>
      </c>
      <c r="N12" s="3" t="s">
        <v>231</v>
      </c>
      <c r="O12" s="12">
        <v>36547</v>
      </c>
      <c r="P12" s="4">
        <v>36547</v>
      </c>
      <c r="Q12" s="5" t="s">
        <v>145</v>
      </c>
      <c r="R12" s="3" t="s">
        <v>30</v>
      </c>
      <c r="S12" s="5" t="s">
        <v>46</v>
      </c>
      <c r="T12">
        <f>LOOKUP(R12,Вход!$B$1:$B$2,Вход!$A$1:$A$2)</f>
        <v>1</v>
      </c>
      <c r="U12">
        <f>LOOKUP(S12,Пол!$B$1:$B$2,Пол!$A$1:$A$2)</f>
        <v>1</v>
      </c>
      <c r="W12">
        <v>11</v>
      </c>
    </row>
    <row r="13" spans="1:23" ht="15.75">
      <c r="A13" s="11">
        <v>12</v>
      </c>
      <c r="B13" s="11">
        <f>LOOKUP(C13,Роли!$B$1:$B$3,Роли!$A$1:$A$3)</f>
        <v>3</v>
      </c>
      <c r="C13" s="1" t="s">
        <v>0</v>
      </c>
      <c r="D13" s="1" t="s">
        <v>62</v>
      </c>
      <c r="E13" s="1" t="s">
        <v>63</v>
      </c>
      <c r="F13" t="s">
        <v>159</v>
      </c>
      <c r="G13" t="s">
        <v>178</v>
      </c>
      <c r="H13" t="s">
        <v>179</v>
      </c>
      <c r="I13" t="s">
        <v>63</v>
      </c>
      <c r="J13" s="2" t="s">
        <v>64</v>
      </c>
      <c r="K13" s="3" t="s">
        <v>65</v>
      </c>
      <c r="L13" s="3" t="s">
        <v>66</v>
      </c>
      <c r="M13" s="10">
        <f>RIGHT(SUBSTITUTE(SUBSTITUTE(SUBSTITUTE(SUBSTITUTE(SUBSTITUTE(SUBSTITUTE(SUBSTITUTE(SUBSTITUTE(L13,"@","")," ",""),".",""),".",""),")",""),"(",""),"-",""),"/",""),"10")*1</f>
        <v>9194782497</v>
      </c>
      <c r="N13" s="3" t="s">
        <v>232</v>
      </c>
      <c r="O13" s="12">
        <v>30592</v>
      </c>
      <c r="P13" s="4">
        <v>30592</v>
      </c>
      <c r="Q13" s="5">
        <v>1675538804000</v>
      </c>
      <c r="R13" s="3" t="s">
        <v>30</v>
      </c>
      <c r="S13" s="5" t="s">
        <v>24</v>
      </c>
      <c r="T13">
        <f>LOOKUP(R13,Вход!$B$1:$B$2,Вход!$A$1:$A$2)</f>
        <v>1</v>
      </c>
      <c r="U13">
        <f>LOOKUP(S13,Пол!$B$1:$B$2,Пол!$A$1:$A$2)</f>
        <v>2</v>
      </c>
      <c r="W13">
        <v>12</v>
      </c>
    </row>
    <row r="14" spans="1:23" ht="15.75">
      <c r="A14" s="11">
        <v>13</v>
      </c>
      <c r="B14" s="11">
        <f>LOOKUP(C14,Роли!$B$1:$B$3,Роли!$A$1:$A$3)</f>
        <v>2</v>
      </c>
      <c r="C14" s="1" t="s">
        <v>7</v>
      </c>
      <c r="D14" s="1" t="s">
        <v>67</v>
      </c>
      <c r="E14" t="s">
        <v>68</v>
      </c>
      <c r="F14" t="s">
        <v>181</v>
      </c>
      <c r="G14" t="s">
        <v>180</v>
      </c>
      <c r="H14" t="s">
        <v>182</v>
      </c>
      <c r="I14" t="s">
        <v>68</v>
      </c>
      <c r="J14" s="2" t="s">
        <v>69</v>
      </c>
      <c r="K14" s="3" t="s">
        <v>70</v>
      </c>
      <c r="L14" s="3" t="s">
        <v>71</v>
      </c>
      <c r="M14" s="10">
        <f>RIGHT(SUBSTITUTE(SUBSTITUTE(SUBSTITUTE(SUBSTITUTE(SUBSTITUTE(SUBSTITUTE(SUBSTITUTE(SUBSTITUTE(L14,"@","")," ",""),".",""),".",""),")",""),"(",""),"-",""),"/",""),"10")*1</f>
        <v>4828029580</v>
      </c>
      <c r="N14" s="3" t="s">
        <v>233</v>
      </c>
      <c r="O14" s="12">
        <v>35857</v>
      </c>
      <c r="P14" s="4">
        <v>35857</v>
      </c>
      <c r="Q14" s="5">
        <v>1676525424000</v>
      </c>
      <c r="R14" s="3" t="s">
        <v>6</v>
      </c>
      <c r="S14" s="5" t="s">
        <v>46</v>
      </c>
      <c r="T14">
        <f>LOOKUP(R14,Вход!$B$1:$B$2,Вход!$A$1:$A$2)</f>
        <v>2</v>
      </c>
      <c r="U14">
        <f>LOOKUP(S14,Пол!$B$1:$B$2,Пол!$A$1:$A$2)</f>
        <v>1</v>
      </c>
      <c r="W14">
        <v>13</v>
      </c>
    </row>
    <row r="15" spans="1:23" ht="15.75">
      <c r="A15" s="11">
        <v>14</v>
      </c>
      <c r="B15" s="11">
        <f>LOOKUP(C15,Роли!$B$1:$B$3,Роли!$A$1:$A$3)</f>
        <v>3</v>
      </c>
      <c r="C15" s="1" t="s">
        <v>0</v>
      </c>
      <c r="D15" s="1" t="s">
        <v>72</v>
      </c>
      <c r="E15" s="1" t="s">
        <v>73</v>
      </c>
      <c r="F15" t="s">
        <v>184</v>
      </c>
      <c r="G15" t="s">
        <v>183</v>
      </c>
      <c r="H15" t="s">
        <v>185</v>
      </c>
      <c r="I15" t="s">
        <v>144</v>
      </c>
      <c r="J15" s="2" t="s">
        <v>74</v>
      </c>
      <c r="K15" s="3" t="s">
        <v>75</v>
      </c>
      <c r="L15" s="3" t="s">
        <v>76</v>
      </c>
      <c r="M15" s="10">
        <f>RIGHT(SUBSTITUTE(SUBSTITUTE(SUBSTITUTE(SUBSTITUTE(SUBSTITUTE(SUBSTITUTE(SUBSTITUTE(SUBSTITUTE(L15,"@","")," ",""),".",""),".",""),")",""),"(",""),"-",""),"/",""),"10")*1</f>
        <v>4559446449</v>
      </c>
      <c r="N15" s="3" t="s">
        <v>234</v>
      </c>
      <c r="O15" s="12">
        <v>34128</v>
      </c>
      <c r="P15" s="4">
        <v>34128</v>
      </c>
      <c r="Q15" s="5">
        <v>1676072785000</v>
      </c>
      <c r="R15" s="3" t="s">
        <v>30</v>
      </c>
      <c r="S15" s="5" t="s">
        <v>46</v>
      </c>
      <c r="T15">
        <f>LOOKUP(R15,Вход!$B$1:$B$2,Вход!$A$1:$A$2)</f>
        <v>1</v>
      </c>
      <c r="U15">
        <f>LOOKUP(S15,Пол!$B$1:$B$2,Пол!$A$1:$A$2)</f>
        <v>1</v>
      </c>
      <c r="W15">
        <v>14</v>
      </c>
    </row>
    <row r="16" spans="1:23" ht="15.75">
      <c r="A16" s="11">
        <v>15</v>
      </c>
      <c r="B16" s="11">
        <f>LOOKUP(C16,Роли!$B$1:$B$3,Роли!$A$1:$A$3)</f>
        <v>2</v>
      </c>
      <c r="C16" s="1" t="s">
        <v>7</v>
      </c>
      <c r="D16" s="1" t="s">
        <v>77</v>
      </c>
      <c r="E16" t="s">
        <v>78</v>
      </c>
      <c r="F16" t="s">
        <v>187</v>
      </c>
      <c r="G16" t="s">
        <v>186</v>
      </c>
      <c r="H16" t="s">
        <v>188</v>
      </c>
      <c r="I16" t="s">
        <v>78</v>
      </c>
      <c r="J16" s="2" t="s">
        <v>79</v>
      </c>
      <c r="K16" s="3" t="s">
        <v>80</v>
      </c>
      <c r="L16" s="3" t="s">
        <v>81</v>
      </c>
      <c r="M16" s="10">
        <f>RIGHT(SUBSTITUTE(SUBSTITUTE(SUBSTITUTE(SUBSTITUTE(SUBSTITUTE(SUBSTITUTE(SUBSTITUTE(SUBSTITUTE(L16,"@","")," ",""),".",""),".",""),")",""),"(",""),"-",""),"/",""),"10")*1</f>
        <v>7103882563</v>
      </c>
      <c r="N16" s="3" t="s">
        <v>235</v>
      </c>
      <c r="O16" s="12">
        <v>29487</v>
      </c>
      <c r="P16" s="4">
        <v>29487</v>
      </c>
      <c r="Q16" s="5">
        <v>1675274216000</v>
      </c>
      <c r="R16" s="3" t="s">
        <v>6</v>
      </c>
      <c r="S16" s="5" t="s">
        <v>46</v>
      </c>
      <c r="T16">
        <f>LOOKUP(R16,Вход!$B$1:$B$2,Вход!$A$1:$A$2)</f>
        <v>2</v>
      </c>
      <c r="U16">
        <f>LOOKUP(S16,Пол!$B$1:$B$2,Пол!$A$1:$A$2)</f>
        <v>1</v>
      </c>
      <c r="W16">
        <v>15</v>
      </c>
    </row>
    <row r="17" spans="1:23" ht="15.75">
      <c r="A17" s="11">
        <v>16</v>
      </c>
      <c r="B17" s="11">
        <f>LOOKUP(C17,Роли!$B$1:$B$3,Роли!$A$1:$A$3)</f>
        <v>2</v>
      </c>
      <c r="C17" s="1" t="s">
        <v>7</v>
      </c>
      <c r="D17" s="1" t="s">
        <v>82</v>
      </c>
      <c r="E17" s="1" t="s">
        <v>83</v>
      </c>
      <c r="F17" t="s">
        <v>190</v>
      </c>
      <c r="G17" t="s">
        <v>189</v>
      </c>
      <c r="H17" t="s">
        <v>191</v>
      </c>
      <c r="I17" t="s">
        <v>83</v>
      </c>
      <c r="J17" s="2" t="s">
        <v>84</v>
      </c>
      <c r="K17" t="s">
        <v>85</v>
      </c>
      <c r="L17" s="3" t="s">
        <v>86</v>
      </c>
      <c r="M17" s="10">
        <f>RIGHT(SUBSTITUTE(SUBSTITUTE(SUBSTITUTE(SUBSTITUTE(SUBSTITUTE(SUBSTITUTE(SUBSTITUTE(SUBSTITUTE(L17,"@","")," ",""),".",""),".",""),")",""),"(",""),"-",""),"/",""),"10")*1</f>
        <v>7594523846</v>
      </c>
      <c r="N17" s="3" t="s">
        <v>236</v>
      </c>
      <c r="O17" s="12">
        <v>33310</v>
      </c>
      <c r="P17" s="4">
        <v>33310</v>
      </c>
      <c r="Q17" s="5">
        <v>1675883156000</v>
      </c>
      <c r="R17" s="3" t="s">
        <v>6</v>
      </c>
      <c r="S17" s="5" t="s">
        <v>24</v>
      </c>
      <c r="T17">
        <f>LOOKUP(R17,Вход!$B$1:$B$2,Вход!$A$1:$A$2)</f>
        <v>2</v>
      </c>
      <c r="U17">
        <f>LOOKUP(S17,Пол!$B$1:$B$2,Пол!$A$1:$A$2)</f>
        <v>2</v>
      </c>
      <c r="W17">
        <v>16</v>
      </c>
    </row>
    <row r="18" spans="1:23" ht="15.75">
      <c r="A18" s="11">
        <v>17</v>
      </c>
      <c r="B18" s="11">
        <f>LOOKUP(C18,Роли!$B$1:$B$3,Роли!$A$1:$A$3)</f>
        <v>2</v>
      </c>
      <c r="C18" s="1" t="s">
        <v>7</v>
      </c>
      <c r="D18" s="1" t="s">
        <v>119</v>
      </c>
      <c r="E18" s="1" t="s">
        <v>120</v>
      </c>
      <c r="F18" t="s">
        <v>193</v>
      </c>
      <c r="G18" t="s">
        <v>192</v>
      </c>
      <c r="H18" t="s">
        <v>194</v>
      </c>
      <c r="I18" t="s">
        <v>120</v>
      </c>
      <c r="J18" s="2" t="s">
        <v>121</v>
      </c>
      <c r="K18" s="3" t="s">
        <v>122</v>
      </c>
      <c r="L18" s="3" t="s">
        <v>123</v>
      </c>
      <c r="M18" s="10">
        <f>RIGHT(SUBSTITUTE(SUBSTITUTE(SUBSTITUTE(SUBSTITUTE(SUBSTITUTE(SUBSTITUTE(SUBSTITUTE(SUBSTITUTE(L18,"@","")," ",""),".",""),".",""),")",""),"(",""),"-",""),"/",""),"10")*1</f>
        <v>6878011332</v>
      </c>
      <c r="N18" s="3" t="s">
        <v>237</v>
      </c>
      <c r="O18" s="12">
        <v>35899</v>
      </c>
      <c r="P18" s="4">
        <v>35899</v>
      </c>
      <c r="Q18" s="5" t="s">
        <v>145</v>
      </c>
      <c r="R18" s="3" t="s">
        <v>145</v>
      </c>
      <c r="S18" s="5" t="s">
        <v>46</v>
      </c>
      <c r="T18" t="s">
        <v>145</v>
      </c>
      <c r="U18">
        <f>LOOKUP(S18,Пол!$B$1:$B$2,Пол!$A$1:$A$2)</f>
        <v>1</v>
      </c>
      <c r="W18">
        <v>17</v>
      </c>
    </row>
    <row r="19" spans="1:23" ht="15.75">
      <c r="A19" s="11">
        <v>18</v>
      </c>
      <c r="B19" s="11">
        <f>LOOKUP(C19,Роли!$B$1:$B$3,Роли!$A$1:$A$3)</f>
        <v>2</v>
      </c>
      <c r="C19" s="1" t="s">
        <v>7</v>
      </c>
      <c r="D19" s="1" t="s">
        <v>87</v>
      </c>
      <c r="E19" t="s">
        <v>88</v>
      </c>
      <c r="F19" t="s">
        <v>196</v>
      </c>
      <c r="G19" t="s">
        <v>195</v>
      </c>
      <c r="H19" t="s">
        <v>197</v>
      </c>
      <c r="I19" t="s">
        <v>88</v>
      </c>
      <c r="J19" s="2" t="s">
        <v>89</v>
      </c>
      <c r="K19" s="3" t="s">
        <v>90</v>
      </c>
      <c r="L19" s="3" t="s">
        <v>91</v>
      </c>
      <c r="M19" s="10">
        <f>RIGHT(SUBSTITUTE(SUBSTITUTE(SUBSTITUTE(SUBSTITUTE(SUBSTITUTE(SUBSTITUTE(SUBSTITUTE(SUBSTITUTE(L19,"@","")," ",""),".",""),".",""),")",""),"(",""),"-",""),"/",""),"10")*1</f>
        <v>4257832253</v>
      </c>
      <c r="N19" s="3" t="s">
        <v>238</v>
      </c>
      <c r="O19" s="12">
        <v>29327</v>
      </c>
      <c r="P19" s="4">
        <v>29327</v>
      </c>
      <c r="Q19" s="5">
        <v>1675609542000</v>
      </c>
      <c r="R19" s="3" t="s">
        <v>6</v>
      </c>
      <c r="S19" s="5" t="s">
        <v>24</v>
      </c>
      <c r="T19">
        <f>LOOKUP(R19,Вход!$B$1:$B$2,Вход!$A$1:$A$2)</f>
        <v>2</v>
      </c>
      <c r="U19">
        <f>LOOKUP(S19,Пол!$B$1:$B$2,Пол!$A$1:$A$2)</f>
        <v>2</v>
      </c>
      <c r="W19">
        <v>18</v>
      </c>
    </row>
    <row r="20" spans="1:23" ht="15.75">
      <c r="A20" s="11">
        <v>19</v>
      </c>
      <c r="B20" s="11">
        <f>LOOKUP(C20,Роли!$B$1:$B$3,Роли!$A$1:$A$3)</f>
        <v>3</v>
      </c>
      <c r="C20" s="1" t="s">
        <v>0</v>
      </c>
      <c r="D20" s="1" t="s">
        <v>92</v>
      </c>
      <c r="E20" s="1" t="s">
        <v>93</v>
      </c>
      <c r="F20" t="s">
        <v>199</v>
      </c>
      <c r="G20" t="s">
        <v>198</v>
      </c>
      <c r="H20" t="s">
        <v>200</v>
      </c>
      <c r="I20" t="s">
        <v>93</v>
      </c>
      <c r="J20" s="2" t="s">
        <v>94</v>
      </c>
      <c r="K20" s="3" t="s">
        <v>95</v>
      </c>
      <c r="L20" s="3" t="s">
        <v>96</v>
      </c>
      <c r="M20" s="10">
        <f>RIGHT(SUBSTITUTE(SUBSTITUTE(SUBSTITUTE(SUBSTITUTE(SUBSTITUTE(SUBSTITUTE(SUBSTITUTE(SUBSTITUTE(L20,"@","")," ",""),".",""),".",""),")",""),"(",""),"-",""),"/",""),"10")*1</f>
        <v>8894494391</v>
      </c>
      <c r="N20" s="3" t="s">
        <v>239</v>
      </c>
      <c r="O20" s="12">
        <v>34173</v>
      </c>
      <c r="P20" s="4">
        <v>34173</v>
      </c>
      <c r="Q20" s="5">
        <v>1676322794000</v>
      </c>
      <c r="R20" s="3" t="s">
        <v>6</v>
      </c>
      <c r="S20" s="5" t="s">
        <v>24</v>
      </c>
      <c r="T20">
        <f>LOOKUP(R20,Вход!$B$1:$B$2,Вход!$A$1:$A$2)</f>
        <v>2</v>
      </c>
      <c r="U20">
        <f>LOOKUP(S20,Пол!$B$1:$B$2,Пол!$A$1:$A$2)</f>
        <v>2</v>
      </c>
      <c r="W20">
        <v>19</v>
      </c>
    </row>
    <row r="21" spans="1:23" ht="15.75">
      <c r="A21" s="11">
        <v>20</v>
      </c>
      <c r="B21" s="11">
        <f>LOOKUP(C21,Роли!$B$1:$B$3,Роли!$A$1:$A$3)</f>
        <v>2</v>
      </c>
      <c r="C21" s="1" t="s">
        <v>7</v>
      </c>
      <c r="D21" s="1" t="s">
        <v>124</v>
      </c>
      <c r="E21" s="1" t="s">
        <v>125</v>
      </c>
      <c r="F21" t="s">
        <v>168</v>
      </c>
      <c r="G21" t="s">
        <v>201</v>
      </c>
      <c r="H21" t="s">
        <v>202</v>
      </c>
      <c r="I21" t="s">
        <v>125</v>
      </c>
      <c r="J21" s="2" t="s">
        <v>126</v>
      </c>
      <c r="K21" s="3" t="s">
        <v>127</v>
      </c>
      <c r="L21" s="3" t="s">
        <v>128</v>
      </c>
      <c r="M21" s="10">
        <f>RIGHT(SUBSTITUTE(SUBSTITUTE(SUBSTITUTE(SUBSTITUTE(SUBSTITUTE(SUBSTITUTE(SUBSTITUTE(SUBSTITUTE(L21,"@","")," ",""),".",""),".",""),")",""),"(",""),"-",""),"/",""),"10")*1</f>
        <v>8253018250</v>
      </c>
      <c r="N21" s="3" t="s">
        <v>240</v>
      </c>
      <c r="O21" s="12">
        <v>33025</v>
      </c>
      <c r="P21" s="4">
        <v>33025</v>
      </c>
      <c r="Q21" s="5" t="s">
        <v>145</v>
      </c>
      <c r="R21" s="3" t="s">
        <v>145</v>
      </c>
      <c r="S21" s="5" t="s">
        <v>46</v>
      </c>
      <c r="T21" t="s">
        <v>145</v>
      </c>
      <c r="U21">
        <f>LOOKUP(S21,Пол!$B$1:$B$2,Пол!$A$1:$A$2)</f>
        <v>1</v>
      </c>
      <c r="W21">
        <v>20</v>
      </c>
    </row>
    <row r="22" spans="1:23" ht="15.75">
      <c r="A22" s="11">
        <v>21</v>
      </c>
      <c r="B22" s="11">
        <f>LOOKUP(C22,Роли!$B$1:$B$3,Роли!$A$1:$A$3)</f>
        <v>2</v>
      </c>
      <c r="C22" s="1" t="s">
        <v>7</v>
      </c>
      <c r="D22" s="1" t="s">
        <v>129</v>
      </c>
      <c r="E22" s="1" t="s">
        <v>130</v>
      </c>
      <c r="F22" t="s">
        <v>204</v>
      </c>
      <c r="G22" t="s">
        <v>203</v>
      </c>
      <c r="H22" t="s">
        <v>205</v>
      </c>
      <c r="I22" t="s">
        <v>130</v>
      </c>
      <c r="J22" s="2" t="s">
        <v>131</v>
      </c>
      <c r="K22" s="3" t="s">
        <v>132</v>
      </c>
      <c r="L22" s="3" t="s">
        <v>133</v>
      </c>
      <c r="M22" s="10">
        <f>RIGHT(SUBSTITUTE(SUBSTITUTE(SUBSTITUTE(SUBSTITUTE(SUBSTITUTE(SUBSTITUTE(SUBSTITUTE(SUBSTITUTE(L22,"@","")," ",""),".",""),".",""),")",""),"(",""),"-",""),"/",""),"10")*1</f>
        <v>3973342086</v>
      </c>
      <c r="N22" s="3" t="s">
        <v>241</v>
      </c>
      <c r="O22" s="12">
        <v>32132</v>
      </c>
      <c r="P22" s="4">
        <v>32132</v>
      </c>
      <c r="Q22" s="5" t="s">
        <v>145</v>
      </c>
      <c r="R22" s="3" t="s">
        <v>145</v>
      </c>
      <c r="S22" s="5" t="s">
        <v>46</v>
      </c>
      <c r="T22" t="s">
        <v>145</v>
      </c>
      <c r="U22">
        <f>LOOKUP(S22,Пол!$B$1:$B$2,Пол!$A$1:$A$2)</f>
        <v>1</v>
      </c>
      <c r="W22">
        <v>21</v>
      </c>
    </row>
    <row r="23" spans="1:23" ht="15.75">
      <c r="A23" s="11">
        <v>22</v>
      </c>
      <c r="B23" s="11">
        <f>LOOKUP(C23,Роли!$B$1:$B$3,Роли!$A$1:$A$3)</f>
        <v>3</v>
      </c>
      <c r="C23" s="1" t="s">
        <v>0</v>
      </c>
      <c r="D23" s="1" t="s">
        <v>134</v>
      </c>
      <c r="E23" s="1" t="s">
        <v>135</v>
      </c>
      <c r="F23" t="s">
        <v>150</v>
      </c>
      <c r="G23" t="s">
        <v>206</v>
      </c>
      <c r="H23" t="s">
        <v>207</v>
      </c>
      <c r="I23" t="s">
        <v>135</v>
      </c>
      <c r="J23" s="2" t="s">
        <v>136</v>
      </c>
      <c r="K23" s="3" t="s">
        <v>137</v>
      </c>
      <c r="L23" s="3" t="s">
        <v>138</v>
      </c>
      <c r="M23" s="10">
        <f>RIGHT(SUBSTITUTE(SUBSTITUTE(SUBSTITUTE(SUBSTITUTE(SUBSTITUTE(SUBSTITUTE(SUBSTITUTE(SUBSTITUTE(L23,"@","")," ",""),".",""),".",""),")",""),"(",""),"-",""),"/",""),"10")*1</f>
        <v>2415703040</v>
      </c>
      <c r="N23" s="3" t="s">
        <v>242</v>
      </c>
      <c r="O23" s="12">
        <v>29881</v>
      </c>
      <c r="P23" s="4">
        <v>29881</v>
      </c>
      <c r="Q23" s="5" t="s">
        <v>145</v>
      </c>
      <c r="R23" s="3" t="s">
        <v>145</v>
      </c>
      <c r="S23" s="5" t="s">
        <v>46</v>
      </c>
      <c r="T23" t="s">
        <v>145</v>
      </c>
      <c r="U23">
        <f>LOOKUP(S23,Пол!$B$1:$B$2,Пол!$A$1:$A$2)</f>
        <v>1</v>
      </c>
      <c r="W23">
        <v>22</v>
      </c>
    </row>
    <row r="24" spans="1:23" ht="15.75">
      <c r="A24" s="11">
        <v>23</v>
      </c>
      <c r="B24" s="11">
        <f>LOOKUP(C24,Роли!$B$1:$B$3,Роли!$A$1:$A$3)</f>
        <v>2</v>
      </c>
      <c r="C24" s="1" t="s">
        <v>7</v>
      </c>
      <c r="D24" s="1" t="s">
        <v>97</v>
      </c>
      <c r="E24" s="1" t="s">
        <v>98</v>
      </c>
      <c r="F24" t="s">
        <v>176</v>
      </c>
      <c r="G24" t="s">
        <v>208</v>
      </c>
      <c r="H24" t="s">
        <v>209</v>
      </c>
      <c r="I24" t="s">
        <v>98</v>
      </c>
      <c r="J24" s="2" t="s">
        <v>99</v>
      </c>
      <c r="K24" s="3" t="s">
        <v>100</v>
      </c>
      <c r="L24" s="3" t="s">
        <v>101</v>
      </c>
      <c r="M24" s="10">
        <f>RIGHT(SUBSTITUTE(SUBSTITUTE(SUBSTITUTE(SUBSTITUTE(SUBSTITUTE(SUBSTITUTE(SUBSTITUTE(SUBSTITUTE(L24,"@","")," ",""),".",""),".",""),")",""),"(",""),"-",""),"/",""),"10")*1</f>
        <v>7134628265</v>
      </c>
      <c r="N24" s="3" t="s">
        <v>243</v>
      </c>
      <c r="O24" s="12">
        <v>28116</v>
      </c>
      <c r="P24" s="4">
        <v>28116</v>
      </c>
      <c r="Q24" s="5">
        <v>1675801821000</v>
      </c>
      <c r="R24" s="3" t="s">
        <v>30</v>
      </c>
      <c r="S24" s="5" t="s">
        <v>46</v>
      </c>
      <c r="T24">
        <f>LOOKUP(R24,Вход!$B$1:$B$2,Вход!$A$1:$A$2)</f>
        <v>1</v>
      </c>
      <c r="U24">
        <f>LOOKUP(S24,Пол!$B$1:$B$2,Пол!$A$1:$A$2)</f>
        <v>1</v>
      </c>
      <c r="W24">
        <v>23</v>
      </c>
    </row>
    <row r="25" spans="1:23" ht="15.75">
      <c r="A25" s="11">
        <v>24</v>
      </c>
      <c r="B25" s="11">
        <f>LOOKUP(C25,Роли!$B$1:$B$3,Роли!$A$1:$A$3)</f>
        <v>3</v>
      </c>
      <c r="C25" s="1" t="s">
        <v>0</v>
      </c>
      <c r="D25" s="1" t="s">
        <v>139</v>
      </c>
      <c r="E25" s="1" t="s">
        <v>140</v>
      </c>
      <c r="F25" t="s">
        <v>211</v>
      </c>
      <c r="G25" t="s">
        <v>210</v>
      </c>
      <c r="H25" t="s">
        <v>212</v>
      </c>
      <c r="I25" t="s">
        <v>140</v>
      </c>
      <c r="J25" s="2" t="s">
        <v>141</v>
      </c>
      <c r="K25" s="3" t="s">
        <v>142</v>
      </c>
      <c r="L25" s="3" t="s">
        <v>143</v>
      </c>
      <c r="M25" s="10">
        <f>RIGHT(SUBSTITUTE(SUBSTITUTE(SUBSTITUTE(SUBSTITUTE(SUBSTITUTE(SUBSTITUTE(SUBSTITUTE(SUBSTITUTE(L25,"@","")," ",""),".",""),".",""),")",""),"(",""),"-",""),"/",""),"10")*1</f>
        <v>8548222331</v>
      </c>
      <c r="N25" s="3" t="s">
        <v>244</v>
      </c>
      <c r="O25" s="12">
        <v>26829</v>
      </c>
      <c r="P25" s="4">
        <v>26829</v>
      </c>
      <c r="Q25" s="5" t="s">
        <v>145</v>
      </c>
      <c r="R25" s="3" t="s">
        <v>145</v>
      </c>
      <c r="S25" s="5" t="s">
        <v>46</v>
      </c>
      <c r="T25" t="s">
        <v>145</v>
      </c>
      <c r="U25">
        <f>LOOKUP(S25,Пол!$B$1:$B$2,Пол!$A$1:$A$2)</f>
        <v>1</v>
      </c>
      <c r="W25">
        <v>24</v>
      </c>
    </row>
    <row r="26" spans="1:23" ht="15.75">
      <c r="A26" s="11">
        <v>25</v>
      </c>
      <c r="B26" s="11">
        <f>LOOKUP(C26,Роли!$B$1:$B$3,Роли!$A$1:$A$3)</f>
        <v>2</v>
      </c>
      <c r="C26" s="1" t="s">
        <v>7</v>
      </c>
      <c r="D26" s="1" t="s">
        <v>102</v>
      </c>
      <c r="E26" s="1" t="s">
        <v>103</v>
      </c>
      <c r="F26" t="s">
        <v>214</v>
      </c>
      <c r="G26" t="s">
        <v>213</v>
      </c>
      <c r="H26" t="s">
        <v>215</v>
      </c>
      <c r="I26" t="s">
        <v>103</v>
      </c>
      <c r="J26" s="2" t="s">
        <v>104</v>
      </c>
      <c r="K26" s="3" t="s">
        <v>105</v>
      </c>
      <c r="L26" s="3" t="s">
        <v>106</v>
      </c>
      <c r="M26" s="10">
        <f>RIGHT(SUBSTITUTE(SUBSTITUTE(SUBSTITUTE(SUBSTITUTE(SUBSTITUTE(SUBSTITUTE(SUBSTITUTE(SUBSTITUTE(L26,"@","")," ",""),".",""),".",""),")",""),"(",""),"-",""),"/",""),"10")*1</f>
        <v>4397136117</v>
      </c>
      <c r="N26" s="3" t="s">
        <v>245</v>
      </c>
      <c r="O26" s="12">
        <v>31813</v>
      </c>
      <c r="P26" s="4">
        <v>31813</v>
      </c>
      <c r="Q26" s="6">
        <v>44958.546759259261</v>
      </c>
      <c r="R26" s="3" t="s">
        <v>30</v>
      </c>
      <c r="S26" s="5" t="s">
        <v>24</v>
      </c>
      <c r="T26">
        <f>LOOKUP(R26,Вход!$B$1:$B$2,Вход!$A$1:$A$2)</f>
        <v>1</v>
      </c>
      <c r="U26">
        <f>LOOKUP(S26,Пол!$B$1:$B$2,Пол!$A$1:$A$2)</f>
        <v>2</v>
      </c>
      <c r="W26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2" max="2" width="12" customWidth="1"/>
  </cols>
  <sheetData>
    <row r="1" spans="1:2">
      <c r="A1">
        <v>1</v>
      </c>
      <c r="B1" s="3" t="s">
        <v>30</v>
      </c>
    </row>
    <row r="2" spans="1:2">
      <c r="A2">
        <v>2</v>
      </c>
      <c r="B2" s="3" t="s">
        <v>6</v>
      </c>
    </row>
  </sheetData>
  <sortState ref="B1:B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sheetData>
    <row r="1" spans="1:2">
      <c r="A1">
        <v>1</v>
      </c>
      <c r="B1" s="3" t="s">
        <v>46</v>
      </c>
    </row>
    <row r="2" spans="1:2">
      <c r="A2">
        <v>2</v>
      </c>
      <c r="B2" s="3" t="s">
        <v>24</v>
      </c>
    </row>
  </sheetData>
  <sortState ref="B1:B2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/>
  <cols>
    <col min="2" max="2" width="17.7109375" customWidth="1"/>
  </cols>
  <sheetData>
    <row r="1" spans="1:2" ht="15.75">
      <c r="A1">
        <v>1</v>
      </c>
      <c r="B1" s="1" t="s">
        <v>13</v>
      </c>
    </row>
    <row r="2" spans="1:2" ht="15.75">
      <c r="A2">
        <v>2</v>
      </c>
      <c r="B2" s="1" t="s">
        <v>7</v>
      </c>
    </row>
    <row r="3" spans="1:2" ht="15.75">
      <c r="A3">
        <v>3</v>
      </c>
      <c r="B3" s="1" t="s">
        <v>0</v>
      </c>
    </row>
  </sheetData>
  <sortState ref="B1:B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Сотрудники</vt:lpstr>
      <vt:lpstr>Вход</vt:lpstr>
      <vt:lpstr>Пол</vt:lpstr>
      <vt:lpstr>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2024-10-22T09:17:02Z</dcterms:modified>
</cp:coreProperties>
</file>