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0" activeTab="10"/>
  </bookViews>
  <sheets>
    <sheet name="Material_type_product" sheetId="1" r:id="rId1"/>
    <sheet name="Master_Product_import" sheetId="2" r:id="rId2"/>
    <sheet name="Production" sheetId="3" r:id="rId3"/>
    <sheet name="Adress" sheetId="6" r:id="rId4"/>
    <sheet name="Town" sheetId="10" r:id="rId5"/>
    <sheet name="Oblast" sheetId="7" r:id="rId6"/>
    <sheet name="Article" sheetId="9" r:id="rId7"/>
    <sheet name="Street" sheetId="8" r:id="rId8"/>
    <sheet name="PArtner_import" sheetId="5" r:id="rId9"/>
    <sheet name="Director" sheetId="13" r:id="rId10"/>
    <sheet name="PartnerType" sheetId="11" r:id="rId11"/>
    <sheet name="Partner_name" sheetId="4" r:id="rId12"/>
    <sheet name="Product_type_inmport" sheetId="14" r:id="rId13"/>
    <sheet name="ProductType" sheetId="16" r:id="rId14"/>
    <sheet name="Products_Import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4" l="1"/>
  <c r="C4" i="14"/>
  <c r="C5" i="14"/>
  <c r="C2" i="14"/>
  <c r="E3" i="15"/>
  <c r="E4" i="15"/>
  <c r="E5" i="15"/>
  <c r="E6" i="15"/>
  <c r="E2" i="15"/>
  <c r="C3" i="15"/>
  <c r="C4" i="15"/>
  <c r="C5" i="15"/>
  <c r="C6" i="15"/>
  <c r="C2" i="15"/>
  <c r="D3" i="5"/>
  <c r="D4" i="5"/>
  <c r="D5" i="5"/>
  <c r="D6" i="5"/>
  <c r="D2" i="5"/>
  <c r="E3" i="5"/>
  <c r="E4" i="5"/>
  <c r="E5" i="5"/>
  <c r="E6" i="5"/>
  <c r="E2" i="5"/>
  <c r="G3" i="5"/>
  <c r="G4" i="5"/>
  <c r="G5" i="5"/>
  <c r="G6" i="5"/>
  <c r="G2" i="5"/>
  <c r="K3" i="5"/>
  <c r="K4" i="5"/>
  <c r="K5" i="5"/>
  <c r="K6" i="5"/>
  <c r="K2" i="5"/>
  <c r="I3" i="6"/>
  <c r="I4" i="6"/>
  <c r="I5" i="6"/>
  <c r="I6" i="6"/>
  <c r="I2" i="6"/>
  <c r="G3" i="6"/>
  <c r="G4" i="6"/>
  <c r="G5" i="6"/>
  <c r="G6" i="6"/>
  <c r="G2" i="6"/>
  <c r="E3" i="6"/>
  <c r="E4" i="6"/>
  <c r="E5" i="6"/>
  <c r="E6" i="6"/>
  <c r="E2" i="6"/>
  <c r="C3" i="6"/>
  <c r="C4" i="6"/>
  <c r="C5" i="6"/>
  <c r="C6" i="6"/>
  <c r="C2" i="6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</calcChain>
</file>

<file path=xl/sharedStrings.xml><?xml version="1.0" encoding="utf-8"?>
<sst xmlns="http://schemas.openxmlformats.org/spreadsheetml/2006/main" count="176" uniqueCount="93">
  <si>
    <t>Тип материала</t>
  </si>
  <si>
    <t xml:space="preserve">Процент брака материала </t>
  </si>
  <si>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</si>
  <si>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</si>
  <si>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</si>
  <si>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</si>
  <si>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</si>
  <si>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Продукция</t>
  </si>
  <si>
    <t>Наименование партнера</t>
  </si>
  <si>
    <t>Количество продукции</t>
  </si>
  <si>
    <t>Дата продажи</t>
  </si>
  <si>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</si>
  <si>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</si>
  <si>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</si>
  <si>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</si>
  <si>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</si>
  <si>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Паркет 29</t>
  </si>
  <si>
    <t>Пробковое напольное клеевое покрытие 32 класс 4 мм</t>
  </si>
  <si>
    <t>Стройсервис</t>
  </si>
  <si>
    <t>Ремонт и отделка</t>
  </si>
  <si>
    <t>МонтажПро</t>
  </si>
  <si>
    <t>Id_Partner</t>
  </si>
  <si>
    <t>Id_Production</t>
  </si>
  <si>
    <t>Id</t>
  </si>
  <si>
    <t>Тип партнера</t>
  </si>
  <si>
    <t>Директор</t>
  </si>
  <si>
    <t>Электронная почта партнера</t>
  </si>
  <si>
    <t>Телефон партнера</t>
  </si>
  <si>
    <t>Юридический адрес партнера</t>
  </si>
  <si>
    <t>ИНН</t>
  </si>
  <si>
    <t>Рейтинг</t>
  </si>
  <si>
    <t>ЗАО</t>
  </si>
  <si>
    <t>Иванова Александра Ивановна</t>
  </si>
  <si>
    <t>aleksandraivanova@ml.ru</t>
  </si>
  <si>
    <t>493 123 45 67</t>
  </si>
  <si>
    <t>652050, Кемеровская область, город Юрга, ул. Лесная, 15</t>
  </si>
  <si>
    <t>ООО</t>
  </si>
  <si>
    <t>Петров Василий Петрович</t>
  </si>
  <si>
    <t>vppetrov@vl.ru</t>
  </si>
  <si>
    <t>987 123 56 78</t>
  </si>
  <si>
    <t>164500, Архангельская область, город Северодвинск, ул. Строителей, 18</t>
  </si>
  <si>
    <t>ПАО</t>
  </si>
  <si>
    <t>Соловьев Андрей Николаевич</t>
  </si>
  <si>
    <t>ansolovev@st.ru</t>
  </si>
  <si>
    <t>812 223 32 00</t>
  </si>
  <si>
    <t>188910, Ленинградская область, город Приморск, ул. Парковая, 21</t>
  </si>
  <si>
    <t>ОАО</t>
  </si>
  <si>
    <t>Воробьева Екатерина Валерьевна</t>
  </si>
  <si>
    <t>ekaterina.vorobeva@ml.ru</t>
  </si>
  <si>
    <t>444 222 33 11</t>
  </si>
  <si>
    <t>143960, Московская область, город Реутов, ул. Свободы, 51</t>
  </si>
  <si>
    <t>Степанов Степан Сергеевич</t>
  </si>
  <si>
    <t>stepanov@stepan.ru</t>
  </si>
  <si>
    <t>912 888 33 33</t>
  </si>
  <si>
    <t>309500, Белгородская область, город Старый Оскол, ул. Рабочая, 122</t>
  </si>
  <si>
    <t xml:space="preserve"> Кемеровская область</t>
  </si>
  <si>
    <t xml:space="preserve"> город Юрга</t>
  </si>
  <si>
    <t xml:space="preserve"> ул. Лесная</t>
  </si>
  <si>
    <t xml:space="preserve"> Архангельская область</t>
  </si>
  <si>
    <t xml:space="preserve"> город Северодвинск</t>
  </si>
  <si>
    <t xml:space="preserve"> ул. Строителей</t>
  </si>
  <si>
    <t xml:space="preserve"> Ленинградская область</t>
  </si>
  <si>
    <t xml:space="preserve"> город Приморск</t>
  </si>
  <si>
    <t xml:space="preserve"> ул. Парковая</t>
  </si>
  <si>
    <t xml:space="preserve"> Московская область</t>
  </si>
  <si>
    <t xml:space="preserve"> город Реутов</t>
  </si>
  <si>
    <t xml:space="preserve"> ул. Свободы</t>
  </si>
  <si>
    <t xml:space="preserve"> Белгородская область</t>
  </si>
  <si>
    <t xml:space="preserve"> город Старый Оскол</t>
  </si>
  <si>
    <t xml:space="preserve"> ул. Рабочая</t>
  </si>
  <si>
    <t>IdArticle</t>
  </si>
  <si>
    <t>Id_Oblast</t>
  </si>
  <si>
    <t>Id_Town</t>
  </si>
  <si>
    <t>Id_Street</t>
  </si>
  <si>
    <t>Id_Adrees</t>
  </si>
  <si>
    <t>IdDiretor</t>
  </si>
  <si>
    <t>IdPartnerName</t>
  </si>
  <si>
    <t>IdTypePartner</t>
  </si>
  <si>
    <t>Тип продукции</t>
  </si>
  <si>
    <t>Коэффициент типа продукции</t>
  </si>
  <si>
    <t>Ламинат</t>
  </si>
  <si>
    <t>Массивная доска</t>
  </si>
  <si>
    <t>Паркетная доска</t>
  </si>
  <si>
    <t>Пробковое покрытие</t>
  </si>
  <si>
    <t>Наименование продукции</t>
  </si>
  <si>
    <t>Артикул</t>
  </si>
  <si>
    <t>Минимальная стоимость для партнера</t>
  </si>
  <si>
    <t>id</t>
  </si>
  <si>
    <t>Id_type</t>
  </si>
  <si>
    <t>IdProductName</t>
  </si>
  <si>
    <t>Num_house</t>
  </si>
  <si>
    <t>Phone_number</t>
  </si>
  <si>
    <t>IdTypeProduction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</si>
</sst>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14" fontId="2" fillId="0" borderId="0" xfId="0" applyNumberFormat="1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vertical="center" wrapText="1"/>
    </xf>
    <xf numFmtId="2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defaultRowHeight="15" x14ac:dyDescent="0.25"/>
  <cols>
    <col min="2" max="2" width="19.42578125" customWidth="1"/>
    <col min="3" max="3" width="30" style="1" customWidth="1"/>
  </cols>
  <sheetData>
    <row r="1" spans="1:3" x14ac:dyDescent="0.25">
      <c r="A1" t="s">
        <v>23</v>
      </c>
      <c r="B1" t="s">
        <v>0</v>
      </c>
      <c r="C1" s="1" t="s">
        <v>1</v>
      </c>
    </row>
    <row r="2" spans="1:3" x14ac:dyDescent="0.25">
      <c r="A2">
        <v>1</v>
      </c>
      <c r="B2" t="s">
        <v>2</v>
      </c>
      <c r="C2" s="2">
        <v>1E-3</v>
      </c>
    </row>
    <row r="3" spans="1:3" x14ac:dyDescent="0.25">
      <c r="A3">
        <v>2</v>
      </c>
      <c r="B3" t="s">
        <v>3</v>
      </c>
      <c r="C3" s="2">
        <v>9.4999999999999998E-3</v>
      </c>
    </row>
    <row r="4" spans="1:3" x14ac:dyDescent="0.25">
      <c r="A4">
        <v>3</v>
      </c>
      <c r="B4" t="s">
        <v>4</v>
      </c>
      <c r="C4" s="2">
        <v>2.8E-3</v>
      </c>
    </row>
    <row r="5" spans="1:3" x14ac:dyDescent="0.25">
      <c r="A5">
        <v>4</v>
      </c>
      <c r="B5" t="s">
        <v>5</v>
      </c>
      <c r="C5" s="2">
        <v>5.4999999999999997E-3</v>
      </c>
    </row>
    <row r="6" spans="1:3" x14ac:dyDescent="0.25">
      <c r="A6">
        <v>5</v>
      </c>
      <c r="B6" t="s">
        <v>6</v>
      </c>
      <c r="C6" s="2">
        <v>3.3999999999999998E-3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2" max="2" width="38" customWidth="1"/>
  </cols>
  <sheetData>
    <row r="1" spans="1:2" x14ac:dyDescent="0.25">
      <c r="A1">
        <v>1</v>
      </c>
      <c r="B1" s="4" t="s">
        <v>47</v>
      </c>
    </row>
    <row r="2" spans="1:2" x14ac:dyDescent="0.25">
      <c r="A2">
        <v>2</v>
      </c>
      <c r="B2" s="4" t="s">
        <v>32</v>
      </c>
    </row>
    <row r="3" spans="1:2" x14ac:dyDescent="0.25">
      <c r="A3">
        <v>3</v>
      </c>
      <c r="B3" s="4" t="s">
        <v>37</v>
      </c>
    </row>
    <row r="4" spans="1:2" x14ac:dyDescent="0.25">
      <c r="A4">
        <v>4</v>
      </c>
      <c r="B4" s="4" t="s">
        <v>42</v>
      </c>
    </row>
    <row r="5" spans="1:2" x14ac:dyDescent="0.25">
      <c r="A5">
        <v>5</v>
      </c>
      <c r="B5" s="4" t="s">
        <v>51</v>
      </c>
    </row>
  </sheetData>
  <sortState ref="B1:B5">
    <sortCondition ref="B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8" sqref="C8"/>
    </sheetView>
  </sheetViews>
  <sheetFormatPr defaultRowHeight="15" x14ac:dyDescent="0.25"/>
  <sheetData>
    <row r="1" spans="1:2" x14ac:dyDescent="0.25">
      <c r="A1">
        <v>1</v>
      </c>
      <c r="B1" t="s">
        <v>31</v>
      </c>
    </row>
    <row r="2" spans="1:2" x14ac:dyDescent="0.25">
      <c r="A2">
        <v>2</v>
      </c>
      <c r="B2" t="s">
        <v>46</v>
      </c>
    </row>
    <row r="3" spans="1:2" x14ac:dyDescent="0.25">
      <c r="A3">
        <v>3</v>
      </c>
      <c r="B3" t="s">
        <v>36</v>
      </c>
    </row>
    <row r="4" spans="1:2" x14ac:dyDescent="0.25">
      <c r="A4">
        <v>4</v>
      </c>
      <c r="B4" t="s">
        <v>41</v>
      </c>
    </row>
  </sheetData>
  <sortState ref="B1:B4">
    <sortCondition ref="B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2" max="2" width="20" customWidth="1"/>
  </cols>
  <sheetData>
    <row r="1" spans="1:2" x14ac:dyDescent="0.25">
      <c r="A1">
        <v>1</v>
      </c>
      <c r="B1" s="4" t="s">
        <v>12</v>
      </c>
    </row>
    <row r="2" spans="1:2" x14ac:dyDescent="0.25">
      <c r="A2">
        <v>2</v>
      </c>
      <c r="B2" s="4" t="s">
        <v>20</v>
      </c>
    </row>
    <row r="3" spans="1:2" x14ac:dyDescent="0.25">
      <c r="A3">
        <v>3</v>
      </c>
      <c r="B3" s="4" t="s">
        <v>16</v>
      </c>
    </row>
    <row r="4" spans="1:2" x14ac:dyDescent="0.25">
      <c r="A4">
        <v>4</v>
      </c>
      <c r="B4" s="4" t="s">
        <v>19</v>
      </c>
    </row>
    <row r="5" spans="1:2" x14ac:dyDescent="0.25">
      <c r="A5">
        <v>5</v>
      </c>
      <c r="B5" s="4" t="s">
        <v>18</v>
      </c>
    </row>
  </sheetData>
  <sortState ref="B1:B5">
    <sortCondition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A2:D5"/>
    </sheetView>
  </sheetViews>
  <sheetFormatPr defaultRowHeight="15" x14ac:dyDescent="0.25"/>
  <cols>
    <col min="2" max="2" width="18.7109375" hidden="1" customWidth="1"/>
    <col min="3" max="3" width="18.7109375" customWidth="1"/>
    <col min="4" max="4" width="24.28515625" customWidth="1"/>
  </cols>
  <sheetData>
    <row r="1" spans="1:4" x14ac:dyDescent="0.25">
      <c r="A1" t="s">
        <v>23</v>
      </c>
      <c r="B1" s="6" t="s">
        <v>78</v>
      </c>
      <c r="C1" s="6" t="s">
        <v>92</v>
      </c>
      <c r="D1" s="6" t="s">
        <v>79</v>
      </c>
    </row>
    <row r="2" spans="1:4" x14ac:dyDescent="0.25">
      <c r="A2">
        <v>1</v>
      </c>
      <c r="B2" t="s">
        <v>80</v>
      </c>
      <c r="C2">
        <f>LOOKUP(B2,ProductType!$B$1:$B$4,ProductType!$A$1:$A$4)</f>
        <v>1</v>
      </c>
      <c r="D2" s="7">
        <v>2.35</v>
      </c>
    </row>
    <row r="3" spans="1:4" x14ac:dyDescent="0.25">
      <c r="A3">
        <v>2</v>
      </c>
      <c r="B3" t="s">
        <v>81</v>
      </c>
      <c r="C3">
        <f>LOOKUP(B3,ProductType!$B$1:$B$4,ProductType!$A$1:$A$4)</f>
        <v>2</v>
      </c>
      <c r="D3" s="7">
        <v>5.15</v>
      </c>
    </row>
    <row r="4" spans="1:4" x14ac:dyDescent="0.25">
      <c r="A4">
        <v>3</v>
      </c>
      <c r="B4" t="s">
        <v>82</v>
      </c>
      <c r="C4">
        <f>LOOKUP(B4,ProductType!$B$1:$B$4,ProductType!$A$1:$A$4)</f>
        <v>3</v>
      </c>
      <c r="D4" s="7">
        <v>4.34</v>
      </c>
    </row>
    <row r="5" spans="1:4" x14ac:dyDescent="0.25">
      <c r="A5">
        <v>4</v>
      </c>
      <c r="B5" t="s">
        <v>83</v>
      </c>
      <c r="C5">
        <f>LOOKUP(B5,ProductType!$B$1:$B$4,ProductType!$A$1:$A$4)</f>
        <v>4</v>
      </c>
      <c r="D5" s="7">
        <v>1.5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:B4"/>
    </sheetView>
  </sheetViews>
  <sheetFormatPr defaultRowHeight="15" x14ac:dyDescent="0.25"/>
  <sheetData>
    <row r="1" spans="1:2" x14ac:dyDescent="0.25">
      <c r="A1">
        <v>1</v>
      </c>
      <c r="B1" t="s">
        <v>80</v>
      </c>
    </row>
    <row r="2" spans="1:2" x14ac:dyDescent="0.25">
      <c r="A2">
        <v>2</v>
      </c>
      <c r="B2" t="s">
        <v>81</v>
      </c>
    </row>
    <row r="3" spans="1:2" x14ac:dyDescent="0.25">
      <c r="A3">
        <v>3</v>
      </c>
      <c r="B3" t="s">
        <v>82</v>
      </c>
    </row>
    <row r="4" spans="1:2" x14ac:dyDescent="0.25">
      <c r="A4">
        <v>4</v>
      </c>
      <c r="B4" t="s">
        <v>83</v>
      </c>
    </row>
  </sheetData>
  <sortState ref="B1:B4">
    <sortCondition ref="B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2" sqref="A2:G6"/>
    </sheetView>
  </sheetViews>
  <sheetFormatPr defaultRowHeight="15" x14ac:dyDescent="0.25"/>
  <cols>
    <col min="2" max="2" width="22.5703125" hidden="1" customWidth="1"/>
    <col min="3" max="3" width="22.5703125" customWidth="1"/>
    <col min="4" max="4" width="59.28515625" hidden="1" customWidth="1"/>
    <col min="5" max="5" width="28.5703125" customWidth="1"/>
    <col min="6" max="6" width="20.28515625" customWidth="1"/>
    <col min="7" max="7" width="34.5703125" customWidth="1"/>
  </cols>
  <sheetData>
    <row r="1" spans="1:7" x14ac:dyDescent="0.25">
      <c r="A1" t="s">
        <v>87</v>
      </c>
      <c r="B1" t="s">
        <v>78</v>
      </c>
      <c r="C1" t="s">
        <v>88</v>
      </c>
      <c r="D1" t="s">
        <v>84</v>
      </c>
      <c r="E1" t="s">
        <v>89</v>
      </c>
      <c r="F1" t="s">
        <v>85</v>
      </c>
      <c r="G1" t="s">
        <v>86</v>
      </c>
    </row>
    <row r="2" spans="1:7" x14ac:dyDescent="0.25">
      <c r="A2">
        <v>1</v>
      </c>
      <c r="B2" t="s">
        <v>82</v>
      </c>
      <c r="C2">
        <f>LOOKUP(B2,Product_type_inmport!$B$2:$B$5,Product_type_inmport!$A$2:$A$5)</f>
        <v>3</v>
      </c>
      <c r="D2" t="s">
        <v>11</v>
      </c>
      <c r="E2">
        <f>LOOKUP(D2,Production!$B$1:$B$5,Production!$A$1:$A$5)</f>
        <v>4</v>
      </c>
      <c r="F2">
        <v>8758385</v>
      </c>
      <c r="G2" s="8">
        <v>4456.8999999999996</v>
      </c>
    </row>
    <row r="3" spans="1:7" x14ac:dyDescent="0.25">
      <c r="A3">
        <v>2</v>
      </c>
      <c r="B3" t="s">
        <v>82</v>
      </c>
      <c r="C3">
        <f>LOOKUP(B3,Product_type_inmport!$B$2:$B$5,Product_type_inmport!$A$2:$A$5)</f>
        <v>3</v>
      </c>
      <c r="D3" t="s">
        <v>15</v>
      </c>
      <c r="E3">
        <f>LOOKUP(D3,Production!$B$1:$B$5,Production!$A$1:$A$5)</f>
        <v>1</v>
      </c>
      <c r="F3">
        <v>8858958</v>
      </c>
      <c r="G3" s="8">
        <v>7330.99</v>
      </c>
    </row>
    <row r="4" spans="1:7" x14ac:dyDescent="0.25">
      <c r="A4">
        <v>3</v>
      </c>
      <c r="B4" t="s">
        <v>80</v>
      </c>
      <c r="C4">
        <f>LOOKUP(B4,Product_type_inmport!$B$2:$B$5,Product_type_inmport!$A$2:$A$5)</f>
        <v>1</v>
      </c>
      <c r="D4" t="s">
        <v>13</v>
      </c>
      <c r="E4">
        <f>LOOKUP(D4,Production!$B$1:$B$5,Production!$A$1:$A$5)</f>
        <v>2</v>
      </c>
      <c r="F4">
        <v>7750282</v>
      </c>
      <c r="G4" s="8">
        <v>1799.33</v>
      </c>
    </row>
    <row r="5" spans="1:7" x14ac:dyDescent="0.25">
      <c r="A5">
        <v>4</v>
      </c>
      <c r="B5" t="s">
        <v>80</v>
      </c>
      <c r="C5">
        <f>LOOKUP(B5,Product_type_inmport!$B$2:$B$5,Product_type_inmport!$A$2:$A$5)</f>
        <v>1</v>
      </c>
      <c r="D5" t="s">
        <v>14</v>
      </c>
      <c r="E5">
        <f>LOOKUP(D5,Production!$B$1:$B$5,Production!$A$1:$A$5)</f>
        <v>3</v>
      </c>
      <c r="F5">
        <v>7028748</v>
      </c>
      <c r="G5" s="8">
        <v>3890.41</v>
      </c>
    </row>
    <row r="6" spans="1:7" x14ac:dyDescent="0.25">
      <c r="A6">
        <v>5</v>
      </c>
      <c r="B6" t="s">
        <v>83</v>
      </c>
      <c r="C6">
        <f>LOOKUP(B6,Product_type_inmport!$B$2:$B$5,Product_type_inmport!$A$2:$A$5)</f>
        <v>4</v>
      </c>
      <c r="D6" t="s">
        <v>17</v>
      </c>
      <c r="E6">
        <f>LOOKUP(D6,Production!$B$1:$B$5,Production!$A$1:$A$5)</f>
        <v>5</v>
      </c>
      <c r="F6">
        <v>5012543</v>
      </c>
      <c r="G6" s="8">
        <v>5450.59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B1" workbookViewId="0">
      <selection activeCell="B2" sqref="B2:G17"/>
    </sheetView>
  </sheetViews>
  <sheetFormatPr defaultRowHeight="15" x14ac:dyDescent="0.25"/>
  <cols>
    <col min="1" max="1" width="64.28515625" hidden="1" customWidth="1"/>
    <col min="2" max="2" width="10.5703125" customWidth="1"/>
    <col min="3" max="3" width="28.140625" customWidth="1"/>
    <col min="4" max="4" width="27.42578125" hidden="1" customWidth="1"/>
    <col min="5" max="5" width="27.42578125" customWidth="1"/>
    <col min="6" max="6" width="17.7109375" customWidth="1"/>
    <col min="7" max="7" width="24.140625" customWidth="1"/>
  </cols>
  <sheetData>
    <row r="1" spans="1:7" x14ac:dyDescent="0.25">
      <c r="A1" t="s">
        <v>7</v>
      </c>
      <c r="B1" t="s">
        <v>23</v>
      </c>
      <c r="C1" t="s">
        <v>22</v>
      </c>
      <c r="D1" t="s">
        <v>8</v>
      </c>
      <c r="E1" t="s">
        <v>21</v>
      </c>
      <c r="F1" s="3" t="s">
        <v>9</v>
      </c>
      <c r="G1" s="3" t="s">
        <v>10</v>
      </c>
    </row>
    <row r="2" spans="1:7" x14ac:dyDescent="0.25">
      <c r="A2" t="s">
        <v>11</v>
      </c>
      <c r="B2">
        <v>1</v>
      </c>
      <c r="C2">
        <f>LOOKUP(A2,Production!$B$1:$B$5,Production!$A$1:$A$5)</f>
        <v>4</v>
      </c>
      <c r="D2" s="4" t="s">
        <v>12</v>
      </c>
      <c r="E2" s="4">
        <f>LOOKUP(D2,Partner_name!$B$1:$B$5,Partner_name!$A$1:$A$5)</f>
        <v>1</v>
      </c>
      <c r="F2" s="3">
        <v>15500</v>
      </c>
      <c r="G2" s="5">
        <v>45008</v>
      </c>
    </row>
    <row r="3" spans="1:7" x14ac:dyDescent="0.25">
      <c r="A3" t="s">
        <v>13</v>
      </c>
      <c r="B3">
        <v>2</v>
      </c>
      <c r="C3">
        <f>LOOKUP(A3,Production!$B$1:$B$5,Production!$A$1:$A$5)</f>
        <v>2</v>
      </c>
      <c r="D3" s="4" t="s">
        <v>12</v>
      </c>
      <c r="E3" s="4">
        <f>LOOKUP(D3,Partner_name!$B$1:$B$5,Partner_name!$A$1:$A$5)</f>
        <v>1</v>
      </c>
      <c r="F3" s="3">
        <v>12350</v>
      </c>
      <c r="G3" s="5">
        <v>45278</v>
      </c>
    </row>
    <row r="4" spans="1:7" x14ac:dyDescent="0.25">
      <c r="A4" t="s">
        <v>14</v>
      </c>
      <c r="B4">
        <v>3</v>
      </c>
      <c r="C4">
        <f>LOOKUP(A4,Production!$B$1:$B$5,Production!$A$1:$A$5)</f>
        <v>3</v>
      </c>
      <c r="D4" s="4" t="s">
        <v>12</v>
      </c>
      <c r="E4" s="4">
        <f>LOOKUP(D4,Partner_name!$B$1:$B$5,Partner_name!$A$1:$A$5)</f>
        <v>1</v>
      </c>
      <c r="F4" s="3">
        <v>37400</v>
      </c>
      <c r="G4" s="5">
        <v>45450</v>
      </c>
    </row>
    <row r="5" spans="1:7" x14ac:dyDescent="0.25">
      <c r="A5" t="s">
        <v>15</v>
      </c>
      <c r="B5">
        <v>4</v>
      </c>
      <c r="C5">
        <f>LOOKUP(A5,Production!$B$1:$B$5,Production!$A$1:$A$5)</f>
        <v>1</v>
      </c>
      <c r="D5" s="4" t="s">
        <v>16</v>
      </c>
      <c r="E5" s="4">
        <f>LOOKUP(D5,Partner_name!$B$1:$B$5,Partner_name!$A$1:$A$5)</f>
        <v>3</v>
      </c>
      <c r="F5" s="3">
        <v>35000</v>
      </c>
      <c r="G5" s="5">
        <v>44897</v>
      </c>
    </row>
    <row r="6" spans="1:7" x14ac:dyDescent="0.25">
      <c r="A6" t="s">
        <v>17</v>
      </c>
      <c r="B6">
        <v>5</v>
      </c>
      <c r="C6">
        <f>LOOKUP(A6,Production!$B$1:$B$5,Production!$A$1:$A$5)</f>
        <v>5</v>
      </c>
      <c r="D6" s="4" t="s">
        <v>16</v>
      </c>
      <c r="E6" s="4">
        <f>LOOKUP(D6,Partner_name!$B$1:$B$5,Partner_name!$A$1:$A$5)</f>
        <v>3</v>
      </c>
      <c r="F6" s="3">
        <v>1250</v>
      </c>
      <c r="G6" s="5">
        <v>45063</v>
      </c>
    </row>
    <row r="7" spans="1:7" x14ac:dyDescent="0.25">
      <c r="A7" t="s">
        <v>13</v>
      </c>
      <c r="B7">
        <v>6</v>
      </c>
      <c r="C7">
        <f>LOOKUP(A7,Production!$B$1:$B$5,Production!$A$1:$A$5)</f>
        <v>2</v>
      </c>
      <c r="D7" s="4" t="s">
        <v>16</v>
      </c>
      <c r="E7" s="4">
        <f>LOOKUP(D7,Partner_name!$B$1:$B$5,Partner_name!$A$1:$A$5)</f>
        <v>3</v>
      </c>
      <c r="F7" s="3">
        <v>1000</v>
      </c>
      <c r="G7" s="5">
        <v>45450</v>
      </c>
    </row>
    <row r="8" spans="1:7" x14ac:dyDescent="0.25">
      <c r="A8" t="s">
        <v>11</v>
      </c>
      <c r="B8">
        <v>7</v>
      </c>
      <c r="C8">
        <f>LOOKUP(A8,Production!$B$1:$B$5,Production!$A$1:$A$5)</f>
        <v>4</v>
      </c>
      <c r="D8" s="4" t="s">
        <v>16</v>
      </c>
      <c r="E8" s="4">
        <f>LOOKUP(D8,Partner_name!$B$1:$B$5,Partner_name!$A$1:$A$5)</f>
        <v>3</v>
      </c>
      <c r="F8" s="3">
        <v>7550</v>
      </c>
      <c r="G8" s="5">
        <v>45474</v>
      </c>
    </row>
    <row r="9" spans="1:7" x14ac:dyDescent="0.25">
      <c r="A9" t="s">
        <v>11</v>
      </c>
      <c r="B9">
        <v>8</v>
      </c>
      <c r="C9">
        <f>LOOKUP(A9,Production!$B$1:$B$5,Production!$A$1:$A$5)</f>
        <v>4</v>
      </c>
      <c r="D9" s="4" t="s">
        <v>18</v>
      </c>
      <c r="E9" s="4">
        <f>LOOKUP(D9,Partner_name!$B$1:$B$5,Partner_name!$A$1:$A$5)</f>
        <v>5</v>
      </c>
      <c r="F9" s="3">
        <v>7250</v>
      </c>
      <c r="G9" s="5">
        <v>44948</v>
      </c>
    </row>
    <row r="10" spans="1:7" x14ac:dyDescent="0.25">
      <c r="A10" t="s">
        <v>15</v>
      </c>
      <c r="B10">
        <v>9</v>
      </c>
      <c r="C10">
        <f>LOOKUP(A10,Production!$B$1:$B$5,Production!$A$1:$A$5)</f>
        <v>1</v>
      </c>
      <c r="D10" s="4" t="s">
        <v>18</v>
      </c>
      <c r="E10" s="4">
        <f>LOOKUP(D10,Partner_name!$B$1:$B$5,Partner_name!$A$1:$A$5)</f>
        <v>5</v>
      </c>
      <c r="F10" s="3">
        <v>2500</v>
      </c>
      <c r="G10" s="5">
        <v>45478</v>
      </c>
    </row>
    <row r="11" spans="1:7" x14ac:dyDescent="0.25">
      <c r="A11" t="s">
        <v>14</v>
      </c>
      <c r="B11">
        <v>10</v>
      </c>
      <c r="C11">
        <f>LOOKUP(A11,Production!$B$1:$B$5,Production!$A$1:$A$5)</f>
        <v>3</v>
      </c>
      <c r="D11" s="4" t="s">
        <v>19</v>
      </c>
      <c r="E11" s="4">
        <f>LOOKUP(D11,Partner_name!$B$1:$B$5,Partner_name!$A$1:$A$5)</f>
        <v>4</v>
      </c>
      <c r="F11" s="3">
        <v>59050</v>
      </c>
      <c r="G11" s="5">
        <v>45005</v>
      </c>
    </row>
    <row r="12" spans="1:7" x14ac:dyDescent="0.25">
      <c r="A12" t="s">
        <v>13</v>
      </c>
      <c r="B12">
        <v>11</v>
      </c>
      <c r="C12">
        <f>LOOKUP(A12,Production!$B$1:$B$5,Production!$A$1:$A$5)</f>
        <v>2</v>
      </c>
      <c r="D12" s="4" t="s">
        <v>19</v>
      </c>
      <c r="E12" s="4">
        <f>LOOKUP(D12,Partner_name!$B$1:$B$5,Partner_name!$A$1:$A$5)</f>
        <v>4</v>
      </c>
      <c r="F12" s="3">
        <v>37200</v>
      </c>
      <c r="G12" s="5">
        <v>45363</v>
      </c>
    </row>
    <row r="13" spans="1:7" x14ac:dyDescent="0.25">
      <c r="A13" t="s">
        <v>17</v>
      </c>
      <c r="B13">
        <v>12</v>
      </c>
      <c r="C13">
        <f>LOOKUP(A13,Production!$B$1:$B$5,Production!$A$1:$A$5)</f>
        <v>5</v>
      </c>
      <c r="D13" s="4" t="s">
        <v>19</v>
      </c>
      <c r="E13" s="4">
        <f>LOOKUP(D13,Partner_name!$B$1:$B$5,Partner_name!$A$1:$A$5)</f>
        <v>4</v>
      </c>
      <c r="F13" s="3">
        <v>4500</v>
      </c>
      <c r="G13" s="5">
        <v>45426</v>
      </c>
    </row>
    <row r="14" spans="1:7" x14ac:dyDescent="0.25">
      <c r="A14" t="s">
        <v>13</v>
      </c>
      <c r="B14">
        <v>13</v>
      </c>
      <c r="C14">
        <f>LOOKUP(A14,Production!$B$1:$B$5,Production!$A$1:$A$5)</f>
        <v>2</v>
      </c>
      <c r="D14" s="4" t="s">
        <v>20</v>
      </c>
      <c r="E14" s="4">
        <f>LOOKUP(D14,Partner_name!$B$1:$B$5,Partner_name!$A$1:$A$5)</f>
        <v>2</v>
      </c>
      <c r="F14" s="3">
        <v>50000</v>
      </c>
      <c r="G14" s="5">
        <v>45188</v>
      </c>
    </row>
    <row r="15" spans="1:7" x14ac:dyDescent="0.25">
      <c r="A15" t="s">
        <v>14</v>
      </c>
      <c r="B15">
        <v>14</v>
      </c>
      <c r="C15">
        <f>LOOKUP(A15,Production!$B$1:$B$5,Production!$A$1:$A$5)</f>
        <v>3</v>
      </c>
      <c r="D15" s="4" t="s">
        <v>20</v>
      </c>
      <c r="E15" s="4">
        <f>LOOKUP(D15,Partner_name!$B$1:$B$5,Partner_name!$A$1:$A$5)</f>
        <v>2</v>
      </c>
      <c r="F15" s="3">
        <v>670000</v>
      </c>
      <c r="G15" s="5">
        <v>45240</v>
      </c>
    </row>
    <row r="16" spans="1:7" x14ac:dyDescent="0.25">
      <c r="A16" t="s">
        <v>11</v>
      </c>
      <c r="B16">
        <v>15</v>
      </c>
      <c r="C16">
        <f>LOOKUP(A16,Production!$B$1:$B$5,Production!$A$1:$A$5)</f>
        <v>4</v>
      </c>
      <c r="D16" s="4" t="s">
        <v>20</v>
      </c>
      <c r="E16" s="4">
        <f>LOOKUP(D16,Partner_name!$B$1:$B$5,Partner_name!$A$1:$A$5)</f>
        <v>2</v>
      </c>
      <c r="F16" s="3">
        <v>35000</v>
      </c>
      <c r="G16" s="5">
        <v>45397</v>
      </c>
    </row>
    <row r="17" spans="1:7" x14ac:dyDescent="0.25">
      <c r="A17" t="s">
        <v>15</v>
      </c>
      <c r="B17">
        <v>16</v>
      </c>
      <c r="C17">
        <f>LOOKUP(A17,Production!$B$1:$B$5,Production!$A$1:$A$5)</f>
        <v>1</v>
      </c>
      <c r="D17" s="4" t="s">
        <v>20</v>
      </c>
      <c r="E17" s="4">
        <f>LOOKUP(D17,Partner_name!$B$1:$B$5,Partner_name!$A$1:$A$5)</f>
        <v>2</v>
      </c>
      <c r="F17" s="3">
        <v>25000</v>
      </c>
      <c r="G17" s="5">
        <v>45455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2" max="2" width="59.28515625" customWidth="1"/>
  </cols>
  <sheetData>
    <row r="1" spans="1:2" x14ac:dyDescent="0.25">
      <c r="A1">
        <v>1</v>
      </c>
      <c r="B1" t="s">
        <v>15</v>
      </c>
    </row>
    <row r="2" spans="1:2" x14ac:dyDescent="0.25">
      <c r="A2">
        <v>2</v>
      </c>
      <c r="B2" t="s">
        <v>13</v>
      </c>
    </row>
    <row r="3" spans="1:2" x14ac:dyDescent="0.25">
      <c r="A3">
        <v>3</v>
      </c>
      <c r="B3" t="s">
        <v>14</v>
      </c>
    </row>
    <row r="4" spans="1:2" x14ac:dyDescent="0.25">
      <c r="A4">
        <v>4</v>
      </c>
      <c r="B4" t="s">
        <v>11</v>
      </c>
    </row>
    <row r="5" spans="1:2" x14ac:dyDescent="0.25">
      <c r="A5">
        <v>5</v>
      </c>
      <c r="B5" t="s">
        <v>17</v>
      </c>
    </row>
  </sheetData>
  <sortState ref="B1:B5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A2" sqref="A2:J6"/>
    </sheetView>
  </sheetViews>
  <sheetFormatPr defaultRowHeight="15" x14ac:dyDescent="0.25"/>
  <cols>
    <col min="2" max="2" width="9.85546875" hidden="1" customWidth="1"/>
    <col min="4" max="4" width="30.5703125" hidden="1" customWidth="1"/>
    <col min="5" max="5" width="9" customWidth="1"/>
    <col min="6" max="6" width="19.85546875" hidden="1" customWidth="1"/>
    <col min="7" max="7" width="10.28515625" customWidth="1"/>
    <col min="8" max="8" width="17.5703125" hidden="1" customWidth="1"/>
    <col min="9" max="9" width="9.140625" customWidth="1"/>
    <col min="10" max="10" width="13" customWidth="1"/>
    <col min="11" max="11" width="30.5703125" customWidth="1"/>
    <col min="12" max="12" width="41.5703125" customWidth="1"/>
  </cols>
  <sheetData>
    <row r="1" spans="1:10" x14ac:dyDescent="0.25">
      <c r="A1" t="s">
        <v>23</v>
      </c>
      <c r="C1" t="s">
        <v>70</v>
      </c>
      <c r="E1" t="s">
        <v>71</v>
      </c>
      <c r="G1" t="s">
        <v>72</v>
      </c>
      <c r="I1" t="s">
        <v>73</v>
      </c>
      <c r="J1" t="s">
        <v>90</v>
      </c>
    </row>
    <row r="2" spans="1:10" x14ac:dyDescent="0.25">
      <c r="A2">
        <v>1</v>
      </c>
      <c r="B2">
        <v>652050</v>
      </c>
      <c r="C2">
        <f>LOOKUP(Adress!B2,Article!$B$1:$B$5,Article!$A$1:$A$5)</f>
        <v>5</v>
      </c>
      <c r="D2" t="s">
        <v>55</v>
      </c>
      <c r="E2">
        <f>LOOKUP(D2,Oblast!$B$1:$B$5,Oblast!$A$1:$A$5)</f>
        <v>3</v>
      </c>
      <c r="F2" t="s">
        <v>56</v>
      </c>
      <c r="G2">
        <f>LOOKUP(F2,Town!$B$1:$B$5,Town!$A$1:$A$5)</f>
        <v>5</v>
      </c>
      <c r="H2" t="s">
        <v>57</v>
      </c>
      <c r="I2">
        <f>LOOKUP(H2,Street!$B$1:$B$5,Street!$A$1:$A$5)</f>
        <v>1</v>
      </c>
      <c r="J2">
        <v>15</v>
      </c>
    </row>
    <row r="3" spans="1:10" x14ac:dyDescent="0.25">
      <c r="A3">
        <v>2</v>
      </c>
      <c r="B3">
        <v>164500</v>
      </c>
      <c r="C3">
        <f>LOOKUP(Adress!B3,Article!$B$1:$B$5,Article!$A$1:$A$5)</f>
        <v>2</v>
      </c>
      <c r="D3" t="s">
        <v>58</v>
      </c>
      <c r="E3">
        <f>LOOKUP(D3,Oblast!$B$1:$B$5,Oblast!$A$1:$A$5)</f>
        <v>1</v>
      </c>
      <c r="F3" t="s">
        <v>59</v>
      </c>
      <c r="G3">
        <f>LOOKUP(F3,Town!$B$1:$B$5,Town!$A$1:$A$5)</f>
        <v>3</v>
      </c>
      <c r="H3" t="s">
        <v>60</v>
      </c>
      <c r="I3">
        <f>LOOKUP(H3,Street!$B$1:$B$5,Street!$A$1:$A$5)</f>
        <v>5</v>
      </c>
      <c r="J3">
        <v>18</v>
      </c>
    </row>
    <row r="4" spans="1:10" x14ac:dyDescent="0.25">
      <c r="A4">
        <v>3</v>
      </c>
      <c r="B4">
        <v>188910</v>
      </c>
      <c r="C4">
        <f>LOOKUP(Adress!B4,Article!$B$1:$B$5,Article!$A$1:$A$5)</f>
        <v>3</v>
      </c>
      <c r="D4" t="s">
        <v>61</v>
      </c>
      <c r="E4">
        <f>LOOKUP(D4,Oblast!$B$1:$B$5,Oblast!$A$1:$A$5)</f>
        <v>4</v>
      </c>
      <c r="F4" t="s">
        <v>62</v>
      </c>
      <c r="G4">
        <f>LOOKUP(F4,Town!$B$1:$B$5,Town!$A$1:$A$5)</f>
        <v>1</v>
      </c>
      <c r="H4" t="s">
        <v>63</v>
      </c>
      <c r="I4">
        <f>LOOKUP(H4,Street!$B$1:$B$5,Street!$A$1:$A$5)</f>
        <v>2</v>
      </c>
      <c r="J4">
        <v>21</v>
      </c>
    </row>
    <row r="5" spans="1:10" x14ac:dyDescent="0.25">
      <c r="A5">
        <v>4</v>
      </c>
      <c r="B5">
        <v>143960</v>
      </c>
      <c r="C5">
        <f>LOOKUP(Adress!B5,Article!$B$1:$B$5,Article!$A$1:$A$5)</f>
        <v>1</v>
      </c>
      <c r="D5" t="s">
        <v>64</v>
      </c>
      <c r="E5">
        <f>LOOKUP(D5,Oblast!$B$1:$B$5,Oblast!$A$1:$A$5)</f>
        <v>5</v>
      </c>
      <c r="F5" t="s">
        <v>65</v>
      </c>
      <c r="G5">
        <f>LOOKUP(F5,Town!$B$1:$B$5,Town!$A$1:$A$5)</f>
        <v>2</v>
      </c>
      <c r="H5" t="s">
        <v>66</v>
      </c>
      <c r="I5">
        <f>LOOKUP(H5,Street!$B$1:$B$5,Street!$A$1:$A$5)</f>
        <v>4</v>
      </c>
      <c r="J5">
        <v>51</v>
      </c>
    </row>
    <row r="6" spans="1:10" x14ac:dyDescent="0.25">
      <c r="A6">
        <v>5</v>
      </c>
      <c r="B6">
        <v>309500</v>
      </c>
      <c r="C6">
        <f>LOOKUP(Adress!B6,Article!$B$1:$B$5,Article!$A$1:$A$5)</f>
        <v>4</v>
      </c>
      <c r="D6" t="s">
        <v>67</v>
      </c>
      <c r="E6">
        <f>LOOKUP(D6,Oblast!$B$1:$B$5,Oblast!$A$1:$A$5)</f>
        <v>2</v>
      </c>
      <c r="F6" t="s">
        <v>68</v>
      </c>
      <c r="G6">
        <f>LOOKUP(F6,Town!$B$1:$B$5,Town!$A$1:$A$5)</f>
        <v>4</v>
      </c>
      <c r="H6" t="s">
        <v>69</v>
      </c>
      <c r="I6">
        <f>LOOKUP(H6,Street!$B$1:$B$5,Street!$A$1:$A$5)</f>
        <v>3</v>
      </c>
      <c r="J6">
        <v>122</v>
      </c>
    </row>
    <row r="11" spans="1:10" x14ac:dyDescent="0.25">
      <c r="J11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2" max="2" width="22.28515625" customWidth="1"/>
  </cols>
  <sheetData>
    <row r="1" spans="1:2" x14ac:dyDescent="0.25">
      <c r="A1">
        <v>1</v>
      </c>
      <c r="B1" t="s">
        <v>62</v>
      </c>
    </row>
    <row r="2" spans="1:2" x14ac:dyDescent="0.25">
      <c r="A2">
        <v>2</v>
      </c>
      <c r="B2" t="s">
        <v>65</v>
      </c>
    </row>
    <row r="3" spans="1:2" x14ac:dyDescent="0.25">
      <c r="A3">
        <v>3</v>
      </c>
      <c r="B3" t="s">
        <v>59</v>
      </c>
    </row>
    <row r="4" spans="1:2" x14ac:dyDescent="0.25">
      <c r="A4">
        <v>4</v>
      </c>
      <c r="B4" t="s">
        <v>68</v>
      </c>
    </row>
    <row r="5" spans="1:2" x14ac:dyDescent="0.25">
      <c r="A5">
        <v>5</v>
      </c>
      <c r="B5" t="s">
        <v>56</v>
      </c>
    </row>
  </sheetData>
  <sortState ref="B1:B5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2" max="2" width="21.140625" customWidth="1"/>
  </cols>
  <sheetData>
    <row r="1" spans="1:2" x14ac:dyDescent="0.25">
      <c r="A1">
        <v>1</v>
      </c>
      <c r="B1" t="s">
        <v>58</v>
      </c>
    </row>
    <row r="2" spans="1:2" x14ac:dyDescent="0.25">
      <c r="A2">
        <v>2</v>
      </c>
      <c r="B2" t="s">
        <v>67</v>
      </c>
    </row>
    <row r="3" spans="1:2" x14ac:dyDescent="0.25">
      <c r="A3">
        <v>3</v>
      </c>
      <c r="B3" t="s">
        <v>55</v>
      </c>
    </row>
    <row r="4" spans="1:2" x14ac:dyDescent="0.25">
      <c r="A4">
        <v>4</v>
      </c>
      <c r="B4" t="s">
        <v>61</v>
      </c>
    </row>
    <row r="5" spans="1:2" x14ac:dyDescent="0.25">
      <c r="A5">
        <v>5</v>
      </c>
      <c r="B5" t="s">
        <v>64</v>
      </c>
    </row>
  </sheetData>
  <sortState ref="B1:B5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sheetData>
    <row r="1" spans="1:2" x14ac:dyDescent="0.25">
      <c r="A1">
        <v>1</v>
      </c>
      <c r="B1">
        <v>143960</v>
      </c>
    </row>
    <row r="2" spans="1:2" x14ac:dyDescent="0.25">
      <c r="A2">
        <v>2</v>
      </c>
      <c r="B2">
        <v>164500</v>
      </c>
    </row>
    <row r="3" spans="1:2" x14ac:dyDescent="0.25">
      <c r="A3">
        <v>3</v>
      </c>
      <c r="B3">
        <v>188910</v>
      </c>
    </row>
    <row r="4" spans="1:2" x14ac:dyDescent="0.25">
      <c r="A4">
        <v>4</v>
      </c>
      <c r="B4">
        <v>309500</v>
      </c>
    </row>
    <row r="5" spans="1:2" x14ac:dyDescent="0.25">
      <c r="A5">
        <v>5</v>
      </c>
      <c r="B5">
        <v>652050</v>
      </c>
    </row>
  </sheetData>
  <sortState ref="B1:B5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2" max="2" width="18.42578125" customWidth="1"/>
  </cols>
  <sheetData>
    <row r="1" spans="1:2" x14ac:dyDescent="0.25">
      <c r="A1">
        <v>1</v>
      </c>
      <c r="B1" t="s">
        <v>57</v>
      </c>
    </row>
    <row r="2" spans="1:2" x14ac:dyDescent="0.25">
      <c r="A2">
        <v>2</v>
      </c>
      <c r="B2" t="s">
        <v>63</v>
      </c>
    </row>
    <row r="3" spans="1:2" x14ac:dyDescent="0.25">
      <c r="A3">
        <v>3</v>
      </c>
      <c r="B3" t="s">
        <v>69</v>
      </c>
    </row>
    <row r="4" spans="1:2" x14ac:dyDescent="0.25">
      <c r="A4">
        <v>4</v>
      </c>
      <c r="B4" t="s">
        <v>66</v>
      </c>
    </row>
    <row r="5" spans="1:2" x14ac:dyDescent="0.25">
      <c r="A5">
        <v>5</v>
      </c>
      <c r="B5" t="s">
        <v>60</v>
      </c>
    </row>
  </sheetData>
  <sortState ref="B1:B5">
    <sortCondition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C1" zoomScale="85" zoomScaleNormal="85" workbookViewId="0">
      <selection activeCell="C2" sqref="C2:N6"/>
    </sheetView>
  </sheetViews>
  <sheetFormatPr defaultRowHeight="15" x14ac:dyDescent="0.25"/>
  <cols>
    <col min="1" max="1" width="15.85546875" hidden="1" customWidth="1"/>
    <col min="2" max="2" width="7.7109375" hidden="1" customWidth="1"/>
    <col min="3" max="3" width="13.5703125" customWidth="1"/>
    <col min="4" max="4" width="23.28515625" customWidth="1"/>
    <col min="5" max="5" width="21.28515625" customWidth="1"/>
    <col min="6" max="6" width="19.42578125" hidden="1" customWidth="1"/>
    <col min="7" max="7" width="13.7109375" customWidth="1"/>
    <col min="8" max="8" width="32.42578125" customWidth="1"/>
    <col min="9" max="9" width="25.85546875" hidden="1" customWidth="1"/>
    <col min="10" max="10" width="68.42578125" hidden="1" customWidth="1"/>
    <col min="11" max="11" width="14.42578125" customWidth="1"/>
    <col min="12" max="12" width="16.42578125" customWidth="1"/>
    <col min="13" max="13" width="20.85546875" customWidth="1"/>
    <col min="14" max="14" width="14.7109375" customWidth="1"/>
  </cols>
  <sheetData>
    <row r="1" spans="1:14" x14ac:dyDescent="0.25">
      <c r="A1" t="s">
        <v>24</v>
      </c>
      <c r="B1" t="s">
        <v>8</v>
      </c>
      <c r="C1" t="s">
        <v>23</v>
      </c>
      <c r="D1" t="s">
        <v>77</v>
      </c>
      <c r="E1" t="s">
        <v>76</v>
      </c>
      <c r="F1" t="s">
        <v>25</v>
      </c>
      <c r="G1" t="s">
        <v>75</v>
      </c>
      <c r="H1" t="s">
        <v>26</v>
      </c>
      <c r="I1" t="s">
        <v>27</v>
      </c>
      <c r="J1" t="s">
        <v>28</v>
      </c>
      <c r="K1" t="s">
        <v>91</v>
      </c>
      <c r="L1" t="s">
        <v>74</v>
      </c>
      <c r="M1" t="s">
        <v>29</v>
      </c>
      <c r="N1" t="s">
        <v>30</v>
      </c>
    </row>
    <row r="2" spans="1:14" x14ac:dyDescent="0.25">
      <c r="A2" t="s">
        <v>31</v>
      </c>
      <c r="B2" s="4" t="s">
        <v>12</v>
      </c>
      <c r="C2" s="4">
        <v>1</v>
      </c>
      <c r="D2" s="4">
        <f>LOOKUP(A2,PartnerType!$B$1:$B$4,PartnerType!$A$1:$A$4)</f>
        <v>1</v>
      </c>
      <c r="E2" s="4">
        <f>LOOKUP(B2,Partner_name!$B$1:$B$5,Partner_name!$A$1:$A$5)</f>
        <v>1</v>
      </c>
      <c r="F2" s="4" t="s">
        <v>32</v>
      </c>
      <c r="G2" s="4">
        <f>LOOKUP(F2,Director!$B$1:$B$5,Director!$A$1:$A$5)</f>
        <v>2</v>
      </c>
      <c r="H2" s="4" t="s">
        <v>33</v>
      </c>
      <c r="I2" t="s">
        <v>34</v>
      </c>
      <c r="J2" t="s">
        <v>35</v>
      </c>
      <c r="K2" t="str">
        <f>CONCATENATE("+7",I2)</f>
        <v>+7493 123 45 67</v>
      </c>
      <c r="L2">
        <v>1</v>
      </c>
      <c r="M2">
        <v>2222455179</v>
      </c>
      <c r="N2">
        <v>7</v>
      </c>
    </row>
    <row r="3" spans="1:14" x14ac:dyDescent="0.25">
      <c r="A3" t="s">
        <v>36</v>
      </c>
      <c r="B3" s="4" t="s">
        <v>16</v>
      </c>
      <c r="C3" s="4">
        <v>2</v>
      </c>
      <c r="D3" s="4">
        <f>LOOKUP(A3,PartnerType!$B$1:$B$4,PartnerType!$A$1:$A$4)</f>
        <v>3</v>
      </c>
      <c r="E3" s="4">
        <f>LOOKUP(B3,Partner_name!$B$1:$B$5,Partner_name!$A$1:$A$5)</f>
        <v>3</v>
      </c>
      <c r="F3" s="4" t="s">
        <v>37</v>
      </c>
      <c r="G3" s="4">
        <f>LOOKUP(F3,Director!$B$1:$B$5,Director!$A$1:$A$5)</f>
        <v>3</v>
      </c>
      <c r="H3" s="4" t="s">
        <v>38</v>
      </c>
      <c r="I3" t="s">
        <v>39</v>
      </c>
      <c r="J3" t="s">
        <v>40</v>
      </c>
      <c r="K3" t="str">
        <f t="shared" ref="K3:K6" si="0">CONCATENATE("+7",I3)</f>
        <v>+7987 123 56 78</v>
      </c>
      <c r="L3">
        <v>2</v>
      </c>
      <c r="M3">
        <v>3333888520</v>
      </c>
      <c r="N3">
        <v>7</v>
      </c>
    </row>
    <row r="4" spans="1:14" x14ac:dyDescent="0.25">
      <c r="A4" t="s">
        <v>41</v>
      </c>
      <c r="B4" s="4" t="s">
        <v>18</v>
      </c>
      <c r="C4" s="4">
        <v>3</v>
      </c>
      <c r="D4" s="4">
        <f>LOOKUP(A4,PartnerType!$B$1:$B$4,PartnerType!$A$1:$A$4)</f>
        <v>4</v>
      </c>
      <c r="E4" s="4">
        <f>LOOKUP(B4,Partner_name!$B$1:$B$5,Partner_name!$A$1:$A$5)</f>
        <v>5</v>
      </c>
      <c r="F4" s="4" t="s">
        <v>42</v>
      </c>
      <c r="G4" s="4">
        <f>LOOKUP(F4,Director!$B$1:$B$5,Director!$A$1:$A$5)</f>
        <v>4</v>
      </c>
      <c r="H4" s="4" t="s">
        <v>43</v>
      </c>
      <c r="I4" t="s">
        <v>44</v>
      </c>
      <c r="J4" t="s">
        <v>45</v>
      </c>
      <c r="K4" t="str">
        <f t="shared" si="0"/>
        <v>+7812 223 32 00</v>
      </c>
      <c r="L4">
        <v>3</v>
      </c>
      <c r="M4">
        <v>4440391035</v>
      </c>
      <c r="N4">
        <v>7</v>
      </c>
    </row>
    <row r="5" spans="1:14" x14ac:dyDescent="0.25">
      <c r="A5" t="s">
        <v>46</v>
      </c>
      <c r="B5" s="4" t="s">
        <v>19</v>
      </c>
      <c r="C5" s="4">
        <v>4</v>
      </c>
      <c r="D5" s="4">
        <f>LOOKUP(A5,PartnerType!$B$1:$B$4,PartnerType!$A$1:$A$4)</f>
        <v>2</v>
      </c>
      <c r="E5" s="4">
        <f>LOOKUP(B5,Partner_name!$B$1:$B$5,Partner_name!$A$1:$A$5)</f>
        <v>4</v>
      </c>
      <c r="F5" s="4" t="s">
        <v>47</v>
      </c>
      <c r="G5" s="4">
        <f>LOOKUP(F5,Director!$B$1:$B$5,Director!$A$1:$A$5)</f>
        <v>1</v>
      </c>
      <c r="H5" s="4" t="s">
        <v>48</v>
      </c>
      <c r="I5" t="s">
        <v>49</v>
      </c>
      <c r="J5" t="s">
        <v>50</v>
      </c>
      <c r="K5" t="str">
        <f t="shared" si="0"/>
        <v>+7444 222 33 11</v>
      </c>
      <c r="L5">
        <v>4</v>
      </c>
      <c r="M5">
        <v>1111520857</v>
      </c>
      <c r="N5">
        <v>5</v>
      </c>
    </row>
    <row r="6" spans="1:14" x14ac:dyDescent="0.25">
      <c r="A6" t="s">
        <v>31</v>
      </c>
      <c r="B6" s="4" t="s">
        <v>20</v>
      </c>
      <c r="C6" s="4">
        <v>5</v>
      </c>
      <c r="D6" s="4">
        <f>LOOKUP(A6,PartnerType!$B$1:$B$4,PartnerType!$A$1:$A$4)</f>
        <v>1</v>
      </c>
      <c r="E6" s="4">
        <f>LOOKUP(B6,Partner_name!$B$1:$B$5,Partner_name!$A$1:$A$5)</f>
        <v>2</v>
      </c>
      <c r="F6" s="4" t="s">
        <v>51</v>
      </c>
      <c r="G6" s="4">
        <f>LOOKUP(F6,Director!$B$1:$B$5,Director!$A$1:$A$5)</f>
        <v>5</v>
      </c>
      <c r="H6" s="4" t="s">
        <v>52</v>
      </c>
      <c r="I6" t="s">
        <v>53</v>
      </c>
      <c r="J6" t="s">
        <v>54</v>
      </c>
      <c r="K6" t="str">
        <f t="shared" si="0"/>
        <v>+7912 888 33 33</v>
      </c>
      <c r="L6">
        <v>5</v>
      </c>
      <c r="M6">
        <v>5552431140</v>
      </c>
      <c r="N6">
        <v>10</v>
      </c>
    </row>
  </sheetData>
  <hyperlinks>
    <hyperlink ref="H2" r:id="rId1"/>
    <hyperlink ref="H3" r:id="rId2"/>
    <hyperlink ref="H4" r:id="rId3"/>
    <hyperlink ref="H6" r:id="rId4"/>
    <hyperlink ref="H5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Material_type_product</vt:lpstr>
      <vt:lpstr>Master_Product_import</vt:lpstr>
      <vt:lpstr>Production</vt:lpstr>
      <vt:lpstr>Adress</vt:lpstr>
      <vt:lpstr>Town</vt:lpstr>
      <vt:lpstr>Oblast</vt:lpstr>
      <vt:lpstr>Article</vt:lpstr>
      <vt:lpstr>Street</vt:lpstr>
      <vt:lpstr>PArtner_import</vt:lpstr>
      <vt:lpstr>Director</vt:lpstr>
      <vt:lpstr>PartnerType</vt:lpstr>
      <vt:lpstr>Partner_name</vt:lpstr>
      <vt:lpstr>Product_type_inmport</vt:lpstr>
      <vt:lpstr>ProductType</vt:lpstr>
      <vt:lpstr>Products_Import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2024-11-14T11:16:20Z</dcterms:modified>
</cp:coreProperties>
</file>