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drawings/drawing1.xml" ContentType="application/vnd.openxmlformats-officedocument.drawing+xml"/>
  <Override PartName="/xl/drawings/vmlDrawing6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5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3"/>
    <sheet name="Stock" sheetId="2" state="visible" r:id="rId4"/>
    <sheet name="Inv_Price" sheetId="3" state="visible" r:id="rId5"/>
    <sheet name="Sewage" sheetId="4" state="visible" r:id="rId6"/>
    <sheet name="Water" sheetId="5" state="visible" r:id="rId7"/>
    <sheet name="Sheet1" sheetId="6" state="visible" r:id="rId8"/>
    <sheet name="Unrec" sheetId="7" state="visible" r:id="rId9"/>
    <sheet name="PriceList" sheetId="8" state="visible" r:id="rId10"/>
    <sheet name="Temp_Report" sheetId="9" state="visible" r:id="rId11"/>
    <sheet name="Kassel" sheetId="10" state="visible" r:id="rId12"/>
    <sheet name="Turkey" sheetId="11" state="visible" r:id="rId13"/>
  </sheets>
  <definedNames>
    <definedName function="false" hidden="false" localSheetId="9" name="_xlnm.Print_Area" vbProcedure="false">Kassel!$D$1:$K$203</definedName>
    <definedName function="false" hidden="false" localSheetId="9" name="_xlnm.Print_Titles" vbProcedure="false">Kassel!$1:$1</definedName>
    <definedName function="false" hidden="true" localSheetId="9" name="_xlnm._FilterDatabase" vbProcedure="false">Kassel!$A$1:$L$204</definedName>
    <definedName function="false" hidden="false" localSheetId="0" name="_xlnm.Print_Area" vbProcedure="false">Master!$N$1502:$R$1540</definedName>
    <definedName function="false" hidden="true" localSheetId="0" name="_xlnm._FilterDatabase" vbProcedure="false">Master!$A:$Y</definedName>
    <definedName function="false" hidden="false" localSheetId="7" name="_xlnm.Print_Area" vbProcedure="false">PriceList!$A$1:$D$413</definedName>
    <definedName function="false" hidden="false" localSheetId="7" name="_xlnm.Print_Titles" vbProcedure="false">PriceList!$1:$1</definedName>
    <definedName function="false" hidden="false" localSheetId="3" name="_xlnm.Print_Titles" vbProcedure="false">Sewage!$1:$1</definedName>
    <definedName function="false" hidden="false" localSheetId="1" name="_xlnm.Print_Titles" vbProcedure="false">Stock!$1:$1</definedName>
    <definedName function="false" hidden="false" localSheetId="8" name="_xlnm.Print_Area" vbProcedure="false">temp_report!#ref!</definedName>
    <definedName function="false" hidden="false" localSheetId="8" name="_xlnm.Print_Titles" vbProcedure="false">temp_report!#ref!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2188" authorId="0">
      <text>
        <r>
          <rPr>
            <sz val="10"/>
            <rFont val="Arial"/>
            <family val="2"/>
          </rPr>
          <t xml:space="preserve">Irakli Gogichaishvili:
</t>
        </r>
        <r>
          <rPr>
            <sz val="9"/>
            <color rgb="FF000000"/>
            <rFont val="Tahoma"/>
            <family val="2"/>
            <charset val="204"/>
          </rPr>
          <t xml:space="preserve">ეს ტვირთი შესულია ინვოისში 577197. იმ მანქანაში ვერ ჩაატიეს და გამოუშვეს ცალკე</t>
        </r>
      </text>
    </comment>
    <comment ref="K984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BL MSCUO7120535</t>
        </r>
      </text>
    </comment>
    <comment ref="K993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BL MSCUO7120535</t>
        </r>
      </text>
    </comment>
    <comment ref="K1012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13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14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15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16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17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18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19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20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21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22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K1037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38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39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40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41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42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43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44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45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46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K1047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MSCUO7164244</t>
        </r>
      </text>
    </comment>
    <comment ref="K1048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MSCUO7164244</t>
        </r>
      </text>
    </comment>
    <comment ref="K1049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MSCUO7164244</t>
        </r>
      </text>
    </comment>
    <comment ref="K1050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MSCUO7164244</t>
        </r>
      </text>
    </comment>
    <comment ref="K1051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MSCUO7164244</t>
        </r>
      </text>
    </comment>
    <comment ref="K1052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MSCUO7164244</t>
        </r>
      </text>
    </comment>
    <comment ref="K1053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MSCUO7164244</t>
        </r>
      </text>
    </comment>
    <comment ref="K1076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MSCUO7183251</t>
        </r>
      </text>
    </comment>
    <comment ref="K1078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MSCUO7183251</t>
        </r>
      </text>
    </comment>
    <comment ref="K1090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MSCUO7183251</t>
        </r>
      </text>
    </comment>
    <comment ref="K1091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MSCUO7183251</t>
        </r>
      </text>
    </comment>
    <comment ref="K1155" authorId="0">
      <text>
        <r>
          <rPr>
            <sz val="10"/>
            <rFont val="Arial"/>
            <family val="2"/>
          </rPr>
          <t xml:space="preserve">MSCUO7192195</t>
        </r>
      </text>
    </comment>
    <comment ref="K1157" authorId="0">
      <text>
        <r>
          <rPr>
            <sz val="10"/>
            <rFont val="Arial"/>
            <family val="2"/>
          </rPr>
          <t xml:space="preserve">MSCUO7192195</t>
        </r>
      </text>
    </comment>
    <comment ref="K1158" authorId="0">
      <text>
        <r>
          <rPr>
            <sz val="10"/>
            <rFont val="Arial"/>
            <family val="2"/>
          </rPr>
          <t xml:space="preserve">MSCUO7212985</t>
        </r>
      </text>
    </comment>
    <comment ref="K1160" authorId="0">
      <text>
        <r>
          <rPr>
            <sz val="10"/>
            <rFont val="Arial"/>
            <family val="2"/>
          </rPr>
          <t xml:space="preserve">MSCUO7212985</t>
        </r>
      </text>
    </comment>
    <comment ref="K1161" authorId="0">
      <text>
        <r>
          <rPr>
            <sz val="10"/>
            <rFont val="Arial"/>
            <family val="2"/>
          </rPr>
          <t xml:space="preserve">MSCUO7212985</t>
        </r>
      </text>
    </comment>
    <comment ref="M842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06.07.2016</t>
        </r>
      </text>
    </comment>
    <comment ref="M944" authorId="0">
      <text>
        <r>
          <rPr>
            <sz val="10"/>
            <rFont val="Arial"/>
            <family val="2"/>
          </rPr>
          <t xml:space="preserve">4850 EUR</t>
        </r>
      </text>
    </comment>
    <comment ref="M1010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MEGA TRANS</t>
        </r>
      </text>
    </comment>
    <comment ref="M1014" authorId="0">
      <text>
        <r>
          <rPr>
            <sz val="10"/>
            <rFont val="Arial"/>
            <family val="2"/>
          </rPr>
          <t xml:space="preserve">EUR2700</t>
        </r>
      </text>
    </comment>
    <comment ref="M1074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MEGA TRANS</t>
        </r>
      </text>
    </comment>
    <comment ref="M1153" authorId="0">
      <text>
        <r>
          <rPr>
            <sz val="10"/>
            <rFont val="Arial"/>
            <family val="2"/>
          </rPr>
          <t xml:space="preserve">MEGA TRANS</t>
        </r>
      </text>
    </comment>
    <comment ref="M1163" authorId="0">
      <text>
        <r>
          <rPr>
            <sz val="10"/>
            <rFont val="Arial"/>
            <family val="2"/>
          </rPr>
          <t xml:space="preserve">MEGA TRANS</t>
        </r>
      </text>
    </comment>
    <comment ref="M1164" authorId="0">
      <text>
        <r>
          <rPr>
            <sz val="10"/>
            <rFont val="Arial"/>
            <family val="2"/>
          </rPr>
          <t xml:space="preserve">MEGA TRANS</t>
        </r>
      </text>
    </comment>
    <comment ref="N1062" authorId="0">
      <text>
        <r>
          <rPr>
            <sz val="10"/>
            <rFont val="Arial"/>
            <family val="2"/>
          </rPr>
          <t xml:space="preserve">PE100 TAPPING VALVE KIT SDR11 PN16 D125/63 </t>
        </r>
      </text>
    </comment>
    <comment ref="N1101" authorId="0">
      <text>
        <r>
          <rPr>
            <sz val="10"/>
            <rFont val="Arial"/>
            <family val="2"/>
          </rPr>
          <t xml:space="preserve">flowjet PE Automatic air valve dn150 pn16 Flange</t>
        </r>
      </text>
    </comment>
    <comment ref="N1129" authorId="0">
      <text>
        <r>
          <rPr>
            <sz val="10"/>
            <rFont val="Arial"/>
            <family val="2"/>
          </rPr>
          <t xml:space="preserve">ინვოისში წერია როგორც სამკაპი, ჩამოვიდა ორი ცალი ჯვარედინა 355/110</t>
        </r>
      </text>
    </comment>
    <comment ref="T15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204"/>
          </rPr>
          <t xml:space="preserve">4650eur</t>
        </r>
      </text>
    </comment>
    <comment ref="T111" authorId="0">
      <text>
        <r>
          <rPr>
            <sz val="10"/>
            <rFont val="Arial"/>
            <family val="2"/>
          </rPr>
          <t xml:space="preserve">4800 + 200(EUR1)</t>
        </r>
      </text>
    </comment>
    <comment ref="T190" authorId="0">
      <text>
        <r>
          <rPr>
            <sz val="10"/>
            <rFont val="Arial"/>
            <family val="2"/>
          </rPr>
          <t xml:space="preserve">IG:
</t>
        </r>
        <r>
          <rPr>
            <sz val="9"/>
            <color rgb="FF000000"/>
            <rFont val="Tahoma"/>
            <family val="2"/>
            <charset val="1"/>
          </rPr>
          <t xml:space="preserve">freight 6500 + packing 1772.21 eur</t>
        </r>
      </text>
    </comment>
    <comment ref="T433" authorId="0">
      <text>
        <r>
          <rPr>
            <sz val="10"/>
            <rFont val="Arial"/>
            <family val="2"/>
          </rPr>
          <t xml:space="preserve">$9000; ინვოისში შეცდომაა</t>
        </r>
      </text>
    </comment>
    <comment ref="T655" authorId="0">
      <text>
        <r>
          <rPr>
            <sz val="10"/>
            <rFont val="Arial"/>
            <family val="2"/>
          </rPr>
          <t xml:space="preserve">Freight to Germany 1652; Packing 300</t>
        </r>
      </text>
    </comment>
    <comment ref="T663" authorId="0">
      <text>
        <r>
          <rPr>
            <sz val="10"/>
            <rFont val="Arial"/>
            <family val="2"/>
          </rPr>
          <t xml:space="preserve">Freight to Germany 1652; Packing 300</t>
        </r>
      </text>
    </comment>
    <comment ref="T668" authorId="0">
      <text>
        <r>
          <rPr>
            <sz val="10"/>
            <rFont val="Arial"/>
            <family val="2"/>
          </rPr>
          <t xml:space="preserve">IG:
</t>
        </r>
        <r>
          <rPr>
            <sz val="9"/>
            <color rgb="FF000000"/>
            <rFont val="Tahoma"/>
            <family val="2"/>
            <charset val="1"/>
          </rPr>
          <t xml:space="preserve">1290 eur + 515.76 eur packing</t>
        </r>
      </text>
    </comment>
    <comment ref="T887" authorId="0">
      <text>
        <r>
          <rPr>
            <sz val="10"/>
            <rFont val="Arial"/>
            <family val="2"/>
          </rPr>
          <t xml:space="preserve">1700 USD</t>
        </r>
      </text>
    </comment>
    <comment ref="T996" authorId="0">
      <text>
        <r>
          <rPr>
            <sz val="10"/>
            <rFont val="Arial"/>
            <family val="2"/>
          </rPr>
          <t xml:space="preserve">Freight 980 eur; Packing 66eur </t>
        </r>
      </text>
    </comment>
    <comment ref="T1009" authorId="0">
      <text>
        <r>
          <rPr>
            <sz val="10"/>
            <rFont val="Arial"/>
            <family val="2"/>
          </rPr>
          <t xml:space="preserve">$6800</t>
        </r>
      </text>
    </comment>
    <comment ref="T1023" authorId="0">
      <text>
        <r>
          <rPr>
            <sz val="10"/>
            <rFont val="Arial"/>
            <family val="2"/>
          </rPr>
          <t xml:space="preserve">$10200</t>
        </r>
      </text>
    </comment>
    <comment ref="T1416" authorId="0">
      <text>
        <r>
          <rPr>
            <sz val="10"/>
            <rFont val="Arial"/>
            <family val="2"/>
          </rPr>
          <t xml:space="preserve">Package 132eur</t>
        </r>
      </text>
    </comment>
    <comment ref="T1479" authorId="0">
      <text>
        <r>
          <rPr>
            <sz val="10"/>
            <rFont val="Arial"/>
            <family val="2"/>
          </rPr>
          <t xml:space="preserve">$6800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13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09.06.2016</t>
        </r>
      </text>
    </comment>
    <comment ref="G114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08.06.2016</t>
        </r>
      </text>
    </comment>
    <comment ref="G116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12.07.2016</t>
        </r>
      </text>
    </comment>
    <comment ref="G117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12.07.2016</t>
        </r>
      </text>
    </comment>
    <comment ref="G118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21.06.2016</t>
        </r>
      </text>
    </comment>
    <comment ref="G119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22.06.2016</t>
        </r>
      </text>
    </comment>
    <comment ref="G120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23.06.2016</t>
        </r>
      </text>
    </comment>
    <comment ref="G127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11.07.2016</t>
        </r>
      </text>
    </comment>
    <comment ref="G128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11.07.2016</t>
        </r>
      </text>
    </comment>
    <comment ref="G131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29.06.2016</t>
        </r>
      </text>
    </comment>
    <comment ref="G132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30.06.2016</t>
        </r>
      </text>
    </comment>
    <comment ref="H148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H149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MSCUO7129718</t>
        </r>
      </text>
    </comment>
    <comment ref="H150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H151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H152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MSCUO7147751</t>
        </r>
      </text>
    </comment>
    <comment ref="H153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MSCUO7164244</t>
        </r>
      </text>
    </comment>
    <comment ref="H154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MSCUO7164244</t>
        </r>
      </text>
    </comment>
    <comment ref="H160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MSCUO7183251</t>
        </r>
      </text>
    </comment>
    <comment ref="H168" authorId="0">
      <text>
        <r>
          <rPr>
            <sz val="10"/>
            <rFont val="Arial"/>
            <family val="2"/>
          </rPr>
          <t xml:space="preserve">MSCUO7212985</t>
        </r>
      </text>
    </comment>
    <comment ref="H169" authorId="0">
      <text>
        <r>
          <rPr>
            <sz val="10"/>
            <rFont val="Arial"/>
            <family val="2"/>
          </rPr>
          <t xml:space="preserve">MSCUO7212985</t>
        </r>
      </text>
    </comment>
    <comment ref="I130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06.07.2016</t>
        </r>
      </text>
    </comment>
    <comment ref="K111" authorId="0">
      <text>
        <r>
          <rPr>
            <sz val="10"/>
            <rFont val="Arial"/>
            <family val="2"/>
          </rPr>
          <t xml:space="preserve">Freight to Germany 1652; Packing 300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22" authorId="0">
      <text>
        <r>
          <rPr>
            <sz val="10"/>
            <rFont val="Arial"/>
            <family val="2"/>
          </rPr>
          <t xml:space="preserve">Администратор:
</t>
        </r>
        <r>
          <rPr>
            <sz val="9"/>
            <color rgb="FF000000"/>
            <rFont val="Tahoma"/>
            <family val="2"/>
            <charset val="204"/>
          </rPr>
          <t xml:space="preserve">MEGA TRANS</t>
        </r>
      </text>
    </comment>
    <comment ref="J13" authorId="0">
      <text>
        <r>
          <rPr>
            <sz val="10"/>
            <rFont val="Arial"/>
            <family val="2"/>
          </rPr>
          <t xml:space="preserve">$9000; ინვოისში შეცდომაა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327" authorId="0">
      <text>
        <r>
          <rPr>
            <sz val="10"/>
            <rFont val="Arial"/>
            <family val="2"/>
          </rPr>
          <t xml:space="preserve">10/0297</t>
        </r>
      </text>
    </comment>
    <comment ref="B594" authorId="0">
      <text>
        <r>
          <rPr>
            <sz val="10"/>
            <rFont val="Arial"/>
            <family val="2"/>
          </rPr>
          <t xml:space="preserve">04/0143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30" authorId="0">
      <text>
        <r>
          <rPr>
            <sz val="10"/>
            <rFont val="Arial"/>
            <family val="2"/>
          </rPr>
          <t xml:space="preserve">without valve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69" authorId="0">
      <text>
        <r>
          <rPr>
            <sz val="10"/>
            <rFont val="Arial"/>
            <family val="2"/>
          </rPr>
          <t xml:space="preserve">10/0285</t>
        </r>
      </text>
    </comment>
    <comment ref="B70" authorId="0">
      <text>
        <r>
          <rPr>
            <sz val="10"/>
            <rFont val="Arial"/>
            <family val="2"/>
          </rPr>
          <t xml:space="preserve">10/0353</t>
        </r>
      </text>
    </comment>
    <comment ref="B72" authorId="0">
      <text>
        <r>
          <rPr>
            <sz val="10"/>
            <rFont val="Arial"/>
            <family val="2"/>
          </rPr>
          <t xml:space="preserve">10/0354</t>
        </r>
      </text>
    </comment>
    <comment ref="B74" authorId="0">
      <text>
        <r>
          <rPr>
            <sz val="10"/>
            <rFont val="Arial"/>
            <family val="2"/>
          </rPr>
          <t xml:space="preserve">10/0356</t>
        </r>
      </text>
    </comment>
    <comment ref="B77" authorId="0">
      <text>
        <r>
          <rPr>
            <sz val="10"/>
            <rFont val="Arial"/>
            <family val="2"/>
          </rPr>
          <t xml:space="preserve">10/0358</t>
        </r>
      </text>
    </comment>
    <comment ref="B95" authorId="0">
      <text>
        <r>
          <rPr>
            <sz val="10"/>
            <rFont val="Arial"/>
            <family val="2"/>
          </rPr>
          <t xml:space="preserve">10/0368</t>
        </r>
      </text>
    </comment>
    <comment ref="B96" authorId="0">
      <text>
        <r>
          <rPr>
            <sz val="10"/>
            <rFont val="Arial"/>
            <family val="2"/>
          </rPr>
          <t xml:space="preserve">10/0369</t>
        </r>
      </text>
    </comment>
    <comment ref="B145" authorId="0">
      <text>
        <r>
          <rPr>
            <sz val="10"/>
            <rFont val="Arial"/>
            <family val="2"/>
          </rPr>
          <t xml:space="preserve">10/0434</t>
        </r>
      </text>
    </comment>
    <comment ref="B159" authorId="0">
      <text>
        <r>
          <rPr>
            <sz val="10"/>
            <rFont val="Arial"/>
            <family val="2"/>
          </rPr>
          <t xml:space="preserve">10/0409</t>
        </r>
      </text>
    </comment>
    <comment ref="B176" authorId="0">
      <text>
        <r>
          <rPr>
            <sz val="10"/>
            <rFont val="Arial"/>
            <family val="2"/>
          </rPr>
          <t xml:space="preserve">10/0297</t>
        </r>
      </text>
    </comment>
    <comment ref="B183" authorId="0">
      <text>
        <r>
          <rPr>
            <sz val="10"/>
            <rFont val="Arial"/>
            <family val="2"/>
          </rPr>
          <t xml:space="preserve">10/0412</t>
        </r>
      </text>
    </comment>
    <comment ref="B184" authorId="0">
      <text>
        <r>
          <rPr>
            <sz val="10"/>
            <rFont val="Arial"/>
            <family val="2"/>
          </rPr>
          <t xml:space="preserve">10/0435</t>
        </r>
      </text>
    </comment>
    <comment ref="B191" authorId="0">
      <text>
        <r>
          <rPr>
            <sz val="10"/>
            <rFont val="Arial"/>
            <family val="2"/>
          </rPr>
          <t xml:space="preserve">10/0303</t>
        </r>
      </text>
    </comment>
    <comment ref="B307" authorId="0">
      <text>
        <r>
          <rPr>
            <sz val="10"/>
            <rFont val="Arial"/>
            <family val="2"/>
          </rPr>
          <t xml:space="preserve">10/0187</t>
        </r>
      </text>
    </comment>
    <comment ref="B313" authorId="0">
      <text>
        <r>
          <rPr>
            <sz val="10"/>
            <rFont val="Arial"/>
            <family val="2"/>
          </rPr>
          <t xml:space="preserve">10/0190</t>
        </r>
      </text>
    </comment>
  </commentList>
</comments>
</file>

<file path=xl/sharedStrings.xml><?xml version="1.0" encoding="utf-8"?>
<sst xmlns="http://schemas.openxmlformats.org/spreadsheetml/2006/main" count="10353" uniqueCount="2729">
  <si>
    <t xml:space="preserve">Decl_No</t>
  </si>
  <si>
    <t xml:space="preserve">decl_no</t>
  </si>
  <si>
    <t xml:space="preserve">decl_d</t>
  </si>
  <si>
    <t xml:space="preserve">decl_date</t>
  </si>
  <si>
    <t xml:space="preserve">seller</t>
  </si>
  <si>
    <t xml:space="preserve">Consignee</t>
  </si>
  <si>
    <t xml:space="preserve">invoice</t>
  </si>
  <si>
    <t xml:space="preserve">inv_date</t>
  </si>
  <si>
    <t xml:space="preserve">Project</t>
  </si>
  <si>
    <t xml:space="preserve">Order</t>
  </si>
  <si>
    <t xml:space="preserve">truck</t>
  </si>
  <si>
    <t xml:space="preserve">Disc.</t>
  </si>
  <si>
    <t xml:space="preserve">TR. Invoice #</t>
  </si>
  <si>
    <t xml:space="preserve">description</t>
  </si>
  <si>
    <t xml:space="preserve">Code</t>
  </si>
  <si>
    <t xml:space="preserve">qty</t>
  </si>
  <si>
    <t xml:space="preserve">measure</t>
  </si>
  <si>
    <t xml:space="preserve">price</t>
  </si>
  <si>
    <t xml:space="preserve">Total exw</t>
  </si>
  <si>
    <t xml:space="preserve">Transport</t>
  </si>
  <si>
    <t xml:space="preserve">TR Share</t>
  </si>
  <si>
    <t xml:space="preserve">CnF Cost</t>
  </si>
  <si>
    <t xml:space="preserve">CnF Price</t>
  </si>
  <si>
    <t xml:space="preserve">Curr Rate</t>
  </si>
  <si>
    <t xml:space="preserve">20240229_C18046</t>
  </si>
  <si>
    <t xml:space="preserve">GEORG FICHER HAKAN PLASTIC</t>
  </si>
  <si>
    <t xml:space="preserve">LLC GZA</t>
  </si>
  <si>
    <t xml:space="preserve">IHR2024000000215</t>
  </si>
  <si>
    <t xml:space="preserve">Ozurgeti</t>
  </si>
  <si>
    <t xml:space="preserve">H33088</t>
  </si>
  <si>
    <t xml:space="preserve">VV370FV - BS676S</t>
  </si>
  <si>
    <t xml:space="preserve">PE100 Pipe DN160, PN10</t>
  </si>
  <si>
    <t xml:space="preserve">11/0447</t>
  </si>
  <si>
    <t xml:space="preserve">m</t>
  </si>
  <si>
    <t xml:space="preserve">IHR2024000000216</t>
  </si>
  <si>
    <t xml:space="preserve">QQ124PQ - BB151U</t>
  </si>
  <si>
    <t xml:space="preserve">IHR2024000000224</t>
  </si>
  <si>
    <t xml:space="preserve">H20206</t>
  </si>
  <si>
    <t xml:space="preserve">QQ711LL - WW334W</t>
  </si>
  <si>
    <t xml:space="preserve">IHR2024000000225</t>
  </si>
  <si>
    <t xml:space="preserve">XK540KX - RT443T</t>
  </si>
  <si>
    <t xml:space="preserve">IHR2024000000227</t>
  </si>
  <si>
    <t xml:space="preserve">DZ195ZZ - BB821M</t>
  </si>
  <si>
    <t xml:space="preserve">PE100 Pipe DN315, PN10</t>
  </si>
  <si>
    <t xml:space="preserve">11/0449</t>
  </si>
  <si>
    <t xml:space="preserve">IHR2024000000228</t>
  </si>
  <si>
    <t xml:space="preserve">JJ596JL - BB096G</t>
  </si>
  <si>
    <t xml:space="preserve">IHR2024000000230</t>
  </si>
  <si>
    <t xml:space="preserve">AWA</t>
  </si>
  <si>
    <t xml:space="preserve">H20205</t>
  </si>
  <si>
    <t xml:space="preserve">53ABC403 - 53ABT551</t>
  </si>
  <si>
    <t xml:space="preserve">PE100 Pipe DN200, PN10</t>
  </si>
  <si>
    <t xml:space="preserve">11/0448</t>
  </si>
  <si>
    <t xml:space="preserve">20240306_C4699</t>
  </si>
  <si>
    <t xml:space="preserve">IHR2024000000226</t>
  </si>
  <si>
    <t xml:space="preserve">AM003MI - AM002I</t>
  </si>
  <si>
    <t xml:space="preserve">PE100 Pipe DN250, PN10</t>
  </si>
  <si>
    <t xml:space="preserve">11/0450</t>
  </si>
  <si>
    <t xml:space="preserve">IHR2024000000260</t>
  </si>
  <si>
    <t xml:space="preserve">OV575VV - BA511L</t>
  </si>
  <si>
    <t xml:space="preserve">PE100 Pipe DN200, PN16</t>
  </si>
  <si>
    <t xml:space="preserve">11/0451</t>
  </si>
  <si>
    <t xml:space="preserve">IHR2024000000261</t>
  </si>
  <si>
    <t xml:space="preserve">IG767II - GG767PP</t>
  </si>
  <si>
    <t xml:space="preserve">IHR2024000000274</t>
  </si>
  <si>
    <t xml:space="preserve">SO025LO - SO025L</t>
  </si>
  <si>
    <t xml:space="preserve">IHR2024000000276</t>
  </si>
  <si>
    <t xml:space="preserve">SO015LO - SO015L</t>
  </si>
  <si>
    <t xml:space="preserve">PE100 Pipe DN250, PN16</t>
  </si>
  <si>
    <t xml:space="preserve">11/0452</t>
  </si>
  <si>
    <t xml:space="preserve">20240306_C20313</t>
  </si>
  <si>
    <t xml:space="preserve">IHR2024000000278</t>
  </si>
  <si>
    <t xml:space="preserve">MA001RD - MR001D</t>
  </si>
  <si>
    <t xml:space="preserve">IHR2024000000281</t>
  </si>
  <si>
    <t xml:space="preserve">MA002RD - MR002D</t>
  </si>
  <si>
    <t xml:space="preserve">20240307_C20519</t>
  </si>
  <si>
    <t xml:space="preserve">IHR2024000000300</t>
  </si>
  <si>
    <t xml:space="preserve">OQ804QC - MS013S</t>
  </si>
  <si>
    <t xml:space="preserve">PE100 Pipe DN25, PN10</t>
  </si>
  <si>
    <t xml:space="preserve">11/0453</t>
  </si>
  <si>
    <t xml:space="preserve">PE100 Pipe DN63, PN10</t>
  </si>
  <si>
    <t xml:space="preserve">11/0454</t>
  </si>
  <si>
    <t xml:space="preserve">PE100 Pipe DN75, PN10</t>
  </si>
  <si>
    <t xml:space="preserve">11/0455</t>
  </si>
  <si>
    <t xml:space="preserve">20240311_C21443</t>
  </si>
  <si>
    <t xml:space="preserve">IHR2024000000299</t>
  </si>
  <si>
    <t xml:space="preserve">JG819GJ - CC3790O</t>
  </si>
  <si>
    <t xml:space="preserve">PE100 Pipe DN90, PN10</t>
  </si>
  <si>
    <t xml:space="preserve">11/0456</t>
  </si>
  <si>
    <t xml:space="preserve">20240312_C22121</t>
  </si>
  <si>
    <t xml:space="preserve">IHR2024000000312</t>
  </si>
  <si>
    <t xml:space="preserve"> ZU001DA - ZU001D</t>
  </si>
  <si>
    <t xml:space="preserve">PE100 Pipe DN25, PN16</t>
  </si>
  <si>
    <t xml:space="preserve">11/0457</t>
  </si>
  <si>
    <t xml:space="preserve">PE100 Pipe DN63, PN16</t>
  </si>
  <si>
    <t xml:space="preserve">11/0458</t>
  </si>
  <si>
    <t xml:space="preserve">PE100 Pipe DN90, PN16</t>
  </si>
  <si>
    <t xml:space="preserve">11/0459</t>
  </si>
  <si>
    <t xml:space="preserve">20240312_C22140</t>
  </si>
  <si>
    <t xml:space="preserve">IHR2024000000313</t>
  </si>
  <si>
    <t xml:space="preserve">PE100 Pipe DN32, PN16</t>
  </si>
  <si>
    <t xml:space="preserve">11/0460</t>
  </si>
  <si>
    <t xml:space="preserve">PE100 Pipe DN63, PN20</t>
  </si>
  <si>
    <t xml:space="preserve">11/0461</t>
  </si>
  <si>
    <t xml:space="preserve">IHR2024000000314</t>
  </si>
  <si>
    <t xml:space="preserve">PE100 Pipe DN40, PN16</t>
  </si>
  <si>
    <t xml:space="preserve">11/0462</t>
  </si>
  <si>
    <t xml:space="preserve">20240312_C22002</t>
  </si>
  <si>
    <t xml:space="preserve">IHR2024000000318</t>
  </si>
  <si>
    <t xml:space="preserve">Natanebi</t>
  </si>
  <si>
    <t xml:space="preserve">H20245</t>
  </si>
  <si>
    <t xml:space="preserve">PP 863 MP - CC 863 O</t>
  </si>
  <si>
    <t xml:space="preserve">PE100 Pipe DN110, PN10</t>
  </si>
  <si>
    <t xml:space="preserve">11/0463</t>
  </si>
  <si>
    <t xml:space="preserve">IHR2024000000319</t>
  </si>
  <si>
    <t xml:space="preserve">XX 519 PX - BB 797 M</t>
  </si>
  <si>
    <t xml:space="preserve">PE100 Pipe DN75, PN16</t>
  </si>
  <si>
    <t xml:space="preserve">11/0464</t>
  </si>
  <si>
    <t xml:space="preserve">IHR2024000000320</t>
  </si>
  <si>
    <t xml:space="preserve">BR 008 QA - BB 827 U</t>
  </si>
  <si>
    <t xml:space="preserve">PE100 Pipe DN50, PN10</t>
  </si>
  <si>
    <t xml:space="preserve">11/0465</t>
  </si>
  <si>
    <t xml:space="preserve">20240313_C22219</t>
  </si>
  <si>
    <t xml:space="preserve">IHR2024000000329</t>
  </si>
  <si>
    <t xml:space="preserve">MA 001 RD - MR 001 D</t>
  </si>
  <si>
    <t xml:space="preserve">IHR2024000000330</t>
  </si>
  <si>
    <t xml:space="preserve">MA 002 RD - MR 002 D</t>
  </si>
  <si>
    <t xml:space="preserve">20240313_C22516</t>
  </si>
  <si>
    <t xml:space="preserve">IHR2024000000335</t>
  </si>
  <si>
    <t xml:space="preserve">PE100 Pipe DN50, PN16</t>
  </si>
  <si>
    <t xml:space="preserve">11/0466</t>
  </si>
  <si>
    <t xml:space="preserve">IHR2024000000336</t>
  </si>
  <si>
    <t xml:space="preserve">PE100 Pipe DN50, PN20</t>
  </si>
  <si>
    <t xml:space="preserve">11/0467</t>
  </si>
  <si>
    <t xml:space="preserve">IHR2024000000337</t>
  </si>
  <si>
    <t xml:space="preserve">II764IP - LV764V</t>
  </si>
  <si>
    <t xml:space="preserve">IHR2024000000338</t>
  </si>
  <si>
    <t xml:space="preserve">20240315_C23624</t>
  </si>
  <si>
    <t xml:space="preserve">IHR2024000000352</t>
  </si>
  <si>
    <t xml:space="preserve">RS006NX - RS006X</t>
  </si>
  <si>
    <t xml:space="preserve">IHR2024000000355</t>
  </si>
  <si>
    <t xml:space="preserve">OQ804QO - MS013S</t>
  </si>
  <si>
    <t xml:space="preserve">PE100 Pipe DN110, PN16</t>
  </si>
  <si>
    <t xml:space="preserve">11/0468</t>
  </si>
  <si>
    <t xml:space="preserve">20240318_C24376</t>
  </si>
  <si>
    <t xml:space="preserve">IHR2024000000364</t>
  </si>
  <si>
    <t xml:space="preserve">IHR2024000000365</t>
  </si>
  <si>
    <t xml:space="preserve">20240319_C24950</t>
  </si>
  <si>
    <t xml:space="preserve">IHR2024000000377</t>
  </si>
  <si>
    <t xml:space="preserve">Ninotsminda</t>
  </si>
  <si>
    <t xml:space="preserve">H20207</t>
  </si>
  <si>
    <t xml:space="preserve">DA 505 FI - RR 264 B</t>
  </si>
  <si>
    <t xml:space="preserve">IHR2024000000378</t>
  </si>
  <si>
    <t xml:space="preserve">UB 990 BB - CC 402 O</t>
  </si>
  <si>
    <t xml:space="preserve">20240320_C25463</t>
  </si>
  <si>
    <t xml:space="preserve">IHR2024000000381</t>
  </si>
  <si>
    <t xml:space="preserve">EN 777 ES - LL 705 I</t>
  </si>
  <si>
    <t xml:space="preserve">IHR2024000000382</t>
  </si>
  <si>
    <t xml:space="preserve">EN 888 ES - EN 888 S</t>
  </si>
  <si>
    <t xml:space="preserve">PE100 Pipe DN225, PN10</t>
  </si>
  <si>
    <t xml:space="preserve">11/0469</t>
  </si>
  <si>
    <t xml:space="preserve">IHR2024000000383</t>
  </si>
  <si>
    <t xml:space="preserve">EC 917 CE - XX 443 X</t>
  </si>
  <si>
    <t xml:space="preserve">20240318_C24194</t>
  </si>
  <si>
    <t xml:space="preserve">IHR2024000000341</t>
  </si>
  <si>
    <t xml:space="preserve">HH258SH - FF638T</t>
  </si>
  <si>
    <t xml:space="preserve">IHR2024000000342</t>
  </si>
  <si>
    <t xml:space="preserve">TN410TT - WW903N</t>
  </si>
  <si>
    <t xml:space="preserve">IHR2024000000343</t>
  </si>
  <si>
    <t xml:space="preserve">ZM270MZ - FF617T</t>
  </si>
  <si>
    <t xml:space="preserve">IHR2024000000344</t>
  </si>
  <si>
    <t xml:space="preserve">DD609BD - RR334B</t>
  </si>
  <si>
    <t xml:space="preserve">IHR2024000000345</t>
  </si>
  <si>
    <t xml:space="preserve">DD608BD - RR783B</t>
  </si>
  <si>
    <t xml:space="preserve">20240325_C27181</t>
  </si>
  <si>
    <t xml:space="preserve">IHR2024000000393</t>
  </si>
  <si>
    <t xml:space="preserve">IHR2024000000394</t>
  </si>
  <si>
    <t xml:space="preserve">BR008QA - BB827U</t>
  </si>
  <si>
    <t xml:space="preserve">20240325_C27322</t>
  </si>
  <si>
    <t xml:space="preserve">IHR2024000000395</t>
  </si>
  <si>
    <t xml:space="preserve">ZU 001 DA - ZU 001 D</t>
  </si>
  <si>
    <t xml:space="preserve">IHR2024000000396</t>
  </si>
  <si>
    <t xml:space="preserve">VV 370 FV - BS 676 S</t>
  </si>
  <si>
    <t xml:space="preserve">IHR2024000000399</t>
  </si>
  <si>
    <t xml:space="preserve">GI 252 OO - BS 910 S</t>
  </si>
  <si>
    <t xml:space="preserve">PE100 Pipe DN32, PN10</t>
  </si>
  <si>
    <t xml:space="preserve">11/0470</t>
  </si>
  <si>
    <t xml:space="preserve">20240326_C27631</t>
  </si>
  <si>
    <t xml:space="preserve">IHR2024000000400</t>
  </si>
  <si>
    <t xml:space="preserve">GI152OO - GI152O</t>
  </si>
  <si>
    <t xml:space="preserve">PE100 Pipe DN125, PN10</t>
  </si>
  <si>
    <t xml:space="preserve">11/0471</t>
  </si>
  <si>
    <t xml:space="preserve">IHR2024000000417</t>
  </si>
  <si>
    <t xml:space="preserve">BE 505 TE - BB 242 G</t>
  </si>
  <si>
    <t xml:space="preserve">IHR2024000000426</t>
  </si>
  <si>
    <t xml:space="preserve">BR 002 QA - GG 032 P</t>
  </si>
  <si>
    <t xml:space="preserve">PE100 Pipe DN110, PN25</t>
  </si>
  <si>
    <t xml:space="preserve">11/0472</t>
  </si>
  <si>
    <t xml:space="preserve">IHR2024000000427</t>
  </si>
  <si>
    <t xml:space="preserve">BW329BB - BB693G</t>
  </si>
  <si>
    <t xml:space="preserve">PE100 Pipe DN140, PN10</t>
  </si>
  <si>
    <t xml:space="preserve">11/0473</t>
  </si>
  <si>
    <t xml:space="preserve">PE100 Pipe DN160, PN16</t>
  </si>
  <si>
    <t xml:space="preserve">11/0474</t>
  </si>
  <si>
    <t xml:space="preserve">20240326_C27701</t>
  </si>
  <si>
    <t xml:space="preserve">IHR2024000000449</t>
  </si>
  <si>
    <t xml:space="preserve">EN777ES - LL705I</t>
  </si>
  <si>
    <t xml:space="preserve">IHR2024000000450</t>
  </si>
  <si>
    <t xml:space="preserve">IHR2024000000451</t>
  </si>
  <si>
    <t xml:space="preserve">LG530LL - LV277V</t>
  </si>
  <si>
    <t xml:space="preserve">PE100 Pipe DN40, PN10</t>
  </si>
  <si>
    <t xml:space="preserve">11/0475</t>
  </si>
  <si>
    <t xml:space="preserve">IHR2024000000454</t>
  </si>
  <si>
    <t xml:space="preserve">EN888ES - EN888S</t>
  </si>
  <si>
    <t xml:space="preserve">IHR2024000000455</t>
  </si>
  <si>
    <t xml:space="preserve">UB990BB - CC402O</t>
  </si>
  <si>
    <t xml:space="preserve">20240327_C28337</t>
  </si>
  <si>
    <t xml:space="preserve">IHR2024000000473</t>
  </si>
  <si>
    <t xml:space="preserve">AR006DA - AR006D</t>
  </si>
  <si>
    <t xml:space="preserve">IHR2024000000474</t>
  </si>
  <si>
    <t xml:space="preserve">76 DN 724 - 76 AAR 359</t>
  </si>
  <si>
    <t xml:space="preserve">IHR2024000000476</t>
  </si>
  <si>
    <t xml:space="preserve">27 ACL 302 - 76 AG 309</t>
  </si>
  <si>
    <t xml:space="preserve">IHR2024000000478</t>
  </si>
  <si>
    <t xml:space="preserve">08 ABE 167 - 08 AAE 306</t>
  </si>
  <si>
    <t xml:space="preserve">IHR2024000000479</t>
  </si>
  <si>
    <t xml:space="preserve">08AAU090 - 08K7341</t>
  </si>
  <si>
    <t xml:space="preserve">20240330_C1441</t>
  </si>
  <si>
    <t xml:space="preserve">IHR2024000000480</t>
  </si>
  <si>
    <t xml:space="preserve">CG008LR - BB642G</t>
  </si>
  <si>
    <t xml:space="preserve">IHR2024000000481</t>
  </si>
  <si>
    <t xml:space="preserve">41ACG408 - 41ACG553</t>
  </si>
  <si>
    <t xml:space="preserve">IHR2024000000482</t>
  </si>
  <si>
    <t xml:space="preserve">53K5060 - 08K7110</t>
  </si>
  <si>
    <t xml:space="preserve">20240322_C26231</t>
  </si>
  <si>
    <t xml:space="preserve">Ostendorf</t>
  </si>
  <si>
    <t xml:space="preserve">RE01131991</t>
  </si>
  <si>
    <t xml:space="preserve">GY093 - BB393G</t>
  </si>
  <si>
    <t xml:space="preserve">Telescopic cover DN/OD315 B125 SV w/o v.</t>
  </si>
  <si>
    <t xml:space="preserve">10/0775</t>
  </si>
  <si>
    <t xml:space="preserve">pcs</t>
  </si>
  <si>
    <t xml:space="preserve">RE01131996</t>
  </si>
  <si>
    <t xml:space="preserve">Chamber Base straight DN/OD 400/160</t>
  </si>
  <si>
    <t xml:space="preserve">10/0776</t>
  </si>
  <si>
    <t xml:space="preserve">RE01131985</t>
  </si>
  <si>
    <t xml:space="preserve">UU784GU - BB51M</t>
  </si>
  <si>
    <t xml:space="preserve">RE01131984</t>
  </si>
  <si>
    <t xml:space="preserve">20240401_C29720</t>
  </si>
  <si>
    <t xml:space="preserve">IHR2024000000485</t>
  </si>
  <si>
    <t xml:space="preserve">55PJ512 - 76DD457</t>
  </si>
  <si>
    <t xml:space="preserve">IHR2024000000486</t>
  </si>
  <si>
    <t xml:space="preserve">42H4001 - 76AAY628</t>
  </si>
  <si>
    <t xml:space="preserve">IHR2024000000489</t>
  </si>
  <si>
    <t xml:space="preserve">YA 999 VR - FF 362 T</t>
  </si>
  <si>
    <t xml:space="preserve">IHR2024000000490</t>
  </si>
  <si>
    <t xml:space="preserve">WW 239 XW - RR 487 B</t>
  </si>
  <si>
    <t xml:space="preserve">IHR2024000000491</t>
  </si>
  <si>
    <t xml:space="preserve">DX 026 DX - HH 423 T</t>
  </si>
  <si>
    <t xml:space="preserve">IHR2024000000492</t>
  </si>
  <si>
    <t xml:space="preserve">PP361AA - FF139T</t>
  </si>
  <si>
    <t xml:space="preserve">IHR2024000000494</t>
  </si>
  <si>
    <t xml:space="preserve">76AAT646 - 76DF028</t>
  </si>
  <si>
    <t xml:space="preserve">20240402_C30382</t>
  </si>
  <si>
    <t xml:space="preserve">IHR2024000000497</t>
  </si>
  <si>
    <t xml:space="preserve">31R6846 - 02AJ257</t>
  </si>
  <si>
    <t xml:space="preserve">IHR2024000000502</t>
  </si>
  <si>
    <t xml:space="preserve">76DS955 - 76DS956</t>
  </si>
  <si>
    <t xml:space="preserve">IHR2024000000516</t>
  </si>
  <si>
    <t xml:space="preserve">76AAL064 - 76AAL070</t>
  </si>
  <si>
    <t xml:space="preserve">IHR2024000000517</t>
  </si>
  <si>
    <t xml:space="preserve">76AB688 - 65ABN408</t>
  </si>
  <si>
    <t xml:space="preserve">20240401_C29747</t>
  </si>
  <si>
    <t xml:space="preserve">AVK</t>
  </si>
  <si>
    <t xml:space="preserve">632027</t>
  </si>
  <si>
    <t xml:space="preserve">AR002DA -BB210G</t>
  </si>
  <si>
    <t xml:space="preserve">DCI Cross Tee DN150/150 PN10/16</t>
  </si>
  <si>
    <t xml:space="preserve">10/0682</t>
  </si>
  <si>
    <t xml:space="preserve">DCI Tee DN100/100 PN10/16 T EP/EP</t>
  </si>
  <si>
    <t xml:space="preserve">10/0683</t>
  </si>
  <si>
    <t xml:space="preserve">DCI Tee DN150/150 PN10/16 T EP/EP</t>
  </si>
  <si>
    <t xml:space="preserve">10/0684</t>
  </si>
  <si>
    <t xml:space="preserve">DCI Tee DN150/100 PN10/16 T EP/EP</t>
  </si>
  <si>
    <t xml:space="preserve">10/0685</t>
  </si>
  <si>
    <t xml:space="preserve">DCI Tee DN050/050 PN10/16 T EP/EP</t>
  </si>
  <si>
    <t xml:space="preserve">10/0686</t>
  </si>
  <si>
    <t xml:space="preserve">DCI Reducer DN100/050 PN10/16 FFR EP/EP</t>
  </si>
  <si>
    <t xml:space="preserve">10/0687</t>
  </si>
  <si>
    <t xml:space="preserve">DCI Reducer DN100/065 PN10/16 FFR EP/EP</t>
  </si>
  <si>
    <t xml:space="preserve">10/0688</t>
  </si>
  <si>
    <t xml:space="preserve">DCI Reducer DN100/080 PN10/16 FFR EP/EP</t>
  </si>
  <si>
    <t xml:space="preserve">10/0689</t>
  </si>
  <si>
    <t xml:space="preserve">DCI Reducer DN150/100 PN10/16 FFR EP/EP</t>
  </si>
  <si>
    <t xml:space="preserve">10/0690</t>
  </si>
  <si>
    <t xml:space="preserve">DCI Elbow DN100 PN10/16 Q 90 EP/EP</t>
  </si>
  <si>
    <t xml:space="preserve">10/0691</t>
  </si>
  <si>
    <t xml:space="preserve">DCI Elbow DN150 PN10/16 Q 90 EP/EP</t>
  </si>
  <si>
    <t xml:space="preserve">10/0692</t>
  </si>
  <si>
    <r>
      <rPr>
        <sz val="11"/>
        <color rgb="FF2A2D2D"/>
        <rFont val="Calibri"/>
        <family val="2"/>
        <charset val="1"/>
      </rPr>
      <t xml:space="preserve">DCI HC Valve DN040X1 1/2"SER.CON. </t>
    </r>
    <r>
      <rPr>
        <sz val="11"/>
        <color rgb="FF1C1D1C"/>
        <rFont val="Calibri"/>
        <family val="2"/>
        <charset val="1"/>
      </rPr>
      <t xml:space="preserve">GJS </t>
    </r>
    <r>
      <rPr>
        <sz val="11"/>
        <color rgb="FF3D3F3F"/>
        <rFont val="Calibri"/>
        <family val="2"/>
        <charset val="1"/>
      </rPr>
      <t xml:space="preserve">1.P</t>
    </r>
  </si>
  <si>
    <t xml:space="preserve">10/0693</t>
  </si>
  <si>
    <t xml:space="preserve">DCI Gate Valve RSGV DN65 PN10/16 F4</t>
  </si>
  <si>
    <t xml:space="preserve">10/0694</t>
  </si>
  <si>
    <t xml:space="preserve">DCI Gate Valve RSGV DN080 PN10/16 F4 CTC</t>
  </si>
  <si>
    <t xml:space="preserve">10/0695</t>
  </si>
  <si>
    <t xml:space="preserve">DCI Gate Valve RSGV DN100 PN10/16 F4 CTC</t>
  </si>
  <si>
    <t xml:space="preserve">10/0696</t>
  </si>
  <si>
    <t xml:space="preserve">DCI Gate Valve RSGV DN200 PN16 F4 CTC</t>
  </si>
  <si>
    <t xml:space="preserve">10/0697</t>
  </si>
  <si>
    <t xml:space="preserve">DCI Gate Valve RSGV DN250 PN16 F4 CTC EPDM</t>
  </si>
  <si>
    <t xml:space="preserve">10/0698</t>
  </si>
  <si>
    <t xml:space="preserve">DCI Gate Valve RSGV DN300 PN16 F4 CTC</t>
  </si>
  <si>
    <t xml:space="preserve">10/0699</t>
  </si>
  <si>
    <t xml:space="preserve">DCI Gate Valve RSGV DN50 PN25 F5 CTC</t>
  </si>
  <si>
    <t xml:space="preserve">10/0700</t>
  </si>
  <si>
    <t xml:space="preserve">DCI Gate Valve RSGV DN150 PN25 F5 CTC</t>
  </si>
  <si>
    <t xml:space="preserve">10/0701</t>
  </si>
  <si>
    <t xml:space="preserve">Spindle DN050 650-1100          #23-32</t>
  </si>
  <si>
    <t xml:space="preserve">10/0702</t>
  </si>
  <si>
    <t xml:space="preserve">Spindle DN200 650-1100          #23-32</t>
  </si>
  <si>
    <t xml:space="preserve">10/0703</t>
  </si>
  <si>
    <t xml:space="preserve">Spindle DN250/300 650-1100     #23-32</t>
  </si>
  <si>
    <t xml:space="preserve">10/0704</t>
  </si>
  <si>
    <t xml:space="preserve">10/0705</t>
  </si>
  <si>
    <t xml:space="preserve">Wheel DN040/050 HANDWH.#14  COMPL.BLU M/BOLT</t>
  </si>
  <si>
    <t xml:space="preserve">10/0706</t>
  </si>
  <si>
    <t xml:space="preserve">Wheel DN040/050 HANDWH.#14COMPL.BLU M/BOLT</t>
  </si>
  <si>
    <t xml:space="preserve">10/0707</t>
  </si>
  <si>
    <t xml:space="preserve">Wheel DN065/080 HW 0160X#17 CTC BLUE M/BOLT</t>
  </si>
  <si>
    <t xml:space="preserve">10/0708</t>
  </si>
  <si>
    <t xml:space="preserve">Wheel DN065/080 HW 0 160X#17 CTC BLUE M/BOLT</t>
  </si>
  <si>
    <t xml:space="preserve">10/0709</t>
  </si>
  <si>
    <t xml:space="preserve">Wheel DN100 HW  0200X#19 CTC BLUE M/BOLT</t>
  </si>
  <si>
    <t xml:space="preserve">10/0710</t>
  </si>
  <si>
    <t xml:space="preserve">Wheel HANDWH. KIT 0500X#27 CTC A2 M/BOLT</t>
  </si>
  <si>
    <t xml:space="preserve">10/0711</t>
  </si>
  <si>
    <t xml:space="preserve">10/0712</t>
  </si>
  <si>
    <t xml:space="preserve">20240402_C30390</t>
  </si>
  <si>
    <t xml:space="preserve">RE01133476</t>
  </si>
  <si>
    <t xml:space="preserve">38AJB159-8AIP565</t>
  </si>
  <si>
    <t xml:space="preserve">RISER Pipe PVC DN/DO400 x 1500mm</t>
  </si>
  <si>
    <t xml:space="preserve">10/0774</t>
  </si>
  <si>
    <t xml:space="preserve">RE01133477</t>
  </si>
  <si>
    <t xml:space="preserve">Telescopic cover DN/OD315 B125 SV w. v.</t>
  </si>
  <si>
    <t xml:space="preserve">10/0788</t>
  </si>
  <si>
    <t xml:space="preserve">RE01133478</t>
  </si>
  <si>
    <t xml:space="preserve">Telescopic cover DN/OD315 D400 square SV w/o v.</t>
  </si>
  <si>
    <t xml:space="preserve">10/0777</t>
  </si>
  <si>
    <t xml:space="preserve">RE01134015</t>
  </si>
  <si>
    <t xml:space="preserve">38AIU561-38BC706</t>
  </si>
  <si>
    <t xml:space="preserve">Chamber Base straight DN/OD 400/160 </t>
  </si>
  <si>
    <t xml:space="preserve">RE01134017</t>
  </si>
  <si>
    <t xml:space="preserve">RE01134018</t>
  </si>
  <si>
    <t xml:space="preserve">RE01134016</t>
  </si>
  <si>
    <t xml:space="preserve">Telescopic cover DN/OD315 B125 SV w v.</t>
  </si>
  <si>
    <t xml:space="preserve">RE01132699</t>
  </si>
  <si>
    <t xml:space="preserve">38AJB314-38GF903</t>
  </si>
  <si>
    <t xml:space="preserve">RE01132700</t>
  </si>
  <si>
    <t xml:space="preserve">RE01132704</t>
  </si>
  <si>
    <t xml:space="preserve">38AJB369-38GF961</t>
  </si>
  <si>
    <t xml:space="preserve">RISER Pipe PVC DN/DO 400 x 1500mm</t>
  </si>
  <si>
    <t xml:space="preserve">RE01132706</t>
  </si>
  <si>
    <t xml:space="preserve">RE01132705</t>
  </si>
  <si>
    <t xml:space="preserve">20240403_C30875</t>
  </si>
  <si>
    <t xml:space="preserve">RE01136941</t>
  </si>
  <si>
    <t xml:space="preserve">61AFM972</t>
  </si>
  <si>
    <t xml:space="preserve">RE01136943</t>
  </si>
  <si>
    <t xml:space="preserve">Telescopic cover DN/OD315 D400 square SV w. v.</t>
  </si>
  <si>
    <t xml:space="preserve">RE01136942</t>
  </si>
  <si>
    <t xml:space="preserve">Telescopic cover DN/OD315 B125 SV w/o v</t>
  </si>
  <si>
    <t xml:space="preserve">RE01136940</t>
  </si>
  <si>
    <t xml:space="preserve">20240404_C31449</t>
  </si>
  <si>
    <t xml:space="preserve">RE01134733</t>
  </si>
  <si>
    <t xml:space="preserve">38YN543</t>
  </si>
  <si>
    <t xml:space="preserve">RE01134734</t>
  </si>
  <si>
    <t xml:space="preserve">RE01134735</t>
  </si>
  <si>
    <t xml:space="preserve">20240405_C31581</t>
  </si>
  <si>
    <t xml:space="preserve">ECN2024000000019</t>
  </si>
  <si>
    <t xml:space="preserve">34SY4053-34EPS338</t>
  </si>
  <si>
    <t xml:space="preserve">Tap Saddle E+ PE100 SDR11 PN16 d63-d25</t>
  </si>
  <si>
    <t xml:space="preserve">10/0713</t>
  </si>
  <si>
    <t xml:space="preserve">ECN2024000000041</t>
  </si>
  <si>
    <t xml:space="preserve">Tap Sad MB E+ PE100 SDR11 PN16 d50-d25</t>
  </si>
  <si>
    <t xml:space="preserve">10/0714</t>
  </si>
  <si>
    <t xml:space="preserve">Tap Saddle E+ PE100 SDR11 PN16 d160-d32</t>
  </si>
  <si>
    <t xml:space="preserve">10/0715</t>
  </si>
  <si>
    <t xml:space="preserve">Tap Saddle E+ PE100 SDR11 PN16 d160-d63</t>
  </si>
  <si>
    <t xml:space="preserve">10/0716</t>
  </si>
  <si>
    <t xml:space="preserve">Tap Saddle E+ PE100 SDR11 PN16 d200-d32</t>
  </si>
  <si>
    <t xml:space="preserve">10/0717</t>
  </si>
  <si>
    <t xml:space="preserve">Tap Sad Kit E+ PE100 SDR11 PN16 d110-d32</t>
  </si>
  <si>
    <t xml:space="preserve">10/0718</t>
  </si>
  <si>
    <t xml:space="preserve">Tap Sad Kit E+ PE100 SDR11 PN16 d110-d50</t>
  </si>
  <si>
    <t xml:space="preserve">10/0719</t>
  </si>
  <si>
    <t xml:space="preserve">Tap Sad Kit E+ PE100 SDR11 PN16 d315-d32</t>
  </si>
  <si>
    <t xml:space="preserve">10/0720</t>
  </si>
  <si>
    <t xml:space="preserve">Reducer Kit E+ PE100 SDR11 PN16 d90-d50</t>
  </si>
  <si>
    <t xml:space="preserve">10/0721</t>
  </si>
  <si>
    <t xml:space="preserve">Tee 90 RedKit PE100 SDR11 PN16 d110-d63</t>
  </si>
  <si>
    <t xml:space="preserve">10/0722</t>
  </si>
  <si>
    <t xml:space="preserve">Reducer Kit E+ PE100 SDR11 PN16 d75-d40</t>
  </si>
  <si>
    <t xml:space="preserve">10/0723</t>
  </si>
  <si>
    <t xml:space="preserve">Red Kit E+ PE100 SDR11 PN16 d75-d50</t>
  </si>
  <si>
    <t xml:space="preserve">10/0724</t>
  </si>
  <si>
    <t xml:space="preserve">Red Kit E+ PE100 SDR11 PN16 d75-d63</t>
  </si>
  <si>
    <t xml:space="preserve">10/0725</t>
  </si>
  <si>
    <t xml:space="preserve">Tee 90 RedKit E+ PE100 SDR11 PN16 d63-d32</t>
  </si>
  <si>
    <t xml:space="preserve">10/0726</t>
  </si>
  <si>
    <t xml:space="preserve">Tee 90 RedKit E+ PE100 SDR11 PN16 d90-d63</t>
  </si>
  <si>
    <t xml:space="preserve">10/0727</t>
  </si>
  <si>
    <t xml:space="preserve">Tee 90 RedKit PE100 SDR11 PN16 d160-d110</t>
  </si>
  <si>
    <t xml:space="preserve">10/0728</t>
  </si>
  <si>
    <t xml:space="preserve">Elbow 90° E+ PE100 SDR11 PN16 d20</t>
  </si>
  <si>
    <t xml:space="preserve">10/0729</t>
  </si>
  <si>
    <t xml:space="preserve">Elbow 90° E+ PE100 SDR11 PN16 d32</t>
  </si>
  <si>
    <t xml:space="preserve">10/0730</t>
  </si>
  <si>
    <t xml:space="preserve">Elbow 90° E+ PE100 SDR11 PN16 d50</t>
  </si>
  <si>
    <t xml:space="preserve">10/0731</t>
  </si>
  <si>
    <t xml:space="preserve">Elbow 90° E+ PE100 SDR11 PN16 d63</t>
  </si>
  <si>
    <t xml:space="preserve">10/0732</t>
  </si>
  <si>
    <t xml:space="preserve">Elbow 90° E+ PE100 SDR11 d75</t>
  </si>
  <si>
    <t xml:space="preserve">10/0733</t>
  </si>
  <si>
    <t xml:space="preserve">ECN2024000000044</t>
  </si>
  <si>
    <t xml:space="preserve">Elbow 90° E+ PE100 SDR11 PN16 d110</t>
  </si>
  <si>
    <t xml:space="preserve">10/0734</t>
  </si>
  <si>
    <t xml:space="preserve">Elbow 90° E+ PE100 SDR11 PN16 d125</t>
  </si>
  <si>
    <t xml:space="preserve">10/0735</t>
  </si>
  <si>
    <t xml:space="preserve">Elbow 90° E+ PE100 SDR11 PN16 d160</t>
  </si>
  <si>
    <t xml:space="preserve">10/0736</t>
  </si>
  <si>
    <t xml:space="preserve">Tee 90° Red LS PE100 SDR11 PN16 d75-d50</t>
  </si>
  <si>
    <t xml:space="preserve">10/0737</t>
  </si>
  <si>
    <t xml:space="preserve">Tee 90° Red LS PE100 SDR11 PN10 d50-d20</t>
  </si>
  <si>
    <t xml:space="preserve">10/0738</t>
  </si>
  <si>
    <t xml:space="preserve">Tee 90° Red LS PE100 SDR11 PN10 d50-d25</t>
  </si>
  <si>
    <t xml:space="preserve">10/0739</t>
  </si>
  <si>
    <t xml:space="preserve">Tee 90° Kit E+ PE100 SDR11 PN16 d32</t>
  </si>
  <si>
    <t xml:space="preserve">10/0740</t>
  </si>
  <si>
    <t xml:space="preserve">Tee 90° Kit E+ PE100 SDR11 PN16 d63</t>
  </si>
  <si>
    <t xml:space="preserve">10/0741</t>
  </si>
  <si>
    <t xml:space="preserve">Tee 90° Equal E+ PE100 SDR11 PN16 d110</t>
  </si>
  <si>
    <t xml:space="preserve">10/0742</t>
  </si>
  <si>
    <t xml:space="preserve">Tee 90° Equal E+ PE100 SDR11 PN16 d125</t>
  </si>
  <si>
    <t xml:space="preserve">10/0743</t>
  </si>
  <si>
    <t xml:space="preserve">Tee 90° Equal E+ PE100 SDR11 PN16 d160</t>
  </si>
  <si>
    <t xml:space="preserve">10/0744</t>
  </si>
  <si>
    <t xml:space="preserve">Tee 90° Red E+ PE100 SDR11 PN16 d110-d90</t>
  </si>
  <si>
    <t xml:space="preserve">10/0745</t>
  </si>
  <si>
    <t xml:space="preserve">Tee 90° Equal E+ PE100 SDR11 d75</t>
  </si>
  <si>
    <t xml:space="preserve">10/0746</t>
  </si>
  <si>
    <t xml:space="preserve">Fl Adapter LS PE100 SDR11 PN16 d50</t>
  </si>
  <si>
    <t xml:space="preserve">10/0747</t>
  </si>
  <si>
    <t xml:space="preserve">Fl Adapter LS PE100 SDR11 PN16 d63</t>
  </si>
  <si>
    <t xml:space="preserve">10/0748</t>
  </si>
  <si>
    <t xml:space="preserve">Fl Adapter LS PE100 SDR11 PN16 d75</t>
  </si>
  <si>
    <t xml:space="preserve">10/0749</t>
  </si>
  <si>
    <t xml:space="preserve">Fl Adapter LS PE100 SDR11 PN16 d90</t>
  </si>
  <si>
    <t xml:space="preserve">10/0750</t>
  </si>
  <si>
    <t xml:space="preserve">Fl Adapter LS PE100 SDR11 PN16 d110</t>
  </si>
  <si>
    <t xml:space="preserve">10/0751</t>
  </si>
  <si>
    <t xml:space="preserve">Fl Adapter LS PE100 SDR11 PN16 d125</t>
  </si>
  <si>
    <t xml:space="preserve">10/0752</t>
  </si>
  <si>
    <t xml:space="preserve">Fl Adapter LS PE100 SDR11 PN16 d160</t>
  </si>
  <si>
    <t xml:space="preserve">10/0753</t>
  </si>
  <si>
    <t xml:space="preserve">Reducer E+ PE100 SDR11 PN16 d32-d20</t>
  </si>
  <si>
    <t xml:space="preserve">10/0754</t>
  </si>
  <si>
    <t xml:space="preserve">Reducer E+ PE100 SDR11 PN16 d32-d25</t>
  </si>
  <si>
    <t xml:space="preserve">10/0755</t>
  </si>
  <si>
    <t xml:space="preserve">Reducer E+ PE100 SDR11 PN16 d90-d63</t>
  </si>
  <si>
    <t xml:space="preserve">10/0756</t>
  </si>
  <si>
    <t xml:space="preserve">Reducer E+ PE100 SDR11 d110-d63</t>
  </si>
  <si>
    <t xml:space="preserve">10/0757</t>
  </si>
  <si>
    <t xml:space="preserve">Reducer E+ PE100 SDR11 PN16 d110-d90</t>
  </si>
  <si>
    <t xml:space="preserve">10/0758</t>
  </si>
  <si>
    <t xml:space="preserve">Reducer E+ PE100 SDR11 d160-d90</t>
  </si>
  <si>
    <t xml:space="preserve">10/0759</t>
  </si>
  <si>
    <t xml:space="preserve">Reducer E+ PE100 SDR11 d160-d110</t>
  </si>
  <si>
    <t xml:space="preserve">10/0760</t>
  </si>
  <si>
    <t xml:space="preserve">Coupler E+ PE100 SDR11 PN16 d20</t>
  </si>
  <si>
    <t xml:space="preserve">10/0761</t>
  </si>
  <si>
    <t xml:space="preserve">Coupler E+ PE100 SDR11 PN16 d25</t>
  </si>
  <si>
    <t xml:space="preserve">10/0762</t>
  </si>
  <si>
    <t xml:space="preserve">10/0763</t>
  </si>
  <si>
    <t xml:space="preserve">Coupler E+ PE100 SDR11 PN16 d32</t>
  </si>
  <si>
    <t xml:space="preserve">Coupler E+ PE100 SDR11 PN16 d40</t>
  </si>
  <si>
    <t xml:space="preserve">10/0764</t>
  </si>
  <si>
    <t xml:space="preserve">Coupler E+ PE100 SDR11 PN16 d50</t>
  </si>
  <si>
    <t xml:space="preserve">10/0765</t>
  </si>
  <si>
    <t xml:space="preserve">Coupler E+ PE100 SDR11 PN16 d63</t>
  </si>
  <si>
    <t xml:space="preserve">10/0766</t>
  </si>
  <si>
    <t xml:space="preserve">Coupler E+ PE100 SDR11 PN16 d75</t>
  </si>
  <si>
    <t xml:space="preserve">10/0767</t>
  </si>
  <si>
    <t xml:space="preserve">Coupler E+ PE100 SDR11 PN16 d90</t>
  </si>
  <si>
    <t xml:space="preserve">10/0768</t>
  </si>
  <si>
    <t xml:space="preserve">Coupler E+ PE100 SDR11 PN16 d110</t>
  </si>
  <si>
    <t xml:space="preserve">10/0769</t>
  </si>
  <si>
    <t xml:space="preserve">Coupler E+ PE100 SDR11 PN16 d125</t>
  </si>
  <si>
    <t xml:space="preserve">10/0770</t>
  </si>
  <si>
    <t xml:space="preserve">Coupler E+ PE100 SDR11 PN16 d160</t>
  </si>
  <si>
    <t xml:space="preserve">10/0771</t>
  </si>
  <si>
    <t xml:space="preserve">Coupler E+ PE100 SDR11 PN16 d200</t>
  </si>
  <si>
    <t xml:space="preserve">10/0772</t>
  </si>
  <si>
    <t xml:space="preserve">Coupler E+ PE100 SDR11 PN16 d250</t>
  </si>
  <si>
    <t xml:space="preserve">10/0773</t>
  </si>
  <si>
    <t xml:space="preserve">20240415_C35292</t>
  </si>
  <si>
    <t xml:space="preserve">RE01138899</t>
  </si>
  <si>
    <t xml:space="preserve">38GF920</t>
  </si>
  <si>
    <t xml:space="preserve">Chamber Base bend DN/OD600/160(withGasket) 150° (210°) </t>
  </si>
  <si>
    <t xml:space="preserve">10/0783</t>
  </si>
  <si>
    <t xml:space="preserve">Chamber Base bend DN/OD600/160(withGasket) 135° (225°) </t>
  </si>
  <si>
    <t xml:space="preserve">10/0784</t>
  </si>
  <si>
    <t xml:space="preserve">RISER Pipe PVC DN/DO 600 x 3000mm </t>
  </si>
  <si>
    <t xml:space="preserve">10/0785</t>
  </si>
  <si>
    <t xml:space="preserve">RE01138900</t>
  </si>
  <si>
    <t xml:space="preserve">Chamber Base straight DN/OD600/160 </t>
  </si>
  <si>
    <t xml:space="preserve">10/0779</t>
  </si>
  <si>
    <t xml:space="preserve">Chamber Base bend DN/OD600/160(withGasket) 120° (240°) </t>
  </si>
  <si>
    <t xml:space="preserve">10/0780</t>
  </si>
  <si>
    <t xml:space="preserve">Chamber Base bend DN/OD600/160(withGasket) 90° (270°) </t>
  </si>
  <si>
    <t xml:space="preserve">10/0781</t>
  </si>
  <si>
    <t xml:space="preserve">Telescopic adapter with cover A 15 PP DN600 (withGasket)</t>
  </si>
  <si>
    <t xml:space="preserve">10/0782</t>
  </si>
  <si>
    <t xml:space="preserve">RISER Pipe PVC DN/DO 600 x 2000mm </t>
  </si>
  <si>
    <t xml:space="preserve">10/0778</t>
  </si>
  <si>
    <t xml:space="preserve">RE01138904</t>
  </si>
  <si>
    <t xml:space="preserve">38BN574</t>
  </si>
  <si>
    <t xml:space="preserve">Telescopic cover DN/OD315 D400 Square SV w v.</t>
  </si>
  <si>
    <t xml:space="preserve">RISER Pipe PVC DN/DO 400 x 1500mm </t>
  </si>
  <si>
    <t xml:space="preserve">RE01138905</t>
  </si>
  <si>
    <t xml:space="preserve">Telescopic cover DN/OD315 D400 Square SV w/o v.</t>
  </si>
  <si>
    <t xml:space="preserve">RE01138906</t>
  </si>
  <si>
    <t xml:space="preserve">RE01138907</t>
  </si>
  <si>
    <t xml:space="preserve">RE01138908</t>
  </si>
  <si>
    <t xml:space="preserve">RE01138909</t>
  </si>
  <si>
    <t xml:space="preserve">RE01138910</t>
  </si>
  <si>
    <t xml:space="preserve">RE01139572</t>
  </si>
  <si>
    <t xml:space="preserve">38AHZ187</t>
  </si>
  <si>
    <t xml:space="preserve">RE01139573</t>
  </si>
  <si>
    <t xml:space="preserve">RE01139574</t>
  </si>
  <si>
    <t xml:space="preserve">RE01139575</t>
  </si>
  <si>
    <t xml:space="preserve">RE01139576</t>
  </si>
  <si>
    <t xml:space="preserve">20240416_C35643</t>
  </si>
  <si>
    <t xml:space="preserve">RE01141136</t>
  </si>
  <si>
    <t xml:space="preserve">61AER481</t>
  </si>
  <si>
    <t xml:space="preserve">RISER Pipe PVC DN/DO 600 x 1000mm </t>
  </si>
  <si>
    <t xml:space="preserve">10/0786</t>
  </si>
  <si>
    <t xml:space="preserve">RE01141137</t>
  </si>
  <si>
    <t xml:space="preserve">RE01141138</t>
  </si>
  <si>
    <t xml:space="preserve">Chamber Base straight DN/OD400/160 </t>
  </si>
  <si>
    <t xml:space="preserve">KG2000 R Reducer DN/OD160/110</t>
  </si>
  <si>
    <t xml:space="preserve">10/0787</t>
  </si>
  <si>
    <t xml:space="preserve">RE01141139</t>
  </si>
  <si>
    <t xml:space="preserve">Chamber Base straight DN/OD600/160</t>
  </si>
  <si>
    <t xml:space="preserve">RE01141140</t>
  </si>
  <si>
    <t xml:space="preserve">20240418_C36719</t>
  </si>
  <si>
    <t xml:space="preserve">RE01141771</t>
  </si>
  <si>
    <t xml:space="preserve">61ABE323</t>
  </si>
  <si>
    <t xml:space="preserve">KG2000 EM Pipe DN/OD110 x 2000mm</t>
  </si>
  <si>
    <t xml:space="preserve">11/0476</t>
  </si>
  <si>
    <t xml:space="preserve">KG2000 EM Pipe DN/OD110 x 5000mm</t>
  </si>
  <si>
    <t xml:space="preserve">11/0477</t>
  </si>
  <si>
    <t xml:space="preserve">KG2000 B Bend DN/OD110 15degrees</t>
  </si>
  <si>
    <t xml:space="preserve">10/0789</t>
  </si>
  <si>
    <t xml:space="preserve">KG2000 B Bend DN/OD110 30degrees</t>
  </si>
  <si>
    <t xml:space="preserve">10/0790</t>
  </si>
  <si>
    <t xml:space="preserve">KG2000 B Bend DN/OD160 45degrees</t>
  </si>
  <si>
    <t xml:space="preserve">10/0792</t>
  </si>
  <si>
    <t xml:space="preserve">KG2000 B Bend DN/OD110 87degrees</t>
  </si>
  <si>
    <t xml:space="preserve">10/0791</t>
  </si>
  <si>
    <t xml:space="preserve">20240422_C37859</t>
  </si>
  <si>
    <t xml:space="preserve">RE01143116</t>
  </si>
  <si>
    <t xml:space="preserve">38GS418</t>
  </si>
  <si>
    <t xml:space="preserve">RE01143119</t>
  </si>
  <si>
    <t xml:space="preserve">RE01143120</t>
  </si>
  <si>
    <t xml:space="preserve">RE01143118</t>
  </si>
  <si>
    <t xml:space="preserve">Telescopic cover DN/OD315 B125 SC w v</t>
  </si>
  <si>
    <t xml:space="preserve">RE01143117</t>
  </si>
  <si>
    <t xml:space="preserve">Chamber Base straight DN/OD400/160</t>
  </si>
  <si>
    <t xml:space="preserve">RE01142416</t>
  </si>
  <si>
    <t xml:space="preserve">38GF941</t>
  </si>
  <si>
    <t xml:space="preserve">20240422_C38022</t>
  </si>
  <si>
    <t xml:space="preserve">RE01141761</t>
  </si>
  <si>
    <t xml:space="preserve">38AHZ232</t>
  </si>
  <si>
    <t xml:space="preserve">KG2000 U Coupler DN/OD110</t>
  </si>
  <si>
    <t xml:space="preserve">10/0793</t>
  </si>
  <si>
    <t xml:space="preserve">RE01141752</t>
  </si>
  <si>
    <t xml:space="preserve">38GS425</t>
  </si>
  <si>
    <t xml:space="preserve">RE01141754</t>
  </si>
  <si>
    <t xml:space="preserve">RE01141755</t>
  </si>
  <si>
    <t xml:space="preserve">RE01141753</t>
  </si>
  <si>
    <t xml:space="preserve">RE01141762</t>
  </si>
  <si>
    <t xml:space="preserve">38JS219</t>
  </si>
  <si>
    <t xml:space="preserve">20240424_C38958</t>
  </si>
  <si>
    <t xml:space="preserve">RE01145384</t>
  </si>
  <si>
    <t xml:space="preserve">EC001C</t>
  </si>
  <si>
    <t xml:space="preserve">Riser Pipe DN600 2000mm</t>
  </si>
  <si>
    <t xml:space="preserve">RE01145383</t>
  </si>
  <si>
    <t xml:space="preserve">Telescopit cover DN/OD315 B125 SV. w. v.</t>
  </si>
  <si>
    <t xml:space="preserve">Riser Pipe DN400x1500mm</t>
  </si>
  <si>
    <t xml:space="preserve">RE01145385</t>
  </si>
  <si>
    <t xml:space="preserve">RE01145387</t>
  </si>
  <si>
    <t xml:space="preserve">RE01145386</t>
  </si>
  <si>
    <t xml:space="preserve">RISER Pipe DN600x1000mm </t>
  </si>
  <si>
    <t xml:space="preserve">Riser Pipe DN600x2000mm</t>
  </si>
  <si>
    <t xml:space="preserve">Chamber Base bend DN/OD600/160 150degree</t>
  </si>
  <si>
    <t xml:space="preserve">Chamber Base bend DN/OD600/160 135degree</t>
  </si>
  <si>
    <t xml:space="preserve">20240430_C41197</t>
  </si>
  <si>
    <t xml:space="preserve">IMP Armature</t>
  </si>
  <si>
    <t xml:space="preserve">240416</t>
  </si>
  <si>
    <t xml:space="preserve">33ATD806/33DCF02</t>
  </si>
  <si>
    <t xml:space="preserve">UNDERGROUND HYDRANT DN 80 
PN 10/16 RD=750 EN-GJS400-15 RAL5005 IMP Art. 2016A
Order: Gza order dated: 11.03.2024</t>
  </si>
  <si>
    <t xml:space="preserve">10/0794</t>
  </si>
  <si>
    <t xml:space="preserve">ABOVE-GROUND HYDRANT DN 80
PN 10/16 RD=750 1B+2C Type C BREAKABLE IMP Art. 2018L
Order: Gza order dated: 11.03.2024</t>
  </si>
  <si>
    <t xml:space="preserve">10/0795</t>
  </si>
  <si>
    <t xml:space="preserve">ABOVE-GROUND HYDRANT DN 100
PN 10/16 RD=750 1A+2B Type C BREAKABLE IMP Art. 2018L
Order: Gza order dated: 11.03.2024</t>
  </si>
  <si>
    <t xml:space="preserve">10/0796</t>
  </si>
  <si>
    <t xml:space="preserve">DUCKFOOT BEND
DN80 GSK
Order: Gza order dated: 11.03.2024</t>
  </si>
  <si>
    <t xml:space="preserve">10/0797</t>
  </si>
  <si>
    <t xml:space="preserve">STRAINER DN 100 PW
PN 10/16 EN-GJL-250 NS MW 1,18 AISI304 EKB RAL5005 PLUG 1/2'' IMP Art. 020 PW
Order: Gza order dated: 11.03.2024</t>
  </si>
  <si>
    <t xml:space="preserve">10/0798</t>
  </si>
  <si>
    <t xml:space="preserve">STRAINER DN 150 PW
PN 10/16 EN-GJL-250 NS MW 1,18 AISI304 EKB RAL5005 PLUG 1/2'' IMP Art. 020 PW
Order: Gza order dated: 11.03.2024</t>
  </si>
  <si>
    <t xml:space="preserve">10/0799</t>
  </si>
  <si>
    <t xml:space="preserve">20240426_C39976</t>
  </si>
  <si>
    <t xml:space="preserve">RE01146245</t>
  </si>
  <si>
    <t xml:space="preserve">DO010G</t>
  </si>
  <si>
    <t xml:space="preserve">KG2000 EM Pipe SN10 DN/OD110x1000mm</t>
  </si>
  <si>
    <t xml:space="preserve">11/0478</t>
  </si>
  <si>
    <t xml:space="preserve">KG2000 EM Pipe SN10 DN/OD110x3000mm</t>
  </si>
  <si>
    <t xml:space="preserve">11/0479</t>
  </si>
  <si>
    <t xml:space="preserve">20240426_C39950</t>
  </si>
  <si>
    <t xml:space="preserve">RE01144632</t>
  </si>
  <si>
    <t xml:space="preserve">38GF901</t>
  </si>
  <si>
    <t xml:space="preserve">KG2000 EM Pipe SN10 DN/OD 110x1000mm</t>
  </si>
  <si>
    <t xml:space="preserve">KG2000 EM Pipe SN10 DN/OD 110x2000mm</t>
  </si>
  <si>
    <t xml:space="preserve">20240429_C40745</t>
  </si>
  <si>
    <t xml:space="preserve">RE01145380</t>
  </si>
  <si>
    <t xml:space="preserve">38BN564</t>
  </si>
  <si>
    <t xml:space="preserve">KG2000 EM Pipe SN10 DN/OD110x2000mm</t>
  </si>
  <si>
    <t xml:space="preserve">KG2000 EM Pipe SN10 DN/OD110x5000mm</t>
  </si>
  <si>
    <t xml:space="preserve">KG2000 B Bend DN/OD110 45degree</t>
  </si>
  <si>
    <t xml:space="preserve">10/0800</t>
  </si>
  <si>
    <t xml:space="preserve">20240501_C41801</t>
  </si>
  <si>
    <t xml:space="preserve">RE01145381</t>
  </si>
  <si>
    <t xml:space="preserve">38BC801</t>
  </si>
  <si>
    <t xml:space="preserve">RE01145376</t>
  </si>
  <si>
    <t xml:space="preserve">38YL562</t>
  </si>
  <si>
    <t xml:space="preserve">KG2000 B Bend DN/OD110 87degree</t>
  </si>
  <si>
    <t xml:space="preserve">RE01145390</t>
  </si>
  <si>
    <t xml:space="preserve">38AAP473</t>
  </si>
  <si>
    <t xml:space="preserve">RE01146231</t>
  </si>
  <si>
    <t xml:space="preserve">38BN557</t>
  </si>
  <si>
    <t xml:space="preserve">KG2000 B Bend DN/OD110 30degree</t>
  </si>
  <si>
    <t xml:space="preserve">20240511_C44848</t>
  </si>
  <si>
    <t xml:space="preserve">RE01151147</t>
  </si>
  <si>
    <t xml:space="preserve">38AKB894</t>
  </si>
  <si>
    <t xml:space="preserve">Chamber base bend DN600/160 150*(210*)(withGasket)</t>
  </si>
  <si>
    <t xml:space="preserve">Chamber base bend DN600/160 135*(225*)(withGasket)</t>
  </si>
  <si>
    <t xml:space="preserve">RISER Pipe DN600x2000mm </t>
  </si>
  <si>
    <t xml:space="preserve">RE01151148</t>
  </si>
  <si>
    <t xml:space="preserve">RISER Pipe DN400x1500mm </t>
  </si>
  <si>
    <t xml:space="preserve">RE01151149</t>
  </si>
  <si>
    <t xml:space="preserve">20240513_C45347</t>
  </si>
  <si>
    <t xml:space="preserve">RE01151143</t>
  </si>
  <si>
    <t xml:space="preserve">38JM031</t>
  </si>
  <si>
    <t xml:space="preserve">RE01151144</t>
  </si>
  <si>
    <t xml:space="preserve">Telescopic adapter with cover a 15 PP DN600(withGasket)</t>
  </si>
  <si>
    <t xml:space="preserve">RE01151146</t>
  </si>
  <si>
    <t xml:space="preserve">RE01151145</t>
  </si>
  <si>
    <t xml:space="preserve">KG2000 EM Pipe SN10 DN/OD 110 x 2000mm</t>
  </si>
  <si>
    <t xml:space="preserve">20240611_C13134</t>
  </si>
  <si>
    <t xml:space="preserve">ECE2024000000040</t>
  </si>
  <si>
    <t xml:space="preserve">08AAT574</t>
  </si>
  <si>
    <t xml:space="preserve">AdaptSocket AG PE100 SDR11 PN16 d25-3/4"</t>
  </si>
  <si>
    <t xml:space="preserve">10/0818</t>
  </si>
  <si>
    <t xml:space="preserve">AdaptSocket PE100 SDR11 PN16 d50-1 1/2"</t>
  </si>
  <si>
    <t xml:space="preserve">10/0817</t>
  </si>
  <si>
    <t xml:space="preserve">Elbow 90° E+ PE100 SDR11 PN16 d25</t>
  </si>
  <si>
    <t xml:space="preserve">10/0816</t>
  </si>
  <si>
    <t xml:space="preserve">20240610_C55879</t>
  </si>
  <si>
    <t xml:space="preserve">Saint-Gobain PAM</t>
  </si>
  <si>
    <t xml:space="preserve">112194560</t>
  </si>
  <si>
    <t xml:space="preserve">COEU9018166530</t>
  </si>
  <si>
    <r>
      <rPr>
        <b val="true"/>
        <sz val="10"/>
        <color theme="1"/>
        <rFont val="Arial"/>
        <family val="2"/>
        <charset val="1"/>
      </rPr>
      <t xml:space="preserve">CI REDUCER DN400/300 PN16</t>
    </r>
    <r>
      <rPr>
        <sz val="10"/>
        <color theme="1"/>
        <rFont val="Arial"/>
        <family val="2"/>
        <charset val="1"/>
      </rPr>
      <t xml:space="preserve">, with 2 Rotatable Flanges Blue epoxy 250µm BAB40VE2MTT2</t>
    </r>
  </si>
  <si>
    <t xml:space="preserve">Gasket Flange with metallic insert Water EPDM DN400 PN10-16-25 JBB40GV1B </t>
  </si>
  <si>
    <t xml:space="preserve">Hot Galvanised Steel Bolt  HM27X150X105 thickness 70µm mini JXM27BG150     </t>
  </si>
  <si>
    <t xml:space="preserve">Hot Galvanised Steel Washers  thickness 70µm mini for Bolts  M27 Standard NFE 25513 grad C Narrow serie JXM27RGE       </t>
  </si>
  <si>
    <t xml:space="preserve">Gasket Flange with metallic  insert Water EPDM DN300 PN10-16-25-40 JBB30GV1  </t>
  </si>
  <si>
    <t xml:space="preserve">Hot Galvanised Steel Bolt  HM24X130X93 thickness 70µm mini JXM24BG130       </t>
  </si>
  <si>
    <t xml:space="preserve">Hot Galvanised Steel Washers thickness 70µm mini for Bolts  M24 Standard NFE 25513 grad C Narrow serie JXM24RGE </t>
  </si>
  <si>
    <t xml:space="preserve">Gasket Flange with metallic insert Water EPDM DN150 PN10-16-25-40 JBB15GV1      </t>
  </si>
  <si>
    <t xml:space="preserve">Hot Galvanised Steel Bolt HM24X110X82 thickness 70µm mini JXM24BG110 </t>
  </si>
  <si>
    <t xml:space="preserve">Hot Galvanised Steel Washers thickness 70µm mini for Bolts M24 Standard NFE 25513 grad C Narrow serie JXM24RGE   </t>
  </si>
  <si>
    <t xml:space="preserve">Gasket Flange with metallic insert Water EPDM DN150 PN10-16-25-40 JBB15GV1              </t>
  </si>
  <si>
    <t xml:space="preserve">Hot Galvanised Steel Bolt HM24X110X82 thickness 70µm mini JXM24BG110        </t>
  </si>
  <si>
    <t xml:space="preserve">Hot Galvanised Steel Washers  thickness 70µm mini for Bolts  M24 Standard NFE 25513 grad C Narrow serie JXM24RGE           </t>
  </si>
  <si>
    <t xml:space="preserve">Gasket Flange with metallic  insert Water EPDM DN150 PN10-16-25-40 JBB15GV1         </t>
  </si>
  <si>
    <t xml:space="preserve">Hot Galvanised Steel Bolt HM24X110X82 thickness 70µm mini JXM24BG110</t>
  </si>
  <si>
    <t xml:space="preserve">Hot Galvanised Steel Bolt HM20X100X72 thickness 70µm mini JXM20BG100  </t>
  </si>
  <si>
    <t xml:space="preserve">Hot Galvanised Steel Washers thickness 70µm mini for Bolts M20 Standard NFE 25513 grad C Narrow serie JXM20RGE  </t>
  </si>
  <si>
    <t xml:space="preserve">Gasket Flange with metallic insert Water EPDM DN100 PN10-16-25-40 JBB10GV1   </t>
  </si>
  <si>
    <t xml:space="preserve">Hot Galvanised Steel Washers thickness 70µm mini for Bolts M16 Standard NFE 25513 grad C Narrow serie JXM16RGE  </t>
  </si>
  <si>
    <t xml:space="preserve">Hot Galvanised Steel Bolt HM16X85X57 thickness 70µm mini JXM16BG85  </t>
  </si>
  <si>
    <t xml:space="preserve">Gasket Flange with metallic insert Water EPDM DN50 PN10-16-25-40 JBA50GV1 </t>
  </si>
  <si>
    <t xml:space="preserve">Hot Galvanised Steel Washers thickness 70µm mini for Bolts  M16 Standard NFE 25513 grad C Narrow serie JXM16RGE </t>
  </si>
  <si>
    <t xml:space="preserve">Hot Galvanised Steel Bolt HM16X85X57 thickness 70µm mini JXM16BG85      </t>
  </si>
  <si>
    <t xml:space="preserve">Gasket Flange with metallic  insert Water EPDM DN50 PN10-16-25-40 JBA50GV1        </t>
  </si>
  <si>
    <t xml:space="preserve">Hot Galvanised Steel Washers  thickness 70µm mini for Bolts  M16 Standard NFE 25513 grad C Narrow serie JXM16RGE           </t>
  </si>
  <si>
    <t xml:space="preserve">Hot Galvanised Steel Bolt HM16X85X57 thickness 70µm mini JXM16BG85 </t>
  </si>
  <si>
    <t xml:space="preserve">Gasket Flange with metallic insert Water EPDM DN50 PN10-16-25-40 JBA50GV1        </t>
  </si>
  <si>
    <t xml:space="preserve">Hot Galvanised Steel Washers thickness 70µm mini for Bolts  M16 Standard NFE 25513 grad C Narrow serie JXM16RGE           </t>
  </si>
  <si>
    <t xml:space="preserve">Hot Galvanised Steel Bolt  HM16X85X57 thickness 70µm mini JXM16BG85        </t>
  </si>
  <si>
    <t xml:space="preserve">Hot Galvanised Steel Washers thickness 70µm mini for Bolts  M20 Standard NFE 25513 grad C Narrow serie JXM20RGE           </t>
  </si>
  <si>
    <t xml:space="preserve">Hot Galvanised Steel Bolt  HM20X100X72 thickness 70µm mini JXM20BG100</t>
  </si>
  <si>
    <t xml:space="preserve">Gasket Flange with metallic insert Water EPDM DN100 PN10-16-25-40 JBB10GV1        </t>
  </si>
  <si>
    <t xml:space="preserve">Hot Galvanised Steel Washers thickness 70µm mini for Bolts M24 Standard NFE 25513 grad C Narrow serie JXM24RGE           </t>
  </si>
  <si>
    <t xml:space="preserve">Hot Galvanised Steel Bolt HM24X110X82 thickness 70µm mini JXM24BG110       </t>
  </si>
  <si>
    <t xml:space="preserve">Gasket Flange with metallic insert Water EPDM DN150 PN10-16-25-40 JBB15GV1        </t>
  </si>
  <si>
    <t xml:space="preserve">Hot Galvanised Steel Washers thickness 70µm mini for Bolts M16 Standard NFE 25513 grad C Narrow serie JXM16RGE           </t>
  </si>
  <si>
    <t xml:space="preserve">Hot Galvanised Steel Bolt HM20X100X72 thickness 70µm mini JXM20BG100       </t>
  </si>
  <si>
    <t xml:space="preserve">Hot Galvanised Steel Bolt HM20X100X72 thickness 70µm mini JXM20BG100</t>
  </si>
  <si>
    <t xml:space="preserve">Hot Galvanised Steel Washers thickness 70µm mini for Bolts M20 Standard NFE 25513 grad C Narrow serieJXM20RGE           </t>
  </si>
  <si>
    <t xml:space="preserve">Hot Galvanised Steel Bolt HM24X110X82 thickness 70µm miniJXM24BG110</t>
  </si>
  <si>
    <t xml:space="preserve">Gasket Flange with metallic insert Water EPDM DN60 PN10-16-25-40 JBA60GV1        </t>
  </si>
  <si>
    <t xml:space="preserve">Hot Galvanised Steel Bolt HM16X85X57 thickness 70µm mini JXM16BG85        </t>
  </si>
  <si>
    <t xml:space="preserve">Gasket Flange with metallic insert Water EPDM DN80 PN10-16-25-40 JBA80GV1        </t>
  </si>
  <si>
    <t xml:space="preserve">Gasket Flange with metallic insert Water EPDM DN50 PN10-16-25-40JBA50GV1        </t>
  </si>
  <si>
    <t xml:space="preserve">Gasket Flange with metallic  insert Water EPDM DN100 PN10-16-25-40 JBB10GV1        </t>
  </si>
  <si>
    <t xml:space="preserve">Hot Galvanised Steel Bolt  HM16X90X62 thickness 70µm mini JXM16BG90        </t>
  </si>
  <si>
    <t xml:space="preserve">Gasket Flange with metallic insert Water EPDM DN150 PN10-16-25-40JBB15GV1        </t>
  </si>
  <si>
    <t xml:space="preserve">Hot Galvanised Steel Bolt HM16X90X62 thickness 70µm mini JXM16BG90 </t>
  </si>
  <si>
    <t xml:space="preserve">Gasket Flange with metallic insert Water EPDM DN200 PN10-16-25-40 JBB20GV1        </t>
  </si>
  <si>
    <t xml:space="preserve">Hot Galvanised Steel Washers thickness 70µm mini for Bolts M20 Standard NFE 25513 grad C Narrow serie JXM20RGE           </t>
  </si>
  <si>
    <t xml:space="preserve">Hot Galvanised Steel Bolt HM16X90X62 thickness 70µm mini JXM16BG90        </t>
  </si>
  <si>
    <t xml:space="preserve">Gasket Flange with metallic insert Water EPDM DN300 PN10-16-25-40 JBB30GV1        </t>
  </si>
  <si>
    <t xml:space="preserve">Hot Galvanised Steel Bolt HM24X130X93 thickness 70µm mini JXM24BG130       </t>
  </si>
  <si>
    <r>
      <rPr>
        <b val="true"/>
        <sz val="10"/>
        <color theme="1"/>
        <rFont val="Arial"/>
        <family val="2"/>
        <charset val="1"/>
      </rPr>
      <t xml:space="preserve">CI TEE DN400/100 PN16,</t>
    </r>
    <r>
      <rPr>
        <sz val="10"/>
        <color theme="1"/>
        <rFont val="Arial"/>
        <family val="2"/>
        <charset val="1"/>
      </rPr>
      <t xml:space="preserve"> with 3 Rotatable Flanges Blue epoxy 250µm BAB40UV2FTT2   (თუჯის სამკაპი)  </t>
    </r>
  </si>
  <si>
    <t xml:space="preserve">Gasket Flange with metallic insert Water EPDM DN400  PN10-16-25 JBB40GV1B       </t>
  </si>
  <si>
    <t xml:space="preserve">Hot Galvanised Steel Bolt HM27X150X105 thickness 70µm mini JXM27BG150</t>
  </si>
  <si>
    <t xml:space="preserve">Hot Galvanised Steel Washers thickness 70µm mini for Bolts M27 Standard NFE 25513 grad C Narrow serie JXM27RGE           </t>
  </si>
  <si>
    <r>
      <rPr>
        <b val="true"/>
        <sz val="10"/>
        <color theme="1"/>
        <rFont val="Arial"/>
        <family val="2"/>
        <charset val="1"/>
      </rPr>
      <t xml:space="preserve">CI TEE DN200/50 PN16</t>
    </r>
    <r>
      <rPr>
        <sz val="10"/>
        <color theme="1"/>
        <rFont val="Arial"/>
        <family val="2"/>
        <charset val="1"/>
      </rPr>
      <t xml:space="preserve">, with 3 Rotatable Flanges Blue epoxy 250µm BAB20UE2BTT</t>
    </r>
  </si>
  <si>
    <r>
      <rPr>
        <b val="true"/>
        <sz val="10"/>
        <color theme="1"/>
        <rFont val="Arial"/>
        <family val="2"/>
        <charset val="1"/>
      </rPr>
      <t xml:space="preserve">CI TEE DN250/200 PN16</t>
    </r>
    <r>
      <rPr>
        <sz val="10"/>
        <color theme="1"/>
        <rFont val="Arial"/>
        <family val="2"/>
        <charset val="1"/>
      </rPr>
      <t xml:space="preserve">, with 3 Rotatable Flanges PN16 Blue epoxy 250µm BAB25UE2KTT2</t>
    </r>
  </si>
  <si>
    <t xml:space="preserve">Gasket Flange with metallic insert Water EPDM DN200 PN10-16-25-40 JBB20GV1         </t>
  </si>
  <si>
    <r>
      <rPr>
        <b val="true"/>
        <sz val="10"/>
        <color theme="1"/>
        <rFont val="Arial"/>
        <family val="2"/>
        <charset val="1"/>
      </rPr>
      <t xml:space="preserve">CI TEE DN300/150 PN16</t>
    </r>
    <r>
      <rPr>
        <sz val="10"/>
        <color theme="1"/>
        <rFont val="Arial"/>
        <family val="2"/>
        <charset val="1"/>
      </rPr>
      <t xml:space="preserve">,  with 3 Rotatable Flanges Blue epoxy 250µm BAB30UE2JTT2</t>
    </r>
  </si>
  <si>
    <t xml:space="preserve">Gasket Flange with metallic insert Water EPDM DN300 PN10-16-25-40 JBB30GV1           </t>
  </si>
  <si>
    <r>
      <rPr>
        <b val="true"/>
        <sz val="10"/>
        <color theme="1"/>
        <rFont val="Arial"/>
        <family val="2"/>
        <charset val="1"/>
      </rPr>
      <t xml:space="preserve">CI REDUCER DN80/50 PN10-16-25-40</t>
    </r>
    <r>
      <rPr>
        <sz val="10"/>
        <color theme="1"/>
        <rFont val="Arial"/>
        <family val="2"/>
        <charset val="1"/>
      </rPr>
      <t xml:space="preserve">, with 2 Rotatable Flanges  Blue epoxy 250µm BAA80VE1BTT</t>
    </r>
  </si>
  <si>
    <t xml:space="preserve">Gasket Flange with metallic insert Water EPDM DN150 PN10-16-25-40 JBB15GV1           </t>
  </si>
  <si>
    <t xml:space="preserve">Gasket Flange with metallic insert Water EPDM DN80 PN10-16-25-40 JBA80GV1           </t>
  </si>
  <si>
    <t xml:space="preserve">Gasket Flange with metallic insert Water EPDM DN50 PN10-16-25-40 JBA50GV1           </t>
  </si>
  <si>
    <r>
      <rPr>
        <b val="true"/>
        <sz val="10"/>
        <color theme="1"/>
        <rFont val="Arial"/>
        <family val="2"/>
        <charset val="1"/>
      </rPr>
      <t xml:space="preserve">CI REDUCER DN80/50 PN10-16-25-40,</t>
    </r>
    <r>
      <rPr>
        <sz val="10"/>
        <color theme="1"/>
        <rFont val="Arial"/>
        <family val="2"/>
        <charset val="1"/>
      </rPr>
      <t xml:space="preserve"> with 2 Rotatable Flanges Blue epoxy 250µm BAA80VE1BTT</t>
    </r>
  </si>
  <si>
    <t xml:space="preserve">Gasket Flange with metallic insert Water EPDM DN250 PN10-16-25-40 JBB25GV1           </t>
  </si>
  <si>
    <t xml:space="preserve">Gasket Flange with metallic  insert Water EPDM DN80 PN10-16-25-40 JBA80GV1           </t>
  </si>
  <si>
    <t xml:space="preserve">Gasket Flange with metallic insert Water EPDM DN400 PN10-16-25 JBB40GV1B          </t>
  </si>
  <si>
    <t xml:space="preserve">Hot Galvanised Steel Bolt HM24X130X93 thickness 70µm mini JXM24BG130</t>
  </si>
  <si>
    <r>
      <rPr>
        <b val="true"/>
        <sz val="10"/>
        <color theme="1"/>
        <rFont val="Arial"/>
        <family val="2"/>
        <charset val="1"/>
      </rPr>
      <t xml:space="preserve">CI TEE DN400/300 PN16</t>
    </r>
    <r>
      <rPr>
        <sz val="10"/>
        <color theme="1"/>
        <rFont val="Arial"/>
        <family val="2"/>
        <charset val="1"/>
      </rPr>
      <t xml:space="preserve">, with 3 Rotatable Flanges Blue epoxy 250µm BAB40UE2MTT2</t>
    </r>
  </si>
  <si>
    <t xml:space="preserve">Hot Galvanised Steel Bolt  HM24X110X82 thickness 70µm mini JXM24BG110</t>
  </si>
  <si>
    <t xml:space="preserve">Hot Galvanised Steel Bolt HM27X150X105 thickness 70µm mini JXM27BG150       </t>
  </si>
  <si>
    <r>
      <rPr>
        <b val="true"/>
        <sz val="10"/>
        <color theme="1"/>
        <rFont val="Arial"/>
        <family val="2"/>
        <charset val="1"/>
      </rPr>
      <t xml:space="preserve">CI TEE DN400/250 PN16,</t>
    </r>
    <r>
      <rPr>
        <sz val="10"/>
        <color theme="1"/>
        <rFont val="Arial"/>
        <family val="2"/>
        <charset val="1"/>
      </rPr>
      <t xml:space="preserve"> with 3 Rotatable Flanges Blue epoxy 250µm BAB40UE2LTT2</t>
    </r>
  </si>
  <si>
    <t xml:space="preserve">Gasket Flange with metallic  insert Water EPDM DN100 PN10-16-25-40 JBB10GV1           </t>
  </si>
  <si>
    <t xml:space="preserve">Hot Galvanised Steel Bolt  HM24X110X82 thickness 70µm mini JXM24BG110       </t>
  </si>
  <si>
    <t xml:space="preserve">Gasket Flange with metallic  insert Water EPDM DN150 PN10-16-25-40 JBB15GV1           </t>
  </si>
  <si>
    <t xml:space="preserve">Hot Galvanised Steel Bolt  HM16X85X57 thickness 70µm mini JXM16BG85 </t>
  </si>
  <si>
    <t xml:space="preserve">Gasket Flange with metallic  insert Water EPDM DN50 PN10-16-25-40 JBA50GV1           </t>
  </si>
  <si>
    <t xml:space="preserve">Hot Galvanised Steel Washers  thickness 70µm mini for Bolts M16 Standard NFE 25513 grad C Narrow serie JXM16RGE           </t>
  </si>
  <si>
    <t xml:space="preserve">Gasket Flange with metallic  insert Water EPDM DN250 PN10-16-25-40 JBB25GV1           </t>
  </si>
  <si>
    <t xml:space="preserve">Gasket Flange with metallic  insert Water EPDM DN250 PN10-16-25-40 JBB25GV1     </t>
  </si>
  <si>
    <r>
      <rPr>
        <b val="true"/>
        <sz val="10"/>
        <color theme="1"/>
        <rFont val="Arial"/>
        <family val="2"/>
        <charset val="1"/>
      </rPr>
      <t xml:space="preserve">CI REDUCER DN250/150 PN16, </t>
    </r>
    <r>
      <rPr>
        <sz val="10"/>
        <color theme="1"/>
        <rFont val="Arial"/>
        <family val="2"/>
        <charset val="1"/>
      </rPr>
      <t xml:space="preserve">with 2 Rotatable Flanges Blue epoxy 250µm BAB25VE2JTT2</t>
    </r>
  </si>
  <si>
    <r>
      <rPr>
        <b val="true"/>
        <sz val="10"/>
        <color theme="1"/>
        <rFont val="Arial"/>
        <family val="2"/>
        <charset val="1"/>
      </rPr>
      <t xml:space="preserve">CI TEE DN400/80 PN16</t>
    </r>
    <r>
      <rPr>
        <sz val="10"/>
        <color theme="1"/>
        <rFont val="Arial"/>
        <family val="2"/>
        <charset val="1"/>
      </rPr>
      <t xml:space="preserve">, with 3 Rotatable Flanges Blue epoxy 250µm BAB40UE2ETT2</t>
    </r>
  </si>
  <si>
    <r>
      <rPr>
        <b val="true"/>
        <sz val="10"/>
        <color theme="1"/>
        <rFont val="Arial"/>
        <family val="2"/>
        <charset val="1"/>
      </rPr>
      <t xml:space="preserve">CI REDUCER DN60/50 PN10-16 </t>
    </r>
    <r>
      <rPr>
        <sz val="10"/>
        <color theme="1"/>
        <rFont val="Arial"/>
        <family val="2"/>
        <charset val="1"/>
      </rPr>
      <t xml:space="preserve">Ductile iron Taper DN60 x dn50 with 2 Rotatable Flanges PN10-16 Blue epoxy 250µm BAA60VE1BTT</t>
    </r>
  </si>
  <si>
    <r>
      <rPr>
        <b val="true"/>
        <sz val="10"/>
        <color theme="1"/>
        <rFont val="Arial"/>
        <family val="2"/>
        <charset val="1"/>
      </rPr>
      <t xml:space="preserve">CI TEE DN400/80 PN16</t>
    </r>
    <r>
      <rPr>
        <sz val="10"/>
        <color theme="1"/>
        <rFont val="Arial"/>
        <family val="2"/>
        <charset val="1"/>
      </rPr>
      <t xml:space="preserve">,  with 3 Rotatable Flanges Blue epoxy 250µm BAB40UE2ETT2</t>
    </r>
  </si>
  <si>
    <r>
      <rPr>
        <b val="true"/>
        <sz val="10"/>
        <color theme="1"/>
        <rFont val="Arial"/>
        <family val="2"/>
        <charset val="1"/>
      </rPr>
      <t xml:space="preserve">CI REDUCER DN80/50 PN10-16-25-40</t>
    </r>
    <r>
      <rPr>
        <sz val="10"/>
        <color theme="1"/>
        <rFont val="Arial"/>
        <family val="2"/>
        <charset val="1"/>
      </rPr>
      <t xml:space="preserve">, with 2 Rotatable Flanges Blue epoxy 250µm BAA80VE1BTT</t>
    </r>
  </si>
  <si>
    <t xml:space="preserve">Hot Galvanised Steel Washers  thickness 70µm mini for Bolts  M27 Standard NFE 25513 grad C Narrow serie JXM27RGE           </t>
  </si>
  <si>
    <t xml:space="preserve">Hot Galvanised Steel Bolt  HM20X100X72 thickness 70µm mini JXM20BG100       </t>
  </si>
  <si>
    <t xml:space="preserve">Hot Galvanised Steel Bolt  HM20X100X72 thickness 70µm mini JXM20BG100     </t>
  </si>
  <si>
    <t xml:space="preserve">Hot Galvanised Steel Washers  thickness 70µm mini for Bolts  M20 Standard NFE 25513 grad C Narrow serie JXM20RGE           </t>
  </si>
  <si>
    <r>
      <rPr>
        <b val="true"/>
        <sz val="10"/>
        <color theme="1"/>
        <rFont val="Arial"/>
        <family val="2"/>
        <charset val="1"/>
      </rPr>
      <t xml:space="preserve">CI TEE DN400/80 PN16</t>
    </r>
    <r>
      <rPr>
        <sz val="10"/>
        <color theme="1"/>
        <rFont val="Arial"/>
        <family val="2"/>
        <charset val="1"/>
      </rPr>
      <t xml:space="preserve">,  with 3 Rotatable Flanges Blue epoxy 250µm BAB40UE2ETT2 </t>
    </r>
  </si>
  <si>
    <r>
      <rPr>
        <b val="true"/>
        <sz val="10"/>
        <color theme="1"/>
        <rFont val="Arial"/>
        <family val="2"/>
        <charset val="1"/>
      </rPr>
      <t xml:space="preserve">CI TEE DN300/60 PN16</t>
    </r>
    <r>
      <rPr>
        <sz val="10"/>
        <color theme="1"/>
        <rFont val="Arial"/>
        <family val="2"/>
        <charset val="1"/>
      </rPr>
      <t xml:space="preserve">,  with 3 Rotatable Flanges Blue epoxy 250µm BAB30UE2CTT2</t>
    </r>
  </si>
  <si>
    <r>
      <rPr>
        <b val="true"/>
        <sz val="10"/>
        <color theme="1"/>
        <rFont val="Arial"/>
        <family val="2"/>
        <charset val="1"/>
      </rPr>
      <t xml:space="preserve">CI TEE DN300/60 PN16</t>
    </r>
    <r>
      <rPr>
        <sz val="10"/>
        <color theme="1"/>
        <rFont val="Arial"/>
        <family val="2"/>
        <charset val="1"/>
      </rPr>
      <t xml:space="preserve">, with 3 Rotatable Flanges  Blue epoxy 250µm BAB30UE2CTT2</t>
    </r>
  </si>
  <si>
    <r>
      <rPr>
        <b val="true"/>
        <sz val="10"/>
        <color theme="1"/>
        <rFont val="Arial"/>
        <family val="2"/>
        <charset val="1"/>
      </rPr>
      <t xml:space="preserve">CI TEE DN150/100 PN25-40</t>
    </r>
    <r>
      <rPr>
        <sz val="10"/>
        <color theme="1"/>
        <rFont val="Arial"/>
        <family val="2"/>
        <charset val="1"/>
      </rPr>
      <t xml:space="preserve">, with 3 Rotatable Flanges Blue epoxy 250µm BAB15UE3FTT</t>
    </r>
  </si>
  <si>
    <r>
      <rPr>
        <b val="true"/>
        <sz val="10"/>
        <color theme="1"/>
        <rFont val="Arial"/>
        <family val="2"/>
        <charset val="1"/>
      </rPr>
      <t xml:space="preserve">CI TEE DN125/100 PN25-40</t>
    </r>
    <r>
      <rPr>
        <sz val="10"/>
        <color theme="1"/>
        <rFont val="Arial"/>
        <family val="2"/>
        <charset val="1"/>
      </rPr>
      <t xml:space="preserve">, with 3 Rotatable Flanges Blue epoxy 250µm BAB12UE3FTT</t>
    </r>
  </si>
  <si>
    <r>
      <rPr>
        <b val="true"/>
        <sz val="10"/>
        <color theme="1"/>
        <rFont val="Arial"/>
        <family val="2"/>
        <charset val="1"/>
      </rPr>
      <t xml:space="preserve">TRIPLE FUNCTION AIR VALVE TYPE 4000D DN40-50-60-65 PN10-16</t>
    </r>
    <r>
      <rPr>
        <sz val="10"/>
        <color theme="1"/>
        <rFont val="Arial"/>
        <family val="2"/>
        <charset val="1"/>
      </rPr>
      <t xml:space="preserve">, BLUE EPOXY 250µm RCA60DSAH</t>
    </r>
  </si>
  <si>
    <t xml:space="preserve">OPERATING CAP 14 SQUARE 15.3  WITH SCREW 162044(სარჭის ხუფი ლითონის)</t>
  </si>
  <si>
    <t xml:space="preserve">OPERATING CAP 14 SQUARE 15.3  WITH SCREW 162044 (სარჭის ხუფი ლითონის)</t>
  </si>
  <si>
    <r>
      <rPr>
        <b val="true"/>
        <sz val="10"/>
        <color theme="1"/>
        <rFont val="Arial"/>
        <family val="2"/>
        <charset val="1"/>
      </rPr>
      <t xml:space="preserve">DISMANTLING JOINT DN250 PN16</t>
    </r>
    <r>
      <rPr>
        <sz val="10"/>
        <color theme="1"/>
        <rFont val="Arial"/>
        <family val="2"/>
        <charset val="1"/>
      </rPr>
      <t xml:space="preserve">, SELF-RESTRAINED TYPE JPL BLUE  EPOXY 250µm EPDMGasket STEEL  ZINC BOLTS CODE V212100052 MDB25ABAH</t>
    </r>
  </si>
  <si>
    <r>
      <rPr>
        <b val="true"/>
        <sz val="10"/>
        <color theme="1"/>
        <rFont val="Arial"/>
        <family val="2"/>
        <charset val="1"/>
      </rPr>
      <t xml:space="preserve">STRAINER DN60 PN10-16,</t>
    </r>
    <r>
      <rPr>
        <sz val="10"/>
        <color theme="1"/>
        <rFont val="Arial"/>
        <family val="2"/>
        <charset val="1"/>
      </rPr>
      <t xml:space="preserve"> GALVANIZED  SHEET METAL BLUE EPOXY 250µm RCA60GACH</t>
    </r>
  </si>
  <si>
    <r>
      <rPr>
        <b val="true"/>
        <sz val="10"/>
        <color theme="1"/>
        <rFont val="Arial"/>
        <family val="2"/>
        <charset val="1"/>
      </rPr>
      <t xml:space="preserve">STRAINER DN100 PN10-16,</t>
    </r>
    <r>
      <rPr>
        <sz val="10"/>
        <color theme="1"/>
        <rFont val="Arial"/>
        <family val="2"/>
        <charset val="1"/>
      </rPr>
      <t xml:space="preserve"> GALVANIZED SHEET METAL BLUE  EPOXY 250µm RCB10GACH</t>
    </r>
  </si>
  <si>
    <r>
      <rPr>
        <b val="true"/>
        <sz val="10"/>
        <color theme="1"/>
        <rFont val="Arial"/>
        <family val="2"/>
        <charset val="1"/>
      </rPr>
      <t xml:space="preserve">DISMANTLING JOINT DN250 PN16</t>
    </r>
    <r>
      <rPr>
        <sz val="10"/>
        <color theme="1"/>
        <rFont val="Arial"/>
        <family val="2"/>
        <charset val="1"/>
      </rPr>
      <t xml:space="preserve">, TYPE JPL BLUE  EPOXY 250µm EPDMGasket STEEL  ZINC BOLTS CODE V212100052 MDB25ABAH</t>
    </r>
  </si>
  <si>
    <r>
      <rPr>
        <b val="true"/>
        <sz val="10"/>
        <color theme="1"/>
        <rFont val="Arial"/>
        <family val="2"/>
        <charset val="1"/>
      </rPr>
      <t xml:space="preserve">GATE VALVE DN150 PN25</t>
    </r>
    <r>
      <rPr>
        <sz val="10"/>
        <color theme="1"/>
        <rFont val="Arial"/>
        <family val="2"/>
        <charset val="1"/>
      </rPr>
      <t xml:space="preserve">, TYPE21 NG  CLOCKWISE CLOSING BLUE EPOXY 250µm BARE SHAFT RDB15AADH</t>
    </r>
  </si>
  <si>
    <r>
      <rPr>
        <b val="true"/>
        <sz val="10"/>
        <color theme="1"/>
        <rFont val="Arial"/>
        <family val="2"/>
        <charset val="1"/>
      </rPr>
      <t xml:space="preserve">BALL VALVE DN32 PN16</t>
    </r>
    <r>
      <rPr>
        <sz val="10"/>
        <color theme="1"/>
        <rFont val="Arial"/>
        <family val="2"/>
        <charset val="1"/>
      </rPr>
      <t xml:space="preserve">, 1"1/4 TYPE V3000 149B5043 289874</t>
    </r>
  </si>
  <si>
    <r>
      <rPr>
        <b val="true"/>
        <sz val="10"/>
        <color theme="1"/>
        <rFont val="Arial"/>
        <family val="2"/>
        <charset val="1"/>
      </rPr>
      <t xml:space="preserve">BALL VALVE DN50 PN16</t>
    </r>
    <r>
      <rPr>
        <sz val="10"/>
        <color theme="1"/>
        <rFont val="Arial"/>
        <family val="2"/>
        <charset val="1"/>
      </rPr>
      <t xml:space="preserve">, 2" TYPE V3000 149B5045 289875</t>
    </r>
  </si>
  <si>
    <r>
      <rPr>
        <b val="true"/>
        <sz val="10"/>
        <color theme="1"/>
        <rFont val="Arial"/>
        <family val="2"/>
        <charset val="1"/>
      </rPr>
      <t xml:space="preserve">BALL VALVE DN65 PN16</t>
    </r>
    <r>
      <rPr>
        <sz val="10"/>
        <color theme="1"/>
        <rFont val="Arial"/>
        <family val="2"/>
        <charset val="1"/>
      </rPr>
      <t xml:space="preserve">, 2"1/2 TYPE V3000 149B5054 289876</t>
    </r>
  </si>
  <si>
    <r>
      <rPr>
        <b val="true"/>
        <sz val="10"/>
        <color theme="1"/>
        <rFont val="Arial"/>
        <family val="2"/>
        <charset val="1"/>
      </rPr>
      <t xml:space="preserve">STRAINER DN32 PN16, </t>
    </r>
    <r>
      <rPr>
        <sz val="10"/>
        <color theme="1"/>
        <rFont val="Arial"/>
        <family val="2"/>
        <charset val="1"/>
      </rPr>
      <t xml:space="preserve">Y222P 1"1/4" CODE 149B5191 289877</t>
    </r>
  </si>
  <si>
    <r>
      <rPr>
        <b val="true"/>
        <sz val="10"/>
        <color theme="1"/>
        <rFont val="Arial"/>
        <family val="2"/>
        <charset val="1"/>
      </rPr>
      <t xml:space="preserve">STRAINER DN50 PN16, </t>
    </r>
    <r>
      <rPr>
        <sz val="10"/>
        <color theme="1"/>
        <rFont val="Arial"/>
        <family val="2"/>
        <charset val="1"/>
      </rPr>
      <t xml:space="preserve">Y222P 2" CODE 149B5163 289878</t>
    </r>
  </si>
  <si>
    <r>
      <rPr>
        <b val="true"/>
        <sz val="10"/>
        <color theme="1"/>
        <rFont val="Arial"/>
        <family val="2"/>
        <charset val="1"/>
      </rPr>
      <t xml:space="preserve">STRAINER DN65 PN16</t>
    </r>
    <r>
      <rPr>
        <sz val="10"/>
        <color theme="1"/>
        <rFont val="Arial"/>
        <family val="2"/>
        <charset val="1"/>
      </rPr>
      <t xml:space="preserve">, 2"1/2 Y222P CODE 149B5163 289879</t>
    </r>
  </si>
  <si>
    <r>
      <rPr>
        <b val="true"/>
        <sz val="10"/>
        <color theme="1"/>
        <rFont val="Arial"/>
        <family val="2"/>
        <charset val="1"/>
      </rPr>
      <t xml:space="preserve">DISMANTLING JOINT DN400 PN16</t>
    </r>
    <r>
      <rPr>
        <sz val="10"/>
        <color theme="1"/>
        <rFont val="Arial"/>
        <family val="2"/>
        <charset val="1"/>
      </rPr>
      <t xml:space="preserve">, TYPE JPL BLUE  EPOXY 250µm EPDMGasket STEEL  ZINC BOLTS CODE V212100064 MDB40ABAH</t>
    </r>
  </si>
  <si>
    <r>
      <rPr>
        <b val="true"/>
        <sz val="10"/>
        <color theme="1"/>
        <rFont val="Arial"/>
        <family val="2"/>
        <charset val="1"/>
      </rPr>
      <t xml:space="preserve">GATE VALVE DN100 PN25, </t>
    </r>
    <r>
      <rPr>
        <sz val="10"/>
        <color theme="1"/>
        <rFont val="Arial"/>
        <family val="2"/>
        <charset val="1"/>
      </rPr>
      <t xml:space="preserve">TYPE21 NG  CLOCKWISE CLOSING BLUE EPOXY 250µm BARE SHAFT RDB10AADH</t>
    </r>
  </si>
  <si>
    <r>
      <rPr>
        <b val="true"/>
        <sz val="10"/>
        <color theme="1"/>
        <rFont val="Arial"/>
        <family val="2"/>
        <charset val="1"/>
      </rPr>
      <t xml:space="preserve">CI TEE DN150/100 PN25-40,</t>
    </r>
    <r>
      <rPr>
        <sz val="10"/>
        <color theme="1"/>
        <rFont val="Arial"/>
        <family val="2"/>
        <charset val="1"/>
      </rPr>
      <t xml:space="preserve"> with 3 Rotatable Flanges Blue epoxy 250µm BAB15UE3FTT</t>
    </r>
  </si>
  <si>
    <r>
      <rPr>
        <b val="true"/>
        <sz val="10"/>
        <color theme="1"/>
        <rFont val="Arial"/>
        <family val="2"/>
        <charset val="1"/>
      </rPr>
      <t xml:space="preserve">AIR VALVE DN40-50-60-65 PN10-16-25 WITH FLANGE </t>
    </r>
    <r>
      <rPr>
        <sz val="10"/>
        <color theme="1"/>
        <rFont val="Arial"/>
        <family val="2"/>
        <charset val="1"/>
      </rPr>
      <t xml:space="preserve">TYPE 113 BLUE EPOXY 250µm RCA40BTCH (საჰაერო სარქველი)       </t>
    </r>
  </si>
  <si>
    <r>
      <rPr>
        <b val="true"/>
        <sz val="10"/>
        <color theme="1"/>
        <rFont val="Arial"/>
        <family val="2"/>
        <charset val="1"/>
      </rPr>
      <t xml:space="preserve">PRESSURE REDUCING VALVE DN100 PN10-16</t>
    </r>
    <r>
      <rPr>
        <sz val="10"/>
        <color theme="1"/>
        <rFont val="Arial"/>
        <family val="2"/>
        <charset val="1"/>
      </rPr>
      <t xml:space="preserve">, TYPE  DRVD NG  REGLAGE  DOWNSTREAM PRESSURE 1,5-6 BAR  ETIQUETTE "PAM" 166907</t>
    </r>
  </si>
  <si>
    <r>
      <rPr>
        <b val="true"/>
        <sz val="10"/>
        <color theme="1"/>
        <rFont val="Arial"/>
        <family val="2"/>
        <charset val="1"/>
      </rPr>
      <t xml:space="preserve">PRESSURE REDUCING VALVE DN80 PN10-16,</t>
    </r>
    <r>
      <rPr>
        <sz val="10"/>
        <color theme="1"/>
        <rFont val="Arial"/>
        <family val="2"/>
        <charset val="1"/>
      </rPr>
      <t xml:space="preserve"> TYPE  DRVD NG  DOWNSTREAM  PRESSURE 1,5-6 BAR ETIQUETTE "PAM" 165911</t>
    </r>
  </si>
  <si>
    <r>
      <rPr>
        <b val="true"/>
        <sz val="10"/>
        <color theme="1"/>
        <rFont val="Arial"/>
        <family val="2"/>
        <charset val="1"/>
      </rPr>
      <t xml:space="preserve">PRESSURE REDUCING VALVE DN50 PN10-16</t>
    </r>
    <r>
      <rPr>
        <sz val="10"/>
        <color theme="1"/>
        <rFont val="Arial"/>
        <family val="2"/>
        <charset val="1"/>
      </rPr>
      <t xml:space="preserve">, TYPE  DRVD NG  DOWNSTREAM  PRESSURE 1,5-6 BAR ETIQUETTE "PAM"</t>
    </r>
    <r>
      <rPr>
        <b val="true"/>
        <sz val="8"/>
        <rFont val="Arial"/>
        <family val="2"/>
        <charset val="1"/>
      </rPr>
      <t xml:space="preserve"> </t>
    </r>
    <r>
      <rPr>
        <sz val="8"/>
        <rFont val="Arial"/>
        <family val="2"/>
        <charset val="1"/>
      </rPr>
      <t xml:space="preserve">165834</t>
    </r>
  </si>
  <si>
    <r>
      <rPr>
        <b val="true"/>
        <sz val="10"/>
        <color theme="1"/>
        <rFont val="Arial"/>
        <family val="2"/>
        <charset val="1"/>
      </rPr>
      <t xml:space="preserve">TRIPLE FUNCTION AIR VALVE DN50 PN40,</t>
    </r>
    <r>
      <rPr>
        <sz val="10"/>
        <color theme="1"/>
        <rFont val="Arial"/>
        <family val="2"/>
        <charset val="1"/>
      </rPr>
      <t xml:space="preserve"> with  anti-surge anti-water hammer  device - L3RA5040</t>
    </r>
  </si>
  <si>
    <t xml:space="preserve">20240702_C64656</t>
  </si>
  <si>
    <t xml:space="preserve">RE01176205</t>
  </si>
  <si>
    <t xml:space="preserve">38ABS767</t>
  </si>
  <si>
    <t xml:space="preserve">KG2000 M Plug DN/OD160</t>
  </si>
  <si>
    <t xml:space="preserve">10/0869</t>
  </si>
  <si>
    <t xml:space="preserve">KG2000 EM Pipe DN/OD160x500mm</t>
  </si>
  <si>
    <t xml:space="preserve">11/0502</t>
  </si>
  <si>
    <t xml:space="preserve">KG2000 EM Pipe DN/OD110x6000mm slotted</t>
  </si>
  <si>
    <t xml:space="preserve">11/0503</t>
  </si>
  <si>
    <t xml:space="preserve">KG2000 EM Pipe DN/OD160x6000mm slotted</t>
  </si>
  <si>
    <t xml:space="preserve">11/0501</t>
  </si>
  <si>
    <t xml:space="preserve">KGK Cap DN/OD160</t>
  </si>
  <si>
    <t xml:space="preserve">10/0870</t>
  </si>
  <si>
    <t xml:space="preserve">20240704_C65803</t>
  </si>
  <si>
    <t xml:space="preserve">RE01176208</t>
  </si>
  <si>
    <t xml:space="preserve">38AHZ198</t>
  </si>
  <si>
    <t xml:space="preserve">Riser pipe cover DN400 (plastic) A15 (1.5t)</t>
  </si>
  <si>
    <t xml:space="preserve">10/0872</t>
  </si>
  <si>
    <t xml:space="preserve">KG2000 EA Branch DN/OD110/110 45 degrees</t>
  </si>
  <si>
    <t xml:space="preserve">10/0871</t>
  </si>
  <si>
    <t xml:space="preserve">KG2000 EM Pipe DN/OD160x3000mm slotted</t>
  </si>
  <si>
    <t xml:space="preserve">11/0504</t>
  </si>
  <si>
    <t xml:space="preserve">20240701_C63983</t>
  </si>
  <si>
    <t xml:space="preserve">RE01175578</t>
  </si>
  <si>
    <t xml:space="preserve">38GS408</t>
  </si>
  <si>
    <t xml:space="preserve">KG2000 M Plug DN/OD110</t>
  </si>
  <si>
    <t xml:space="preserve">10/0874</t>
  </si>
  <si>
    <t xml:space="preserve">KGK Cap DN/OD110</t>
  </si>
  <si>
    <t xml:space="preserve">10/0876</t>
  </si>
  <si>
    <t xml:space="preserve">KG2000 Sealtape</t>
  </si>
  <si>
    <t xml:space="preserve">10/0877</t>
  </si>
  <si>
    <t xml:space="preserve">RE01175583</t>
  </si>
  <si>
    <t xml:space="preserve">38GF910</t>
  </si>
  <si>
    <t xml:space="preserve">20240702_C64907</t>
  </si>
  <si>
    <t xml:space="preserve">RE01175580</t>
  </si>
  <si>
    <t xml:space="preserve">38GF965</t>
  </si>
  <si>
    <t xml:space="preserve">KG2000 EM PIPE DN/OD160x500mm</t>
  </si>
  <si>
    <t xml:space="preserve">KGK CAP DN/OD110</t>
  </si>
  <si>
    <t xml:space="preserve">KGK CAP DN/OD160</t>
  </si>
  <si>
    <t xml:space="preserve">20240705_C66430</t>
  </si>
  <si>
    <t xml:space="preserve">RE01175594</t>
  </si>
  <si>
    <t xml:space="preserve">38AFU965</t>
  </si>
  <si>
    <t xml:space="preserve">KG2000 EM Pipe DN/OD110x500</t>
  </si>
  <si>
    <t xml:space="preserve">10/0505</t>
  </si>
  <si>
    <t xml:space="preserve">20240722_C72299</t>
  </si>
  <si>
    <t xml:space="preserve">SI_638656</t>
  </si>
  <si>
    <t xml:space="preserve">X3696EM</t>
  </si>
  <si>
    <t xml:space="preserve">GATE VALVE DN40, DN040X1 1/2"SER.CON. GJS 1.P Origin: Denmark</t>
  </si>
  <si>
    <t xml:space="preserve">SERV.HANDWHEEL 120 X 12 X 16</t>
  </si>
  <si>
    <t xml:space="preserve">20240730_C75628</t>
  </si>
  <si>
    <t xml:space="preserve">SI_640137</t>
  </si>
  <si>
    <t xml:space="preserve">38 ZN 374</t>
  </si>
  <si>
    <t xml:space="preserve">DISMANTLING JOINT DN50 PN16 8.8/4.6</t>
  </si>
  <si>
    <t xml:space="preserve">DISMANTLING JOINT MK2 DN80 PN16 4.6ALL</t>
  </si>
  <si>
    <t xml:space="preserve">DISMANTLING JOINT DN100 PN16 8.8/4.6</t>
  </si>
  <si>
    <t xml:space="preserve">DISMANTLING JOINT DN150 PN16 8.8/4.6</t>
  </si>
  <si>
    <t xml:space="preserve">DISMANTLING JOINT DN200 PN16 8.8/4.6</t>
  </si>
  <si>
    <t xml:space="preserve">ACMO DISMANTLING JOINT DN100 PN 16</t>
  </si>
  <si>
    <t xml:space="preserve">DCI TEE with flange DN100/050 PN10/16 T EP/EP</t>
  </si>
  <si>
    <t xml:space="preserve">3/4" BSP AIR RELEASE S-050-C</t>
  </si>
  <si>
    <t xml:space="preserve">DN050 PN16 AIR VALVE    K-010</t>
  </si>
  <si>
    <t xml:space="preserve">GATE VALVE DN50 PN10/16 F4       CTC</t>
  </si>
  <si>
    <t xml:space="preserve">GATE VALVE DN150 PN10/16 F4 CTC</t>
  </si>
  <si>
    <t xml:space="preserve">GATE VALVE DN400 PN16 F4 CTC</t>
  </si>
  <si>
    <t xml:space="preserve">EXTENSION SPINDLE DN050 650-1100</t>
  </si>
  <si>
    <t xml:space="preserve">EXTENSION SPINDLE DN065/080 650-1100</t>
  </si>
  <si>
    <t xml:space="preserve">EXTENSION SPINDLE DN100/125 650-1100</t>
  </si>
  <si>
    <t xml:space="preserve">EXTENSION SPINDLE DN150 650-1100</t>
  </si>
  <si>
    <t xml:space="preserve">EXTENSION SPINDLE DN350/400 650-1100</t>
  </si>
  <si>
    <t xml:space="preserve">HANDWHEEL KIT Ø640X#32 CTC A2 M/BOLT</t>
  </si>
  <si>
    <t xml:space="preserve">SURFACE BOX H-4056 HD-GG W</t>
  </si>
  <si>
    <t xml:space="preserve">SUPPORT TILE FOR SURFACE BOX I FSL</t>
  </si>
  <si>
    <t xml:space="preserve">SI_640138</t>
  </si>
  <si>
    <t xml:space="preserve">GATE VALVE DN40, DN040X1 1/2"SER.CON. GJS I.P</t>
  </si>
  <si>
    <t xml:space="preserve">20240809_C79735</t>
  </si>
  <si>
    <t xml:space="preserve">IHR2024000000984</t>
  </si>
  <si>
    <t xml:space="preserve">27ALL866</t>
  </si>
  <si>
    <t xml:space="preserve">PE100 Pipe DN90, PN25</t>
  </si>
  <si>
    <t xml:space="preserve">11/0510</t>
  </si>
  <si>
    <t xml:space="preserve">IHR2024000000985</t>
  </si>
  <si>
    <t xml:space="preserve">DD568G</t>
  </si>
  <si>
    <t xml:space="preserve">20240810_C79562</t>
  </si>
  <si>
    <t xml:space="preserve">IHR2024000000987</t>
  </si>
  <si>
    <t xml:space="preserve">76AAN456</t>
  </si>
  <si>
    <t xml:space="preserve">IHR2024000000988</t>
  </si>
  <si>
    <t xml:space="preserve">08K7110</t>
  </si>
  <si>
    <t xml:space="preserve">IHR2024000000989</t>
  </si>
  <si>
    <t xml:space="preserve">76DD331</t>
  </si>
  <si>
    <t xml:space="preserve">20240809_C79916</t>
  </si>
  <si>
    <t xml:space="preserve">AGRU</t>
  </si>
  <si>
    <t xml:space="preserve">BTR2024000000025</t>
  </si>
  <si>
    <t xml:space="preserve">76MN616 / 76MN711</t>
  </si>
  <si>
    <t xml:space="preserve">PE100 FLANGE ADAPTOR PN16 DN125</t>
  </si>
  <si>
    <t xml:space="preserve">Pcs</t>
  </si>
  <si>
    <t xml:space="preserve">BACK-UP RING PN16 DN125</t>
  </si>
  <si>
    <t xml:space="preserve">10/0934</t>
  </si>
  <si>
    <t xml:space="preserve">PE100 COUPLER PN25 DN125</t>
  </si>
  <si>
    <t xml:space="preserve">10/0935</t>
  </si>
  <si>
    <t xml:space="preserve">PE100 FLANGE ADAPTOR PN16 DN200</t>
  </si>
  <si>
    <t xml:space="preserve">10/0936</t>
  </si>
  <si>
    <t xml:space="preserve">BACK-UP RING PN16 DN200</t>
  </si>
  <si>
    <t xml:space="preserve">10/0937</t>
  </si>
  <si>
    <t xml:space="preserve">PE100 COUPLER PN25 DN200</t>
  </si>
  <si>
    <t xml:space="preserve">10/0938</t>
  </si>
  <si>
    <t xml:space="preserve">Back-UP Ring PN16 DN110</t>
  </si>
  <si>
    <t xml:space="preserve">10/0939</t>
  </si>
  <si>
    <t xml:space="preserve">Back-UP Ring PN16 DN125</t>
  </si>
  <si>
    <t xml:space="preserve">Back-UP Ring PN16 DN160</t>
  </si>
  <si>
    <t xml:space="preserve">10/0940</t>
  </si>
  <si>
    <t xml:space="preserve">Back-UP Ring PN16 DN50</t>
  </si>
  <si>
    <t xml:space="preserve">10/0941</t>
  </si>
  <si>
    <t xml:space="preserve">Back-UP Ring PN16 DN63</t>
  </si>
  <si>
    <t xml:space="preserve">10/0942</t>
  </si>
  <si>
    <t xml:space="preserve">Back-UP Ring PN16 DN75</t>
  </si>
  <si>
    <t xml:space="preserve">10/0943</t>
  </si>
  <si>
    <t xml:space="preserve">Back-UP Ring PN16 DN90</t>
  </si>
  <si>
    <t xml:space="preserve">10/0944</t>
  </si>
  <si>
    <t xml:space="preserve">PE100 EF REDUCER PN16 DN50/25</t>
  </si>
  <si>
    <t xml:space="preserve">10/0933</t>
  </si>
  <si>
    <t xml:space="preserve">PE100 EF REDUCER PN16 DN50/32</t>
  </si>
  <si>
    <t xml:space="preserve">10/0945</t>
  </si>
  <si>
    <t xml:space="preserve">PE100 EF REDUCER PN16 DN90/75</t>
  </si>
  <si>
    <t xml:space="preserve">10/0946</t>
  </si>
  <si>
    <t xml:space="preserve">PE100 EF REDUCER PN16 DN75/63</t>
  </si>
  <si>
    <t xml:space="preserve">PE100 EF REDUCER PN16 DN90/50</t>
  </si>
  <si>
    <t xml:space="preserve">PE100 EF REDUCER PN16 DN90/63</t>
  </si>
  <si>
    <t xml:space="preserve">PE100 EF REDUCER PN16 DN110/90</t>
  </si>
  <si>
    <t xml:space="preserve">PE100 EF REDUCER PN16 DN125/63</t>
  </si>
  <si>
    <t xml:space="preserve">10/0947</t>
  </si>
  <si>
    <t xml:space="preserve">PE100 EF REDUCER PN16 DN125/75</t>
  </si>
  <si>
    <t xml:space="preserve">10/0948</t>
  </si>
  <si>
    <t xml:space="preserve">PE100 EF REDUCER PN16 DN125/90</t>
  </si>
  <si>
    <t xml:space="preserve">10/0949</t>
  </si>
  <si>
    <t xml:space="preserve">PE100 EF REDUCER PN10 DN200/160</t>
  </si>
  <si>
    <t xml:space="preserve">10/0950</t>
  </si>
  <si>
    <t xml:space="preserve">PE100 EF REDUCER PN10 DN160/125</t>
  </si>
  <si>
    <t xml:space="preserve">10/0951</t>
  </si>
  <si>
    <t xml:space="preserve">PE100 EF REDUCER PN16 DN250/200</t>
  </si>
  <si>
    <t xml:space="preserve">10/0952</t>
  </si>
  <si>
    <t xml:space="preserve">PE100 SADDLE EF PN16 DN110/25</t>
  </si>
  <si>
    <t xml:space="preserve">10/0953</t>
  </si>
  <si>
    <t xml:space="preserve">PE100 SADDLE EF PN16 DN63/25</t>
  </si>
  <si>
    <t xml:space="preserve">10/0954</t>
  </si>
  <si>
    <t xml:space="preserve">PE100 SADDLE EF PN16 DN90/25</t>
  </si>
  <si>
    <t xml:space="preserve">10/0955</t>
  </si>
  <si>
    <t xml:space="preserve">PE100 EF TEE PN25 DN25</t>
  </si>
  <si>
    <t xml:space="preserve">10/0956</t>
  </si>
  <si>
    <t xml:space="preserve">PE100 EF TEE PN16 DN32/25</t>
  </si>
  <si>
    <t xml:space="preserve">10/0957</t>
  </si>
  <si>
    <t xml:space="preserve">PE100 EF TEE PN16 DN40</t>
  </si>
  <si>
    <t xml:space="preserve">10/0958</t>
  </si>
  <si>
    <t xml:space="preserve">PE100 EF TEE PN16 DN40/32</t>
  </si>
  <si>
    <t xml:space="preserve">10/0959</t>
  </si>
  <si>
    <t xml:space="preserve">PE100 EF TEE PN16 DN50</t>
  </si>
  <si>
    <t xml:space="preserve">10/0960</t>
  </si>
  <si>
    <t xml:space="preserve">PE100 EF TEE PN16 DN50/25</t>
  </si>
  <si>
    <t xml:space="preserve">10/0961</t>
  </si>
  <si>
    <t xml:space="preserve">PE100 EF TEE PN16 DN50/32</t>
  </si>
  <si>
    <t xml:space="preserve">10/0962</t>
  </si>
  <si>
    <t xml:space="preserve">PE100 EF TEE PN16 DN63</t>
  </si>
  <si>
    <t xml:space="preserve">PE100 EF TEE PN16 DN63/20</t>
  </si>
  <si>
    <t xml:space="preserve">10/0963</t>
  </si>
  <si>
    <t xml:space="preserve">PE100 EF TEE PN16 DN63/50</t>
  </si>
  <si>
    <t xml:space="preserve">10/0964</t>
  </si>
  <si>
    <t xml:space="preserve">PE100 EF TEE PN16 DN75/50</t>
  </si>
  <si>
    <t xml:space="preserve">10/0965</t>
  </si>
  <si>
    <t xml:space="preserve">10/0966</t>
  </si>
  <si>
    <t xml:space="preserve">PE100 EF TEE PN16 DN75/63</t>
  </si>
  <si>
    <t xml:space="preserve">10/0967</t>
  </si>
  <si>
    <t xml:space="preserve">PE100 EF TEE PN16 DN90</t>
  </si>
  <si>
    <t xml:space="preserve">10/0968</t>
  </si>
  <si>
    <t xml:space="preserve">PE100 SADDLE EF PN16 DN90/32</t>
  </si>
  <si>
    <t xml:space="preserve">10/0969</t>
  </si>
  <si>
    <t xml:space="preserve">PE100 EF TEE PN16 DN90/50</t>
  </si>
  <si>
    <t xml:space="preserve">10/0970</t>
  </si>
  <si>
    <t xml:space="preserve">PE100 EF TEE PN16 DN90/75</t>
  </si>
  <si>
    <t xml:space="preserve">10/0971</t>
  </si>
  <si>
    <t xml:space="preserve">PE100 SADDLE EF PN16 DN110/32</t>
  </si>
  <si>
    <t xml:space="preserve">10/0972</t>
  </si>
  <si>
    <t xml:space="preserve">PE100 SADDLE EF PN16 DN110/40</t>
  </si>
  <si>
    <t xml:space="preserve">10/0973</t>
  </si>
  <si>
    <t xml:space="preserve">PE100 EF TEE PN16 DN110/50</t>
  </si>
  <si>
    <t xml:space="preserve">10/0974</t>
  </si>
  <si>
    <t xml:space="preserve">PE100 EF TEE PN16 DN110/75</t>
  </si>
  <si>
    <t xml:space="preserve">10/0975</t>
  </si>
  <si>
    <t xml:space="preserve">PE100 SADDLE EF PN16 DN125/25</t>
  </si>
  <si>
    <t xml:space="preserve">10/0976</t>
  </si>
  <si>
    <t xml:space="preserve">PE100 SADDLE EF PN16 DN125/32</t>
  </si>
  <si>
    <t xml:space="preserve">10/0977</t>
  </si>
  <si>
    <t xml:space="preserve">PE100 EF TEE PN16 DN125/75</t>
  </si>
  <si>
    <t xml:space="preserve">10/0978</t>
  </si>
  <si>
    <t xml:space="preserve">PE100 EF TEE PN16 DN125/63</t>
  </si>
  <si>
    <t xml:space="preserve">10/0979</t>
  </si>
  <si>
    <t xml:space="preserve">PE100 EF TEE PN16 DN125/90</t>
  </si>
  <si>
    <t xml:space="preserve">10/0980</t>
  </si>
  <si>
    <t xml:space="preserve">PE100 EF TEE PN16 DN200/110</t>
  </si>
  <si>
    <t xml:space="preserve">10/0981</t>
  </si>
  <si>
    <t xml:space="preserve">PE100 EF TEE PN16 DN200/125</t>
  </si>
  <si>
    <t xml:space="preserve">10/0982</t>
  </si>
  <si>
    <t xml:space="preserve">PE100 SADDLE EF PN16 DN200/25</t>
  </si>
  <si>
    <t xml:space="preserve">10/0983</t>
  </si>
  <si>
    <t xml:space="preserve">PE100 SADDLE EF PN16 DN200/63</t>
  </si>
  <si>
    <t xml:space="preserve">10/0984</t>
  </si>
  <si>
    <t xml:space="preserve">PE100 EF REDUCER PN16 DN63/50</t>
  </si>
  <si>
    <t xml:space="preserve">10/0985</t>
  </si>
  <si>
    <t xml:space="preserve">PE100 EF TEE PN16 DN200/90</t>
  </si>
  <si>
    <t xml:space="preserve">10/0986</t>
  </si>
  <si>
    <t xml:space="preserve">PE100 SADDLE EF PN16 DN250/32</t>
  </si>
  <si>
    <t xml:space="preserve">10/0987</t>
  </si>
  <si>
    <t xml:space="preserve">PE100 EF REDUCER PN16 DN32/25</t>
  </si>
  <si>
    <t xml:space="preserve">PE100 EF REDUCER PN16 DN250/50</t>
  </si>
  <si>
    <t xml:space="preserve">10/0988</t>
  </si>
  <si>
    <t xml:space="preserve">PE100 EF REDUCER PN16 DN250/75</t>
  </si>
  <si>
    <t xml:space="preserve">10/0989</t>
  </si>
  <si>
    <t xml:space="preserve">PE100 EF REDUCER PN16 DN250/110</t>
  </si>
  <si>
    <t xml:space="preserve">10/0990</t>
  </si>
  <si>
    <t xml:space="preserve">EF Coupler PN25 DN110</t>
  </si>
  <si>
    <t xml:space="preserve">10/0991</t>
  </si>
  <si>
    <t xml:space="preserve">EF Coupler PN25 DN50</t>
  </si>
  <si>
    <t xml:space="preserve">10/0992</t>
  </si>
  <si>
    <t xml:space="preserve">EF Coupler PN25 DN63</t>
  </si>
  <si>
    <t xml:space="preserve">10/0993</t>
  </si>
  <si>
    <t xml:space="preserve">EF Coupler PN25 DN90</t>
  </si>
  <si>
    <t xml:space="preserve">10/0994</t>
  </si>
  <si>
    <t xml:space="preserve">20240816_C82876</t>
  </si>
  <si>
    <t xml:space="preserve">112208807</t>
  </si>
  <si>
    <t xml:space="preserve">TCLU2736914</t>
  </si>
  <si>
    <t xml:space="preserve">T-TYPE STRAINER OPENING FROM THE TOP DN50 PN25 BLUE EPOXY 250µm STAINLESS  STEEL SCREEN 2X2mm BOLTING INOX A2</t>
  </si>
  <si>
    <t xml:space="preserve">CI TEE PN25-40 DN150/80 with 3 Rotatable Flanges Epoxy bleu 250µm </t>
  </si>
  <si>
    <t xml:space="preserve">CI TEE PN25-40 DN150/80 with 3 Rotatable Flanges PN25-40 Epoxy bleu 250µm</t>
  </si>
  <si>
    <t xml:space="preserve">CI PUDDLE FLANGE PN10-16 DN150 L=0.8m Welded Double
Flanges short pipe with Anchor Flanges with Fixed Flanges Interior BFC Exterior Zinc-Aluminium 400g/m2</t>
  </si>
  <si>
    <t xml:space="preserve">CI PUDDLE FLANGE PN10-16 DN100 L=0.8m Welded Double Flanges short pipe with Anchor Flanges with Fixed Flanges Interior BFC Exterior Zinc-Aluminium 400g/m2</t>
  </si>
  <si>
    <t xml:space="preserve">CI PUDDLE FLANGE PN10-16 DN150 L=0.8m Welded Double Flanges short pipe with Anchor Flanges with Fixed Flanges Interior BFC Exterior Zinc-Aluminium 400g/m2</t>
  </si>
  <si>
    <t xml:space="preserve">CI PUDDLE FLANGE PN10 DN200 L=0.8m Welded Double Flanges short pipe with Anchor Flange with Fixed Flanges Interior BFC Exterior Zinc-Aluminium 400g/m2</t>
  </si>
  <si>
    <t xml:space="preserve">CI PUDDLE FLANGE PN10-16 DN200 L=0.8m Ductile iron Welded Double Flanges short pipe with Anchor Flange with Fixed Flanges Interior BFC Exterior Zinc-Aluminium 400g/m2</t>
  </si>
  <si>
    <t xml:space="preserve">CI PUDDLE FLANGE PN10 DN200 L=0.8m Ductile iron Welded Double Flanges short pipe with Anchor Flange with Fixed Flanges Interior BFC Exterior Zinc-Aluminium 400g/m2</t>
  </si>
  <si>
    <t xml:space="preserve">CI PUDDLE FLANGE PN10 DN200 L=0.8m Ductile iron Welded Double Flanges short pipe with Anchor Flange with Fixed Flanges Interior BFC Exterior Zinc-Aluminium 400g/m2 + Copper + Blue Aquacoat</t>
  </si>
  <si>
    <t xml:space="preserve">STRAINER DN60 PN10-16 GALVANIZED
SHEET METAL BLUE EPOXY 260nm</t>
  </si>
  <si>
    <t xml:space="preserve">STRAINER DN100 PN10-16 GALVANIZED SHEET METAL BLUE epoxy 250nm</t>
  </si>
  <si>
    <t xml:space="preserve">CI FLANGE SPIGOT PN25-40 DN150 with Rotatable Flange Blue epoxy 250nm</t>
  </si>
  <si>
    <t xml:space="preserve">GATE VALVE DN100 CLOCKWISE CLOSING PN40 EPOXY COATED WITH HANDWEEL</t>
  </si>
  <si>
    <t xml:space="preserve">GATE VALVE DN150 CLOCKWISE CLOSING PN40 EPOXY COATED WITH HANDWEEL</t>
  </si>
  <si>
    <t xml:space="preserve">STRAINER DN150 PN10-16 GALVANIZED SHEET METAL BLUE EPOXY 250µm</t>
  </si>
  <si>
    <t xml:space="preserve">STRAINER DN250 PN16 GALVANIZED SHEET METAL BLUE EPOXY 250µm</t>
  </si>
  <si>
    <t xml:space="preserve">STRAINER DN80 PN10-16 GALVANIZED SHEET METAL BLUE EPOXY 250µm</t>
  </si>
  <si>
    <t xml:space="preserve">CI CROSS PN16 DN250 with Fixed Flanges Blue Epoxy 250µm</t>
  </si>
  <si>
    <t xml:space="preserve">SELF-RESTRAINED DISMANTLING JOINT TYPE JPL DN300 PN16 BLUE EPOXY 250µm EPDM GASKET STEEL ZINC BOLTS CODE V212100056</t>
  </si>
  <si>
    <t xml:space="preserve">SELF-RESTRAINED DISMANTLING JOINT TYPE JPL DN250 PN16 BLUE EPOXY 250µm EPDM GASKET STEEL ZINC BOLTS CODE V212100052</t>
  </si>
  <si>
    <t xml:space="preserve">20240903_C89541</t>
  </si>
  <si>
    <t xml:space="preserve">IHR2024000001119</t>
  </si>
  <si>
    <t xml:space="preserve">Pipe Pe100 Blck Coil PN10 SDR17 d32x100m</t>
  </si>
  <si>
    <t xml:space="preserve">Pipe Pe100 Blck Coil PN16 SDR11 d32x100m</t>
  </si>
  <si>
    <t xml:space="preserve">Pipe Pe100 Blck Coil PN10 SDR17 d50x100m</t>
  </si>
  <si>
    <t xml:space="preserve">Pipe Pe100 Blck Coil PN16 SDR11 d75x100m</t>
  </si>
  <si>
    <t xml:space="preserve">Pipe Pe100 Blck Coil PN16 SDR11 d90x100m</t>
  </si>
  <si>
    <t xml:space="preserve">IHR2024000001120</t>
  </si>
  <si>
    <t xml:space="preserve">76 AB 688 - 65 ABN 408</t>
  </si>
  <si>
    <t xml:space="preserve">Pipe Pe100 Blck Coil PN16 SDR11 d25x100m</t>
  </si>
  <si>
    <t xml:space="preserve">Pipe Pe100 Blck Coil PN16 SDR11 d50x100m</t>
  </si>
  <si>
    <t xml:space="preserve">20240904_C89916</t>
  </si>
  <si>
    <t xml:space="preserve">IHR2024000001127</t>
  </si>
  <si>
    <t xml:space="preserve">DZ 195 ZZ - BB 715 U</t>
  </si>
  <si>
    <t xml:space="preserve">Pipe Pe100 Blck PN25 SDR7,4 d50x13,5m</t>
  </si>
  <si>
    <t xml:space="preserve">Pipe Pe100 Blck PN25 SDR7,4 d63x13,5m</t>
  </si>
  <si>
    <t xml:space="preserve">Pipe Pe100 Blck PN10 SDR17 d140x13,5m</t>
  </si>
  <si>
    <t xml:space="preserve">Pipe Pe100 Blck PN10 SDR17 d250x13,5m</t>
  </si>
  <si>
    <t xml:space="preserve">20240830_C87836</t>
  </si>
  <si>
    <t xml:space="preserve">241108</t>
  </si>
  <si>
    <t xml:space="preserve">CM1817BB/CM1464EK</t>
  </si>
  <si>
    <t xml:space="preserve">DUCKFOOT BEND DN80 GSK</t>
  </si>
  <si>
    <t xml:space="preserve">DUCKFOOT BEND DN100 RAL 5005 IMP Armature</t>
  </si>
  <si>
    <t xml:space="preserve">CHECK VALVE DN200 PN16 NORVA 437 LW  V2  JS 1030 EPDM RAL5005  Art. 437</t>
  </si>
  <si>
    <t xml:space="preserve">LEVER WEIGHT KIT NRV DN 200</t>
  </si>
  <si>
    <t xml:space="preserve">GUARD CHECK VALVE ASSEMBLY DN200 (W.No. 1.0038)</t>
  </si>
  <si>
    <t xml:space="preserve">CHECK VALVE DN65 NORVA PN10/16 LW V2 JS 1030 02E02 RAL 5005 #DP</t>
  </si>
  <si>
    <t xml:space="preserve">LEVER WEIGHT KIT NRV DN50-65</t>
  </si>
  <si>
    <t xml:space="preserve">GUARD CHECK KIT NRV DN50-65</t>
  </si>
  <si>
    <t xml:space="preserve">CHECK VALVE DN80 PN10/16 NORVA LW JS 1030 02E02 RAL 5005 Art.437 LW</t>
  </si>
  <si>
    <t xml:space="preserve">LEVER WEIGHT KIT NRV DN80</t>
  </si>
  <si>
    <t xml:space="preserve">GUARD KIT NRV DN80</t>
  </si>
  <si>
    <t xml:space="preserve">CHECK VALVE DN100 PN10/16 NORVA LW JS 1030 02E02 V2 RAL 5005 Art. 437</t>
  </si>
  <si>
    <t xml:space="preserve">LEVER WEIGHT KIT NRV DN100</t>
  </si>
  <si>
    <t xml:space="preserve">GUARD CHECK VALVE ASSEMBLY DN100 LW (W.Nr. 1.0038)</t>
  </si>
  <si>
    <t xml:space="preserve">20240910_C20163</t>
  </si>
  <si>
    <t xml:space="preserve">RE01208298</t>
  </si>
  <si>
    <t xml:space="preserve">38AHK687</t>
  </si>
  <si>
    <t xml:space="preserve">KG2000 EM Pipe DN/OD160x1000mm</t>
  </si>
  <si>
    <t xml:space="preserve">11/0518</t>
  </si>
  <si>
    <t xml:space="preserve">KG2000 EM Pipe DN/OD160x2000mm</t>
  </si>
  <si>
    <t xml:space="preserve">11/0519</t>
  </si>
  <si>
    <t xml:space="preserve">KG2000 B Bend DN/OD160 15 degree</t>
  </si>
  <si>
    <t xml:space="preserve">10/1018</t>
  </si>
  <si>
    <t xml:space="preserve">KG2000 B Bend DN/OD160 30 degree</t>
  </si>
  <si>
    <t xml:space="preserve">10/1019</t>
  </si>
  <si>
    <t xml:space="preserve">KG2000 EA Branch DN/OD160/110 45degree</t>
  </si>
  <si>
    <t xml:space="preserve">10/1020</t>
  </si>
  <si>
    <t xml:space="preserve">KG2000 EA Branch DN/OD160/160 45degree</t>
  </si>
  <si>
    <t xml:space="preserve">10/1021</t>
  </si>
  <si>
    <t xml:space="preserve">RE01207631</t>
  </si>
  <si>
    <t xml:space="preserve">34HHL526</t>
  </si>
  <si>
    <t xml:space="preserve">KG2000 EM Pipe DN/OD160x5000mm</t>
  </si>
  <si>
    <t xml:space="preserve">11/0520</t>
  </si>
  <si>
    <t xml:space="preserve">20240910_C92110</t>
  </si>
  <si>
    <t xml:space="preserve">RE01208300</t>
  </si>
  <si>
    <t xml:space="preserve">38AJM095</t>
  </si>
  <si>
    <t xml:space="preserve">20240912_C93158</t>
  </si>
  <si>
    <t xml:space="preserve">RE01211083</t>
  </si>
  <si>
    <t xml:space="preserve">38AJM102</t>
  </si>
  <si>
    <t xml:space="preserve">Chamber base straight DN600/160 (with gasket)</t>
  </si>
  <si>
    <t xml:space="preserve">pse</t>
  </si>
  <si>
    <t xml:space="preserve">Chamber base bend DN600/160 150* (210*) (with gasket)</t>
  </si>
  <si>
    <t xml:space="preserve">RE01211084</t>
  </si>
  <si>
    <t xml:space="preserve">Chamber base r-m-l DN600/160 (with gasket)</t>
  </si>
  <si>
    <t xml:space="preserve">10/1026</t>
  </si>
  <si>
    <t xml:space="preserve">Chamber base crossing DN600/160 (with gasket)</t>
  </si>
  <si>
    <t xml:space="preserve">10/1027</t>
  </si>
  <si>
    <t xml:space="preserve">Chamber base bend DN600/160 135* (225*) (with gasket)</t>
  </si>
  <si>
    <t xml:space="preserve">Chamber base bend DN600/160 120* (240*) (with gasket)</t>
  </si>
  <si>
    <t xml:space="preserve">Chamber base bend DN600/160 90* (270*) (with gasket)</t>
  </si>
  <si>
    <t xml:space="preserve">RE01211085</t>
  </si>
  <si>
    <t xml:space="preserve">Chamber base crossing DN600/160 120* (240*) (with gasket)</t>
  </si>
  <si>
    <t xml:space="preserve">RE01211090</t>
  </si>
  <si>
    <t xml:space="preserve">38AHF588</t>
  </si>
  <si>
    <t xml:space="preserve">Riser Pipe DN600x1000mm</t>
  </si>
  <si>
    <t xml:space="preserve">RE01211091</t>
  </si>
  <si>
    <t xml:space="preserve">RE01211092</t>
  </si>
  <si>
    <t xml:space="preserve">RE01211093</t>
  </si>
  <si>
    <t xml:space="preserve">20240915_C94199</t>
  </si>
  <si>
    <t xml:space="preserve">RE01212346</t>
  </si>
  <si>
    <t xml:space="preserve">38HJ110</t>
  </si>
  <si>
    <t xml:space="preserve">RE01212347</t>
  </si>
  <si>
    <t xml:space="preserve">Concrete support ring DN600</t>
  </si>
  <si>
    <t xml:space="preserve">10/1028</t>
  </si>
  <si>
    <t xml:space="preserve">20240917_C94697</t>
  </si>
  <si>
    <t xml:space="preserve">RE01211745</t>
  </si>
  <si>
    <t xml:space="preserve">38ADC364</t>
  </si>
  <si>
    <t xml:space="preserve">RE01211746</t>
  </si>
  <si>
    <t xml:space="preserve">20240920_C96181</t>
  </si>
  <si>
    <t xml:space="preserve">640137-640138</t>
  </si>
  <si>
    <t xml:space="preserve">CM1665EC</t>
  </si>
  <si>
    <t xml:space="preserve">CI TEE DN150/050 PN10/16 T EP/EP</t>
  </si>
  <si>
    <t xml:space="preserve">CI TEE DN250/250 PN16 T EP/EP</t>
  </si>
  <si>
    <t xml:space="preserve">CI TEE DN250/150 PN16 T EP/EP</t>
  </si>
  <si>
    <t xml:space="preserve">CI TEE DN300/250 PN16 T EP/EP</t>
  </si>
  <si>
    <t xml:space="preserve">CI REDUCER DN200/100 PN16 FFR EP/EP</t>
  </si>
  <si>
    <t xml:space="preserve">CI REDUCER DN200/150 PN16 FFR EP/EP</t>
  </si>
  <si>
    <t xml:space="preserve">CI REDUCER DN250/150 PN16 FFR EP/EP</t>
  </si>
  <si>
    <t xml:space="preserve">CI REDUCER DN300/100 PN16 FFR EP/EP</t>
  </si>
  <si>
    <t xml:space="preserve">CI FLANGED PIPE REDUCER DN200 L300 PN16 FF EP/EP</t>
  </si>
  <si>
    <t xml:space="preserve">GATE VALVE DN400 PN16 RSGVF4 CTC</t>
  </si>
  <si>
    <t xml:space="preserve">WHEEL DN125/150 HW Ø240X#19 CTC BLUE M/BOLT</t>
  </si>
  <si>
    <t xml:space="preserve">WHEEL DN200 HW Ø280X#24 CTC BLUE M/BOLT</t>
  </si>
  <si>
    <t xml:space="preserve">Name</t>
  </si>
  <si>
    <t xml:space="preserve">RefNo</t>
  </si>
  <si>
    <t xml:space="preserve">Ttl Imp. Quant.</t>
  </si>
  <si>
    <t xml:space="preserve">Ttl Cost ExW</t>
  </si>
  <si>
    <t xml:space="preserve">Average Price ExW</t>
  </si>
  <si>
    <t xml:space="preserve">Ttl Cost CnF</t>
  </si>
  <si>
    <t xml:space="preserve">Average CnF Price</t>
  </si>
  <si>
    <t xml:space="preserve">KG2000 EM Pipe DN/OD110x1000mm</t>
  </si>
  <si>
    <t xml:space="preserve">KG2000 EM Pipe DN/OD110x3000mm</t>
  </si>
  <si>
    <t xml:space="preserve">KG2000 EM Pipe DN/OD110x5000mm</t>
  </si>
  <si>
    <t xml:space="preserve">Riser pipe cover DN/OD400 (plastic) A15 (1.5t)</t>
  </si>
  <si>
    <t xml:space="preserve">Telescopic cover DN/OD315 B125 SV w.v</t>
  </si>
  <si>
    <t xml:space="preserve">PE100 COUPLER PN25 DN110</t>
  </si>
  <si>
    <t xml:space="preserve">PE100 COUPLER PN25 DN50</t>
  </si>
  <si>
    <t xml:space="preserve">PE100 COUPLER PN25 DN63</t>
  </si>
  <si>
    <t xml:space="preserve">PE100 COUPLER PN25 DN90</t>
  </si>
  <si>
    <t xml:space="preserve">PE100 COUPLER PN16 d110</t>
  </si>
  <si>
    <t xml:space="preserve">PE100 COUPLER PN16 d125</t>
  </si>
  <si>
    <t xml:space="preserve">PE100 COUPLER PN16 d160</t>
  </si>
  <si>
    <t xml:space="preserve">PE100 COUPLER PN16 d20</t>
  </si>
  <si>
    <t xml:space="preserve">PE100 COUPLER PN16 d200</t>
  </si>
  <si>
    <t xml:space="preserve">PE100 COUPLER PN16 d25</t>
  </si>
  <si>
    <t xml:space="preserve">PE100 COUPLER PN16 d250</t>
  </si>
  <si>
    <t xml:space="preserve">PE100 COUPLER PN16 d32</t>
  </si>
  <si>
    <t xml:space="preserve">PE100 COUPLER PN16 d40</t>
  </si>
  <si>
    <t xml:space="preserve">PE100 COUPLER PN16 d50</t>
  </si>
  <si>
    <t xml:space="preserve">PE100 COUPLER PN16 d63</t>
  </si>
  <si>
    <t xml:space="preserve">PE100 COUPLER PN16 d75</t>
  </si>
  <si>
    <t xml:space="preserve">PE100 COUPLER PN16 d90</t>
  </si>
  <si>
    <t xml:space="preserve">PE100 ELBOW PN16 D75</t>
  </si>
  <si>
    <t xml:space="preserve">PE100 ELBOW PN16 d110</t>
  </si>
  <si>
    <t xml:space="preserve">PE100 ELBOW PN16 d125</t>
  </si>
  <si>
    <t xml:space="preserve">PE100 ELBOW PN16 d160</t>
  </si>
  <si>
    <t xml:space="preserve">PE100 ELBOW PN16 d20</t>
  </si>
  <si>
    <t xml:space="preserve">PE100 ELBOW PN16 d25</t>
  </si>
  <si>
    <t xml:space="preserve">PE100 ELBOW PN16 d32</t>
  </si>
  <si>
    <t xml:space="preserve">PE100 ELBOW PN16 d50</t>
  </si>
  <si>
    <t xml:space="preserve">PE100 ELBOW PN16 d63</t>
  </si>
  <si>
    <t xml:space="preserve">PE100 FLANGE ADAPTER PN16 d110</t>
  </si>
  <si>
    <t xml:space="preserve">PE100 FLANGE ADAPTER PN16 d160</t>
  </si>
  <si>
    <t xml:space="preserve">PE100 FLANGE ADAPTER PN16 d50</t>
  </si>
  <si>
    <t xml:space="preserve">PE100 FLANGE ADAPTER PN16 d63</t>
  </si>
  <si>
    <t xml:space="preserve">PE100 FLANGE ADAPTER PN16 d75</t>
  </si>
  <si>
    <t xml:space="preserve">PE100 FLANGE ADAPTER PN16 d90</t>
  </si>
  <si>
    <t xml:space="preserve">PE100 REDUCER PN10 DN160/125</t>
  </si>
  <si>
    <t xml:space="preserve">PE100 REDUCER PN10 DN200/160</t>
  </si>
  <si>
    <t xml:space="preserve">PE100 REDUCER PN16 DN110/63</t>
  </si>
  <si>
    <t xml:space="preserve">PE100 REDUCER PN16 DN110/90</t>
  </si>
  <si>
    <t xml:space="preserve">PE100 REDUCER PN16 DN125/63</t>
  </si>
  <si>
    <t xml:space="preserve">PE100 REDUCER PN16 DN125/75</t>
  </si>
  <si>
    <t xml:space="preserve">PE100 REDUCER PN16 DN125/90</t>
  </si>
  <si>
    <t xml:space="preserve">PE100 REDUCER PN16 DN160/110</t>
  </si>
  <si>
    <t xml:space="preserve">PE100 REDUCER PN16 DN160/90</t>
  </si>
  <si>
    <t xml:space="preserve">PE100 REDUCER PN16 DN250/110</t>
  </si>
  <si>
    <t xml:space="preserve">PE100 REDUCER PN16 DN250/200</t>
  </si>
  <si>
    <t xml:space="preserve">PE100 REDUCER PN16 DN250/50</t>
  </si>
  <si>
    <t xml:space="preserve">PE100 REDUCER PN16 DN250/75</t>
  </si>
  <si>
    <t xml:space="preserve">PE100 REDUCER PN16 DN32/20</t>
  </si>
  <si>
    <t xml:space="preserve">PE100 REDUCER PN16 DN32/25</t>
  </si>
  <si>
    <t xml:space="preserve">PE100 REDUCER PN16 DN50/25</t>
  </si>
  <si>
    <t xml:space="preserve">PE100 REDUCER PN16 DN50/32</t>
  </si>
  <si>
    <t xml:space="preserve">PE100 REDUCER PN16 DN63/32</t>
  </si>
  <si>
    <t xml:space="preserve">PE100 REDUCER PN16 DN63/50</t>
  </si>
  <si>
    <t xml:space="preserve">PE100 REDUCER PN16 DN75/40</t>
  </si>
  <si>
    <t xml:space="preserve">PE100 REDUCER PN16 DN75/50</t>
  </si>
  <si>
    <t xml:space="preserve">PE100 REDUCER PN16 DN75/63</t>
  </si>
  <si>
    <t xml:space="preserve">PE100 REDUCER PN16 DN90/50</t>
  </si>
  <si>
    <t xml:space="preserve">PE100 REDUCER PN16 DN90/63</t>
  </si>
  <si>
    <t xml:space="preserve">PE100 REDUCER PN16 DN90/75</t>
  </si>
  <si>
    <t xml:space="preserve">PE100 SADDLE PN16 DN110/32</t>
  </si>
  <si>
    <t xml:space="preserve">PE100 SADDLE PN16 DN110/50</t>
  </si>
  <si>
    <t xml:space="preserve">PE100 SADDLE PN16 DN160/32</t>
  </si>
  <si>
    <t xml:space="preserve">PE100 SADDLE PN16 DN160/63</t>
  </si>
  <si>
    <t xml:space="preserve">PE100 SADDLE PN16 DN200/32</t>
  </si>
  <si>
    <t xml:space="preserve">PE100 SADDLE PN16 DN315/32</t>
  </si>
  <si>
    <t xml:space="preserve">PE100 SADDLE PN16 DN50/25</t>
  </si>
  <si>
    <t xml:space="preserve">PE100 SADDLE PN16 DN63/25</t>
  </si>
  <si>
    <t xml:space="preserve">PE100 SADDLE PN16 DN110/25</t>
  </si>
  <si>
    <t xml:space="preserve">PE100 SADDLE PN16 DN110/40</t>
  </si>
  <si>
    <t xml:space="preserve">PE100 SADDLE PN16 DN125/25</t>
  </si>
  <si>
    <t xml:space="preserve">PE100 SADDLE PN16 DN125/32</t>
  </si>
  <si>
    <t xml:space="preserve">PE100 SADDLE PN16 DN200/25</t>
  </si>
  <si>
    <t xml:space="preserve">PE100 SADDLE PN16 DN200/63</t>
  </si>
  <si>
    <t xml:space="preserve">PE100 SADDLE PN16 DN250/32</t>
  </si>
  <si>
    <t xml:space="preserve">PE100 SADDLE PN16 DN90/25</t>
  </si>
  <si>
    <t xml:space="preserve">PE100 SADDLE PN16 DN90/32</t>
  </si>
  <si>
    <t xml:space="preserve">PE100 TEE PN10 DN50/20</t>
  </si>
  <si>
    <t xml:space="preserve">PE100 TEE PN10 DN50/25</t>
  </si>
  <si>
    <t xml:space="preserve">PE100 TEE PN16 DN110</t>
  </si>
  <si>
    <t xml:space="preserve">PE100 TEE PN16 DN110/50</t>
  </si>
  <si>
    <t xml:space="preserve">PE100 TEE PN16 DN110/75</t>
  </si>
  <si>
    <t xml:space="preserve">PE100 TEE PN16 DN110/90</t>
  </si>
  <si>
    <t xml:space="preserve">PE100 TEE PN16 DN125</t>
  </si>
  <si>
    <t xml:space="preserve">PE100 TEE PN16 DN125/63</t>
  </si>
  <si>
    <t xml:space="preserve">PE100 TEE PN16 DN125/75</t>
  </si>
  <si>
    <t xml:space="preserve">PE100 TEE PN16 DN125/90</t>
  </si>
  <si>
    <t xml:space="preserve">PE100 TEE PN16 DN160</t>
  </si>
  <si>
    <t xml:space="preserve">PE100 TEE PN16 DN200/110</t>
  </si>
  <si>
    <t xml:space="preserve">PE100 TEE PN16 DN200/125</t>
  </si>
  <si>
    <t xml:space="preserve">PE100 TEE PN16 DN200/90</t>
  </si>
  <si>
    <t xml:space="preserve">PE100 TEE PN16 DN32</t>
  </si>
  <si>
    <t xml:space="preserve">PE100 TEE PN16 DN32/25</t>
  </si>
  <si>
    <t xml:space="preserve">PE100 TEE PN16 DN40</t>
  </si>
  <si>
    <t xml:space="preserve">PE100 TEE PN16 DN40/32</t>
  </si>
  <si>
    <t xml:space="preserve">PE100 TEE PN16 DN50</t>
  </si>
  <si>
    <t xml:space="preserve">PE100 TEE PN16 DN50/25</t>
  </si>
  <si>
    <t xml:space="preserve">PE100 TEE PN16 DN50/32</t>
  </si>
  <si>
    <t xml:space="preserve">PE100 TEE PN16 DN63</t>
  </si>
  <si>
    <t xml:space="preserve">PE100 TEE PN16 DN63/20</t>
  </si>
  <si>
    <t xml:space="preserve">PE100 TEE PN16 DN63/50</t>
  </si>
  <si>
    <t xml:space="preserve">PE100 TEE PN16 DN75</t>
  </si>
  <si>
    <t xml:space="preserve">PE100 TEE PN16 DN75/50</t>
  </si>
  <si>
    <t xml:space="preserve">PE100 TEE PN16 DN75/63</t>
  </si>
  <si>
    <t xml:space="preserve">PE100 TEE PN16 DN90</t>
  </si>
  <si>
    <t xml:space="preserve">PE100 TEE PN16 DN90/50</t>
  </si>
  <si>
    <t xml:space="preserve">PE100 TEE PN16 DN90/75</t>
  </si>
  <si>
    <t xml:space="preserve">PE100 TEE PN25 DN25</t>
  </si>
  <si>
    <t xml:space="preserve">Inv_#</t>
  </si>
  <si>
    <t xml:space="preserve">Inv_Cost</t>
  </si>
  <si>
    <t xml:space="preserve">SXP2018000000702</t>
  </si>
  <si>
    <t xml:space="preserve">SXP2018000000703</t>
  </si>
  <si>
    <t xml:space="preserve">SXP2019000000002</t>
  </si>
  <si>
    <t xml:space="preserve">SXP2019000000003</t>
  </si>
  <si>
    <t xml:space="preserve">SXP2019000000004</t>
  </si>
  <si>
    <t xml:space="preserve">SXP2019000000005</t>
  </si>
  <si>
    <t xml:space="preserve">SXP2019000000006</t>
  </si>
  <si>
    <t xml:space="preserve">SXP2019000000561</t>
  </si>
  <si>
    <t xml:space="preserve">SXP2019000000606</t>
  </si>
  <si>
    <t xml:space="preserve">SXP2019000000607</t>
  </si>
  <si>
    <t xml:space="preserve">SXP2019000000608</t>
  </si>
  <si>
    <t xml:space="preserve">SXP2020000000233</t>
  </si>
  <si>
    <t xml:space="preserve">SXP2020000000255</t>
  </si>
  <si>
    <t xml:space="preserve">Measure</t>
  </si>
  <si>
    <t xml:space="preserve">Quantity</t>
  </si>
  <si>
    <t xml:space="preserve">Ttl Cost CNF</t>
  </si>
  <si>
    <t xml:space="preserve">Average CNF Price</t>
  </si>
  <si>
    <t xml:space="preserve">15/0197</t>
  </si>
  <si>
    <t xml:space="preserve">AIR VALVE DN150 / საჰაერო ურდული</t>
  </si>
  <si>
    <t xml:space="preserve">15/0247</t>
  </si>
  <si>
    <t xml:space="preserve">AIR VALVE DN80 PN16 FLANGE (CF8) FLOWJET PE AUTOMATIC  / საჰაერო ურდული</t>
  </si>
  <si>
    <t xml:space="preserve">15/0144</t>
  </si>
  <si>
    <t xml:space="preserve">COSMO STEP B300 / საკანალ. ჭის საფეხური </t>
  </si>
  <si>
    <t xml:space="preserve">10/0230</t>
  </si>
  <si>
    <t xml:space="preserve">COUPLER DN160 / საკანალ. მილის ქურო</t>
  </si>
  <si>
    <t xml:space="preserve">10/0240</t>
  </si>
  <si>
    <t xml:space="preserve">COUPLER DN200 / საკანალ. მილის ქურო</t>
  </si>
  <si>
    <t xml:space="preserve">10/0228</t>
  </si>
  <si>
    <t xml:space="preserve">COUPLER DN250 / საკანალ. მილის ქურო</t>
  </si>
  <si>
    <t xml:space="preserve">10/0231</t>
  </si>
  <si>
    <t xml:space="preserve">COUPLER DN315 / საკანალ. მილის ქურო</t>
  </si>
  <si>
    <t xml:space="preserve">10/0224</t>
  </si>
  <si>
    <t xml:space="preserve">COUPLER DN400 / საკანალ. მილის ქურო</t>
  </si>
  <si>
    <t xml:space="preserve">10/0428</t>
  </si>
  <si>
    <t xml:space="preserve">ELBOW 15* DN160 / საკანალ. მილის მუხლი</t>
  </si>
  <si>
    <t xml:space="preserve">10/0237</t>
  </si>
  <si>
    <t xml:space="preserve">ELBOW 15* DN200 / საკანალ. მილის მუხლი</t>
  </si>
  <si>
    <t xml:space="preserve">10/0429</t>
  </si>
  <si>
    <t xml:space="preserve">ELBOW 30* DN160 / საკანალ. მილის მუხლი</t>
  </si>
  <si>
    <t xml:space="preserve">10/0235</t>
  </si>
  <si>
    <t xml:space="preserve">ELBOW 30* DN200 / საკანალ. მილის მუხლი</t>
  </si>
  <si>
    <t xml:space="preserve">10/0247</t>
  </si>
  <si>
    <t xml:space="preserve">ELBOW 45* DN160 / საკანალ. მილის მუხლი</t>
  </si>
  <si>
    <t xml:space="preserve">10/0236</t>
  </si>
  <si>
    <t xml:space="preserve">ELBOW 45* DN200 / საკანალ. მილის მუხლი</t>
  </si>
  <si>
    <t xml:space="preserve">10/0223</t>
  </si>
  <si>
    <t xml:space="preserve">ELBOW 45* DN250 / საკანალ. მილის მუხლი</t>
  </si>
  <si>
    <t xml:space="preserve">10/0170</t>
  </si>
  <si>
    <t xml:space="preserve">END CAP DN160 / საკანალ. მილის ხუფი</t>
  </si>
  <si>
    <t xml:space="preserve">10/0171</t>
  </si>
  <si>
    <t xml:space="preserve">END CAP DN200 / საკანალ. მილის ხუფი </t>
  </si>
  <si>
    <t xml:space="preserve">15/0204</t>
  </si>
  <si>
    <t xml:space="preserve">GATE VALVE DN1000 / დაბალი წნევის ურდული </t>
  </si>
  <si>
    <t xml:space="preserve">11/0116</t>
  </si>
  <si>
    <t xml:space="preserve">GRP D1000 L=6.0 / მილი</t>
  </si>
  <si>
    <t xml:space="preserve">11/0124</t>
  </si>
  <si>
    <t xml:space="preserve">GRP D1200 L=6.0 / მილი</t>
  </si>
  <si>
    <t xml:space="preserve">11/0118</t>
  </si>
  <si>
    <t xml:space="preserve">GRP D500 L=6.0 / მილი</t>
  </si>
  <si>
    <t xml:space="preserve">11/0117</t>
  </si>
  <si>
    <t xml:space="preserve">GRP D800 L=6.0 / მილი</t>
  </si>
  <si>
    <t xml:space="preserve">10/0095</t>
  </si>
  <si>
    <t xml:space="preserve">GRP მილის სარემონტო ქურო D1000</t>
  </si>
  <si>
    <t xml:space="preserve">10/0087</t>
  </si>
  <si>
    <t xml:space="preserve">GRP COUPLER D1000 / ქურო</t>
  </si>
  <si>
    <t xml:space="preserve">10/0088</t>
  </si>
  <si>
    <t xml:space="preserve">GRP COUPLER D1200 / ქურო</t>
  </si>
  <si>
    <t xml:space="preserve">10/0085</t>
  </si>
  <si>
    <t xml:space="preserve">GRP COUPLER D500 / ქურო</t>
  </si>
  <si>
    <t xml:space="preserve">10/0086</t>
  </si>
  <si>
    <t xml:space="preserve">GRP COUPLER D800 / ქურო</t>
  </si>
  <si>
    <t xml:space="preserve">15/0205</t>
  </si>
  <si>
    <t xml:space="preserve">HAND WHEEL SET 300x19 BLACK DN100-150 / თუჯის საჭე</t>
  </si>
  <si>
    <t xml:space="preserve">15/0126</t>
  </si>
  <si>
    <t xml:space="preserve">MANHOLE COVER KL.D 400 ECOTOP (with valve+dirt trap)  / ჭის თუჯის სახურავი</t>
  </si>
  <si>
    <t xml:space="preserve">15/0127</t>
  </si>
  <si>
    <t xml:space="preserve">MANHOLE COVER KL.D 400 ECOTOP (with valve) / ჭის თუჯის სახურავი დახ</t>
  </si>
  <si>
    <t xml:space="preserve">15/0173</t>
  </si>
  <si>
    <t xml:space="preserve">MANHOLE COVER D800 / ჭის თუჯის სახურავი</t>
  </si>
  <si>
    <t xml:space="preserve">15/0147</t>
  </si>
  <si>
    <t xml:space="preserve">MANHOLE COVER B125 (without valve) / ჭის თუჯის სახურავი </t>
  </si>
  <si>
    <t xml:space="preserve">15/0200</t>
  </si>
  <si>
    <t xml:space="preserve">PENSTOCK B200 / საკანალიზაციო ჭის ჩამკეტი + შტოკი</t>
  </si>
  <si>
    <t xml:space="preserve">15/0201</t>
  </si>
  <si>
    <t xml:space="preserve">PENSTOCK B300 / საკანალიზაციო ჭის ჩამკეტი + შტოკი</t>
  </si>
  <si>
    <t xml:space="preserve">15/0202</t>
  </si>
  <si>
    <t xml:space="preserve">PENSTOCK B400 / საკანალიზაციო ჭის ჩამკეტი + შტოკი</t>
  </si>
  <si>
    <t xml:space="preserve">15/0199</t>
  </si>
  <si>
    <t xml:space="preserve">PENSTOCK B500 / საკანალიზაციო ჭის ჩამკეტი + შტოკი</t>
  </si>
  <si>
    <t xml:space="preserve">15/0219</t>
  </si>
  <si>
    <t xml:space="preserve">PENSTOCK B600 / საკანალიზაციო ჭის ჩამკეტი + შტოკი</t>
  </si>
  <si>
    <t xml:space="preserve">15/0218</t>
  </si>
  <si>
    <t xml:space="preserve">PENSTOCK B800 / საკანალიზაციო ჭის ჩამკეტი + შტოკი</t>
  </si>
  <si>
    <t xml:space="preserve">11/0021</t>
  </si>
  <si>
    <t xml:space="preserve">PIPE DN/OD160 L=1.0 / საკანალ. მილი პოლიპროპილენის</t>
  </si>
  <si>
    <t xml:space="preserve">11/0022</t>
  </si>
  <si>
    <t xml:space="preserve">PIPE DN/OD160 L=2.0 / საკანალ. მილი პოლიპროპილენის</t>
  </si>
  <si>
    <t xml:space="preserve">11/0018</t>
  </si>
  <si>
    <t xml:space="preserve">PIPE DN/OD160 L=5.0 / საკანალ. მილი პოლიპროპილენის</t>
  </si>
  <si>
    <t xml:space="preserve">11/0113</t>
  </si>
  <si>
    <t xml:space="preserve">PIPE DN/OD200 L=1.0 / საკანალ. მილი პოლიპროპილენის</t>
  </si>
  <si>
    <t xml:space="preserve">11/0112</t>
  </si>
  <si>
    <t xml:space="preserve">PIPE DN/OD200 L=2.0 / საკანალ. მილი პოლიპროპილენის</t>
  </si>
  <si>
    <t xml:space="preserve">11/0111</t>
  </si>
  <si>
    <t xml:space="preserve">PIPE DN/OD200 L=5.0 / საკანალ. მილი პოლიპროპილენის</t>
  </si>
  <si>
    <t xml:space="preserve">11/0046</t>
  </si>
  <si>
    <t xml:space="preserve">PIPE DN/OD250 L=1.0 / საკანალ. მილი პოლიპროპილენის</t>
  </si>
  <si>
    <t xml:space="preserve">11/0023</t>
  </si>
  <si>
    <t xml:space="preserve">PIPE DN/OD250 L=3.0 / საკანალ. მილი პოლიპროპილენის</t>
  </si>
  <si>
    <t xml:space="preserve">11/0119</t>
  </si>
  <si>
    <t xml:space="preserve">PIPE DN/OD250 L=5.0 / საკანალ. მილი პოლიპროპილენის</t>
  </si>
  <si>
    <t xml:space="preserve">11/0019</t>
  </si>
  <si>
    <t xml:space="preserve">PIPE DN/OD250 L=6.0 / საკანალ. მილი პოლიპროპილენის</t>
  </si>
  <si>
    <t xml:space="preserve">11/0059</t>
  </si>
  <si>
    <t xml:space="preserve">PIPE DN/OD315 L=1.0 / საკანალ. მილი პოლიპროპილენის</t>
  </si>
  <si>
    <t xml:space="preserve">11/0024</t>
  </si>
  <si>
    <t xml:space="preserve">PIPE DN/OD315 L=3.0  / საკანალ. მილი პოლიპროპილენის</t>
  </si>
  <si>
    <t xml:space="preserve">11/0125</t>
  </si>
  <si>
    <t xml:space="preserve">PIPE DN/OD315 L=5.0 / საკანალ. მილი პოლიპროპილენის</t>
  </si>
  <si>
    <t xml:space="preserve">11/0020</t>
  </si>
  <si>
    <t xml:space="preserve">PIPE DN/OD315 L=6.0 / საკანალ. მილი პოლიპროპილენის</t>
  </si>
  <si>
    <t xml:space="preserve">11/0016</t>
  </si>
  <si>
    <t xml:space="preserve">PIPE DN/OD400 L=1.0 / საკანალ. მილი პოლიპროპილენის</t>
  </si>
  <si>
    <t xml:space="preserve">11/0017</t>
  </si>
  <si>
    <t xml:space="preserve">PIPE DN/OD400 L=3.0 / საკანალ. მილი პოლიპროპილენის</t>
  </si>
  <si>
    <t xml:space="preserve">11/0120</t>
  </si>
  <si>
    <t xml:space="preserve">PIPE DN/OD400 L=5.0 / საკანალ. მილი პოლიპროპილენის</t>
  </si>
  <si>
    <t xml:space="preserve">11/0015</t>
  </si>
  <si>
    <t xml:space="preserve">PIPE DN/OD400 L=6.0 / საკანალ. მილი პოლიპროპილენის</t>
  </si>
  <si>
    <t xml:space="preserve">10/0248</t>
  </si>
  <si>
    <t xml:space="preserve">REDUCER D250/200 / საკანალ. მილის გადამყვანი</t>
  </si>
  <si>
    <t xml:space="preserve">10/0313</t>
  </si>
  <si>
    <t xml:space="preserve">SEALING / საკანალ. მილის რეზინის შუასადები</t>
  </si>
  <si>
    <t xml:space="preserve">11/0089</t>
  </si>
  <si>
    <t xml:space="preserve">STEEL PIPE D1000 SEWER / ფოლადის მილი</t>
  </si>
  <si>
    <t xml:space="preserve">11/0122</t>
  </si>
  <si>
    <t xml:space="preserve">STEEL PIPE D250 SEWER / ფოლადის მილი</t>
  </si>
  <si>
    <t xml:space="preserve">11/0123</t>
  </si>
  <si>
    <t xml:space="preserve">STEEL PIPE D300 SEWER / ფოლადის მილი</t>
  </si>
  <si>
    <t xml:space="preserve">11/0121</t>
  </si>
  <si>
    <t xml:space="preserve">STEEL PIPE D600 SEWER / ფოლადის მილი</t>
  </si>
  <si>
    <t xml:space="preserve">15/0049</t>
  </si>
  <si>
    <t xml:space="preserve">SX400 BASE TYP G 180* DN160 / საკანალ. ჭის ფუძე</t>
  </si>
  <si>
    <t xml:space="preserve">15/0054</t>
  </si>
  <si>
    <t xml:space="preserve">SX400 BASE TYP G DN200 / საკანალ. ჭის ფუძე</t>
  </si>
  <si>
    <t xml:space="preserve">15/0175</t>
  </si>
  <si>
    <t xml:space="preserve">SX400 BASE TYP RML 45* DN160 / საკანალ. ჭის ფუძე</t>
  </si>
  <si>
    <t xml:space="preserve">15/0050</t>
  </si>
  <si>
    <t xml:space="preserve">SX400 PVC MANHOLE PIPE DN400 L=0.5 / საკანალ. ჭის შიდა მილი</t>
  </si>
  <si>
    <t xml:space="preserve">15/0053</t>
  </si>
  <si>
    <t xml:space="preserve">SX400 PVC MANHOLE PIPE DN400 L=0.8 / საკანალ. ჭის შიდა მილი</t>
  </si>
  <si>
    <t xml:space="preserve">15/0051</t>
  </si>
  <si>
    <t xml:space="preserve">SX400 PVC MANHOLE PIPE DN400 L=1.0 / საკანალ. ჭის შიდა მილი</t>
  </si>
  <si>
    <t xml:space="preserve">15/0052</t>
  </si>
  <si>
    <t xml:space="preserve">SX400 TELESCOPIC COVER B125 (W/O VALVE) / საკანალ. ჭის ტელესკოპ. საფარი</t>
  </si>
  <si>
    <t xml:space="preserve">10/0254</t>
  </si>
  <si>
    <t xml:space="preserve">Y CONNECTION 45* DN200/160 / საკანალ. მილის სამკაპი</t>
  </si>
  <si>
    <t xml:space="preserve">10/0234</t>
  </si>
  <si>
    <t xml:space="preserve">Y CONNECTION 45* DN200/200 / საკანალ. მილის სამკაპი</t>
  </si>
  <si>
    <t xml:space="preserve">10/0227</t>
  </si>
  <si>
    <t xml:space="preserve">Y CONNECTION 45* DN250/160 / საკანალ. მილის სამკაპი</t>
  </si>
  <si>
    <t xml:space="preserve">10/0239</t>
  </si>
  <si>
    <t xml:space="preserve">Y CONNECTION 45* DN250/250 / საკანალ. მილის სამკაპი</t>
  </si>
  <si>
    <t xml:space="preserve">10/0226</t>
  </si>
  <si>
    <t xml:space="preserve">Y CONNECTION 45* DN315/160 / საკანალ. მილის სამკაპი</t>
  </si>
  <si>
    <t xml:space="preserve">10/0233</t>
  </si>
  <si>
    <t xml:space="preserve">Y CONNECTION 45* DN315/200 / საკანალ. მილის სამკაპი</t>
  </si>
  <si>
    <t xml:space="preserve">10/0225</t>
  </si>
  <si>
    <t xml:space="preserve">Y CONNECTION 45* DN400/160 / საკანალ. მილის სამკაპი</t>
  </si>
  <si>
    <t xml:space="preserve">10/0185</t>
  </si>
  <si>
    <t xml:space="preserve">რეზინის შუასადები TSB 11*35 1000/1200</t>
  </si>
  <si>
    <t xml:space="preserve">15/0172</t>
  </si>
  <si>
    <t xml:space="preserve">Strainer similar to DIN1221F / ჭის დამცავი ბადე</t>
  </si>
  <si>
    <t xml:space="preserve">Stock_Ref</t>
  </si>
  <si>
    <t xml:space="preserve">Projected</t>
  </si>
  <si>
    <t xml:space="preserve">Received</t>
  </si>
  <si>
    <t xml:space="preserve">PE</t>
  </si>
  <si>
    <t xml:space="preserve">pipes</t>
  </si>
  <si>
    <t xml:space="preserve">11/0277</t>
  </si>
  <si>
    <t xml:space="preserve">11/0278</t>
  </si>
  <si>
    <t xml:space="preserve">11/0279</t>
  </si>
  <si>
    <t xml:space="preserve">11/0280</t>
  </si>
  <si>
    <t xml:space="preserve">11/0281</t>
  </si>
  <si>
    <t xml:space="preserve">11/0282</t>
  </si>
  <si>
    <t xml:space="preserve">11/0283</t>
  </si>
  <si>
    <t xml:space="preserve">11/0284</t>
  </si>
  <si>
    <t xml:space="preserve">11/0285</t>
  </si>
  <si>
    <t xml:space="preserve">11/0286</t>
  </si>
  <si>
    <t xml:space="preserve">11/0287</t>
  </si>
  <si>
    <t xml:space="preserve">11/0308</t>
  </si>
  <si>
    <t xml:space="preserve">11/0288</t>
  </si>
  <si>
    <t xml:space="preserve">HC Valves</t>
  </si>
  <si>
    <t xml:space="preserve">15/0207</t>
  </si>
  <si>
    <t xml:space="preserve">15/0208</t>
  </si>
  <si>
    <t xml:space="preserve">15/0209</t>
  </si>
  <si>
    <t xml:space="preserve">15/0211</t>
  </si>
  <si>
    <t xml:space="preserve">Spindel for HC</t>
  </si>
  <si>
    <t xml:space="preserve">HC Valve caps</t>
  </si>
  <si>
    <t xml:space="preserve">15/0206</t>
  </si>
  <si>
    <t xml:space="preserve">Saddle</t>
  </si>
  <si>
    <t xml:space="preserve">40/32</t>
  </si>
  <si>
    <t xml:space="preserve">50/32</t>
  </si>
  <si>
    <t xml:space="preserve">63/32</t>
  </si>
  <si>
    <t xml:space="preserve">63/40</t>
  </si>
  <si>
    <t xml:space="preserve">75/32</t>
  </si>
  <si>
    <t xml:space="preserve">75/50</t>
  </si>
  <si>
    <t xml:space="preserve">10/0072</t>
  </si>
  <si>
    <t xml:space="preserve">90/32</t>
  </si>
  <si>
    <t xml:space="preserve">10/0337</t>
  </si>
  <si>
    <t xml:space="preserve">90/40</t>
  </si>
  <si>
    <t xml:space="preserve">10/0338</t>
  </si>
  <si>
    <t xml:space="preserve">90/50</t>
  </si>
  <si>
    <t xml:space="preserve">10/0339</t>
  </si>
  <si>
    <t xml:space="preserve">110/32</t>
  </si>
  <si>
    <t xml:space="preserve">10/0132</t>
  </si>
  <si>
    <t xml:space="preserve">110/40</t>
  </si>
  <si>
    <t xml:space="preserve">10/0133</t>
  </si>
  <si>
    <t xml:space="preserve">110/50</t>
  </si>
  <si>
    <t xml:space="preserve">11/0103</t>
  </si>
  <si>
    <t xml:space="preserve">110/63</t>
  </si>
  <si>
    <t xml:space="preserve">10/0340</t>
  </si>
  <si>
    <t xml:space="preserve">110/75</t>
  </si>
  <si>
    <t xml:space="preserve">10/0134</t>
  </si>
  <si>
    <t xml:space="preserve">125/32</t>
  </si>
  <si>
    <t xml:space="preserve">10/0341</t>
  </si>
  <si>
    <t xml:space="preserve">125/63</t>
  </si>
  <si>
    <t xml:space="preserve">10/0342</t>
  </si>
  <si>
    <t xml:space="preserve">125/75</t>
  </si>
  <si>
    <t xml:space="preserve">10/0343</t>
  </si>
  <si>
    <t xml:space="preserve">160/32</t>
  </si>
  <si>
    <t xml:space="preserve">10/0136</t>
  </si>
  <si>
    <t xml:space="preserve">160/40</t>
  </si>
  <si>
    <t xml:space="preserve">11/0104</t>
  </si>
  <si>
    <t xml:space="preserve">160/50</t>
  </si>
  <si>
    <t xml:space="preserve">10/0344</t>
  </si>
  <si>
    <t xml:space="preserve">160/63</t>
  </si>
  <si>
    <t xml:space="preserve">10/0345</t>
  </si>
  <si>
    <t xml:space="preserve">160/75</t>
  </si>
  <si>
    <t xml:space="preserve">10/0346</t>
  </si>
  <si>
    <t xml:space="preserve">160/110</t>
  </si>
  <si>
    <t xml:space="preserve">10/0039</t>
  </si>
  <si>
    <t xml:space="preserve">180/32</t>
  </si>
  <si>
    <t xml:space="preserve">10/0347</t>
  </si>
  <si>
    <t xml:space="preserve">225/32</t>
  </si>
  <si>
    <t xml:space="preserve">10/0348</t>
  </si>
  <si>
    <t xml:space="preserve">225/63</t>
  </si>
  <si>
    <t xml:space="preserve">10/0349</t>
  </si>
  <si>
    <t xml:space="preserve">225/75</t>
  </si>
  <si>
    <t xml:space="preserve">10/0350</t>
  </si>
  <si>
    <t xml:space="preserve">225/90</t>
  </si>
  <si>
    <t xml:space="preserve">10/0351</t>
  </si>
  <si>
    <t xml:space="preserve">335/75</t>
  </si>
  <si>
    <t xml:space="preserve">10/0352</t>
  </si>
  <si>
    <t xml:space="preserve">Hydrants</t>
  </si>
  <si>
    <t xml:space="preserve">Hydrant caps</t>
  </si>
  <si>
    <t xml:space="preserve">el. F. Coupling</t>
  </si>
  <si>
    <t xml:space="preserve">10/0156</t>
  </si>
  <si>
    <t xml:space="preserve">10/0120</t>
  </si>
  <si>
    <t xml:space="preserve">10/0157</t>
  </si>
  <si>
    <t xml:space="preserve">10/0131</t>
  </si>
  <si>
    <t xml:space="preserve">10/0121</t>
  </si>
  <si>
    <t xml:space="preserve">10/0122</t>
  </si>
  <si>
    <t xml:space="preserve">10/0123</t>
  </si>
  <si>
    <t xml:space="preserve">10/0284</t>
  </si>
  <si>
    <t xml:space="preserve">10/0026</t>
  </si>
  <si>
    <t xml:space="preserve">10/0282</t>
  </si>
  <si>
    <t xml:space="preserve">10/0355</t>
  </si>
  <si>
    <t xml:space="preserve">10/0357</t>
  </si>
  <si>
    <t xml:space="preserve">10/0027</t>
  </si>
  <si>
    <t xml:space="preserve">10/0281</t>
  </si>
  <si>
    <t xml:space="preserve">10/0436</t>
  </si>
  <si>
    <t xml:space="preserve">el. F. TEE</t>
  </si>
  <si>
    <t xml:space="preserve">10/0430</t>
  </si>
  <si>
    <t xml:space="preserve">10/0359</t>
  </si>
  <si>
    <t xml:space="preserve">10/0431</t>
  </si>
  <si>
    <t xml:space="preserve">10/0360</t>
  </si>
  <si>
    <t xml:space="preserve">10/0361</t>
  </si>
  <si>
    <t xml:space="preserve">10/0432</t>
  </si>
  <si>
    <t xml:space="preserve">10/0362</t>
  </si>
  <si>
    <t xml:space="preserve">10/0363</t>
  </si>
  <si>
    <t xml:space="preserve">10/0364</t>
  </si>
  <si>
    <t xml:space="preserve">63/63</t>
  </si>
  <si>
    <t xml:space="preserve">10/0301</t>
  </si>
  <si>
    <t xml:space="preserve">75/75</t>
  </si>
  <si>
    <t xml:space="preserve">10/0365</t>
  </si>
  <si>
    <t xml:space="preserve">90/75</t>
  </si>
  <si>
    <t xml:space="preserve">10/0366</t>
  </si>
  <si>
    <t xml:space="preserve">10/0286</t>
  </si>
  <si>
    <t xml:space="preserve">110/90</t>
  </si>
  <si>
    <t xml:space="preserve">10/0367</t>
  </si>
  <si>
    <t xml:space="preserve">110/110</t>
  </si>
  <si>
    <t xml:space="preserve">10/0298</t>
  </si>
  <si>
    <t xml:space="preserve">125/110</t>
  </si>
  <si>
    <t xml:space="preserve">10/0291</t>
  </si>
  <si>
    <t xml:space="preserve">125/125</t>
  </si>
  <si>
    <t xml:space="preserve">10/0052</t>
  </si>
  <si>
    <t xml:space="preserve">10/0370</t>
  </si>
  <si>
    <t xml:space="preserve">10/0371</t>
  </si>
  <si>
    <t xml:space="preserve">160/90</t>
  </si>
  <si>
    <t xml:space="preserve">10/0372</t>
  </si>
  <si>
    <t xml:space="preserve">10/0373</t>
  </si>
  <si>
    <t xml:space="preserve">el. F. Elbow 30°</t>
  </si>
  <si>
    <t xml:space="preserve">10/0278</t>
  </si>
  <si>
    <t xml:space="preserve">10/0275</t>
  </si>
  <si>
    <t xml:space="preserve">10/0276</t>
  </si>
  <si>
    <t xml:space="preserve">el. F. Elbow 90°</t>
  </si>
  <si>
    <t xml:space="preserve">10/0374</t>
  </si>
  <si>
    <t xml:space="preserve">10/0375</t>
  </si>
  <si>
    <t xml:space="preserve">10/0376</t>
  </si>
  <si>
    <t xml:space="preserve">10/0377</t>
  </si>
  <si>
    <t xml:space="preserve">10/0378</t>
  </si>
  <si>
    <t xml:space="preserve">10/0379</t>
  </si>
  <si>
    <t xml:space="preserve">10/0273</t>
  </si>
  <si>
    <t xml:space="preserve">10/0274</t>
  </si>
  <si>
    <t xml:space="preserve">10/0277</t>
  </si>
  <si>
    <t xml:space="preserve">el. F. End Cap</t>
  </si>
  <si>
    <t xml:space="preserve">10/0380</t>
  </si>
  <si>
    <t xml:space="preserve">10/0381</t>
  </si>
  <si>
    <t xml:space="preserve">10/0382</t>
  </si>
  <si>
    <t xml:space="preserve">10/0383</t>
  </si>
  <si>
    <t xml:space="preserve">10/0384</t>
  </si>
  <si>
    <t xml:space="preserve">10/0385</t>
  </si>
  <si>
    <t xml:space="preserve">10/0386</t>
  </si>
  <si>
    <t xml:space="preserve">10/0280</t>
  </si>
  <si>
    <t xml:space="preserve">butt welding Elbow 30°</t>
  </si>
  <si>
    <t xml:space="preserve">10/0387</t>
  </si>
  <si>
    <t xml:space="preserve">10/0388</t>
  </si>
  <si>
    <t xml:space="preserve">butt welding Elbow 45°</t>
  </si>
  <si>
    <t xml:space="preserve">10/0279</t>
  </si>
  <si>
    <t xml:space="preserve">10/0389</t>
  </si>
  <si>
    <t xml:space="preserve">butt welding Elbow 90°</t>
  </si>
  <si>
    <t xml:space="preserve">10/0390</t>
  </si>
  <si>
    <t xml:space="preserve">Butt welding TEE</t>
  </si>
  <si>
    <t xml:space="preserve">10/0391</t>
  </si>
  <si>
    <t xml:space="preserve">125/90</t>
  </si>
  <si>
    <t xml:space="preserve">10/0393</t>
  </si>
  <si>
    <t xml:space="preserve">160/160</t>
  </si>
  <si>
    <t xml:space="preserve">10/0293</t>
  </si>
  <si>
    <t xml:space="preserve">180/90</t>
  </si>
  <si>
    <t xml:space="preserve">10/0394</t>
  </si>
  <si>
    <t xml:space="preserve">225/50</t>
  </si>
  <si>
    <t xml:space="preserve">10/0395</t>
  </si>
  <si>
    <t xml:space="preserve">10/0396</t>
  </si>
  <si>
    <t xml:space="preserve">10/0397</t>
  </si>
  <si>
    <t xml:space="preserve">225/110</t>
  </si>
  <si>
    <t xml:space="preserve">10/0147</t>
  </si>
  <si>
    <t xml:space="preserve">225/160</t>
  </si>
  <si>
    <t xml:space="preserve">10/0148</t>
  </si>
  <si>
    <t xml:space="preserve">225/225</t>
  </si>
  <si>
    <t xml:space="preserve">10/0398</t>
  </si>
  <si>
    <t xml:space="preserve">250/90</t>
  </si>
  <si>
    <t xml:space="preserve">10/0399</t>
  </si>
  <si>
    <t xml:space="preserve">355/90</t>
  </si>
  <si>
    <t xml:space="preserve">10/0400</t>
  </si>
  <si>
    <t xml:space="preserve">355/110</t>
  </si>
  <si>
    <t xml:space="preserve">10/0401</t>
  </si>
  <si>
    <t xml:space="preserve">355/125</t>
  </si>
  <si>
    <t xml:space="preserve">10/0402</t>
  </si>
  <si>
    <t xml:space="preserve">355/160</t>
  </si>
  <si>
    <t xml:space="preserve">10/0403</t>
  </si>
  <si>
    <t xml:space="preserve">355/225</t>
  </si>
  <si>
    <t xml:space="preserve">10/0404</t>
  </si>
  <si>
    <t xml:space="preserve">355/355</t>
  </si>
  <si>
    <t xml:space="preserve">10/0405</t>
  </si>
  <si>
    <t xml:space="preserve">400/90</t>
  </si>
  <si>
    <t xml:space="preserve">10/0406</t>
  </si>
  <si>
    <t xml:space="preserve">400/110</t>
  </si>
  <si>
    <t xml:space="preserve">10/0407</t>
  </si>
  <si>
    <t xml:space="preserve">Cross TEE</t>
  </si>
  <si>
    <t xml:space="preserve">10/0408</t>
  </si>
  <si>
    <t xml:space="preserve">10/0151</t>
  </si>
  <si>
    <t xml:space="preserve">10/0410</t>
  </si>
  <si>
    <t xml:space="preserve">10/0055</t>
  </si>
  <si>
    <t xml:space="preserve">350/160</t>
  </si>
  <si>
    <t xml:space="preserve">10/0139</t>
  </si>
  <si>
    <t xml:space="preserve">10/0155</t>
  </si>
  <si>
    <t xml:space="preserve">PE Reducer</t>
  </si>
  <si>
    <t xml:space="preserve">50/40</t>
  </si>
  <si>
    <t xml:space="preserve">11/0153</t>
  </si>
  <si>
    <t xml:space="preserve">11/0157</t>
  </si>
  <si>
    <t xml:space="preserve">10/0125</t>
  </si>
  <si>
    <t xml:space="preserve">11/0151</t>
  </si>
  <si>
    <t xml:space="preserve">75/63</t>
  </si>
  <si>
    <t xml:space="preserve">10/0411</t>
  </si>
  <si>
    <t xml:space="preserve">90/63</t>
  </si>
  <si>
    <t xml:space="preserve">11/0106</t>
  </si>
  <si>
    <t xml:space="preserve">10/0300</t>
  </si>
  <si>
    <t xml:space="preserve">10/0292</t>
  </si>
  <si>
    <t xml:space="preserve">10/0107</t>
  </si>
  <si>
    <t xml:space="preserve">10/0028</t>
  </si>
  <si>
    <t xml:space="preserve">10/0296</t>
  </si>
  <si>
    <t xml:space="preserve">10/0295</t>
  </si>
  <si>
    <t xml:space="preserve">10/0294</t>
  </si>
  <si>
    <t xml:space="preserve">10/0290</t>
  </si>
  <si>
    <t xml:space="preserve">160/125</t>
  </si>
  <si>
    <t xml:space="preserve">10/0029</t>
  </si>
  <si>
    <t xml:space="preserve">10/0306</t>
  </si>
  <si>
    <t xml:space="preserve">10/0305</t>
  </si>
  <si>
    <t xml:space="preserve">10/0289</t>
  </si>
  <si>
    <t xml:space="preserve">250/225</t>
  </si>
  <si>
    <t xml:space="preserve">10/0413</t>
  </si>
  <si>
    <t xml:space="preserve">250/200</t>
  </si>
  <si>
    <t xml:space="preserve">10/0302</t>
  </si>
  <si>
    <t xml:space="preserve">10/0304</t>
  </si>
  <si>
    <t xml:space="preserve">355/200</t>
  </si>
  <si>
    <t xml:space="preserve">10/0288</t>
  </si>
  <si>
    <t xml:space="preserve">355/315</t>
  </si>
  <si>
    <t xml:space="preserve">10/0287</t>
  </si>
  <si>
    <t xml:space="preserve">Cast Iron</t>
  </si>
  <si>
    <t xml:space="preserve">Gate Valves</t>
  </si>
  <si>
    <t xml:space="preserve">15/0093</t>
  </si>
  <si>
    <t xml:space="preserve">15/0087</t>
  </si>
  <si>
    <t xml:space="preserve">15/0088</t>
  </si>
  <si>
    <t xml:space="preserve">15/0089</t>
  </si>
  <si>
    <t xml:space="preserve">250 short</t>
  </si>
  <si>
    <t xml:space="preserve">15/0090</t>
  </si>
  <si>
    <t xml:space="preserve">15/0092</t>
  </si>
  <si>
    <t xml:space="preserve">Road caps of Gate Valves</t>
  </si>
  <si>
    <t xml:space="preserve">Non return Valves</t>
  </si>
  <si>
    <t xml:space="preserve">15/0246</t>
  </si>
  <si>
    <t xml:space="preserve">Float Valves</t>
  </si>
  <si>
    <t xml:space="preserve">Flap Valves</t>
  </si>
  <si>
    <t xml:space="preserve">15/0256</t>
  </si>
  <si>
    <t xml:space="preserve">Butterfly Valve</t>
  </si>
  <si>
    <t xml:space="preserve">Disc Valve</t>
  </si>
  <si>
    <t xml:space="preserve">Knife Valve</t>
  </si>
  <si>
    <t xml:space="preserve">Air Valves</t>
  </si>
  <si>
    <t xml:space="preserve">CI Cross TEE</t>
  </si>
  <si>
    <t xml:space="preserve">100/100</t>
  </si>
  <si>
    <t xml:space="preserve">10/0327</t>
  </si>
  <si>
    <t xml:space="preserve">125/80</t>
  </si>
  <si>
    <t xml:space="preserve">10/0332</t>
  </si>
  <si>
    <t xml:space="preserve">10/0325</t>
  </si>
  <si>
    <t xml:space="preserve">150/100</t>
  </si>
  <si>
    <t xml:space="preserve">10/0326</t>
  </si>
  <si>
    <t xml:space="preserve">200/150</t>
  </si>
  <si>
    <t xml:space="preserve">300/200</t>
  </si>
  <si>
    <t xml:space="preserve">350/100</t>
  </si>
  <si>
    <t xml:space="preserve">350/150</t>
  </si>
  <si>
    <t xml:space="preserve">CI TEE</t>
  </si>
  <si>
    <t xml:space="preserve">100/65</t>
  </si>
  <si>
    <t xml:space="preserve">10/0315</t>
  </si>
  <si>
    <t xml:space="preserve">150/65</t>
  </si>
  <si>
    <t xml:space="preserve">10/0320</t>
  </si>
  <si>
    <t xml:space="preserve">150/150</t>
  </si>
  <si>
    <t xml:space="preserve">10/0319</t>
  </si>
  <si>
    <t xml:space="preserve">200/65</t>
  </si>
  <si>
    <t xml:space="preserve">10/0318</t>
  </si>
  <si>
    <t xml:space="preserve">200/100</t>
  </si>
  <si>
    <t xml:space="preserve">10/0314</t>
  </si>
  <si>
    <t xml:space="preserve">10/0322</t>
  </si>
  <si>
    <t xml:space="preserve">200/200</t>
  </si>
  <si>
    <t xml:space="preserve">10/0321</t>
  </si>
  <si>
    <t xml:space="preserve">250/250</t>
  </si>
  <si>
    <t xml:space="preserve">250/150</t>
  </si>
  <si>
    <t xml:space="preserve">350/200</t>
  </si>
  <si>
    <t xml:space="preserve">350/350</t>
  </si>
  <si>
    <t xml:space="preserve">400/400</t>
  </si>
  <si>
    <t xml:space="preserve">CI Reducer</t>
  </si>
  <si>
    <t xml:space="preserve">150/60</t>
  </si>
  <si>
    <t xml:space="preserve">10/0317</t>
  </si>
  <si>
    <t xml:space="preserve">150/80</t>
  </si>
  <si>
    <t xml:space="preserve">10/0323</t>
  </si>
  <si>
    <t xml:space="preserve">10/0316</t>
  </si>
  <si>
    <t xml:space="preserve">10/0328</t>
  </si>
  <si>
    <t xml:space="preserve">10/0324</t>
  </si>
  <si>
    <t xml:space="preserve">250/100</t>
  </si>
  <si>
    <t xml:space="preserve">10/0330</t>
  </si>
  <si>
    <t xml:space="preserve">10/0335</t>
  </si>
  <si>
    <t xml:space="preserve">10/0329</t>
  </si>
  <si>
    <t xml:space="preserve">10/0334</t>
  </si>
  <si>
    <t xml:space="preserve">350/250</t>
  </si>
  <si>
    <t xml:space="preserve">10/0331</t>
  </si>
  <si>
    <t xml:space="preserve">350/300</t>
  </si>
  <si>
    <t xml:space="preserve">400/200</t>
  </si>
  <si>
    <t xml:space="preserve">400/350</t>
  </si>
  <si>
    <t xml:space="preserve">Dismantling Joint</t>
  </si>
  <si>
    <t xml:space="preserve">15/0232</t>
  </si>
  <si>
    <t xml:space="preserve">15/0233</t>
  </si>
  <si>
    <t xml:space="preserve">15/0234</t>
  </si>
  <si>
    <t xml:space="preserve">15/0255</t>
  </si>
  <si>
    <t xml:space="preserve">15/0224</t>
  </si>
  <si>
    <t xml:space="preserve">15/0236</t>
  </si>
  <si>
    <t xml:space="preserve">15/0237</t>
  </si>
  <si>
    <t xml:space="preserve">15/0221</t>
  </si>
  <si>
    <t xml:space="preserve">15/0220</t>
  </si>
  <si>
    <t xml:space="preserve">15/0248</t>
  </si>
  <si>
    <t xml:space="preserve">Flange Adapter</t>
  </si>
  <si>
    <t xml:space="preserve">10/0414</t>
  </si>
  <si>
    <t xml:space="preserve">10/0415</t>
  </si>
  <si>
    <t xml:space="preserve">10/0416</t>
  </si>
  <si>
    <t xml:space="preserve">10/0417</t>
  </si>
  <si>
    <t xml:space="preserve">10/0418</t>
  </si>
  <si>
    <t xml:space="preserve">10/0419</t>
  </si>
  <si>
    <t xml:space="preserve">10/0420</t>
  </si>
  <si>
    <t xml:space="preserve">Steel</t>
  </si>
  <si>
    <t xml:space="preserve">Flanges</t>
  </si>
  <si>
    <t xml:space="preserve">10/0421</t>
  </si>
  <si>
    <t xml:space="preserve">10/0422</t>
  </si>
  <si>
    <t xml:space="preserve">10/0423</t>
  </si>
  <si>
    <t xml:space="preserve">11/0188</t>
  </si>
  <si>
    <t xml:space="preserve">10/0424</t>
  </si>
  <si>
    <t xml:space="preserve">10/0425</t>
  </si>
  <si>
    <t xml:space="preserve">10/0426</t>
  </si>
  <si>
    <t xml:space="preserve">11/0191</t>
  </si>
  <si>
    <t xml:space="preserve">10/0427</t>
  </si>
  <si>
    <t xml:space="preserve">FL800</t>
  </si>
  <si>
    <t xml:space="preserve">FL1000</t>
  </si>
  <si>
    <t xml:space="preserve">blind flange</t>
  </si>
  <si>
    <t xml:space="preserve">BLF100</t>
  </si>
  <si>
    <t xml:space="preserve">BLF150</t>
  </si>
  <si>
    <t xml:space="preserve">BLF200</t>
  </si>
  <si>
    <t xml:space="preserve">BLF300</t>
  </si>
  <si>
    <t xml:space="preserve">BLF400</t>
  </si>
  <si>
    <t xml:space="preserve">BLF500</t>
  </si>
  <si>
    <t xml:space="preserve">BLF600</t>
  </si>
  <si>
    <t xml:space="preserve">BLF800</t>
  </si>
  <si>
    <t xml:space="preserve">BLF1000</t>
  </si>
  <si>
    <t xml:space="preserve">Pumps PS 1</t>
  </si>
  <si>
    <t xml:space="preserve">Pumps PS 2</t>
  </si>
  <si>
    <t xml:space="preserve">Drainage Pumps</t>
  </si>
  <si>
    <t xml:space="preserve">Borehole Pumps</t>
  </si>
  <si>
    <t xml:space="preserve">15/0252</t>
  </si>
  <si>
    <t xml:space="preserve">GRP pipes</t>
  </si>
  <si>
    <t xml:space="preserve">GRP 600</t>
  </si>
  <si>
    <t xml:space="preserve">Adapter</t>
  </si>
  <si>
    <t xml:space="preserve">10/0042</t>
  </si>
  <si>
    <t xml:space="preserve">10/0043</t>
  </si>
  <si>
    <t xml:space="preserve">10/0044</t>
  </si>
  <si>
    <t xml:space="preserve">10/0045</t>
  </si>
  <si>
    <t xml:space="preserve">10/0048</t>
  </si>
  <si>
    <t xml:space="preserve">10/0049</t>
  </si>
  <si>
    <t xml:space="preserve">10/0050</t>
  </si>
  <si>
    <t xml:space="preserve">Wheel</t>
  </si>
  <si>
    <t xml:space="preserve">Spiral welded steel pipe 813X7,1</t>
  </si>
  <si>
    <t xml:space="preserve">Ǿ 406, 4*6,3 მმ ლითონის მუხლი EP 11,5 GRD-B</t>
  </si>
  <si>
    <t xml:space="preserve">10/0550</t>
  </si>
  <si>
    <t xml:space="preserve">ცალი</t>
  </si>
  <si>
    <t xml:space="preserve">Ǿ 406, 4*6,3 მმ ლითონის მუხლი EP 22,5 GRD-B</t>
  </si>
  <si>
    <t xml:space="preserve">10/0551</t>
  </si>
  <si>
    <t xml:space="preserve">Ǿ 406, 4*6,3მმ ლითონის მუხლი EP 90 GRD-B</t>
  </si>
  <si>
    <t xml:space="preserve">10/0553</t>
  </si>
  <si>
    <t xml:space="preserve">ადაპტორი  140მმ</t>
  </si>
  <si>
    <t xml:space="preserve">ადაპტორი  D125</t>
  </si>
  <si>
    <t xml:space="preserve">ადაპტორი  D200</t>
  </si>
  <si>
    <t xml:space="preserve">ადაპტორი  D225</t>
  </si>
  <si>
    <t xml:space="preserve">ადაპტორი  D355</t>
  </si>
  <si>
    <t xml:space="preserve">ადაპტორი  D50</t>
  </si>
  <si>
    <t xml:space="preserve">ადაპტორი  D90</t>
  </si>
  <si>
    <t xml:space="preserve">თუჯის გადამყვანი  100/50</t>
  </si>
  <si>
    <t xml:space="preserve">10/0653</t>
  </si>
  <si>
    <t xml:space="preserve">თუჯის ლუქი ბ-125</t>
  </si>
  <si>
    <t xml:space="preserve">კანალიზაციის ჭის ფილტრი</t>
  </si>
  <si>
    <t xml:space="preserve">15/0363</t>
  </si>
  <si>
    <t xml:space="preserve">ლითონის სპირალური მილი   D 457</t>
  </si>
  <si>
    <t xml:space="preserve">11/0387</t>
  </si>
  <si>
    <t xml:space="preserve">მეტრი</t>
  </si>
  <si>
    <t xml:space="preserve">მეტალის ფლიანეცი  D 200</t>
  </si>
  <si>
    <t xml:space="preserve">მეტალის ფლიანეცი  D 300</t>
  </si>
  <si>
    <t xml:space="preserve">10/0462</t>
  </si>
  <si>
    <t xml:space="preserve">მეტალის ფლიანეცი  D 355</t>
  </si>
  <si>
    <t xml:space="preserve">მეტალის ფლიანეცი  D500</t>
  </si>
  <si>
    <t xml:space="preserve">10/0460</t>
  </si>
  <si>
    <t xml:space="preserve">მეტალის ფლიანეცი  D600</t>
  </si>
  <si>
    <t xml:space="preserve">10/0461</t>
  </si>
  <si>
    <t xml:space="preserve">მილი პლასტმასის (პოლიპროპილენის) 160მმ (1მ)</t>
  </si>
  <si>
    <t xml:space="preserve">მილი პლასტმასის (პოლიპროპილენის) 160მმ (5მ)</t>
  </si>
  <si>
    <t xml:space="preserve">მილი პლასტმასის (პოლიპროპილენის) 200 მმ (1მ)</t>
  </si>
  <si>
    <t xml:space="preserve">მილი პლასტმასის (პოლიპროპილენის) 200 მმ (5მ)</t>
  </si>
  <si>
    <t xml:space="preserve">მილი პლასტმასის (პოლიპროპილენის) 250 მმ (5მ)</t>
  </si>
  <si>
    <t xml:space="preserve">მილი პლასტმასის (პოლიპროპილენის) 250მმ (1მ)</t>
  </si>
  <si>
    <t xml:space="preserve">მილი პლასტმასის (პოლიპროპილენის) 250მმ (3მ)</t>
  </si>
  <si>
    <t xml:space="preserve">მილი პლასტმასის (პოლიპროპილენის) 250მმ (6მ)</t>
  </si>
  <si>
    <t xml:space="preserve">11/0383</t>
  </si>
  <si>
    <t xml:space="preserve">მილი პლასტმასის (პოლიპროპილენის) 315 მმ (1მ)</t>
  </si>
  <si>
    <t xml:space="preserve">მილი პლასტმასის (პოლიპროპილენის) 315მმ (3მ)</t>
  </si>
  <si>
    <t xml:space="preserve">მილი პლასტმასის (პოლიპროპილენის) 315მმ (6მ)</t>
  </si>
  <si>
    <t xml:space="preserve">მილი პლასტმასის (პოლიპროპილენის) 400მმ (1მ)</t>
  </si>
  <si>
    <t xml:space="preserve">მილი პლასტმასის (პოლიპროპილენის) 400მმ (3მ)</t>
  </si>
  <si>
    <t xml:space="preserve">მილი პლასტმასის (პოლიპროპილენის) 400მმ (6მ)</t>
  </si>
  <si>
    <t xml:space="preserve">მილტუჩა ადაპტორი დ110 16</t>
  </si>
  <si>
    <t xml:space="preserve">15/0316</t>
  </si>
  <si>
    <t xml:space="preserve">მიწისქვეშა ჰიდრანტი</t>
  </si>
  <si>
    <t xml:space="preserve">15/0094</t>
  </si>
  <si>
    <t xml:space="preserve">მიწისქვეშა ჰიდრანტის ფეხი</t>
  </si>
  <si>
    <t xml:space="preserve">15/0095</t>
  </si>
  <si>
    <t xml:space="preserve">მუხლი 160*45</t>
  </si>
  <si>
    <t xml:space="preserve">მწ.მილის მუხლი  D 160  15 გრ</t>
  </si>
  <si>
    <t xml:space="preserve">მწ.მილის მუხლი  D 160  30 გრ</t>
  </si>
  <si>
    <t xml:space="preserve">მწვ.მილის ქურო   D160</t>
  </si>
  <si>
    <t xml:space="preserve">მწვ.მილის ქურო   D315</t>
  </si>
  <si>
    <t xml:space="preserve">მწვ.მილის ქურო   D400</t>
  </si>
  <si>
    <t xml:space="preserve">10/0238</t>
  </si>
  <si>
    <t xml:space="preserve">მწვ.მილის ქურო 200მმ</t>
  </si>
  <si>
    <t xml:space="preserve">პოლიეთილენის საკანალიზაციო ჭის ფუძე  D160 TYP G</t>
  </si>
  <si>
    <t xml:space="preserve">პოლიეთილენის საკანალიზაციო ჭის ფუძე  D200</t>
  </si>
  <si>
    <t xml:space="preserve">პოლიეთილენის საკანალიზაციო ჭის შიდა მილი  D400  0.5მ</t>
  </si>
  <si>
    <t xml:space="preserve">პოლიეთილენის საკანალიზაციო ჭის შიდა მილი  D400  0.8მ</t>
  </si>
  <si>
    <t xml:space="preserve">პოლიეთილენის საკანალიზაციო ჭის შიდა მილი  D400  1მ</t>
  </si>
  <si>
    <t xml:space="preserve">პოლიეთილენის ურდული  D32</t>
  </si>
  <si>
    <t xml:space="preserve">პოლიეთილენის ურდული  D50</t>
  </si>
  <si>
    <t xml:space="preserve">პოლიეთილენის ურდული  D63</t>
  </si>
  <si>
    <t xml:space="preserve">პოლიეთილენის ჭის ფუძე D160  TYP RML</t>
  </si>
  <si>
    <t xml:space="preserve">რეზინის შუასადები ურდულის</t>
  </si>
  <si>
    <t xml:space="preserve">10/0272</t>
  </si>
  <si>
    <t xml:space="preserve">რკინის ფლიანეცი 110mm PE100</t>
  </si>
  <si>
    <t xml:space="preserve">რკინის ფლიანეცი 160mm PE100</t>
  </si>
  <si>
    <t xml:space="preserve">10/0159</t>
  </si>
  <si>
    <t xml:space="preserve">რკინის ფლიანეცი 225mm PE100</t>
  </si>
  <si>
    <t xml:space="preserve">11/0190</t>
  </si>
  <si>
    <t xml:space="preserve">რკინის ფლიანეცი 400</t>
  </si>
  <si>
    <t xml:space="preserve">11/0189</t>
  </si>
  <si>
    <t xml:space="preserve">რკინის ფლიანეცი 90mm PE100</t>
  </si>
  <si>
    <t xml:space="preserve">11/0187</t>
  </si>
  <si>
    <t xml:space="preserve">სადემონტაჟო ქურო   DN 100</t>
  </si>
  <si>
    <t xml:space="preserve">სადემონტაჟო ქურო   DN 150</t>
  </si>
  <si>
    <t xml:space="preserve">სადემონტაჟო ქურო   DN 200</t>
  </si>
  <si>
    <t xml:space="preserve">სადემონტაჟო ქურო   DN 350</t>
  </si>
  <si>
    <t xml:space="preserve">სადემონტაჟო ქურო   DN 500</t>
  </si>
  <si>
    <t xml:space="preserve">სადემონტაჟო ქურო   DN 600</t>
  </si>
  <si>
    <t xml:space="preserve">სადემონტაჟო ქურო   DN 800</t>
  </si>
  <si>
    <t xml:space="preserve">საიზოლაციო მემბრანა</t>
  </si>
  <si>
    <t xml:space="preserve">04/1577</t>
  </si>
  <si>
    <t xml:space="preserve">საკანალიზაციო მილის მუხლი  15(გრად)  D200</t>
  </si>
  <si>
    <t xml:space="preserve">საკანალიზაციო მილის მუხლი  30(გრად)  D200</t>
  </si>
  <si>
    <t xml:space="preserve">საკანალიზაციო მილის მუხლი  45(გრად)  D200</t>
  </si>
  <si>
    <t xml:space="preserve">საკანალიზაციო მილის ფიტინგი  (მუფტა) D400</t>
  </si>
  <si>
    <t xml:space="preserve">საკანალიზაციო მილის ფიტინგი(გადამყვანი)  D250*D200</t>
  </si>
  <si>
    <t xml:space="preserve">საკანალიზაციო მილის ფიტინგი(სამკაპი)  D200*D160</t>
  </si>
  <si>
    <t xml:space="preserve">საკანალიზაციო მილის ფიტინგი(სამკაპი)  D200*D200</t>
  </si>
  <si>
    <t xml:space="preserve">საკანალიზაციო მილის ფიტინგი(სამკაპი)  D250*D160</t>
  </si>
  <si>
    <t xml:space="preserve">საკანალიზაციო მილის ფიტინგი(სამკაპი)  D250*D250</t>
  </si>
  <si>
    <t xml:space="preserve">საკანალიზაციო მილის ფიტინგი(სამკაპი)  D315*D160</t>
  </si>
  <si>
    <t xml:space="preserve">საკანალიზაციო მილის ფიტინგი(სამკაპი)  D315*D200</t>
  </si>
  <si>
    <t xml:space="preserve">საკანალიზაციო მილის ფიტინგი(სამკაპი) D400*D160</t>
  </si>
  <si>
    <t xml:space="preserve">საკანალიზაციო მილის ფიტინგი(ქურო)  D250</t>
  </si>
  <si>
    <t xml:space="preserve">საკანალიზაციო ჭის საფეხური</t>
  </si>
  <si>
    <t xml:space="preserve">საკვალთი (ზადვიჟკა)  D050</t>
  </si>
  <si>
    <t xml:space="preserve">15/0332</t>
  </si>
  <si>
    <t xml:space="preserve">საკვალთი (ზადვიჟკა)  D250</t>
  </si>
  <si>
    <t xml:space="preserve">15/0333</t>
  </si>
  <si>
    <t xml:space="preserve">საკვალთი (ზადვიჟკა)  D400</t>
  </si>
  <si>
    <t xml:space="preserve">15/0361</t>
  </si>
  <si>
    <t xml:space="preserve">საკვალთი (ზადვიჟკა)  D500</t>
  </si>
  <si>
    <t xml:space="preserve">15/0364</t>
  </si>
  <si>
    <t xml:space="preserve">საკვალთი DN100   (ზადვიჟკა)</t>
  </si>
  <si>
    <t xml:space="preserve">საკვალთი DN150   (ზადვიჟკა)</t>
  </si>
  <si>
    <t xml:space="preserve">საკვალთი DN200   (ზადვიჟკა)</t>
  </si>
  <si>
    <t xml:space="preserve">საკვალთი DN300   (ზადვიჟკა)</t>
  </si>
  <si>
    <t xml:space="preserve">საკვალთი DN350   (ზადვიჟკა)</t>
  </si>
  <si>
    <t xml:space="preserve">საკვალთი DN80 (ზადვიჟკა)</t>
  </si>
  <si>
    <t xml:space="preserve">სამკაპი 160</t>
  </si>
  <si>
    <t xml:space="preserve">10/0001</t>
  </si>
  <si>
    <t xml:space="preserve">სამკაპი 50 მმ</t>
  </si>
  <si>
    <t xml:space="preserve">10/0035</t>
  </si>
  <si>
    <t xml:space="preserve">უნაგირი 63*32 პოლ ელ</t>
  </si>
  <si>
    <t xml:space="preserve">10/0606</t>
  </si>
  <si>
    <t xml:space="preserve">ურდული D400</t>
  </si>
  <si>
    <t xml:space="preserve">10/0625</t>
  </si>
  <si>
    <t xml:space="preserve">ურდულის დამაგრძელებელი  DN 65-80</t>
  </si>
  <si>
    <t xml:space="preserve">15/0099</t>
  </si>
  <si>
    <t xml:space="preserve">ურდულის დამაგრძელებელი  DN100</t>
  </si>
  <si>
    <t xml:space="preserve">15/0098</t>
  </si>
  <si>
    <t xml:space="preserve">ურდულის დამაგრძელებელი  DN200</t>
  </si>
  <si>
    <t xml:space="preserve">15/0097</t>
  </si>
  <si>
    <t xml:space="preserve">ურდულის დამაგრძელებელი  DN250/300</t>
  </si>
  <si>
    <t xml:space="preserve">15/0244</t>
  </si>
  <si>
    <t xml:space="preserve">ურდულის დამაგრძელებელი  DN32-DN63</t>
  </si>
  <si>
    <t xml:space="preserve">15/0101</t>
  </si>
  <si>
    <t xml:space="preserve">ურდულის დამაგრძელებელი  DN350</t>
  </si>
  <si>
    <t xml:space="preserve">15/0096</t>
  </si>
  <si>
    <t xml:space="preserve">ფლიანეც-ადაპტორი  DN 107-127</t>
  </si>
  <si>
    <t xml:space="preserve">15/0285</t>
  </si>
  <si>
    <t xml:space="preserve">ფლიანეც-ადაპტორი  DN 150-160</t>
  </si>
  <si>
    <t xml:space="preserve">15/0225</t>
  </si>
  <si>
    <t xml:space="preserve">ფლიანეც-ადაპტორი  DN 200-200</t>
  </si>
  <si>
    <t xml:space="preserve">15/0226</t>
  </si>
  <si>
    <t xml:space="preserve">ფლიანეც-ადაპტორი  DN 218-244</t>
  </si>
  <si>
    <t xml:space="preserve">15/0284</t>
  </si>
  <si>
    <t xml:space="preserve">ფლიანეც-ადაპტორი  DN 351-368</t>
  </si>
  <si>
    <t xml:space="preserve">15/0296</t>
  </si>
  <si>
    <t xml:space="preserve">ფლიანეც-ადაპტორი  DN 40-50</t>
  </si>
  <si>
    <t xml:space="preserve">15/0229</t>
  </si>
  <si>
    <t xml:space="preserve">ფლიანეც-ადაპტორი  DN 50-63</t>
  </si>
  <si>
    <t xml:space="preserve">15/0230</t>
  </si>
  <si>
    <t xml:space="preserve">ფლიანეც-ადაპტორი  DN 65-75</t>
  </si>
  <si>
    <t xml:space="preserve">15/0231</t>
  </si>
  <si>
    <t xml:space="preserve">ფოლადის მილი იზოლირებული  D300</t>
  </si>
  <si>
    <t xml:space="preserve">ფოლადის შპუნტი</t>
  </si>
  <si>
    <t xml:space="preserve">09/0067</t>
  </si>
  <si>
    <t xml:space="preserve">ქურო 400</t>
  </si>
  <si>
    <t xml:space="preserve">ქურო 50</t>
  </si>
  <si>
    <t xml:space="preserve">10/0174</t>
  </si>
  <si>
    <t xml:space="preserve">შავი მილი ფიტინგი (მუფტა) 110 mm pe 100EF</t>
  </si>
  <si>
    <t xml:space="preserve">შავი მილი ფიტინგი (მუფტა) 315მმ</t>
  </si>
  <si>
    <t xml:space="preserve">შავი მილი ფიტინგი (მუფტა) 32 mm  pe100</t>
  </si>
  <si>
    <t xml:space="preserve">შავი მილი ფიტინგი (მუფტა) 40 mm EF pe100</t>
  </si>
  <si>
    <t xml:space="preserve">შავი მილი ფიტინგი (მუფტა) 50 mm  pe100</t>
  </si>
  <si>
    <t xml:space="preserve">შავი მილი ფიტინგი (მუფტა) 63 mm  EF PE100</t>
  </si>
  <si>
    <t xml:space="preserve">შავი მილი ფიტინგი (მუფტა) 90 mm EF</t>
  </si>
  <si>
    <t xml:space="preserve">შავი მილი ფიტინგი (სამკაპი)125მმ</t>
  </si>
  <si>
    <t xml:space="preserve">შავი მილი ფიტინგი (სამკაპი)160/110მმ</t>
  </si>
  <si>
    <t xml:space="preserve">10/0053</t>
  </si>
  <si>
    <t xml:space="preserve">შავი მილი ფიტინგი (უნაგირი ტე )110-32 16 atm  PE100</t>
  </si>
  <si>
    <t xml:space="preserve">შავი მილი ფიტინგი (უნაგირი ტე )110-40 16 atm  PE100</t>
  </si>
  <si>
    <t xml:space="preserve">შავი მილი ფიტინგი (უნაგირი ტე )110/75 PE100 EF</t>
  </si>
  <si>
    <t xml:space="preserve">შავი მილი ფიტინგი (უნაგირი ტე )160-32 16 atm  PE100</t>
  </si>
  <si>
    <t xml:space="preserve">შავი მილი ფიტინგი (უნაგირი ტე) 160-110მმ</t>
  </si>
  <si>
    <t xml:space="preserve">შავი მილი ფიტინგი (ქურო) 280 mm  EF</t>
  </si>
  <si>
    <t xml:space="preserve">10/0457</t>
  </si>
  <si>
    <t xml:space="preserve">შავი მილის სამკაპი   D 225</t>
  </si>
  <si>
    <t xml:space="preserve">შავი მილის სამკაპი D63-50</t>
  </si>
  <si>
    <t xml:space="preserve">10/0573</t>
  </si>
  <si>
    <t xml:space="preserve">შავი მილის სამკაპი გადამყვანი  D 110-90</t>
  </si>
  <si>
    <t xml:space="preserve">შავი მილის სამკაპი გადამყვანი  D 125-110</t>
  </si>
  <si>
    <t xml:space="preserve">10/0368</t>
  </si>
  <si>
    <t xml:space="preserve">შავი მილის სამკაპი გადამყვანი  D 160-63</t>
  </si>
  <si>
    <t xml:space="preserve">შავი მილის სამკაპი გადამყვანი  D 160-90</t>
  </si>
  <si>
    <t xml:space="preserve">შავი მილის სამკაპი გადამყვანი  D 225-63</t>
  </si>
  <si>
    <t xml:space="preserve">შავი მილის სამკაპი გადამყვანი  D 355-110</t>
  </si>
  <si>
    <t xml:space="preserve">შავი მილის სამკაპი გადამყვანი  D 355-160</t>
  </si>
  <si>
    <t xml:space="preserve">შავი მილის სამკაპი გადამყვანი  D 400-110</t>
  </si>
  <si>
    <t xml:space="preserve">შავი მილის სამკაპი გადამყვანი  D 75-32</t>
  </si>
  <si>
    <t xml:space="preserve">შავი მილის სამკაპი გადამყვანი  D 90-32</t>
  </si>
  <si>
    <t xml:space="preserve">შავი მილის სამკაპი გადამყვანი  D 90-75</t>
  </si>
  <si>
    <t xml:space="preserve">შავი მილის სამკაპი გადამყვანი  D63-32</t>
  </si>
  <si>
    <t xml:space="preserve">შავი მილის უნაგირი   90-32</t>
  </si>
  <si>
    <t xml:space="preserve">შავი მილის უნაგირი   90-40</t>
  </si>
  <si>
    <t xml:space="preserve">შავი მილის უნაგირი   90-50</t>
  </si>
  <si>
    <t xml:space="preserve">შავი მილის უნაგირი  110-63</t>
  </si>
  <si>
    <t xml:space="preserve">შავი მილის უნაგირი  125-32</t>
  </si>
  <si>
    <t xml:space="preserve">შავი მილის უნაგირი  125-63</t>
  </si>
  <si>
    <t xml:space="preserve">შავი მილის უნაგირი  225-32</t>
  </si>
  <si>
    <t xml:space="preserve">შავი მილის უნაგირი  225-63</t>
  </si>
  <si>
    <t xml:space="preserve">შავი მილის უნაგირი  225-75</t>
  </si>
  <si>
    <t xml:space="preserve">შავი მილის ფიტინგი (გადამყვანი)110-90mm  Pe 100 EF</t>
  </si>
  <si>
    <t xml:space="preserve">11/0107</t>
  </si>
  <si>
    <t xml:space="preserve">შავი მილის ფიტინგი (გადამყვანი)40/32  Pe 100 EF</t>
  </si>
  <si>
    <t xml:space="preserve">შავი მილის ფიტინგი (გადამყვანი)63-40 Pe 100 EF</t>
  </si>
  <si>
    <t xml:space="preserve">შავი მილის ფიტინგი (გადამყვანი)63/32  Pe 100 EF</t>
  </si>
  <si>
    <t xml:space="preserve">შავი მილის ფიტინგი (სამკაპი) 40mm  EF</t>
  </si>
  <si>
    <t xml:space="preserve">10/0146</t>
  </si>
  <si>
    <t xml:space="preserve">შავი მილის ფიტინგი (უნაგირი ტე)110-50</t>
  </si>
  <si>
    <t xml:space="preserve">შავი მილის ქურო   D 180</t>
  </si>
  <si>
    <t xml:space="preserve">შავი მილის ქურო   D 250</t>
  </si>
  <si>
    <t xml:space="preserve">შავი მილის ქურო   D 355</t>
  </si>
  <si>
    <t xml:space="preserve">10/0358</t>
  </si>
  <si>
    <t xml:space="preserve">შავი მილის ჯვარედინა  D110-75</t>
  </si>
  <si>
    <t xml:space="preserve">შავი მილის ჯვარედინა  D160</t>
  </si>
  <si>
    <t xml:space="preserve">ჩაყვინთული ტუმბოს შემაერთებელი ფიტინგი</t>
  </si>
  <si>
    <t xml:space="preserve">15/0324</t>
  </si>
  <si>
    <t xml:space="preserve">ცხაურა</t>
  </si>
  <si>
    <t xml:space="preserve">15/0064</t>
  </si>
  <si>
    <t xml:space="preserve">კომპლექტი</t>
  </si>
  <si>
    <t xml:space="preserve">წყლის  მილის მუხლი   D 400-90*</t>
  </si>
  <si>
    <t xml:space="preserve">10/0450</t>
  </si>
  <si>
    <t xml:space="preserve">წყლის  მილის მუხლი   D 400*045*</t>
  </si>
  <si>
    <t xml:space="preserve">10/0449</t>
  </si>
  <si>
    <t xml:space="preserve">წყლის  მილის მუხლი  D32  90*</t>
  </si>
  <si>
    <t xml:space="preserve">წყლის  მილის მუხლი  D40  90*</t>
  </si>
  <si>
    <t xml:space="preserve">წყლის  მილის მუხლი  D50  90*</t>
  </si>
  <si>
    <t xml:space="preserve">წყლის  მილის მუხლი  D63  90*</t>
  </si>
  <si>
    <t xml:space="preserve">წყლის  მილის მუხლი  D75  90*</t>
  </si>
  <si>
    <t xml:space="preserve">წყლის  მილის მუხლი  D90  90*</t>
  </si>
  <si>
    <t xml:space="preserve">წყლის  მილის ხუფი  D32</t>
  </si>
  <si>
    <t xml:space="preserve">წყლის  მილის ხუფი  D40</t>
  </si>
  <si>
    <t xml:space="preserve">წყლის  მილის ხუფი  D50</t>
  </si>
  <si>
    <t xml:space="preserve">წყლის  მილის ხუფი  D63</t>
  </si>
  <si>
    <t xml:space="preserve">წყლის მილის გადამყვანი  D125/110</t>
  </si>
  <si>
    <t xml:space="preserve">წყლის მილის გადამყვანი  D160/110</t>
  </si>
  <si>
    <t xml:space="preserve">წყლის მილის გადამყვანი  D160/63</t>
  </si>
  <si>
    <t xml:space="preserve">წყლის მილის გადამყვანი  D200/100</t>
  </si>
  <si>
    <t xml:space="preserve">წყლის მილის გადამყვანი  D250/100</t>
  </si>
  <si>
    <t xml:space="preserve">წყლის მილის გადამყვანი  D300/200</t>
  </si>
  <si>
    <t xml:space="preserve">წყლის მილის მეტალის გადამყვანი  D400-300</t>
  </si>
  <si>
    <t xml:space="preserve">წყლის მილის მეტალის გადამყვანი 150-100</t>
  </si>
  <si>
    <t xml:space="preserve">წყლის მილის მეტალის გადამყვანი 400-200</t>
  </si>
  <si>
    <t xml:space="preserve">10/0484</t>
  </si>
  <si>
    <t xml:space="preserve">წყლის მილის მეტალის სამკაპი  300-100</t>
  </si>
  <si>
    <t xml:space="preserve">10/0490</t>
  </si>
  <si>
    <t xml:space="preserve">წყლის მილის მეტალის სამკაპი  300-200</t>
  </si>
  <si>
    <t xml:space="preserve">10/0491</t>
  </si>
  <si>
    <t xml:space="preserve">წყლის მილის მეტალის სამკაპი  400-400</t>
  </si>
  <si>
    <t xml:space="preserve">10/0492</t>
  </si>
  <si>
    <t xml:space="preserve">წყლის მილის მეტალის სამკაპი 100-100</t>
  </si>
  <si>
    <t xml:space="preserve">წყლის მილის მეტალის სამკაპი 100-80</t>
  </si>
  <si>
    <t xml:space="preserve">10/0488</t>
  </si>
  <si>
    <t xml:space="preserve">წყლის მილის მეტალის სამკაპი 150-100</t>
  </si>
  <si>
    <t xml:space="preserve">წყლის მილის მეტალის სამკაპი 200-100</t>
  </si>
  <si>
    <t xml:space="preserve">წყლის მილის მეტალის სამკაპი 200-150</t>
  </si>
  <si>
    <t xml:space="preserve">წყლის მილის მეტალის სამკაპი 200-200</t>
  </si>
  <si>
    <t xml:space="preserve">წყლის მილის მეტალის სამკაპი 200-65</t>
  </si>
  <si>
    <t xml:space="preserve">წყლის მილის მეტალის ჯვარედინა  100-100</t>
  </si>
  <si>
    <t xml:space="preserve">წყლის მილის მეტალის ჯვარედინა  150-100</t>
  </si>
  <si>
    <t xml:space="preserve">წყლის მილის მეტალის ჯვარედინა  150-150</t>
  </si>
  <si>
    <t xml:space="preserve">წყლის მილის მეტალის ჯვარედინა  200-150</t>
  </si>
  <si>
    <t xml:space="preserve">10/0486</t>
  </si>
  <si>
    <t xml:space="preserve">წყლის მილის მეტალის ჯვარედინა  300-100</t>
  </si>
  <si>
    <t xml:space="preserve">10/0506</t>
  </si>
  <si>
    <t xml:space="preserve">წყლის მილის მეტალის ჯვარედინა  300-150</t>
  </si>
  <si>
    <t xml:space="preserve">10/0507</t>
  </si>
  <si>
    <t xml:space="preserve">წყლის მილის მეტალის ჯვარედინა  300-300</t>
  </si>
  <si>
    <t xml:space="preserve">10/0508</t>
  </si>
  <si>
    <t xml:space="preserve">წყლის მილის მუხლი  280*45</t>
  </si>
  <si>
    <t xml:space="preserve">10/0454</t>
  </si>
  <si>
    <t xml:space="preserve">წყლის მილის მუხლი  D90 45*</t>
  </si>
  <si>
    <t xml:space="preserve">წყლის მილის სამკაპი  125-90</t>
  </si>
  <si>
    <t xml:space="preserve">წყლის მილის სამკაპი  D110</t>
  </si>
  <si>
    <t xml:space="preserve">წყლის მილის სამკაპი  D125</t>
  </si>
  <si>
    <t xml:space="preserve">10/0369</t>
  </si>
  <si>
    <t xml:space="preserve">წყლის მილის სამკაპი  D63</t>
  </si>
  <si>
    <t xml:space="preserve">წყლის მილის ქურო  D125</t>
  </si>
  <si>
    <t xml:space="preserve">წყლის მილის ქურო  D225</t>
  </si>
  <si>
    <t xml:space="preserve">წყლის მილის ქურო  D355</t>
  </si>
  <si>
    <t xml:space="preserve">წყლის ურდული საჭით  DN 600</t>
  </si>
  <si>
    <t xml:space="preserve">15/0223</t>
  </si>
  <si>
    <t xml:space="preserve">წყლის ურდული საჭით  DN 800</t>
  </si>
  <si>
    <t xml:space="preserve">15/0222</t>
  </si>
  <si>
    <t xml:space="preserve">წყლის შავი მილი  BLCKBLU   D110</t>
  </si>
  <si>
    <t xml:space="preserve">წყლის შავი მილი  BLCKBLU   D125</t>
  </si>
  <si>
    <t xml:space="preserve">წყლის შავი მილი  BLCKBLU   D160</t>
  </si>
  <si>
    <t xml:space="preserve">წყლის შავი მილი  BLCKBLU   D180</t>
  </si>
  <si>
    <t xml:space="preserve">წყლის შავი მილი  BLCKBLU   D225</t>
  </si>
  <si>
    <t xml:space="preserve">წყლის შავი მილი  BLCKBLU   D250</t>
  </si>
  <si>
    <t xml:space="preserve">11/0338</t>
  </si>
  <si>
    <t xml:space="preserve">წყლის შავი მილი  BLCKBLU   D355</t>
  </si>
  <si>
    <t xml:space="preserve">წყლის შავი მილი  BLCKBLU   D40</t>
  </si>
  <si>
    <t xml:space="preserve">წყლის შავი მილი  BLCKBLU   D400</t>
  </si>
  <si>
    <t xml:space="preserve">11/0339</t>
  </si>
  <si>
    <t xml:space="preserve">წყლის შავი მილი  BLCKBLU   D50</t>
  </si>
  <si>
    <t xml:space="preserve">წყლის შავი მილი  BLCKBLU   D63</t>
  </si>
  <si>
    <t xml:space="preserve">წყლის შავი მილი  BLCKBLU   D75</t>
  </si>
  <si>
    <t xml:space="preserve">წყლის შავი მილი  BLCKBLU   D90</t>
  </si>
  <si>
    <t xml:space="preserve">ჭის თუჯის სახურავი   D400 ხგ</t>
  </si>
  <si>
    <t xml:space="preserve">ჭის სახურავი   D800</t>
  </si>
  <si>
    <t xml:space="preserve">ხუფი  (ზაგლუშკა)  D160</t>
  </si>
  <si>
    <t xml:space="preserve">ჰიდრანტის თუჯის სახურავი</t>
  </si>
  <si>
    <t xml:space="preserve">From</t>
  </si>
  <si>
    <t xml:space="preserve">Invoice #</t>
  </si>
  <si>
    <t xml:space="preserve">Inv_Date</t>
  </si>
  <si>
    <t xml:space="preserve">Car number</t>
  </si>
  <si>
    <t xml:space="preserve">Rechnung #</t>
  </si>
  <si>
    <t xml:space="preserve">Description</t>
  </si>
  <si>
    <t xml:space="preserve">Qty</t>
  </si>
  <si>
    <t xml:space="preserve">Price exw</t>
  </si>
  <si>
    <t xml:space="preserve">Price Per pc in Batumi</t>
  </si>
  <si>
    <t xml:space="preserve">RG01/564947</t>
  </si>
  <si>
    <t xml:space="preserve">RG01/563924</t>
  </si>
  <si>
    <t xml:space="preserve">Filters</t>
  </si>
  <si>
    <t xml:space="preserve">RG01/563904</t>
  </si>
  <si>
    <t xml:space="preserve">SX400 BodenTyp 45 DN/OD160</t>
  </si>
  <si>
    <t xml:space="preserve">RG01/563902</t>
  </si>
  <si>
    <t xml:space="preserve">Wartungssatz</t>
  </si>
  <si>
    <t xml:space="preserve">RG01/563682</t>
  </si>
  <si>
    <t xml:space="preserve">RG01/563826</t>
  </si>
  <si>
    <t xml:space="preserve">COUPLER Key</t>
  </si>
  <si>
    <t xml:space="preserve">AH03857</t>
  </si>
  <si>
    <t xml:space="preserve">RG01/563642</t>
  </si>
  <si>
    <t xml:space="preserve">RG01/563580</t>
  </si>
  <si>
    <t xml:space="preserve">sealing</t>
  </si>
  <si>
    <t xml:space="preserve">Sapre part</t>
  </si>
  <si>
    <t xml:space="preserve">belt</t>
  </si>
  <si>
    <t xml:space="preserve">O-RING 123x5</t>
  </si>
  <si>
    <t xml:space="preserve">RG01/560949</t>
  </si>
  <si>
    <t xml:space="preserve">XXX</t>
  </si>
  <si>
    <t xml:space="preserve">0/0</t>
  </si>
  <si>
    <t xml:space="preserve">E935XE150</t>
  </si>
  <si>
    <t xml:space="preserve">RG01/560953</t>
  </si>
  <si>
    <t xml:space="preserve">Original kring KVL 3x2m</t>
  </si>
  <si>
    <t xml:space="preserve">RG01/560958</t>
  </si>
  <si>
    <t xml:space="preserve">SHORING</t>
  </si>
  <si>
    <t xml:space="preserve">RG01/561129</t>
  </si>
  <si>
    <t xml:space="preserve">Krings KVL-Baseplate</t>
  </si>
  <si>
    <t xml:space="preserve">RG01/561131</t>
  </si>
  <si>
    <t xml:space="preserve">KS100 (Corner) 2,5x1,40m</t>
  </si>
  <si>
    <t xml:space="preserve">KS100 (Corner) 2,5x2,40m</t>
  </si>
  <si>
    <t xml:space="preserve">RG01/563022</t>
  </si>
  <si>
    <t xml:space="preserve">may be TRLU7539516</t>
  </si>
  <si>
    <t xml:space="preserve">RH01/563379</t>
  </si>
  <si>
    <t xml:space="preserve">May be RG01/563586 RG01/563584 RG01/563583</t>
  </si>
  <si>
    <t xml:space="preserve">RG01/564135</t>
  </si>
  <si>
    <t xml:space="preserve">welding equipment PE</t>
  </si>
  <si>
    <t xml:space="preserve">Reducer 180-315mm</t>
  </si>
  <si>
    <t xml:space="preserve">Reducer 90-140mm</t>
  </si>
  <si>
    <t xml:space="preserve">RG01/564263</t>
  </si>
  <si>
    <t xml:space="preserve">RG01/564137</t>
  </si>
  <si>
    <t xml:space="preserve">RG01/564093</t>
  </si>
  <si>
    <t xml:space="preserve">Spare Parts</t>
  </si>
  <si>
    <t xml:space="preserve">RG01/564854</t>
  </si>
  <si>
    <t xml:space="preserve">RG01/564853</t>
  </si>
  <si>
    <t xml:space="preserve">PIPE DN/OD300 L=5.0 / მილი პლასტმასის (პოლიპროპილენის)</t>
  </si>
  <si>
    <t xml:space="preserve">RG01/564889</t>
  </si>
  <si>
    <t xml:space="preserve">VAG EKN Absperklappe DN1000 PN10</t>
  </si>
  <si>
    <t xml:space="preserve">RG01/564983</t>
  </si>
  <si>
    <t xml:space="preserve">Korbhandrad 400x20mm</t>
  </si>
  <si>
    <t xml:space="preserve">RG01/564981</t>
  </si>
  <si>
    <t xml:space="preserve">RG01/564948</t>
  </si>
  <si>
    <t xml:space="preserve">Sales Price</t>
  </si>
  <si>
    <t xml:space="preserve">A</t>
  </si>
  <si>
    <t xml:space="preserve">C</t>
  </si>
  <si>
    <t xml:space="preserve">GRP Pipe w/coupler DN500</t>
  </si>
  <si>
    <t xml:space="preserve">GRP Pipe w/coupler DN600</t>
  </si>
  <si>
    <t xml:space="preserve">GRP Coupler DN500</t>
  </si>
  <si>
    <t xml:space="preserve">GRP Coupler DN600</t>
  </si>
  <si>
    <t xml:space="preserve">Decl_Date&amp;No</t>
  </si>
  <si>
    <t xml:space="preserve">Decl_Invoice #</t>
  </si>
  <si>
    <t xml:space="preserve">Car/Container no</t>
  </si>
  <si>
    <t xml:space="preserve">20150228_C4636</t>
  </si>
  <si>
    <t xml:space="preserve">Ludwig Pfeiffer</t>
  </si>
  <si>
    <t xml:space="preserve">GZA Ltd.</t>
  </si>
  <si>
    <t xml:space="preserve">RG01/560701</t>
  </si>
  <si>
    <t xml:space="preserve">Y294BC750</t>
  </si>
  <si>
    <t xml:space="preserve">RG01/560766</t>
  </si>
  <si>
    <t xml:space="preserve">RG01/560702</t>
  </si>
  <si>
    <t xml:space="preserve">M392XB190</t>
  </si>
  <si>
    <t xml:space="preserve">RG01/560704</t>
  </si>
  <si>
    <t xml:space="preserve">M390XB190</t>
  </si>
  <si>
    <t xml:space="preserve">RG01/560705</t>
  </si>
  <si>
    <t xml:space="preserve">P512EO750</t>
  </si>
  <si>
    <t xml:space="preserve">20150312_C5664</t>
  </si>
  <si>
    <t xml:space="preserve">710GE879-1520</t>
  </si>
  <si>
    <t xml:space="preserve">X490PK190 </t>
  </si>
  <si>
    <t xml:space="preserve">RG01/560936</t>
  </si>
  <si>
    <t xml:space="preserve">RG01/560755</t>
  </si>
  <si>
    <t xml:space="preserve">20150314_C5837</t>
  </si>
  <si>
    <t xml:space="preserve">710GE879-1523</t>
  </si>
  <si>
    <t xml:space="preserve">RG01/560772</t>
  </si>
  <si>
    <t xml:space="preserve">B910BH190</t>
  </si>
  <si>
    <t xml:space="preserve">RG01/560774</t>
  </si>
  <si>
    <t xml:space="preserve">T627TB190</t>
  </si>
  <si>
    <t xml:space="preserve">RG01/560775</t>
  </si>
  <si>
    <t xml:space="preserve">P582EO750</t>
  </si>
  <si>
    <t xml:space="preserve">RG01/560776</t>
  </si>
  <si>
    <t xml:space="preserve">A543BC190</t>
  </si>
  <si>
    <t xml:space="preserve">20150319_C6156</t>
  </si>
  <si>
    <t xml:space="preserve">RG01/560821</t>
  </si>
  <si>
    <t xml:space="preserve">Y453OO190</t>
  </si>
  <si>
    <t xml:space="preserve">RG01/561078</t>
  </si>
  <si>
    <t xml:space="preserve">20150319_C6166</t>
  </si>
  <si>
    <t xml:space="preserve">RG01/560822</t>
  </si>
  <si>
    <t xml:space="preserve">P583EO750</t>
  </si>
  <si>
    <t xml:space="preserve">RG01/560823</t>
  </si>
  <si>
    <t xml:space="preserve">T619TB190</t>
  </si>
  <si>
    <t xml:space="preserve">RG01/560824</t>
  </si>
  <si>
    <t xml:space="preserve">P947EO750</t>
  </si>
  <si>
    <t xml:space="preserve">RG01/560825</t>
  </si>
  <si>
    <t xml:space="preserve">T049OO190</t>
  </si>
  <si>
    <t xml:space="preserve">20150326_C6597</t>
  </si>
  <si>
    <t xml:space="preserve">RG01/560884</t>
  </si>
  <si>
    <t xml:space="preserve">P509EO750</t>
  </si>
  <si>
    <t xml:space="preserve">RG01/561021</t>
  </si>
  <si>
    <t xml:space="preserve">RG01/560885</t>
  </si>
  <si>
    <t xml:space="preserve">X487PK190</t>
  </si>
  <si>
    <t xml:space="preserve">20150330_C6831</t>
  </si>
  <si>
    <t xml:space="preserve">RG01/560886</t>
  </si>
  <si>
    <t xml:space="preserve">T795BB190</t>
  </si>
  <si>
    <t xml:space="preserve">RG01/560887</t>
  </si>
  <si>
    <t xml:space="preserve">H516KK50</t>
  </si>
  <si>
    <t xml:space="preserve">20150331_C6947</t>
  </si>
  <si>
    <t xml:space="preserve">RG01/560961</t>
  </si>
  <si>
    <t xml:space="preserve">E915PP190</t>
  </si>
  <si>
    <t xml:space="preserve">RG01/561107</t>
  </si>
  <si>
    <t xml:space="preserve">RG01/560962</t>
  </si>
  <si>
    <t xml:space="preserve">H012OK190</t>
  </si>
  <si>
    <t xml:space="preserve">20150403_C7143</t>
  </si>
  <si>
    <t xml:space="preserve">RG01/560959</t>
  </si>
  <si>
    <t xml:space="preserve">H520KK50</t>
  </si>
  <si>
    <t xml:space="preserve">RG01/560960</t>
  </si>
  <si>
    <t xml:space="preserve">Y302BC750</t>
  </si>
  <si>
    <t xml:space="preserve">20150408_C7597</t>
  </si>
  <si>
    <t xml:space="preserve">RG01/560954</t>
  </si>
  <si>
    <t xml:space="preserve">P953EO750</t>
  </si>
  <si>
    <t xml:space="preserve">RG01/561125</t>
  </si>
  <si>
    <t xml:space="preserve">RG01/561001</t>
  </si>
  <si>
    <t xml:space="preserve">H046OA190</t>
  </si>
  <si>
    <t xml:space="preserve">RG01/561003</t>
  </si>
  <si>
    <t xml:space="preserve">20150415_C7873</t>
  </si>
  <si>
    <t xml:space="preserve">RG01/561060</t>
  </si>
  <si>
    <t xml:space="preserve">Y454OO190</t>
  </si>
  <si>
    <t xml:space="preserve">RG01/561202</t>
  </si>
  <si>
    <t xml:space="preserve">20150420_C8165</t>
  </si>
  <si>
    <t xml:space="preserve">RG01/561121</t>
  </si>
  <si>
    <t xml:space="preserve">X824HH190</t>
  </si>
  <si>
    <t xml:space="preserve">RG01/561285</t>
  </si>
  <si>
    <t xml:space="preserve">RG01/561156</t>
  </si>
  <si>
    <t xml:space="preserve">20150423_C8445</t>
  </si>
  <si>
    <t xml:space="preserve">RG01/561122</t>
  </si>
  <si>
    <t xml:space="preserve">P580EO750</t>
  </si>
  <si>
    <t xml:space="preserve">20150430_C8919</t>
  </si>
  <si>
    <t xml:space="preserve">RG01/561210</t>
  </si>
  <si>
    <t xml:space="preserve">RG01/561455</t>
  </si>
  <si>
    <t xml:space="preserve">RG01/561211</t>
  </si>
  <si>
    <t xml:space="preserve">C778EY750</t>
  </si>
  <si>
    <t xml:space="preserve">RG01/561212</t>
  </si>
  <si>
    <t xml:space="preserve">Y317BC750</t>
  </si>
  <si>
    <t xml:space="preserve">20150505_C9291</t>
  </si>
  <si>
    <t xml:space="preserve">RG01/561256</t>
  </si>
  <si>
    <t xml:space="preserve">C265EY750</t>
  </si>
  <si>
    <t xml:space="preserve">RG01/561257</t>
  </si>
  <si>
    <t xml:space="preserve">20150514_C9940</t>
  </si>
  <si>
    <t xml:space="preserve">RG01/561333</t>
  </si>
  <si>
    <t xml:space="preserve">H561OY190</t>
  </si>
  <si>
    <t xml:space="preserve">RG01/561477</t>
  </si>
  <si>
    <t xml:space="preserve">20150530_C11166</t>
  </si>
  <si>
    <t xml:space="preserve">RG01/561457</t>
  </si>
  <si>
    <t xml:space="preserve">Y298BC750</t>
  </si>
  <si>
    <t xml:space="preserve">RG01/561568</t>
  </si>
  <si>
    <t xml:space="preserve">RG01/561458</t>
  </si>
  <si>
    <t xml:space="preserve">RG01/561459</t>
  </si>
  <si>
    <t xml:space="preserve">Y318BC750</t>
  </si>
  <si>
    <t xml:space="preserve">RG01/561569</t>
  </si>
  <si>
    <t xml:space="preserve">20150707_69605-0101136</t>
  </si>
  <si>
    <t xml:space="preserve">RG01/561064</t>
  </si>
  <si>
    <t xml:space="preserve">20150711_C14282</t>
  </si>
  <si>
    <t xml:space="preserve">RG01/561846</t>
  </si>
  <si>
    <t xml:space="preserve">AH9205-7</t>
  </si>
  <si>
    <t xml:space="preserve">RG01/562053</t>
  </si>
  <si>
    <t xml:space="preserve">20150723_C14932</t>
  </si>
  <si>
    <t xml:space="preserve">710GE879-561979</t>
  </si>
  <si>
    <t xml:space="preserve">RG01/561979</t>
  </si>
  <si>
    <t xml:space="preserve">AK4166-7</t>
  </si>
  <si>
    <t xml:space="preserve">RG01/562138</t>
  </si>
  <si>
    <t xml:space="preserve">20150723_C14949</t>
  </si>
  <si>
    <t xml:space="preserve">710GE879-561980</t>
  </si>
  <si>
    <t xml:space="preserve">RG01/561980</t>
  </si>
  <si>
    <t xml:space="preserve">AK4167-7</t>
  </si>
  <si>
    <t xml:space="preserve">RG01/562137</t>
  </si>
  <si>
    <t xml:space="preserve">20150723_С14955</t>
  </si>
  <si>
    <t xml:space="preserve">RG01/562009</t>
  </si>
  <si>
    <t xml:space="preserve">K644BE190</t>
  </si>
  <si>
    <t xml:space="preserve">RG01/562139</t>
  </si>
  <si>
    <t xml:space="preserve">20151103_C21591</t>
  </si>
  <si>
    <t xml:space="preserve">RG01/563009</t>
  </si>
  <si>
    <t xml:space="preserve">TEXU9544534</t>
  </si>
  <si>
    <t xml:space="preserve">RG01/563105</t>
  </si>
  <si>
    <t xml:space="preserve">RG01/563011</t>
  </si>
  <si>
    <t xml:space="preserve">TEMU8283540</t>
  </si>
  <si>
    <t xml:space="preserve">RG01/563019</t>
  </si>
  <si>
    <t xml:space="preserve">TGHU6040902</t>
  </si>
  <si>
    <t xml:space="preserve">RG01/563020</t>
  </si>
  <si>
    <t xml:space="preserve">MSCU7660297</t>
  </si>
  <si>
    <t xml:space="preserve">RG01/563021</t>
  </si>
  <si>
    <t xml:space="preserve">SCZU5667132</t>
  </si>
  <si>
    <t xml:space="preserve">RG01/563057</t>
  </si>
  <si>
    <t xml:space="preserve">MSCU8373497</t>
  </si>
  <si>
    <t xml:space="preserve">20151023_C20814</t>
  </si>
  <si>
    <t xml:space="preserve">RG01/562946</t>
  </si>
  <si>
    <t xml:space="preserve">AO44037</t>
  </si>
  <si>
    <t xml:space="preserve">RG01/562945</t>
  </si>
  <si>
    <t xml:space="preserve">20151221_C25772</t>
  </si>
  <si>
    <t xml:space="preserve">RG01/563549</t>
  </si>
  <si>
    <t xml:space="preserve">20151223_C25994</t>
  </si>
  <si>
    <t xml:space="preserve">RG01/563519</t>
  </si>
  <si>
    <t xml:space="preserve">AK55567    </t>
  </si>
  <si>
    <t xml:space="preserve">RG01/563581</t>
  </si>
  <si>
    <t xml:space="preserve">RG01/563546</t>
  </si>
  <si>
    <t xml:space="preserve">AK55597</t>
  </si>
  <si>
    <t xml:space="preserve">RG01/563579</t>
  </si>
  <si>
    <t xml:space="preserve">20151223_C26000</t>
  </si>
  <si>
    <t xml:space="preserve">3249.2-3</t>
  </si>
  <si>
    <t xml:space="preserve">RG01/563547</t>
  </si>
  <si>
    <t xml:space="preserve">20151225_C26228</t>
  </si>
  <si>
    <t xml:space="preserve">RG01/563295</t>
  </si>
  <si>
    <t xml:space="preserve">BMOU5633364</t>
  </si>
  <si>
    <t xml:space="preserve">RG01/563585</t>
  </si>
  <si>
    <t xml:space="preserve">RG01/563423-26</t>
  </si>
  <si>
    <t xml:space="preserve">CLHU9062601</t>
  </si>
  <si>
    <t xml:space="preserve">RG01/563587</t>
  </si>
  <si>
    <t xml:space="preserve">RG01/563408</t>
  </si>
  <si>
    <t xml:space="preserve">TGHU7894779  </t>
  </si>
  <si>
    <t xml:space="preserve">RG01/563582    </t>
  </si>
  <si>
    <t xml:space="preserve">20151228_C26475</t>
  </si>
  <si>
    <t xml:space="preserve">3249.1</t>
  </si>
  <si>
    <t xml:space="preserve">AH92007</t>
  </si>
  <si>
    <t xml:space="preserve">RG01/563591</t>
  </si>
  <si>
    <t xml:space="preserve">3249.2</t>
  </si>
  <si>
    <t xml:space="preserve">AL39607</t>
  </si>
  <si>
    <t xml:space="preserve">RG01/563592</t>
  </si>
  <si>
    <t xml:space="preserve">20151230_C26674</t>
  </si>
  <si>
    <t xml:space="preserve"> RG01/563590</t>
  </si>
  <si>
    <t xml:space="preserve">AK55537</t>
  </si>
  <si>
    <t xml:space="preserve">RG01/563593</t>
  </si>
  <si>
    <t xml:space="preserve">20160104_C34</t>
  </si>
  <si>
    <t xml:space="preserve">RG01/563338</t>
  </si>
  <si>
    <t xml:space="preserve">CAXU9886721</t>
  </si>
  <si>
    <t xml:space="preserve">RG01/563586</t>
  </si>
  <si>
    <t xml:space="preserve">RG01/563425</t>
  </si>
  <si>
    <t xml:space="preserve">TRLU7539516</t>
  </si>
  <si>
    <t xml:space="preserve">RG01/563584</t>
  </si>
  <si>
    <t xml:space="preserve">RG01/563431</t>
  </si>
  <si>
    <t xml:space="preserve">MEDU8284499</t>
  </si>
  <si>
    <t xml:space="preserve">RG01/563583</t>
  </si>
  <si>
    <t xml:space="preserve">20160121_C1077</t>
  </si>
  <si>
    <t xml:space="preserve">RG01/563469</t>
  </si>
  <si>
    <t xml:space="preserve">MEDU8486545</t>
  </si>
  <si>
    <t xml:space="preserve">RG01/563641</t>
  </si>
  <si>
    <t xml:space="preserve">RG01/563506-7</t>
  </si>
  <si>
    <t xml:space="preserve">MEDU8450012</t>
  </si>
  <si>
    <t xml:space="preserve">RG01/563487</t>
  </si>
  <si>
    <t xml:space="preserve">TGHU9089167</t>
  </si>
  <si>
    <t xml:space="preserve">RG01/563497-8</t>
  </si>
  <si>
    <t xml:space="preserve">MSCU9459403</t>
  </si>
  <si>
    <t xml:space="preserve">RG01/563636</t>
  </si>
  <si>
    <t xml:space="preserve">20160204_C1837</t>
  </si>
  <si>
    <t xml:space="preserve">RG01/563665-7</t>
  </si>
  <si>
    <t xml:space="preserve">AO43967</t>
  </si>
  <si>
    <t xml:space="preserve">RG01/563723</t>
  </si>
  <si>
    <t xml:space="preserve">RG01/563657</t>
  </si>
  <si>
    <t xml:space="preserve">RG01/563664</t>
  </si>
  <si>
    <t xml:space="preserve">20160222_C3118</t>
  </si>
  <si>
    <t xml:space="preserve">RG01/563662-3</t>
  </si>
  <si>
    <t xml:space="preserve">TCNU8732723</t>
  </si>
  <si>
    <t xml:space="preserve">RG01/563828</t>
  </si>
  <si>
    <t xml:space="preserve">RG01/563661</t>
  </si>
  <si>
    <t xml:space="preserve">TCLU5766276</t>
  </si>
  <si>
    <t xml:space="preserve">RG01/563827</t>
  </si>
  <si>
    <t xml:space="preserve">RG01/563683-4</t>
  </si>
  <si>
    <t xml:space="preserve">TCLU7736476</t>
  </si>
  <si>
    <t xml:space="preserve">20160325_C5816</t>
  </si>
  <si>
    <t xml:space="preserve">RG01/564059</t>
  </si>
  <si>
    <t xml:space="preserve">AK07797</t>
  </si>
  <si>
    <t xml:space="preserve">RG01/564120</t>
  </si>
  <si>
    <t xml:space="preserve">20160330_C6250</t>
  </si>
  <si>
    <t xml:space="preserve">RG01/563864</t>
  </si>
  <si>
    <t xml:space="preserve">FSCU8361605</t>
  </si>
  <si>
    <t xml:space="preserve">RG01/564006</t>
  </si>
  <si>
    <t xml:space="preserve">RG01/563860-1</t>
  </si>
  <si>
    <t xml:space="preserve">GLDU7444409 </t>
  </si>
  <si>
    <t xml:space="preserve">RG01/564005</t>
  </si>
  <si>
    <t xml:space="preserve">RG01/563892</t>
  </si>
  <si>
    <t xml:space="preserve">MSCU8568312</t>
  </si>
  <si>
    <t xml:space="preserve">RG01/563904-5</t>
  </si>
  <si>
    <t xml:space="preserve">FCIU8251260</t>
  </si>
  <si>
    <t xml:space="preserve">RG01/563920-1</t>
  </si>
  <si>
    <t xml:space="preserve">MSCU7660131</t>
  </si>
  <si>
    <t xml:space="preserve">RG01/563925</t>
  </si>
  <si>
    <t xml:space="preserve">MSCU4550737</t>
  </si>
  <si>
    <t xml:space="preserve">20160405_C6777</t>
  </si>
  <si>
    <t xml:space="preserve">RG01/563926</t>
  </si>
  <si>
    <t xml:space="preserve">MSCU9103120</t>
  </si>
  <si>
    <t xml:space="preserve">RG01/564132</t>
  </si>
  <si>
    <t xml:space="preserve">RG01/563961-2</t>
  </si>
  <si>
    <t xml:space="preserve">TRLU5834410</t>
  </si>
  <si>
    <t xml:space="preserve">RG01/564133</t>
  </si>
  <si>
    <t xml:space="preserve">RG01/563963</t>
  </si>
  <si>
    <t xml:space="preserve">CAIU8423090</t>
  </si>
  <si>
    <t xml:space="preserve">RG01/564134</t>
  </si>
  <si>
    <t xml:space="preserve">20160405_C6786</t>
  </si>
  <si>
    <t xml:space="preserve">14KN330/14BE828</t>
  </si>
  <si>
    <t xml:space="preserve">RG01/564200</t>
  </si>
  <si>
    <t xml:space="preserve">20160416_C7812</t>
  </si>
  <si>
    <t xml:space="preserve">RG01/564218</t>
  </si>
  <si>
    <t xml:space="preserve">52K4262</t>
  </si>
  <si>
    <t xml:space="preserve">RG01/564310</t>
  </si>
  <si>
    <t xml:space="preserve">20160419_C8076</t>
  </si>
  <si>
    <t xml:space="preserve">RG01/564244</t>
  </si>
  <si>
    <t xml:space="preserve">52K5070</t>
  </si>
  <si>
    <t xml:space="preserve">RG01/564311</t>
  </si>
  <si>
    <t xml:space="preserve">20160423_C8462</t>
  </si>
  <si>
    <t xml:space="preserve">52K5154</t>
  </si>
  <si>
    <t xml:space="preserve">RG01/564360</t>
  </si>
  <si>
    <t xml:space="preserve">20160423_C8471</t>
  </si>
  <si>
    <t xml:space="preserve">2346-a</t>
  </si>
  <si>
    <t xml:space="preserve">RG01/564118</t>
  </si>
  <si>
    <t xml:space="preserve">RG01/564359</t>
  </si>
  <si>
    <t xml:space="preserve">20160426_C8766</t>
  </si>
  <si>
    <t xml:space="preserve">RG01/564090</t>
  </si>
  <si>
    <t xml:space="preserve">FCIU4710119</t>
  </si>
  <si>
    <t xml:space="preserve">RG01/564217</t>
  </si>
  <si>
    <t xml:space="preserve">20160426_C8770</t>
  </si>
  <si>
    <t xml:space="preserve">RG01/564091</t>
  </si>
  <si>
    <t xml:space="preserve">20160426_C8793</t>
  </si>
  <si>
    <t xml:space="preserve">2342-A</t>
  </si>
  <si>
    <t xml:space="preserve">RG01/564092</t>
  </si>
  <si>
    <t xml:space="preserve">20160506_C9642</t>
  </si>
  <si>
    <t xml:space="preserve">RG01/564117</t>
  </si>
  <si>
    <t xml:space="preserve">E406AO750</t>
  </si>
  <si>
    <t xml:space="preserve">20160517_C10628</t>
  </si>
  <si>
    <t xml:space="preserve">RG01/564556</t>
  </si>
  <si>
    <t xml:space="preserve">AK47707</t>
  </si>
  <si>
    <t xml:space="preserve">RG01/564555  </t>
  </si>
  <si>
    <t xml:space="preserve">20160518_C10801</t>
  </si>
  <si>
    <t xml:space="preserve">RG01/563876</t>
  </si>
  <si>
    <t xml:space="preserve">52K4067</t>
  </si>
  <si>
    <t xml:space="preserve">RG01/564629</t>
  </si>
  <si>
    <t xml:space="preserve">RG01/564699</t>
  </si>
  <si>
    <t xml:space="preserve">20160518_C10803</t>
  </si>
  <si>
    <t xml:space="preserve">RG01/564588</t>
  </si>
  <si>
    <t xml:space="preserve">52K5000</t>
  </si>
  <si>
    <t xml:space="preserve">RG01/564631</t>
  </si>
  <si>
    <t xml:space="preserve">20160525_C11537</t>
  </si>
  <si>
    <t xml:space="preserve">RG01/564536</t>
  </si>
  <si>
    <t xml:space="preserve">52K5207</t>
  </si>
  <si>
    <t xml:space="preserve">RG01/564630</t>
  </si>
  <si>
    <t xml:space="preserve">20160601_C12108</t>
  </si>
  <si>
    <t xml:space="preserve">RG01/564646</t>
  </si>
  <si>
    <t xml:space="preserve">AH51277</t>
  </si>
  <si>
    <t xml:space="preserve">RG01/564698</t>
  </si>
  <si>
    <t xml:space="preserve">20160610_C12992</t>
  </si>
  <si>
    <t xml:space="preserve">RG01/564462</t>
  </si>
  <si>
    <t xml:space="preserve">AK69667</t>
  </si>
  <si>
    <t xml:space="preserve">20160610_C12993</t>
  </si>
  <si>
    <t xml:space="preserve">RG01/564759</t>
  </si>
  <si>
    <t xml:space="preserve">RG01/564463</t>
  </si>
  <si>
    <t xml:space="preserve">20160624_C14153</t>
  </si>
  <si>
    <t xml:space="preserve">TCLU5308036</t>
  </si>
  <si>
    <t xml:space="preserve">RG01/564779</t>
  </si>
  <si>
    <t xml:space="preserve">20160701_C14745</t>
  </si>
  <si>
    <t xml:space="preserve">RG01/564926</t>
  </si>
  <si>
    <t xml:space="preserve">52K4913</t>
  </si>
  <si>
    <t xml:space="preserve">RG01/565085</t>
  </si>
  <si>
    <t xml:space="preserve">20160705_C15110</t>
  </si>
  <si>
    <t xml:space="preserve">RG01/564982</t>
  </si>
  <si>
    <t xml:space="preserve">AK0781-7</t>
  </si>
  <si>
    <t xml:space="preserve">RG01/565053</t>
  </si>
  <si>
    <t xml:space="preserve">RG01/564914</t>
  </si>
  <si>
    <t xml:space="preserve">20160706_C15159</t>
  </si>
  <si>
    <t xml:space="preserve">RG01/564785</t>
  </si>
  <si>
    <t xml:space="preserve">CLHU8230151</t>
  </si>
  <si>
    <t xml:space="preserve">RG01/565113</t>
  </si>
  <si>
    <t xml:space="preserve">RG01/564772</t>
  </si>
  <si>
    <t xml:space="preserve">MEDU8710001</t>
  </si>
  <si>
    <t xml:space="preserve">RG01/565114</t>
  </si>
  <si>
    <t xml:space="preserve">20160707_C15177</t>
  </si>
  <si>
    <t xml:space="preserve">RG01/565011</t>
  </si>
  <si>
    <t xml:space="preserve">52K4843</t>
  </si>
  <si>
    <t xml:space="preserve">20160709_C15272</t>
  </si>
  <si>
    <t xml:space="preserve">RG01/565175</t>
  </si>
  <si>
    <t xml:space="preserve">AO8412-7/A6483B-7</t>
  </si>
  <si>
    <t xml:space="preserve">RG01/565174</t>
  </si>
  <si>
    <t xml:space="preserve">AH5127-7/A2209 B-7</t>
  </si>
  <si>
    <t xml:space="preserve">20160713_C15447</t>
  </si>
  <si>
    <t xml:space="preserve">RG01/564924</t>
  </si>
  <si>
    <t xml:space="preserve">AI23453/A6090A3</t>
  </si>
  <si>
    <t xml:space="preserve">RG01/565210</t>
  </si>
  <si>
    <t xml:space="preserve">RG01/564949</t>
  </si>
  <si>
    <t xml:space="preserve">AE87103/A4972A3</t>
  </si>
  <si>
    <t xml:space="preserve">RG01/565211</t>
  </si>
  <si>
    <t xml:space="preserve">RG01/564980</t>
  </si>
  <si>
    <t xml:space="preserve">AI22043/A6048A3</t>
  </si>
  <si>
    <t xml:space="preserve">RG01/565212</t>
  </si>
  <si>
    <t xml:space="preserve">20160718_C15865</t>
  </si>
  <si>
    <t xml:space="preserve">AM6477-7/A9557A-7</t>
  </si>
  <si>
    <t xml:space="preserve">AK4769-7/A9558A-7</t>
  </si>
  <si>
    <t xml:space="preserve">20160721_C16085</t>
  </si>
  <si>
    <t xml:space="preserve">52DG516/52K4070</t>
  </si>
  <si>
    <t xml:space="preserve">20160726_C16444</t>
  </si>
  <si>
    <t xml:space="preserve">RG01/565214</t>
  </si>
  <si>
    <t xml:space="preserve">AK0783-7/A5682A-7</t>
  </si>
  <si>
    <t xml:space="preserve">AK6964-7/A6688A-7</t>
  </si>
  <si>
    <t xml:space="preserve">20160726_C16467</t>
  </si>
  <si>
    <t xml:space="preserve">RG01/565146</t>
  </si>
  <si>
    <t xml:space="preserve">FSCU8353810</t>
  </si>
  <si>
    <t xml:space="preserve">RG01/565112</t>
  </si>
  <si>
    <t xml:space="preserve">RG01/565172</t>
  </si>
  <si>
    <t xml:space="preserve">MSCU9104595</t>
  </si>
  <si>
    <t xml:space="preserve">RG01/565111</t>
  </si>
  <si>
    <t xml:space="preserve">RG01/565173</t>
  </si>
  <si>
    <t xml:space="preserve">GSTU8689479</t>
  </si>
  <si>
    <t xml:space="preserve">RG01/565110</t>
  </si>
  <si>
    <t xml:space="preserve">MSCU9280465</t>
  </si>
  <si>
    <t xml:space="preserve">RG01/565109</t>
  </si>
  <si>
    <t xml:space="preserve">MSCU9140910</t>
  </si>
  <si>
    <t xml:space="preserve">RG01/565107</t>
  </si>
  <si>
    <t xml:space="preserve">RG01/565043</t>
  </si>
  <si>
    <t xml:space="preserve">GLDU0771755</t>
  </si>
  <si>
    <t xml:space="preserve">RG01/565108</t>
  </si>
  <si>
    <t xml:space="preserve">RG01/565051</t>
  </si>
  <si>
    <t xml:space="preserve">CAXU4825894</t>
  </si>
  <si>
    <t xml:space="preserve">RG01/565106</t>
  </si>
  <si>
    <t xml:space="preserve">BMOU6130343</t>
  </si>
  <si>
    <t xml:space="preserve">RG01/565424</t>
  </si>
  <si>
    <t xml:space="preserve">MEDU7028044</t>
  </si>
  <si>
    <t xml:space="preserve">RG01/565423</t>
  </si>
  <si>
    <t xml:space="preserve">20160801_C16836</t>
  </si>
  <si>
    <t xml:space="preserve">AO8413-7/A6484B-7</t>
  </si>
  <si>
    <t xml:space="preserve">RG01/565280</t>
  </si>
  <si>
    <t xml:space="preserve">AH0385-7/A1054B-7</t>
  </si>
  <si>
    <t xml:space="preserve">20160806_C17269</t>
  </si>
  <si>
    <t xml:space="preserve">X488RK190/BT182350</t>
  </si>
  <si>
    <t xml:space="preserve">RG01/565476</t>
  </si>
  <si>
    <t xml:space="preserve">AH51287/A2210B7</t>
  </si>
  <si>
    <t xml:space="preserve">RG01/565475</t>
  </si>
  <si>
    <t xml:space="preserve">20160809_C17455</t>
  </si>
  <si>
    <t xml:space="preserve">AK47707/A6538A7</t>
  </si>
  <si>
    <t xml:space="preserve">RG01/565474</t>
  </si>
  <si>
    <t xml:space="preserve">AO84147/A6485B7</t>
  </si>
  <si>
    <t xml:space="preserve">RG01/565473</t>
  </si>
  <si>
    <t xml:space="preserve">20160907_C19521</t>
  </si>
  <si>
    <t xml:space="preserve">AK07807/A5678A7</t>
  </si>
  <si>
    <t xml:space="preserve">RG01/565876</t>
  </si>
  <si>
    <t xml:space="preserve">20160914_C20162</t>
  </si>
  <si>
    <t xml:space="preserve">AM64837/A2206B7</t>
  </si>
  <si>
    <t xml:space="preserve">RG01/566189</t>
  </si>
  <si>
    <t xml:space="preserve">20160915_C20189</t>
  </si>
  <si>
    <t xml:space="preserve">BMOU6116480</t>
  </si>
  <si>
    <t xml:space="preserve">RG01/565742</t>
  </si>
  <si>
    <t xml:space="preserve">MSCU8622310</t>
  </si>
  <si>
    <t xml:space="preserve">RG01/565743</t>
  </si>
  <si>
    <t xml:space="preserve">20160924_C20655</t>
  </si>
  <si>
    <t xml:space="preserve">TGHU9258570</t>
  </si>
  <si>
    <t xml:space="preserve">20161007_C21702</t>
  </si>
  <si>
    <t xml:space="preserve">TTNU9530329</t>
  </si>
  <si>
    <t xml:space="preserve">RG01/566190</t>
  </si>
  <si>
    <t xml:space="preserve">BMOU4296593</t>
  </si>
  <si>
    <t xml:space="preserve">RG01/566191</t>
  </si>
  <si>
    <t xml:space="preserve">20161019_C22543</t>
  </si>
  <si>
    <t xml:space="preserve">MSCU9679054</t>
  </si>
  <si>
    <t xml:space="preserve">RG01/566194</t>
  </si>
  <si>
    <t xml:space="preserve">TGHU7691940</t>
  </si>
  <si>
    <t xml:space="preserve">RG01/566192</t>
  </si>
  <si>
    <t xml:space="preserve">206.09.07</t>
  </si>
  <si>
    <t xml:space="preserve">MSCU8347950</t>
  </si>
  <si>
    <t xml:space="preserve">RG01/566193</t>
  </si>
  <si>
    <t xml:space="preserve">MSCU8521254</t>
  </si>
  <si>
    <t xml:space="preserve">RG01/566273</t>
  </si>
  <si>
    <t xml:space="preserve">MSCU9492968</t>
  </si>
  <si>
    <t xml:space="preserve">RG01/566277</t>
  </si>
  <si>
    <t xml:space="preserve">20161022_C10720</t>
  </si>
  <si>
    <t xml:space="preserve">AP2521-5/A0298E-5</t>
  </si>
  <si>
    <t xml:space="preserve">20161027_C23263</t>
  </si>
  <si>
    <t xml:space="preserve">MSCU9233801</t>
  </si>
  <si>
    <t xml:space="preserve">RG01/566315</t>
  </si>
  <si>
    <t xml:space="preserve">MEDU8297114</t>
  </si>
  <si>
    <t xml:space="preserve">RG01/566313</t>
  </si>
  <si>
    <t xml:space="preserve">TCNU7808249</t>
  </si>
  <si>
    <t xml:space="preserve">RG01/566314</t>
  </si>
  <si>
    <t xml:space="preserve">TCLU9513912</t>
  </si>
  <si>
    <t xml:space="preserve">RG01/566312</t>
  </si>
  <si>
    <t xml:space="preserve">20161031_C23451</t>
  </si>
  <si>
    <t xml:space="preserve">AK07817/A5685A7</t>
  </si>
  <si>
    <t xml:space="preserve">20161101_C23548</t>
  </si>
  <si>
    <t xml:space="preserve">A8024M750/EE374650</t>
  </si>
  <si>
    <t xml:space="preserve">20161101_C23602</t>
  </si>
  <si>
    <t xml:space="preserve">AP25595/AO327E5</t>
  </si>
  <si>
    <t xml:space="preserve">20161108_C24109</t>
  </si>
  <si>
    <t xml:space="preserve">GLDU7401583</t>
  </si>
  <si>
    <t xml:space="preserve">RG01/566339</t>
  </si>
  <si>
    <t xml:space="preserve">TGHU8672800</t>
  </si>
  <si>
    <t xml:space="preserve">RG01/566342</t>
  </si>
  <si>
    <t xml:space="preserve">MSCU9289462</t>
  </si>
  <si>
    <t xml:space="preserve">RG01/566412</t>
  </si>
  <si>
    <t xml:space="preserve">CARU9652055</t>
  </si>
  <si>
    <t xml:space="preserve">RG01/566411</t>
  </si>
  <si>
    <t xml:space="preserve">20161121_C25129</t>
  </si>
  <si>
    <t xml:space="preserve">MEDU8180581</t>
  </si>
  <si>
    <t xml:space="preserve">RG01/566495</t>
  </si>
  <si>
    <t xml:space="preserve">20161129_C25874</t>
  </si>
  <si>
    <t xml:space="preserve">MEDU8697363</t>
  </si>
  <si>
    <t xml:space="preserve">RG01/566609</t>
  </si>
  <si>
    <t xml:space="preserve">CARU9764420</t>
  </si>
  <si>
    <t xml:space="preserve">RG01/566677</t>
  </si>
  <si>
    <t xml:space="preserve">MSCU7231353</t>
  </si>
  <si>
    <t xml:space="preserve">RG01/566679</t>
  </si>
  <si>
    <t xml:space="preserve">TRLU5518638</t>
  </si>
  <si>
    <t xml:space="preserve">RG01/566678</t>
  </si>
  <si>
    <t xml:space="preserve">20161222_C27954</t>
  </si>
  <si>
    <t xml:space="preserve">MSCU7231420</t>
  </si>
  <si>
    <t xml:space="preserve">RG01/566691</t>
  </si>
  <si>
    <t xml:space="preserve">MEDU8488276</t>
  </si>
  <si>
    <t xml:space="preserve">RG01/566689</t>
  </si>
  <si>
    <t xml:space="preserve">TCNU8918507</t>
  </si>
  <si>
    <t xml:space="preserve">RG01/566690</t>
  </si>
  <si>
    <t xml:space="preserve">20161229_C28699</t>
  </si>
  <si>
    <t xml:space="preserve">MSCU7283552</t>
  </si>
  <si>
    <t xml:space="preserve">RG01/566748</t>
  </si>
  <si>
    <t xml:space="preserve">20170104_C80</t>
  </si>
  <si>
    <t xml:space="preserve">GLDU7701934</t>
  </si>
  <si>
    <t xml:space="preserve">RG01/566874</t>
  </si>
  <si>
    <t xml:space="preserve">BMOU4588023</t>
  </si>
  <si>
    <t xml:space="preserve">RG01/566873</t>
  </si>
  <si>
    <t xml:space="preserve">TGHU9550751</t>
  </si>
  <si>
    <t xml:space="preserve">RG01/566872</t>
  </si>
  <si>
    <t xml:space="preserve">MEDU8978421</t>
  </si>
  <si>
    <t xml:space="preserve">RG01/566871</t>
  </si>
  <si>
    <t xml:space="preserve">MEDU8000550</t>
  </si>
  <si>
    <t xml:space="preserve">RG01/566977</t>
  </si>
  <si>
    <t xml:space="preserve">CRXU9780349</t>
  </si>
  <si>
    <t xml:space="preserve">RG01/566978</t>
  </si>
  <si>
    <t xml:space="preserve">MEDU8920651</t>
  </si>
  <si>
    <t xml:space="preserve">RG01/566980</t>
  </si>
  <si>
    <t xml:space="preserve">MEDU7297207</t>
  </si>
  <si>
    <t xml:space="preserve">RG01/566979</t>
  </si>
  <si>
    <t xml:space="preserve">20170117_C801</t>
  </si>
  <si>
    <t xml:space="preserve">MSCU9529202</t>
  </si>
  <si>
    <t xml:space="preserve">RG01/566941</t>
  </si>
  <si>
    <t xml:space="preserve">TGHU9564903</t>
  </si>
  <si>
    <t xml:space="preserve">RG01/566939</t>
  </si>
  <si>
    <t xml:space="preserve">TEMU8323432</t>
  </si>
  <si>
    <t xml:space="preserve">RG01/566940</t>
  </si>
  <si>
    <t xml:space="preserve">MEDU8665432</t>
  </si>
  <si>
    <t xml:space="preserve">RG01/566943</t>
  </si>
  <si>
    <t xml:space="preserve">LCRU4901463</t>
  </si>
  <si>
    <t xml:space="preserve">RG01/566944</t>
  </si>
  <si>
    <t xml:space="preserve">20170203_C1898</t>
  </si>
  <si>
    <t xml:space="preserve">FSCU8839931</t>
  </si>
  <si>
    <t xml:space="preserve">RG01/567001</t>
  </si>
  <si>
    <t xml:space="preserve">MEDU8985858</t>
  </si>
  <si>
    <t xml:space="preserve">RG01/567000</t>
  </si>
  <si>
    <t xml:space="preserve">MSCU7651680</t>
  </si>
  <si>
    <t xml:space="preserve">RG01/566999</t>
  </si>
  <si>
    <t xml:space="preserve">MSCU9263956</t>
  </si>
  <si>
    <t xml:space="preserve">RG01/567010</t>
  </si>
  <si>
    <t xml:space="preserve">MSCU9880330</t>
  </si>
  <si>
    <t xml:space="preserve">RG01/567011</t>
  </si>
  <si>
    <t xml:space="preserve">20170227_C3446</t>
  </si>
  <si>
    <t xml:space="preserve">AP26375/A0395E5</t>
  </si>
  <si>
    <t xml:space="preserve">RG01/567376</t>
  </si>
  <si>
    <t xml:space="preserve">20170508_C9321</t>
  </si>
  <si>
    <t xml:space="preserve">20170524_C42671</t>
  </si>
  <si>
    <t xml:space="preserve">20170616_C13021</t>
  </si>
  <si>
    <t xml:space="preserve">20170624_C13838</t>
  </si>
  <si>
    <t xml:space="preserve">Fin_Rep</t>
  </si>
  <si>
    <t xml:space="preserve">20150708_C14037</t>
  </si>
  <si>
    <t xml:space="preserve">#260, 2015.07.08</t>
  </si>
  <si>
    <t xml:space="preserve">MGT</t>
  </si>
  <si>
    <t xml:space="preserve">20150714_C14458</t>
  </si>
  <si>
    <t xml:space="preserve">BM014MB;CCO158;CCO149;CCO157;CCO160</t>
  </si>
  <si>
    <t xml:space="preserve">20150716_C14625</t>
  </si>
  <si>
    <t xml:space="preserve">CCO144/CCO156/GGO437</t>
  </si>
  <si>
    <t xml:space="preserve">20150916_C18375</t>
  </si>
  <si>
    <t xml:space="preserve">BT611TB;CCO162;CCO157</t>
  </si>
  <si>
    <t xml:space="preserve">20151105_C21742</t>
  </si>
  <si>
    <t xml:space="preserve">CCO162;BT611TB;BM017MB</t>
  </si>
  <si>
    <t xml:space="preserve">20151109_C21979</t>
  </si>
  <si>
    <t xml:space="preserve">GGO437;CCO149;CCO157</t>
  </si>
  <si>
    <t xml:space="preserve">20151112_C22232</t>
  </si>
  <si>
    <t xml:space="preserve">BT611TB;BM017MB;BM014MB;CCO162;CCO161</t>
  </si>
  <si>
    <t xml:space="preserve">20151228_C26443</t>
  </si>
  <si>
    <t xml:space="preserve">20160110_C330</t>
  </si>
  <si>
    <t xml:space="preserve">20160115_C655</t>
  </si>
  <si>
    <t xml:space="preserve">20160316_C4990</t>
  </si>
  <si>
    <t xml:space="preserve">CCO162;+</t>
  </si>
  <si>
    <t xml:space="preserve">20160321_C5402</t>
  </si>
  <si>
    <t xml:space="preserve">GGO437;BM017MB;CCO156;CCO158;CCO161</t>
  </si>
  <si>
    <t xml:space="preserve">20160511_C10067</t>
  </si>
  <si>
    <t xml:space="preserve">PAKPEN</t>
  </si>
  <si>
    <t xml:space="preserve">08K7075</t>
  </si>
  <si>
    <t xml:space="preserve">MAKAROGLU</t>
  </si>
  <si>
    <t xml:space="preserve">3621-2</t>
  </si>
  <si>
    <t xml:space="preserve">20160606_C12538</t>
  </si>
  <si>
    <t xml:space="preserve">08K7107</t>
  </si>
  <si>
    <t xml:space="preserve">20160720_C16010</t>
  </si>
  <si>
    <t xml:space="preserve">CC0160/CCO161/LT746TL</t>
  </si>
  <si>
    <t xml:space="preserve">20160913_C20087</t>
  </si>
  <si>
    <t xml:space="preserve">MGT#240, 20160913</t>
  </si>
  <si>
    <t xml:space="preserve">20161004_C21413</t>
  </si>
  <si>
    <t xml:space="preserve">CCO157/MS156</t>
  </si>
  <si>
    <t xml:space="preserve">MGT#278, 20161003</t>
  </si>
  <si>
    <t xml:space="preserve">20161109_C24189</t>
  </si>
  <si>
    <t xml:space="preserve">MGT#330, 20161109</t>
  </si>
  <si>
    <t xml:space="preserve">20170315_C4748</t>
  </si>
  <si>
    <t xml:space="preserve">20170421_C7914</t>
  </si>
  <si>
    <t xml:space="preserve">MGT#20.04-1, 20170420</t>
  </si>
  <si>
    <t xml:space="preserve">20170510_C9521</t>
  </si>
  <si>
    <t xml:space="preserve">MGT#10.05-1, 2017.05.10</t>
  </si>
  <si>
    <t xml:space="preserve">20170531_C11501</t>
  </si>
  <si>
    <t xml:space="preserve">MGT#31.05-1, 2017.05.31</t>
  </si>
  <si>
    <t xml:space="preserve">20170621_C13517</t>
  </si>
  <si>
    <t xml:space="preserve">MGT#21.06-1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</si>
</sst>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_-* #,##0.00\ _T_L_-;\-* #,##0.00\ _T_L_-;_-* \-??\ _T_L_-;_-@_-"/>
    <numFmt numFmtId="166" formatCode="0\ %"/>
    <numFmt numFmtId="167" formatCode="[$€-2]\ #,##0.00"/>
    <numFmt numFmtId="168" formatCode="0.00"/>
    <numFmt numFmtId="169" formatCode="dd\.mm\.yyyy"/>
    <numFmt numFmtId="170" formatCode="yyyy\-mm\-dd;@"/>
    <numFmt numFmtId="171" formatCode="@"/>
    <numFmt numFmtId="172" formatCode="#,##0.00"/>
    <numFmt numFmtId="173" formatCode="[$$-409]#,##0.00"/>
    <numFmt numFmtId="174" formatCode="_-[$$-409]* #,##0.00_ ;_-[$$-409]* \-#,##0.00\ ;_-[$$-409]* \-??_ ;_-@_ "/>
    <numFmt numFmtId="175" formatCode="0"/>
    <numFmt numFmtId="176" formatCode="_-[$€-2]\ * #,##0.00_-;\-[$€-2]\ * #,##0.00_-;_-[$€-2]\ * \-??_-;_-@_-"/>
    <numFmt numFmtId="177" formatCode="dd\.mmm"/>
    <numFmt numFmtId="178" formatCode="#,##0"/>
    <numFmt numFmtId="179" formatCode="_-* #,##0.00\ _₾_-;\-* #,##0.00\ _₾_-;_-* \-??\ _₾_-;_-@_-"/>
    <numFmt numFmtId="180" formatCode="0.0"/>
    <numFmt numFmtId="181" formatCode="_-* #,##0.00\ _€_-;\-* #,##0.00\ _€_-;_-* \-??\ _€_-;_-@_-"/>
    <numFmt numFmtId="182" formatCode="#,##0.00\ [$€-407];\-#,##0.00\ [$€-407]"/>
    <numFmt numFmtId="183" formatCode="0.0000;[RED]\-0.0000"/>
    <numFmt numFmtId="184" formatCode="#,##0.0000;[RED]\-#,##0.0000"/>
  </numFmts>
  <fonts count="4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204"/>
    </font>
    <font>
      <sz val="8"/>
      <name val="Arial"/>
      <family val="2"/>
      <charset val="1"/>
    </font>
    <font>
      <sz val="10"/>
      <name val="AvantGarde Md BT"/>
      <family val="0"/>
      <charset val="1"/>
    </font>
    <font>
      <sz val="11"/>
      <color theme="1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204"/>
    </font>
    <font>
      <b val="true"/>
      <sz val="1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theme="1"/>
      <name val="Arial"/>
      <family val="2"/>
      <charset val="162"/>
    </font>
    <font>
      <sz val="10"/>
      <color theme="1"/>
      <name val="Arial"/>
      <family val="2"/>
      <charset val="1"/>
    </font>
    <font>
      <sz val="10"/>
      <name val="Arial"/>
      <family val="2"/>
      <charset val="162"/>
    </font>
    <font>
      <sz val="11"/>
      <color theme="1"/>
      <name val="Arial"/>
      <family val="2"/>
      <charset val="162"/>
    </font>
    <font>
      <sz val="11"/>
      <color rgb="FF2A2D2D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1C1D1C"/>
      <name val="Calibri"/>
      <family val="2"/>
      <charset val="1"/>
    </font>
    <font>
      <sz val="11"/>
      <color rgb="FF3D3F3F"/>
      <name val="Calibri"/>
      <family val="2"/>
      <charset val="1"/>
    </font>
    <font>
      <sz val="11"/>
      <color rgb="FF161616"/>
      <name val="Calibri"/>
      <family val="2"/>
      <charset val="1"/>
    </font>
    <font>
      <sz val="11"/>
      <color rgb="FF313433"/>
      <name val="Calibri"/>
      <family val="2"/>
      <charset val="1"/>
    </font>
    <font>
      <sz val="12"/>
      <color theme="1"/>
      <name val="Calibri"/>
      <family val="2"/>
      <charset val="1"/>
    </font>
    <font>
      <sz val="9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8"/>
      <name val="Arial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62"/>
    </font>
    <font>
      <sz val="9"/>
      <color rgb="FF212121"/>
      <name val="Arial"/>
      <family val="2"/>
      <charset val="1"/>
    </font>
    <font>
      <sz val="12"/>
      <color rgb="FF000000"/>
      <name val="Calibri"/>
      <family val="2"/>
      <charset val="204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theme="1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204"/>
    </font>
    <font>
      <sz val="9"/>
      <color rgb="FF000000"/>
      <name val="Tahoma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8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2F0D9"/>
      </patternFill>
    </fill>
    <fill>
      <patternFill patternType="solid">
        <fgColor theme="9" tint="0.7999"/>
        <bgColor rgb="FFD9D9D9"/>
      </patternFill>
    </fill>
    <fill>
      <patternFill patternType="solid">
        <fgColor theme="5" tint="0.5999"/>
        <bgColor rgb="FFFFC7CE"/>
      </patternFill>
    </fill>
    <fill>
      <patternFill patternType="solid">
        <fgColor rgb="FFFF0000"/>
        <bgColor rgb="FF9C0006"/>
      </patternFill>
    </fill>
    <fill>
      <patternFill patternType="solid">
        <fgColor theme="0" tint="-0.15"/>
        <bgColor rgb="FFE2F0D9"/>
      </patternFill>
    </fill>
    <fill>
      <patternFill patternType="solid">
        <fgColor rgb="FFFFCCFF"/>
        <bgColor rgb="FFFFC7CE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hair"/>
      <top/>
      <bottom style="hair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8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2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1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1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1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1" fillId="3" borderId="3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11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1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1" fillId="3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3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1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1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1" fillId="3" borderId="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11" fillId="3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1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3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1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3" borderId="5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11" fillId="3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3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1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11" fillId="0" borderId="5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1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1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2" fontId="1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1" fontId="1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2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11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1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1" fillId="0" borderId="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1" fillId="0" borderId="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1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0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1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0" borderId="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0" borderId="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4" fillId="0" borderId="9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1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6" fillId="0" borderId="3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6" fillId="0" borderId="4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5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5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6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1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6" fillId="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1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1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1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1" fillId="0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1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2" fontId="11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2" fontId="11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1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4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5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1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2" fontId="11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2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3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11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5" fontId="1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3" fontId="11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1" fillId="0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1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11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11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1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1" fillId="0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0" fontId="2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2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7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7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11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1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1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8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8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1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1" fillId="2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8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1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1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1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1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11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6" fontId="11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6" fontId="11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1" fillId="0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6" fontId="11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4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8" fontId="31" fillId="0" borderId="5" xfId="0" applyFont="true" applyBorder="true" applyAlignment="true" applyProtection="true">
      <alignment horizontal="right" vertical="top" textRotation="0" wrapText="false" indent="3" shrinkToFit="true"/>
      <protection locked="true" hidden="false"/>
    </xf>
    <xf numFmtId="164" fontId="27" fillId="0" borderId="3" xfId="0" applyFont="true" applyBorder="true" applyAlignment="true" applyProtection="true">
      <alignment horizontal="right" vertical="top" textRotation="0" wrapText="true" indent="1" shrinkToFit="false"/>
      <protection locked="true" hidden="false"/>
    </xf>
    <xf numFmtId="168" fontId="31" fillId="0" borderId="3" xfId="0" applyFont="true" applyBorder="true" applyAlignment="true" applyProtection="true">
      <alignment horizontal="right" vertical="top" textRotation="0" wrapText="false" indent="3" shrinkToFit="true"/>
      <protection locked="true" hidden="false"/>
    </xf>
    <xf numFmtId="166" fontId="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3" xfId="0" applyFont="true" applyBorder="true" applyAlignment="true" applyProtection="true">
      <alignment horizontal="right" vertical="top" textRotation="0" wrapText="false" indent="2" shrinkToFit="true"/>
      <protection locked="true" hidden="false"/>
    </xf>
    <xf numFmtId="164" fontId="26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11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1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11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32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1" fillId="0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3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4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5" fontId="21" fillId="0" borderId="5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11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75" fontId="21" fillId="0" borderId="3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11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2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5" fontId="21" fillId="0" borderId="7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11" fillId="0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7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7" fontId="11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5" fontId="33" fillId="0" borderId="5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7" fontId="11" fillId="0" borderId="5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5" fontId="33" fillId="0" borderId="3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7" fontId="11" fillId="0" borderId="3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6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8" fontId="33" fillId="0" borderId="3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78" fontId="33" fillId="0" borderId="4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11" fillId="0" borderId="4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7" fontId="11" fillId="0" borderId="4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3" fontId="11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4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1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1" fillId="0" borderId="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5" fillId="3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9" fontId="6" fillId="3" borderId="5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5" fillId="3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9" fontId="6" fillId="3" borderId="3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9" fontId="6" fillId="3" borderId="3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11" fillId="5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9" fontId="6" fillId="3" borderId="4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11" fillId="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1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40" fillId="0" borderId="3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4" fillId="0" borderId="3" xfId="2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1" fontId="40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4" fillId="0" borderId="3" xfId="2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0" fontId="4" fillId="0" borderId="3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80" fontId="4" fillId="0" borderId="3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4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7" fillId="0" borderId="3" xfId="2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7" fillId="0" borderId="3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1" fillId="0" borderId="3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7" fontId="11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38" fillId="0" borderId="3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1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2" fontId="0" fillId="2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7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4" fillId="3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44" fillId="3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5" fillId="0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23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2" borderId="2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7" fillId="0" borderId="2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36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6" fillId="0" borderId="30" xfId="26" applyFont="true" applyBorder="true" applyAlignment="true" applyProtection="true">
      <alignment horizontal="left" vertical="top" textRotation="0" wrapText="true" indent="2" shrinkToFit="false"/>
      <protection locked="true" hidden="false"/>
    </xf>
    <xf numFmtId="175" fontId="46" fillId="0" borderId="30" xfId="26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6" fillId="0" borderId="30" xfId="26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6" fillId="0" borderId="30" xfId="26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83" fontId="46" fillId="0" borderId="30" xfId="26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84" fontId="46" fillId="0" borderId="30" xfId="26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1" fillId="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11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5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5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5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5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5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5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1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5" borderId="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5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1" fillId="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5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5" borderId="3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5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3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1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5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5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0" fillId="5" borderId="3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5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5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3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1" fillId="5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5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1" fillId="5" borderId="3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30" fillId="5" borderId="3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5" borderId="3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5" borderId="3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5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5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5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1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5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5" borderId="4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2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11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9" fontId="11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3" fontId="11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5" fontId="11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8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1" fillId="8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11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11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3" xfId="22"/>
    <cellStyle name="Normal 3" xfId="23"/>
    <cellStyle name="Normal 4" xfId="24"/>
    <cellStyle name="Normal 5" xfId="25"/>
    <cellStyle name="Normal_Sheet1" xfId="26"/>
    <cellStyle name="Standard 4" xfId="27"/>
    <cellStyle name="Standard_Tabelle1" xfId="28"/>
    <cellStyle name="Virgül 2" xfId="29"/>
  </cellStyles>
  <dxfs count="111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161616"/>
          <bgColor rgb="FF000000"/>
        </patternFill>
      </fill>
    </dxf>
    <dxf>
      <fill>
        <patternFill patternType="solid">
          <fgColor rgb="FF2A2D2D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212121"/>
          <bgColor rgb="FF000000"/>
        </patternFill>
      </fill>
    </dxf>
    <dxf>
      <fill>
        <patternFill patternType="solid">
          <fgColor rgb="FF313433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161616"/>
      <rgbColor rgb="FF808000"/>
      <rgbColor rgb="FF800080"/>
      <rgbColor rgb="FF008080"/>
      <rgbColor rgb="FFFFC7CE"/>
      <rgbColor rgb="FF808080"/>
      <rgbColor rgb="FF9999FF"/>
      <rgbColor rgb="FF993366"/>
      <rgbColor rgb="FFFFCCFF"/>
      <rgbColor rgb="FFCCFFFF"/>
      <rgbColor rgb="FF660066"/>
      <rgbColor rgb="FFFF8080"/>
      <rgbColor rgb="FF0066CC"/>
      <rgbColor rgb="FFD9D9D9"/>
      <rgbColor rgb="FF212121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313433"/>
      <rgbColor rgb="FF339966"/>
      <rgbColor rgb="FF1C1D1C"/>
      <rgbColor rgb="FF2A2D2D"/>
      <rgbColor rgb="FF993300"/>
      <rgbColor rgb="FF993366"/>
      <rgbColor rgb="FF3D3F3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G555" headerRowCount="1" totalsRowCount="1" totalsRowShown="1">
  <autoFilter ref="A1:G555"/>
  <tableColumns count="7">
    <tableColumn id="1" name="Name"/>
    <tableColumn id="2" name="RefNo"/>
    <tableColumn id="3" name="Ttl Imp. Quant."/>
    <tableColumn id="4" name="Ttl Cost ExW"/>
    <tableColumn id="5" name="Average Price ExW"/>
    <tableColumn id="6" name="Ttl Cost CnF" totalsRowFunction="sum"/>
    <tableColumn id="7" name="Average CnF Price"/>
  </tableColumns>
</table>
</file>

<file path=xl/tables/table2.xml><?xml version="1.0" encoding="utf-8"?>
<table xmlns="http://schemas.openxmlformats.org/spreadsheetml/2006/main" id="2" name="Table2" displayName="Table2" ref="A1:D425" headerRowCount="1" totalsRowCount="0" totalsRowShown="0">
  <autoFilter ref="A1:D425">
    <filterColumn colId="3">
      <filters>
        <filter val="0,48"/>
        <filter val="0,56"/>
        <filter val="0,73"/>
        <filter val="1,14"/>
        <filter val="1,53"/>
        <filter val="1,81"/>
        <filter val="1,95"/>
        <filter val="10,11"/>
        <filter val="10,55"/>
        <filter val="10,59"/>
        <filter val="1018,87"/>
        <filter val="102,00"/>
        <filter val="102,54"/>
        <filter val="10205,00"/>
        <filter val="103,65"/>
        <filter val="104,48"/>
        <filter val="104,60"/>
        <filter val="104,86"/>
        <filter val="105,63"/>
        <filter val="106,24"/>
        <filter val="107,22"/>
        <filter val="109,10"/>
        <filter val="109,47"/>
        <filter val="11,07"/>
        <filter val="11,21"/>
        <filter val="11,42"/>
        <filter val="11,55"/>
        <filter val="1103,48"/>
        <filter val="111,36"/>
        <filter val="111,52"/>
        <filter val="1117,52"/>
        <filter val="112,20"/>
        <filter val="112,28"/>
        <filter val="112,88"/>
        <filter val="1126,78"/>
        <filter val="113,15"/>
        <filter val="1138,80"/>
        <filter val="1140,44"/>
        <filter val="115,08"/>
        <filter val="116,51"/>
        <filter val="1170,36"/>
        <filter val="1176,33"/>
        <filter val="118,43"/>
        <filter val="12,15"/>
        <filter val="12,29"/>
        <filter val="12,34"/>
        <filter val="12,37"/>
        <filter val="12,64"/>
        <filter val="12,80"/>
        <filter val="12,94"/>
        <filter val="120,64"/>
        <filter val="1207,63"/>
        <filter val="123,23"/>
        <filter val="123,74"/>
        <filter val="123,75"/>
        <filter val="1256,92"/>
        <filter val="12563,20"/>
        <filter val="127,06"/>
        <filter val="127,16"/>
        <filter val="127,80"/>
        <filter val="127,83"/>
        <filter val="128,52"/>
        <filter val="129,88"/>
        <filter val="13,37"/>
        <filter val="13,63"/>
        <filter val="130,91"/>
        <filter val="1319,15"/>
        <filter val="132,28"/>
        <filter val="132,79"/>
        <filter val="1329,83"/>
        <filter val="135,69"/>
        <filter val="137,75"/>
        <filter val="137,90"/>
        <filter val="138,41"/>
        <filter val="138,71"/>
        <filter val="138,92"/>
        <filter val="14,03"/>
        <filter val="14,22"/>
        <filter val="14,36"/>
        <filter val="14,45"/>
        <filter val="14,82"/>
        <filter val="14,93"/>
        <filter val="143,47"/>
        <filter val="144,96"/>
        <filter val="1456,00"/>
        <filter val="146,31"/>
        <filter val="147,50"/>
        <filter val="1470,42"/>
        <filter val="1479,62"/>
        <filter val="149,06"/>
        <filter val="15,09"/>
        <filter val="15,29"/>
        <filter val="15,35"/>
        <filter val="15,58"/>
        <filter val="1520,82"/>
        <filter val="155,93"/>
        <filter val="156,39"/>
        <filter val="159,26"/>
        <filter val="16,06"/>
        <filter val="16,17"/>
        <filter val="16,25"/>
        <filter val="16,89"/>
        <filter val="160,63"/>
        <filter val="166,89"/>
        <filter val="1671,93"/>
        <filter val="17,19"/>
        <filter val="17,28"/>
        <filter val="17,31"/>
        <filter val="17,34"/>
        <filter val="170,30"/>
        <filter val="171,35"/>
        <filter val="1723,34"/>
        <filter val="174,89"/>
        <filter val="176,36"/>
        <filter val="17656,26"/>
        <filter val="18,06"/>
        <filter val="18,78"/>
        <filter val="18,83"/>
        <filter val="180,20"/>
        <filter val="180,24"/>
        <filter val="182,23"/>
        <filter val="1820,63"/>
        <filter val="1833,72"/>
        <filter val="185,16"/>
        <filter val="1852,48"/>
        <filter val="19,27"/>
        <filter val="19,81"/>
        <filter val="190,39"/>
        <filter val="1929,20"/>
        <filter val="196,65"/>
        <filter val="197,11"/>
        <filter val="197,19"/>
        <filter val="2,04"/>
        <filter val="2,37"/>
        <filter val="2,59"/>
        <filter val="2,99"/>
        <filter val="20,27"/>
        <filter val="20,34"/>
        <filter val="20,38"/>
        <filter val="201,27"/>
        <filter val="201,49"/>
        <filter val="204,31"/>
        <filter val="21,06"/>
        <filter val="21,11"/>
        <filter val="21,34"/>
        <filter val="21,78"/>
        <filter val="210,22"/>
        <filter val="210,42"/>
        <filter val="211,51"/>
        <filter val="2127,26"/>
        <filter val="2173,00"/>
        <filter val="22,33"/>
        <filter val="22,41"/>
        <filter val="22,59"/>
        <filter val="22,84"/>
        <filter val="220,87"/>
        <filter val="224,39"/>
        <filter val="2276,96"/>
        <filter val="23,40"/>
        <filter val="23,47"/>
        <filter val="23,69"/>
        <filter val="232,27"/>
        <filter val="235,12"/>
        <filter val="237,99"/>
        <filter val="24,05"/>
        <filter val="24,07"/>
        <filter val="24,32"/>
        <filter val="24,60"/>
        <filter val="242,21"/>
        <filter val="242,71"/>
        <filter val="247,45"/>
        <filter val="2480,64"/>
        <filter val="249,91"/>
        <filter val="25,08"/>
        <filter val="25,36"/>
        <filter val="25,55"/>
        <filter val="25,60"/>
        <filter val="25,82"/>
        <filter val="256,17"/>
        <filter val="258,05"/>
        <filter val="26,23"/>
        <filter val="26,77"/>
        <filter val="26,93"/>
        <filter val="267,55"/>
        <filter val="2724,72"/>
        <filter val="28,16"/>
        <filter val="29,00"/>
        <filter val="29,44"/>
        <filter val="29,52"/>
        <filter val="29,90"/>
        <filter val="290,84"/>
        <filter val="3,05"/>
        <filter val="3,18"/>
        <filter val="3,27"/>
        <filter val="3,34"/>
        <filter val="3,69"/>
        <filter val="30,16"/>
        <filter val="30,54"/>
        <filter val="30,69"/>
        <filter val="300,57"/>
        <filter val="309,07"/>
        <filter val="310,65"/>
        <filter val="3134,30"/>
        <filter val="318,99"/>
        <filter val="32,00"/>
        <filter val="32,91"/>
        <filter val="33,17"/>
        <filter val="33,80"/>
        <filter val="34,37"/>
        <filter val="34,46"/>
        <filter val="34,62"/>
        <filter val="35,16"/>
        <filter val="354,72"/>
        <filter val="360,09"/>
        <filter val="367,83"/>
        <filter val="37,41"/>
        <filter val="37,95"/>
        <filter val="370,97"/>
        <filter val="38,05"/>
        <filter val="38,52"/>
        <filter val="3801,20"/>
        <filter val="384,86"/>
        <filter val="3909,81"/>
        <filter val="4,30"/>
        <filter val="4,37"/>
        <filter val="4,52"/>
        <filter val="4,73"/>
        <filter val="4,88"/>
        <filter val="4,98"/>
        <filter val="40,98"/>
        <filter val="403,81"/>
        <filter val="41,01"/>
        <filter val="41,04"/>
        <filter val="41,49"/>
        <filter val="41,54"/>
        <filter val="41,78"/>
        <filter val="41,84"/>
        <filter val="41,85"/>
        <filter val="41,92"/>
        <filter val="412,29"/>
        <filter val="43,47"/>
        <filter val="43,60"/>
        <filter val="43,78"/>
        <filter val="44,44"/>
        <filter val="446,28"/>
        <filter val="45,65"/>
        <filter val="45,71"/>
        <filter val="4599,81"/>
        <filter val="46,13"/>
        <filter val="46,31"/>
        <filter val="47,95"/>
        <filter val="48,11"/>
        <filter val="48,67"/>
        <filter val="49,68"/>
        <filter val="4915,67"/>
        <filter val="5,01"/>
        <filter val="5,18"/>
        <filter val="5,24"/>
        <filter val="5,38"/>
        <filter val="5,40"/>
        <filter val="5,44"/>
        <filter val="5,53"/>
        <filter val="5,76"/>
        <filter val="50,32"/>
        <filter val="50,41"/>
        <filter val="50,59"/>
        <filter val="51,06"/>
        <filter val="51,60"/>
        <filter val="512,90"/>
        <filter val="52,27"/>
        <filter val="52,34"/>
        <filter val="52,74"/>
        <filter val="52,88"/>
        <filter val="528,33"/>
        <filter val="53,55"/>
        <filter val="531,14"/>
        <filter val="538,10"/>
        <filter val="54,71"/>
        <filter val="55,57"/>
        <filter val="55,76"/>
        <filter val="56,12"/>
        <filter val="56,84"/>
        <filter val="57,77"/>
        <filter val="58,09"/>
        <filter val="58,54"/>
        <filter val="58,78"/>
        <filter val="58,82"/>
        <filter val="58,90"/>
        <filter val="584,53"/>
        <filter val="59,26"/>
        <filter val="6,20"/>
        <filter val="6,29"/>
        <filter val="6,41"/>
        <filter val="6,50"/>
        <filter val="6,63"/>
        <filter val="6,69"/>
        <filter val="6,75"/>
        <filter val="60,76"/>
        <filter val="60,86"/>
        <filter val="61,09"/>
        <filter val="62,05"/>
        <filter val="62,11"/>
        <filter val="62,42"/>
        <filter val="620,66"/>
        <filter val="624,49"/>
        <filter val="627,04"/>
        <filter val="63,10"/>
        <filter val="63,37"/>
        <filter val="65,28"/>
        <filter val="66,66"/>
        <filter val="669,70"/>
        <filter val="67,04"/>
        <filter val="67,95"/>
        <filter val="679,02"/>
        <filter val="7,04"/>
        <filter val="7,24"/>
        <filter val="7,26"/>
        <filter val="7,59"/>
        <filter val="7,86"/>
        <filter val="7,98"/>
        <filter val="70,45"/>
        <filter val="702,21"/>
        <filter val="7040,80"/>
        <filter val="71,34"/>
        <filter val="71,72"/>
        <filter val="73,44"/>
        <filter val="74,43"/>
        <filter val="75,69"/>
        <filter val="76,83"/>
        <filter val="76,98"/>
        <filter val="77,79"/>
        <filter val="78,04"/>
        <filter val="79,10"/>
        <filter val="79,28"/>
        <filter val="79,45"/>
        <filter val="8,20"/>
        <filter val="8,24"/>
        <filter val="8,60"/>
        <filter val="8,69"/>
        <filter val="8,73"/>
        <filter val="8,76"/>
        <filter val="8,98"/>
        <filter val="802,33"/>
        <filter val="81,91"/>
        <filter val="82,78"/>
        <filter val="83,45"/>
        <filter val="84,32"/>
        <filter val="867,19"/>
        <filter val="869,54"/>
        <filter val="87,01"/>
        <filter val="87,74"/>
        <filter val="88,40"/>
        <filter val="8882,25"/>
        <filter val="89,76"/>
        <filter val="9,16"/>
        <filter val="9,21"/>
        <filter val="9,43"/>
        <filter val="9,71"/>
        <filter val="9,74"/>
        <filter val="9,81"/>
        <filter val="90,45"/>
        <filter val="90,50"/>
        <filter val="907,40"/>
        <filter val="91,42"/>
        <filter val="93,84"/>
        <filter val="9346,54"/>
        <filter val="94,87"/>
        <filter val="95,36"/>
        <filter val="98,35"/>
      </filters>
    </filterColumn>
  </autoFilter>
  <tableColumns count="4">
    <tableColumn id="1" name="Name"/>
    <tableColumn id="2" name="RefNo"/>
    <tableColumn id="3" name="Average CnF Price"/>
    <tableColumn id="4" name="Sales Pric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2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N2" activeCellId="0" sqref="N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12.57"/>
    <col collapsed="false" customWidth="true" hidden="false" outlineLevel="0" max="4" min="3" style="1" width="14.29"/>
    <col collapsed="false" customWidth="true" hidden="false" outlineLevel="0" max="5" min="5" style="1" width="28.57"/>
    <col collapsed="false" customWidth="true" hidden="true" outlineLevel="0" max="6" min="6" style="1" width="13.57"/>
    <col collapsed="false" customWidth="true" hidden="false" outlineLevel="0" max="7" min="7" style="1" width="18.14"/>
    <col collapsed="false" customWidth="true" hidden="false" outlineLevel="0" max="8" min="8" style="1" width="11.71"/>
    <col collapsed="false" customWidth="true" hidden="false" outlineLevel="0" max="9" min="9" style="1" width="12.42"/>
    <col collapsed="false" customWidth="true" hidden="false" outlineLevel="0" max="10" min="10" style="1" width="11.71"/>
    <col collapsed="false" customWidth="true" hidden="false" outlineLevel="0" max="11" min="11" style="1" width="20.42"/>
    <col collapsed="false" customWidth="true" hidden="true" outlineLevel="0" max="12" min="12" style="2" width="9.71"/>
    <col collapsed="false" customWidth="true" hidden="true" outlineLevel="0" max="13" min="13" style="1" width="18.71"/>
    <col collapsed="false" customWidth="true" hidden="false" outlineLevel="0" max="14" min="14" style="3" width="64.43"/>
    <col collapsed="false" customWidth="true" hidden="false" outlineLevel="0" max="15" min="15" style="3" width="10.14"/>
    <col collapsed="false" customWidth="false" hidden="false" outlineLevel="0" max="16" min="16" style="3" width="9.14"/>
    <col collapsed="false" customWidth="true" hidden="false" outlineLevel="0" max="17" min="17" style="3" width="10.14"/>
    <col collapsed="false" customWidth="true" hidden="false" outlineLevel="0" max="18" min="18" style="4" width="11.57"/>
    <col collapsed="false" customWidth="true" hidden="false" outlineLevel="0" max="19" min="19" style="5" width="12.15"/>
    <col collapsed="false" customWidth="true" hidden="false" outlineLevel="0" max="20" min="20" style="6" width="11.14"/>
    <col collapsed="false" customWidth="true" hidden="false" outlineLevel="0" max="21" min="21" style="7" width="11.29"/>
    <col collapsed="false" customWidth="true" hidden="false" outlineLevel="0" max="22" min="22" style="5" width="13.42"/>
    <col collapsed="false" customWidth="true" hidden="false" outlineLevel="0" max="23" min="23" style="8" width="13.71"/>
    <col collapsed="false" customWidth="false" hidden="false" outlineLevel="0" max="16384" min="24" style="9" width="9.14"/>
  </cols>
  <sheetData>
    <row r="1" customFormat="false" ht="15" hidden="false" customHeight="fals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2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5" t="s">
        <v>21</v>
      </c>
      <c r="W1" s="16" t="s">
        <v>22</v>
      </c>
      <c r="X1" s="9" t="s">
        <v>23</v>
      </c>
      <c r="Y1" s="9" t="n">
        <v>1.2222</v>
      </c>
    </row>
    <row r="2" customFormat="false" ht="15" hidden="false" customHeight="true" outlineLevel="0" collapsed="false">
      <c r="A2" s="17" t="s">
        <v>24</v>
      </c>
      <c r="B2" s="17" t="str">
        <f aca="false">RIGHT(A2,LEN(A2)-FIND("_",A2))</f>
        <v>C18046</v>
      </c>
      <c r="C2" s="18" t="str">
        <f aca="false">_xlfn.TEXTJOIN("-",TRUE(),MID(A2,1,4),MID(A2,5,2),MID(A2,7,2))</f>
        <v>2024-02-29</v>
      </c>
      <c r="D2" s="18" t="n">
        <v>45351</v>
      </c>
      <c r="E2" s="19" t="s">
        <v>25</v>
      </c>
      <c r="F2" s="19" t="s">
        <v>26</v>
      </c>
      <c r="G2" s="20" t="s">
        <v>27</v>
      </c>
      <c r="H2" s="21" t="n">
        <v>45348</v>
      </c>
      <c r="I2" s="22" t="s">
        <v>28</v>
      </c>
      <c r="J2" s="22" t="s">
        <v>29</v>
      </c>
      <c r="K2" s="23" t="s">
        <v>30</v>
      </c>
      <c r="L2" s="24"/>
      <c r="M2" s="19"/>
      <c r="N2" s="25" t="s">
        <v>31</v>
      </c>
      <c r="O2" s="25" t="s">
        <v>32</v>
      </c>
      <c r="P2" s="26" t="n">
        <v>3267</v>
      </c>
      <c r="Q2" s="25" t="s">
        <v>33</v>
      </c>
      <c r="R2" s="27" t="n">
        <v>6.71</v>
      </c>
      <c r="S2" s="28" t="n">
        <f aca="false">R2*P2</f>
        <v>21921.57</v>
      </c>
      <c r="T2" s="29" t="n">
        <v>1950</v>
      </c>
      <c r="U2" s="29" t="n">
        <f aca="false">T2</f>
        <v>1950</v>
      </c>
      <c r="V2" s="30" t="n">
        <f aca="false">U2+S2</f>
        <v>23871.57</v>
      </c>
      <c r="W2" s="30" t="n">
        <f aca="false">V2/P2</f>
        <v>7.30687786960514</v>
      </c>
    </row>
    <row r="3" customFormat="false" ht="15" hidden="false" customHeight="true" outlineLevel="0" collapsed="false">
      <c r="A3" s="17" t="s">
        <v>24</v>
      </c>
      <c r="B3" s="17" t="str">
        <f aca="false">RIGHT(A3,LEN(A3)-FIND("_",A3))</f>
        <v>C18046</v>
      </c>
      <c r="C3" s="18" t="str">
        <f aca="false">_xlfn.TEXTJOIN("-",TRUE(),MID(A3,1,4),MID(A3,5,2),MID(A3,7,2))</f>
        <v>2024-02-29</v>
      </c>
      <c r="D3" s="18" t="n">
        <v>45351</v>
      </c>
      <c r="E3" s="19" t="s">
        <v>25</v>
      </c>
      <c r="F3" s="19" t="s">
        <v>26</v>
      </c>
      <c r="G3" s="20" t="s">
        <v>34</v>
      </c>
      <c r="H3" s="21" t="n">
        <v>45348</v>
      </c>
      <c r="I3" s="22" t="s">
        <v>28</v>
      </c>
      <c r="J3" s="22" t="s">
        <v>29</v>
      </c>
      <c r="K3" s="23" t="s">
        <v>35</v>
      </c>
      <c r="L3" s="24"/>
      <c r="M3" s="19"/>
      <c r="N3" s="25" t="s">
        <v>31</v>
      </c>
      <c r="O3" s="25" t="s">
        <v>32</v>
      </c>
      <c r="P3" s="26" t="n">
        <v>3267</v>
      </c>
      <c r="Q3" s="25" t="s">
        <v>33</v>
      </c>
      <c r="R3" s="27" t="n">
        <v>6.71</v>
      </c>
      <c r="S3" s="28" t="n">
        <f aca="false">R3*P3</f>
        <v>21921.57</v>
      </c>
      <c r="T3" s="29" t="n">
        <v>1950</v>
      </c>
      <c r="U3" s="29" t="n">
        <f aca="false">T3</f>
        <v>1950</v>
      </c>
      <c r="V3" s="30" t="n">
        <f aca="false">U3+S3</f>
        <v>23871.57</v>
      </c>
      <c r="W3" s="30" t="n">
        <f aca="false">V3/P3</f>
        <v>7.30687786960514</v>
      </c>
    </row>
    <row r="4" customFormat="false" ht="15" hidden="false" customHeight="true" outlineLevel="0" collapsed="false">
      <c r="A4" s="17" t="s">
        <v>24</v>
      </c>
      <c r="B4" s="17" t="str">
        <f aca="false">RIGHT(A4,LEN(A4)-FIND("_",A4))</f>
        <v>C18046</v>
      </c>
      <c r="C4" s="18" t="str">
        <f aca="false">_xlfn.TEXTJOIN("-",TRUE(),MID(A4,1,4),MID(A4,5,2),MID(A4,7,2))</f>
        <v>2024-02-29</v>
      </c>
      <c r="D4" s="18" t="n">
        <v>45351</v>
      </c>
      <c r="E4" s="19" t="s">
        <v>25</v>
      </c>
      <c r="F4" s="19" t="s">
        <v>26</v>
      </c>
      <c r="G4" s="20" t="s">
        <v>36</v>
      </c>
      <c r="H4" s="21" t="n">
        <v>45348</v>
      </c>
      <c r="I4" s="22" t="s">
        <v>28</v>
      </c>
      <c r="J4" s="22" t="s">
        <v>37</v>
      </c>
      <c r="K4" s="23" t="s">
        <v>38</v>
      </c>
      <c r="L4" s="24"/>
      <c r="M4" s="19"/>
      <c r="N4" s="25" t="s">
        <v>31</v>
      </c>
      <c r="O4" s="25" t="s">
        <v>32</v>
      </c>
      <c r="P4" s="26" t="n">
        <v>3537</v>
      </c>
      <c r="Q4" s="25" t="s">
        <v>33</v>
      </c>
      <c r="R4" s="27" t="n">
        <v>6.71</v>
      </c>
      <c r="S4" s="28" t="n">
        <f aca="false">R4*P4</f>
        <v>23733.27</v>
      </c>
      <c r="T4" s="29" t="n">
        <v>1950</v>
      </c>
      <c r="U4" s="29" t="n">
        <f aca="false">T4</f>
        <v>1950</v>
      </c>
      <c r="V4" s="30" t="n">
        <f aca="false">U4+S4</f>
        <v>25683.27</v>
      </c>
      <c r="W4" s="30" t="n">
        <f aca="false">V4/P4</f>
        <v>7.26131467345208</v>
      </c>
    </row>
    <row r="5" customFormat="false" ht="15" hidden="false" customHeight="true" outlineLevel="0" collapsed="false">
      <c r="A5" s="17" t="s">
        <v>24</v>
      </c>
      <c r="B5" s="17" t="str">
        <f aca="false">RIGHT(A5,LEN(A5)-FIND("_",A5))</f>
        <v>C18046</v>
      </c>
      <c r="C5" s="18" t="str">
        <f aca="false">_xlfn.TEXTJOIN("-",TRUE(),MID(A5,1,4),MID(A5,5,2),MID(A5,7,2))</f>
        <v>2024-02-29</v>
      </c>
      <c r="D5" s="18" t="n">
        <v>45351</v>
      </c>
      <c r="E5" s="19" t="s">
        <v>25</v>
      </c>
      <c r="F5" s="19" t="s">
        <v>26</v>
      </c>
      <c r="G5" s="20" t="s">
        <v>39</v>
      </c>
      <c r="H5" s="21" t="n">
        <v>45348</v>
      </c>
      <c r="I5" s="22" t="s">
        <v>28</v>
      </c>
      <c r="J5" s="22" t="s">
        <v>37</v>
      </c>
      <c r="K5" s="23" t="s">
        <v>40</v>
      </c>
      <c r="L5" s="24"/>
      <c r="M5" s="19"/>
      <c r="N5" s="25" t="s">
        <v>31</v>
      </c>
      <c r="O5" s="25" t="s">
        <v>32</v>
      </c>
      <c r="P5" s="26" t="n">
        <v>3240</v>
      </c>
      <c r="Q5" s="25" t="s">
        <v>33</v>
      </c>
      <c r="R5" s="27" t="n">
        <v>6.71</v>
      </c>
      <c r="S5" s="28" t="n">
        <f aca="false">R5*P5</f>
        <v>21740.4</v>
      </c>
      <c r="T5" s="29" t="n">
        <v>1950</v>
      </c>
      <c r="U5" s="29" t="n">
        <f aca="false">T5</f>
        <v>1950</v>
      </c>
      <c r="V5" s="30" t="n">
        <f aca="false">U5+S5</f>
        <v>23690.4</v>
      </c>
      <c r="W5" s="30" t="n">
        <f aca="false">V5/P5</f>
        <v>7.31185185185185</v>
      </c>
    </row>
    <row r="6" customFormat="false" ht="15.75" hidden="false" customHeight="true" outlineLevel="0" collapsed="false">
      <c r="A6" s="17" t="s">
        <v>24</v>
      </c>
      <c r="B6" s="17" t="str">
        <f aca="false">RIGHT(A6,LEN(A6)-FIND("_",A6))</f>
        <v>C18046</v>
      </c>
      <c r="C6" s="18" t="str">
        <f aca="false">_xlfn.TEXTJOIN("-",TRUE(),MID(A6,1,4),MID(A6,5,2),MID(A6,7,2))</f>
        <v>2024-02-29</v>
      </c>
      <c r="D6" s="18" t="n">
        <v>45351</v>
      </c>
      <c r="E6" s="19" t="s">
        <v>25</v>
      </c>
      <c r="F6" s="19" t="s">
        <v>26</v>
      </c>
      <c r="G6" s="20" t="s">
        <v>41</v>
      </c>
      <c r="H6" s="21" t="n">
        <v>45348</v>
      </c>
      <c r="I6" s="22" t="s">
        <v>28</v>
      </c>
      <c r="J6" s="22" t="s">
        <v>37</v>
      </c>
      <c r="K6" s="23" t="s">
        <v>42</v>
      </c>
      <c r="L6" s="24"/>
      <c r="M6" s="19"/>
      <c r="N6" s="25" t="s">
        <v>31</v>
      </c>
      <c r="O6" s="25" t="s">
        <v>32</v>
      </c>
      <c r="P6" s="26" t="n">
        <v>189</v>
      </c>
      <c r="Q6" s="25" t="s">
        <v>33</v>
      </c>
      <c r="R6" s="27" t="n">
        <v>6.71</v>
      </c>
      <c r="S6" s="28" t="n">
        <f aca="false">R6*P6</f>
        <v>1268.19</v>
      </c>
      <c r="T6" s="29" t="n">
        <v>1950</v>
      </c>
      <c r="U6" s="29" t="n">
        <f aca="false">S6*T6/(S6+S7)</f>
        <v>111.239782843679</v>
      </c>
      <c r="V6" s="30" t="n">
        <f aca="false">U6+S6</f>
        <v>1379.42978284368</v>
      </c>
      <c r="W6" s="30" t="n">
        <f aca="false">V6/P6</f>
        <v>7.29857027959619</v>
      </c>
    </row>
    <row r="7" customFormat="false" ht="15.75" hidden="false" customHeight="true" outlineLevel="0" collapsed="false">
      <c r="A7" s="17" t="s">
        <v>24</v>
      </c>
      <c r="B7" s="17" t="str">
        <f aca="false">RIGHT(A7,LEN(A7)-FIND("_",A7))</f>
        <v>C18046</v>
      </c>
      <c r="C7" s="18" t="str">
        <f aca="false">_xlfn.TEXTJOIN("-",TRUE(),MID(A7,1,4),MID(A7,5,2),MID(A7,7,2))</f>
        <v>2024-02-29</v>
      </c>
      <c r="D7" s="18" t="n">
        <v>45351</v>
      </c>
      <c r="E7" s="19" t="s">
        <v>25</v>
      </c>
      <c r="F7" s="19" t="s">
        <v>26</v>
      </c>
      <c r="G7" s="20" t="s">
        <v>41</v>
      </c>
      <c r="H7" s="21" t="n">
        <v>45348</v>
      </c>
      <c r="I7" s="22" t="s">
        <v>28</v>
      </c>
      <c r="J7" s="22" t="s">
        <v>37</v>
      </c>
      <c r="K7" s="23" t="s">
        <v>42</v>
      </c>
      <c r="L7" s="24"/>
      <c r="M7" s="19"/>
      <c r="N7" s="25" t="s">
        <v>43</v>
      </c>
      <c r="O7" s="25" t="s">
        <v>44</v>
      </c>
      <c r="P7" s="26" t="n">
        <v>810</v>
      </c>
      <c r="Q7" s="25" t="s">
        <v>33</v>
      </c>
      <c r="R7" s="27" t="n">
        <v>25.88</v>
      </c>
      <c r="S7" s="28" t="n">
        <f aca="false">R7*P7</f>
        <v>20962.8</v>
      </c>
      <c r="T7" s="31"/>
      <c r="U7" s="29" t="n">
        <f aca="false">S7*T6/(S6+S7)</f>
        <v>1838.76021715632</v>
      </c>
      <c r="V7" s="30" t="n">
        <f aca="false">U7+S7</f>
        <v>22801.5602171563</v>
      </c>
      <c r="W7" s="30" t="n">
        <f aca="false">V7/P7</f>
        <v>28.1500743421683</v>
      </c>
    </row>
    <row r="8" customFormat="false" ht="15" hidden="false" customHeight="true" outlineLevel="0" collapsed="false">
      <c r="A8" s="17" t="s">
        <v>24</v>
      </c>
      <c r="B8" s="17" t="str">
        <f aca="false">RIGHT(A8,LEN(A8)-FIND("_",A8))</f>
        <v>C18046</v>
      </c>
      <c r="C8" s="18" t="str">
        <f aca="false">_xlfn.TEXTJOIN("-",TRUE(),MID(A8,1,4),MID(A8,5,2),MID(A8,7,2))</f>
        <v>2024-02-29</v>
      </c>
      <c r="D8" s="18" t="n">
        <v>45351</v>
      </c>
      <c r="E8" s="19" t="s">
        <v>25</v>
      </c>
      <c r="F8" s="19" t="s">
        <v>26</v>
      </c>
      <c r="G8" s="20" t="s">
        <v>45</v>
      </c>
      <c r="H8" s="21" t="n">
        <v>45348</v>
      </c>
      <c r="I8" s="22" t="s">
        <v>28</v>
      </c>
      <c r="J8" s="22" t="s">
        <v>37</v>
      </c>
      <c r="K8" s="23" t="s">
        <v>46</v>
      </c>
      <c r="L8" s="24"/>
      <c r="M8" s="19"/>
      <c r="N8" s="25" t="s">
        <v>43</v>
      </c>
      <c r="O8" s="25" t="s">
        <v>44</v>
      </c>
      <c r="P8" s="26" t="n">
        <v>810</v>
      </c>
      <c r="Q8" s="25" t="s">
        <v>33</v>
      </c>
      <c r="R8" s="27" t="n">
        <v>25.88</v>
      </c>
      <c r="S8" s="28" t="n">
        <f aca="false">R8*P8</f>
        <v>20962.8</v>
      </c>
      <c r="T8" s="29" t="n">
        <v>1950</v>
      </c>
      <c r="U8" s="29" t="n">
        <f aca="false">T8</f>
        <v>1950</v>
      </c>
      <c r="V8" s="30" t="n">
        <f aca="false">U8+S8</f>
        <v>22912.8</v>
      </c>
      <c r="W8" s="30" t="n">
        <f aca="false">V8/P8</f>
        <v>28.2874074074074</v>
      </c>
    </row>
    <row r="9" customFormat="false" ht="15" hidden="false" customHeight="true" outlineLevel="0" collapsed="false">
      <c r="A9" s="32" t="s">
        <v>24</v>
      </c>
      <c r="B9" s="32" t="str">
        <f aca="false">RIGHT(A9,LEN(A9)-FIND("_",A9))</f>
        <v>C18046</v>
      </c>
      <c r="C9" s="33" t="str">
        <f aca="false">_xlfn.TEXTJOIN("-",TRUE(),MID(A9,1,4),MID(A9,5,2),MID(A9,7,2))</f>
        <v>2024-02-29</v>
      </c>
      <c r="D9" s="18" t="n">
        <v>45351</v>
      </c>
      <c r="E9" s="34" t="s">
        <v>25</v>
      </c>
      <c r="F9" s="34" t="s">
        <v>26</v>
      </c>
      <c r="G9" s="35" t="s">
        <v>47</v>
      </c>
      <c r="H9" s="36" t="n">
        <v>45349</v>
      </c>
      <c r="I9" s="37" t="s">
        <v>48</v>
      </c>
      <c r="J9" s="37" t="s">
        <v>49</v>
      </c>
      <c r="K9" s="38" t="s">
        <v>50</v>
      </c>
      <c r="L9" s="39"/>
      <c r="M9" s="34"/>
      <c r="N9" s="40" t="s">
        <v>51</v>
      </c>
      <c r="O9" s="40" t="s">
        <v>52</v>
      </c>
      <c r="P9" s="41" t="n">
        <v>1890</v>
      </c>
      <c r="Q9" s="40" t="s">
        <v>33</v>
      </c>
      <c r="R9" s="42" t="n">
        <v>10.41</v>
      </c>
      <c r="S9" s="43" t="n">
        <f aca="false">R9*P9</f>
        <v>19674.9</v>
      </c>
      <c r="T9" s="44" t="n">
        <v>1950</v>
      </c>
      <c r="U9" s="44" t="n">
        <f aca="false">T9</f>
        <v>1950</v>
      </c>
      <c r="V9" s="45" t="n">
        <f aca="false">U9+S9</f>
        <v>21624.9</v>
      </c>
      <c r="W9" s="45" t="n">
        <f aca="false">V9/P9</f>
        <v>11.441746031746</v>
      </c>
    </row>
    <row r="10" customFormat="false" ht="15" hidden="false" customHeight="true" outlineLevel="0" collapsed="false">
      <c r="A10" s="46" t="s">
        <v>53</v>
      </c>
      <c r="B10" s="46" t="str">
        <f aca="false">RIGHT(A10,LEN(A10)-FIND("_",A10))</f>
        <v>C4699</v>
      </c>
      <c r="C10" s="47" t="str">
        <f aca="false">_xlfn.TEXTJOIN("-",TRUE(),MID(A10,1,4),MID(A10,5,2),MID(A10,7,2))</f>
        <v>2024-03-06</v>
      </c>
      <c r="D10" s="47" t="n">
        <v>45357</v>
      </c>
      <c r="E10" s="48" t="s">
        <v>25</v>
      </c>
      <c r="F10" s="48" t="s">
        <v>26</v>
      </c>
      <c r="G10" s="49" t="s">
        <v>54</v>
      </c>
      <c r="H10" s="50" t="n">
        <v>45348</v>
      </c>
      <c r="I10" s="51" t="s">
        <v>28</v>
      </c>
      <c r="J10" s="51" t="s">
        <v>37</v>
      </c>
      <c r="K10" s="52" t="s">
        <v>55</v>
      </c>
      <c r="L10" s="53"/>
      <c r="M10" s="48"/>
      <c r="N10" s="25" t="s">
        <v>31</v>
      </c>
      <c r="O10" s="54" t="s">
        <v>32</v>
      </c>
      <c r="P10" s="55" t="n">
        <v>945</v>
      </c>
      <c r="Q10" s="54" t="s">
        <v>33</v>
      </c>
      <c r="R10" s="56" t="n">
        <v>6.71</v>
      </c>
      <c r="S10" s="57" t="n">
        <f aca="false">R10*P10</f>
        <v>6340.95</v>
      </c>
      <c r="T10" s="58" t="n">
        <v>1950</v>
      </c>
      <c r="U10" s="58" t="n">
        <f aca="false">S10*$T$10/SUM($S$10:$S$13)</f>
        <v>608.642057347909</v>
      </c>
      <c r="V10" s="59" t="n">
        <f aca="false">U10+S10</f>
        <v>6949.59205734791</v>
      </c>
      <c r="W10" s="59" t="n">
        <f aca="false">V10/P10</f>
        <v>7.35406566915123</v>
      </c>
    </row>
    <row r="11" customFormat="false" ht="15" hidden="false" customHeight="true" outlineLevel="0" collapsed="false">
      <c r="A11" s="17" t="s">
        <v>53</v>
      </c>
      <c r="B11" s="17" t="str">
        <f aca="false">RIGHT(A11,LEN(A11)-FIND("_",A11))</f>
        <v>C4699</v>
      </c>
      <c r="C11" s="18" t="str">
        <f aca="false">_xlfn.TEXTJOIN("-",TRUE(),MID(A11,1,4),MID(A11,5,2),MID(A11,7,2))</f>
        <v>2024-03-06</v>
      </c>
      <c r="D11" s="18" t="n">
        <v>45357</v>
      </c>
      <c r="E11" s="19" t="s">
        <v>25</v>
      </c>
      <c r="F11" s="19" t="s">
        <v>26</v>
      </c>
      <c r="G11" s="20" t="s">
        <v>54</v>
      </c>
      <c r="H11" s="21" t="n">
        <v>45348</v>
      </c>
      <c r="I11" s="22" t="s">
        <v>28</v>
      </c>
      <c r="J11" s="22" t="s">
        <v>37</v>
      </c>
      <c r="K11" s="60" t="s">
        <v>55</v>
      </c>
      <c r="L11" s="24"/>
      <c r="M11" s="19"/>
      <c r="N11" s="25" t="s">
        <v>51</v>
      </c>
      <c r="O11" s="25" t="s">
        <v>52</v>
      </c>
      <c r="P11" s="26" t="n">
        <v>499.5</v>
      </c>
      <c r="Q11" s="25" t="s">
        <v>33</v>
      </c>
      <c r="R11" s="27" t="n">
        <v>10.47</v>
      </c>
      <c r="S11" s="28" t="n">
        <f aca="false">R11*P11</f>
        <v>5229.765</v>
      </c>
      <c r="T11" s="29"/>
      <c r="U11" s="29" t="n">
        <f aca="false">S11*$T$10/SUM($S$10:$S$13)</f>
        <v>501.98391866299</v>
      </c>
      <c r="V11" s="30" t="n">
        <f aca="false">U11+S11</f>
        <v>5731.74891866299</v>
      </c>
      <c r="W11" s="30" t="n">
        <f aca="false">V11/P11</f>
        <v>11.4749728101361</v>
      </c>
    </row>
    <row r="12" customFormat="false" ht="15" hidden="false" customHeight="true" outlineLevel="0" collapsed="false">
      <c r="A12" s="17" t="s">
        <v>53</v>
      </c>
      <c r="B12" s="17" t="str">
        <f aca="false">RIGHT(A12,LEN(A12)-FIND("_",A12))</f>
        <v>C4699</v>
      </c>
      <c r="C12" s="18" t="str">
        <f aca="false">_xlfn.TEXTJOIN("-",TRUE(),MID(A12,1,4),MID(A12,5,2),MID(A12,7,2))</f>
        <v>2024-03-06</v>
      </c>
      <c r="D12" s="18" t="n">
        <v>45357</v>
      </c>
      <c r="E12" s="19" t="s">
        <v>25</v>
      </c>
      <c r="F12" s="19" t="s">
        <v>26</v>
      </c>
      <c r="G12" s="20" t="s">
        <v>54</v>
      </c>
      <c r="H12" s="21" t="n">
        <v>45348</v>
      </c>
      <c r="I12" s="22" t="s">
        <v>28</v>
      </c>
      <c r="J12" s="22" t="s">
        <v>37</v>
      </c>
      <c r="K12" s="60" t="s">
        <v>55</v>
      </c>
      <c r="L12" s="24"/>
      <c r="M12" s="19"/>
      <c r="N12" s="25" t="s">
        <v>56</v>
      </c>
      <c r="O12" s="25" t="s">
        <v>57</v>
      </c>
      <c r="P12" s="26" t="n">
        <v>108</v>
      </c>
      <c r="Q12" s="25" t="s">
        <v>33</v>
      </c>
      <c r="R12" s="27" t="n">
        <v>16.27</v>
      </c>
      <c r="S12" s="28" t="n">
        <f aca="false">R12*P12</f>
        <v>1757.16</v>
      </c>
      <c r="T12" s="29"/>
      <c r="U12" s="29" t="n">
        <f aca="false">S12*$T$10/SUM($S$10:$S$13)</f>
        <v>168.662657407715</v>
      </c>
      <c r="V12" s="30" t="n">
        <f aca="false">U12+S12</f>
        <v>1925.82265740771</v>
      </c>
      <c r="W12" s="30" t="n">
        <f aca="false">V12/P12</f>
        <v>17.8316912722937</v>
      </c>
    </row>
    <row r="13" customFormat="false" ht="15" hidden="false" customHeight="true" outlineLevel="0" collapsed="false">
      <c r="A13" s="17" t="s">
        <v>53</v>
      </c>
      <c r="B13" s="17" t="str">
        <f aca="false">RIGHT(A13,LEN(A13)-FIND("_",A13))</f>
        <v>C4699</v>
      </c>
      <c r="C13" s="18" t="str">
        <f aca="false">_xlfn.TEXTJOIN("-",TRUE(),MID(A13,1,4),MID(A13,5,2),MID(A13,7,2))</f>
        <v>2024-03-06</v>
      </c>
      <c r="D13" s="18" t="n">
        <v>45357</v>
      </c>
      <c r="E13" s="19" t="s">
        <v>25</v>
      </c>
      <c r="F13" s="19" t="s">
        <v>26</v>
      </c>
      <c r="G13" s="20" t="s">
        <v>54</v>
      </c>
      <c r="H13" s="21" t="n">
        <v>45348</v>
      </c>
      <c r="I13" s="22" t="s">
        <v>28</v>
      </c>
      <c r="J13" s="22" t="s">
        <v>37</v>
      </c>
      <c r="K13" s="60" t="s">
        <v>55</v>
      </c>
      <c r="L13" s="24"/>
      <c r="M13" s="19"/>
      <c r="N13" s="25" t="s">
        <v>43</v>
      </c>
      <c r="O13" s="25" t="s">
        <v>44</v>
      </c>
      <c r="P13" s="26" t="n">
        <v>270</v>
      </c>
      <c r="Q13" s="25" t="s">
        <v>33</v>
      </c>
      <c r="R13" s="27" t="n">
        <v>25.88</v>
      </c>
      <c r="S13" s="28" t="n">
        <f aca="false">R13*P13</f>
        <v>6987.6</v>
      </c>
      <c r="T13" s="29"/>
      <c r="U13" s="29" t="n">
        <f aca="false">S13*$T$10/SUM($S$10:$S$13)</f>
        <v>670.711366581387</v>
      </c>
      <c r="V13" s="30" t="n">
        <f aca="false">U13+S13</f>
        <v>7658.31136658139</v>
      </c>
      <c r="W13" s="30" t="n">
        <f aca="false">V13/P13</f>
        <v>28.3641161725237</v>
      </c>
    </row>
    <row r="14" customFormat="false" ht="15" hidden="false" customHeight="true" outlineLevel="0" collapsed="false">
      <c r="A14" s="17" t="s">
        <v>53</v>
      </c>
      <c r="B14" s="17" t="str">
        <f aca="false">RIGHT(A14,LEN(A14)-FIND("_",A14))</f>
        <v>C4699</v>
      </c>
      <c r="C14" s="18" t="str">
        <f aca="false">_xlfn.TEXTJOIN("-",TRUE(),MID(A14,1,4),MID(A14,5,2),MID(A14,7,2))</f>
        <v>2024-03-06</v>
      </c>
      <c r="D14" s="18" t="n">
        <v>45357</v>
      </c>
      <c r="E14" s="19" t="s">
        <v>25</v>
      </c>
      <c r="F14" s="19" t="s">
        <v>26</v>
      </c>
      <c r="G14" s="20" t="s">
        <v>58</v>
      </c>
      <c r="H14" s="21" t="n">
        <v>45350</v>
      </c>
      <c r="I14" s="22" t="s">
        <v>48</v>
      </c>
      <c r="J14" s="22" t="s">
        <v>49</v>
      </c>
      <c r="K14" s="23" t="s">
        <v>59</v>
      </c>
      <c r="L14" s="24"/>
      <c r="M14" s="19"/>
      <c r="N14" s="25" t="s">
        <v>51</v>
      </c>
      <c r="O14" s="25" t="s">
        <v>52</v>
      </c>
      <c r="P14" s="26" t="n">
        <v>1242</v>
      </c>
      <c r="Q14" s="25" t="s">
        <v>33</v>
      </c>
      <c r="R14" s="27" t="n">
        <v>10.41</v>
      </c>
      <c r="S14" s="28" t="n">
        <f aca="false">R14*P14</f>
        <v>12929.22</v>
      </c>
      <c r="T14" s="29" t="n">
        <v>1750</v>
      </c>
      <c r="U14" s="29" t="n">
        <f aca="false">S14*$T$14/SUM($S$14:$S$15)</f>
        <v>988.796460176991</v>
      </c>
      <c r="V14" s="30" t="n">
        <f aca="false">U14+S14</f>
        <v>13918.016460177</v>
      </c>
      <c r="W14" s="30" t="n">
        <f aca="false">V14/P14</f>
        <v>11.2061324156014</v>
      </c>
    </row>
    <row r="15" customFormat="false" ht="15" hidden="false" customHeight="true" outlineLevel="0" collapsed="false">
      <c r="A15" s="17" t="s">
        <v>53</v>
      </c>
      <c r="B15" s="17" t="str">
        <f aca="false">RIGHT(A15,LEN(A15)-FIND("_",A15))</f>
        <v>C4699</v>
      </c>
      <c r="C15" s="18" t="str">
        <f aca="false">_xlfn.TEXTJOIN("-",TRUE(),MID(A15,1,4),MID(A15,5,2),MID(A15,7,2))</f>
        <v>2024-03-06</v>
      </c>
      <c r="D15" s="18" t="n">
        <v>45357</v>
      </c>
      <c r="E15" s="19" t="s">
        <v>25</v>
      </c>
      <c r="F15" s="19" t="s">
        <v>26</v>
      </c>
      <c r="G15" s="20" t="s">
        <v>58</v>
      </c>
      <c r="H15" s="21" t="n">
        <v>45350</v>
      </c>
      <c r="I15" s="22" t="s">
        <v>48</v>
      </c>
      <c r="J15" s="61" t="s">
        <v>49</v>
      </c>
      <c r="K15" s="23" t="s">
        <v>59</v>
      </c>
      <c r="L15" s="62"/>
      <c r="M15" s="19"/>
      <c r="N15" s="25" t="s">
        <v>60</v>
      </c>
      <c r="O15" s="63" t="s">
        <v>61</v>
      </c>
      <c r="P15" s="26" t="n">
        <v>648</v>
      </c>
      <c r="Q15" s="63" t="s">
        <v>33</v>
      </c>
      <c r="R15" s="27" t="n">
        <v>15.36</v>
      </c>
      <c r="S15" s="30" t="n">
        <f aca="false">R15*P15</f>
        <v>9953.28</v>
      </c>
      <c r="T15" s="29"/>
      <c r="U15" s="29" t="n">
        <f aca="false">S15*$T$14/SUM($S$14:$S$15)</f>
        <v>761.203539823009</v>
      </c>
      <c r="V15" s="30" t="n">
        <f aca="false">U15+S15</f>
        <v>10714.483539823</v>
      </c>
      <c r="W15" s="30" t="n">
        <f aca="false">V15/P15</f>
        <v>16.5346968207145</v>
      </c>
    </row>
    <row r="16" customFormat="false" ht="15" hidden="false" customHeight="true" outlineLevel="0" collapsed="false">
      <c r="A16" s="17" t="s">
        <v>53</v>
      </c>
      <c r="B16" s="17" t="str">
        <f aca="false">RIGHT(A16,LEN(A16)-FIND("_",A16))</f>
        <v>C4699</v>
      </c>
      <c r="C16" s="18" t="str">
        <f aca="false">_xlfn.TEXTJOIN("-",TRUE(),MID(A16,1,4),MID(A16,5,2),MID(A16,7,2))</f>
        <v>2024-03-06</v>
      </c>
      <c r="D16" s="18" t="n">
        <v>45357</v>
      </c>
      <c r="E16" s="19" t="s">
        <v>25</v>
      </c>
      <c r="F16" s="19" t="s">
        <v>26</v>
      </c>
      <c r="G16" s="20" t="s">
        <v>62</v>
      </c>
      <c r="H16" s="21" t="n">
        <v>45350</v>
      </c>
      <c r="I16" s="22" t="s">
        <v>48</v>
      </c>
      <c r="J16" s="61" t="s">
        <v>49</v>
      </c>
      <c r="K16" s="23" t="s">
        <v>63</v>
      </c>
      <c r="L16" s="62"/>
      <c r="M16" s="19"/>
      <c r="N16" s="25" t="s">
        <v>51</v>
      </c>
      <c r="O16" s="63" t="s">
        <v>52</v>
      </c>
      <c r="P16" s="26" t="n">
        <v>1242</v>
      </c>
      <c r="Q16" s="63" t="s">
        <v>33</v>
      </c>
      <c r="R16" s="27" t="n">
        <v>10.41</v>
      </c>
      <c r="S16" s="30" t="n">
        <f aca="false">R16*P16</f>
        <v>12929.22</v>
      </c>
      <c r="T16" s="29" t="n">
        <v>1950</v>
      </c>
      <c r="U16" s="29" t="n">
        <f aca="false">S16*$T$16/SUM($S$16:$S$17)</f>
        <v>1101.8017699115</v>
      </c>
      <c r="V16" s="30" t="n">
        <f aca="false">U16+S16</f>
        <v>14031.0217699115</v>
      </c>
      <c r="W16" s="30" t="n">
        <f aca="false">V16/P16</f>
        <v>11.2971189773845</v>
      </c>
    </row>
    <row r="17" customFormat="false" ht="15" hidden="false" customHeight="true" outlineLevel="0" collapsed="false">
      <c r="A17" s="17" t="s">
        <v>53</v>
      </c>
      <c r="B17" s="17" t="str">
        <f aca="false">RIGHT(A17,LEN(A17)-FIND("_",A17))</f>
        <v>C4699</v>
      </c>
      <c r="C17" s="18" t="str">
        <f aca="false">_xlfn.TEXTJOIN("-",TRUE(),MID(A17,1,4),MID(A17,5,2),MID(A17,7,2))</f>
        <v>2024-03-06</v>
      </c>
      <c r="D17" s="18" t="n">
        <v>45357</v>
      </c>
      <c r="E17" s="19" t="s">
        <v>25</v>
      </c>
      <c r="F17" s="19" t="s">
        <v>26</v>
      </c>
      <c r="G17" s="20" t="s">
        <v>62</v>
      </c>
      <c r="H17" s="21" t="n">
        <v>45350</v>
      </c>
      <c r="I17" s="22" t="s">
        <v>48</v>
      </c>
      <c r="J17" s="61" t="s">
        <v>49</v>
      </c>
      <c r="K17" s="23" t="s">
        <v>63</v>
      </c>
      <c r="L17" s="62"/>
      <c r="M17" s="19"/>
      <c r="N17" s="25" t="s">
        <v>60</v>
      </c>
      <c r="O17" s="63" t="s">
        <v>61</v>
      </c>
      <c r="P17" s="26" t="n">
        <v>648</v>
      </c>
      <c r="Q17" s="63" t="s">
        <v>33</v>
      </c>
      <c r="R17" s="27" t="n">
        <v>15.36</v>
      </c>
      <c r="S17" s="30" t="n">
        <f aca="false">R17*P17</f>
        <v>9953.28</v>
      </c>
      <c r="T17" s="29"/>
      <c r="U17" s="29" t="n">
        <f aca="false">S17*$T$16/SUM($S$16:$S$17)</f>
        <v>848.198230088495</v>
      </c>
      <c r="V17" s="30" t="n">
        <f aca="false">U17+S17</f>
        <v>10801.4782300885</v>
      </c>
      <c r="W17" s="30" t="n">
        <f aca="false">V17/P17</f>
        <v>16.668947885939</v>
      </c>
    </row>
    <row r="18" customFormat="false" ht="15" hidden="false" customHeight="true" outlineLevel="0" collapsed="false">
      <c r="A18" s="17" t="s">
        <v>53</v>
      </c>
      <c r="B18" s="17" t="str">
        <f aca="false">RIGHT(A18,LEN(A18)-FIND("_",A18))</f>
        <v>C4699</v>
      </c>
      <c r="C18" s="18" t="str">
        <f aca="false">_xlfn.TEXTJOIN("-",TRUE(),MID(A18,1,4),MID(A18,5,2),MID(A18,7,2))</f>
        <v>2024-03-06</v>
      </c>
      <c r="D18" s="18" t="n">
        <v>45357</v>
      </c>
      <c r="E18" s="19" t="s">
        <v>25</v>
      </c>
      <c r="F18" s="19" t="s">
        <v>26</v>
      </c>
      <c r="G18" s="20" t="s">
        <v>64</v>
      </c>
      <c r="H18" s="21" t="n">
        <v>45351</v>
      </c>
      <c r="I18" s="22" t="s">
        <v>48</v>
      </c>
      <c r="J18" s="61" t="s">
        <v>49</v>
      </c>
      <c r="K18" s="23" t="s">
        <v>65</v>
      </c>
      <c r="L18" s="62"/>
      <c r="M18" s="19"/>
      <c r="N18" s="25" t="s">
        <v>51</v>
      </c>
      <c r="O18" s="63" t="s">
        <v>52</v>
      </c>
      <c r="P18" s="26" t="n">
        <v>1350</v>
      </c>
      <c r="Q18" s="63" t="s">
        <v>33</v>
      </c>
      <c r="R18" s="27" t="n">
        <v>10.41</v>
      </c>
      <c r="S18" s="30" t="n">
        <f aca="false">R18*P18</f>
        <v>14053.5</v>
      </c>
      <c r="T18" s="29" t="n">
        <v>1750</v>
      </c>
      <c r="U18" s="29" t="n">
        <f aca="false">S18*$T$18/SUM($S$18:$S$19)</f>
        <v>1100.48930772019</v>
      </c>
      <c r="V18" s="30" t="n">
        <f aca="false">U18+S18</f>
        <v>15153.9893077202</v>
      </c>
      <c r="W18" s="30" t="n">
        <f aca="false">V18/P18</f>
        <v>11.2251772649779</v>
      </c>
    </row>
    <row r="19" customFormat="false" ht="15.75" hidden="false" customHeight="true" outlineLevel="0" collapsed="false">
      <c r="A19" s="17" t="s">
        <v>53</v>
      </c>
      <c r="B19" s="17" t="str">
        <f aca="false">RIGHT(A19,LEN(A19)-FIND("_",A19))</f>
        <v>C4699</v>
      </c>
      <c r="C19" s="18" t="str">
        <f aca="false">_xlfn.TEXTJOIN("-",TRUE(),MID(A19,1,4),MID(A19,5,2),MID(A19,7,2))</f>
        <v>2024-03-06</v>
      </c>
      <c r="D19" s="18" t="n">
        <v>45357</v>
      </c>
      <c r="E19" s="19" t="s">
        <v>25</v>
      </c>
      <c r="F19" s="19" t="s">
        <v>26</v>
      </c>
      <c r="G19" s="20" t="s">
        <v>64</v>
      </c>
      <c r="H19" s="21" t="n">
        <v>45351</v>
      </c>
      <c r="I19" s="22" t="s">
        <v>48</v>
      </c>
      <c r="J19" s="61" t="s">
        <v>49</v>
      </c>
      <c r="K19" s="23" t="s">
        <v>65</v>
      </c>
      <c r="L19" s="64"/>
      <c r="M19" s="19"/>
      <c r="N19" s="25" t="s">
        <v>60</v>
      </c>
      <c r="O19" s="63" t="s">
        <v>61</v>
      </c>
      <c r="P19" s="26" t="n">
        <v>540</v>
      </c>
      <c r="Q19" s="25" t="s">
        <v>33</v>
      </c>
      <c r="R19" s="27" t="n">
        <v>15.36</v>
      </c>
      <c r="S19" s="28" t="n">
        <f aca="false">R19*P19</f>
        <v>8294.4</v>
      </c>
      <c r="T19" s="29"/>
      <c r="U19" s="29" t="n">
        <f aca="false">S19*$T$18/SUM($S$18:$S$19)</f>
        <v>649.510692279812</v>
      </c>
      <c r="V19" s="30" t="n">
        <f aca="false">U19+S19</f>
        <v>8943.91069227981</v>
      </c>
      <c r="W19" s="30" t="n">
        <f aca="false">V19/P19</f>
        <v>16.5627975782959</v>
      </c>
    </row>
    <row r="20" customFormat="false" ht="15" hidden="false" customHeight="true" outlineLevel="0" collapsed="false">
      <c r="A20" s="17" t="s">
        <v>53</v>
      </c>
      <c r="B20" s="17" t="str">
        <f aca="false">RIGHT(A20,LEN(A20)-FIND("_",A20))</f>
        <v>C4699</v>
      </c>
      <c r="C20" s="18" t="str">
        <f aca="false">_xlfn.TEXTJOIN("-",TRUE(),MID(A20,1,4),MID(A20,5,2),MID(A20,7,2))</f>
        <v>2024-03-06</v>
      </c>
      <c r="D20" s="18" t="n">
        <v>45357</v>
      </c>
      <c r="E20" s="19" t="s">
        <v>25</v>
      </c>
      <c r="F20" s="19" t="s">
        <v>26</v>
      </c>
      <c r="G20" s="20" t="s">
        <v>66</v>
      </c>
      <c r="H20" s="21" t="n">
        <v>45351</v>
      </c>
      <c r="I20" s="22" t="s">
        <v>48</v>
      </c>
      <c r="J20" s="61" t="s">
        <v>49</v>
      </c>
      <c r="K20" s="23" t="s">
        <v>67</v>
      </c>
      <c r="L20" s="64"/>
      <c r="M20" s="19"/>
      <c r="N20" s="25" t="s">
        <v>51</v>
      </c>
      <c r="O20" s="63" t="s">
        <v>52</v>
      </c>
      <c r="P20" s="26" t="n">
        <v>1134</v>
      </c>
      <c r="Q20" s="25" t="s">
        <v>33</v>
      </c>
      <c r="R20" s="27" t="n">
        <v>10.41</v>
      </c>
      <c r="S20" s="28" t="n">
        <f aca="false">R20*P20</f>
        <v>11804.94</v>
      </c>
      <c r="T20" s="29" t="n">
        <v>1950</v>
      </c>
      <c r="U20" s="29" t="n">
        <f aca="false">S20*$T$20/SUM($S$20:$S$21)</f>
        <v>982.482887367766</v>
      </c>
      <c r="V20" s="30" t="n">
        <f aca="false">U20+S20</f>
        <v>12787.4228873678</v>
      </c>
      <c r="W20" s="30" t="n">
        <f aca="false">V20/P20</f>
        <v>11.2763870258975</v>
      </c>
    </row>
    <row r="21" customFormat="false" ht="15" hidden="false" customHeight="true" outlineLevel="0" collapsed="false">
      <c r="A21" s="32" t="s">
        <v>53</v>
      </c>
      <c r="B21" s="32" t="str">
        <f aca="false">RIGHT(A21,LEN(A21)-FIND("_",A21))</f>
        <v>C4699</v>
      </c>
      <c r="C21" s="33" t="str">
        <f aca="false">_xlfn.TEXTJOIN("-",TRUE(),MID(A21,1,4),MID(A21,5,2),MID(A21,7,2))</f>
        <v>2024-03-06</v>
      </c>
      <c r="D21" s="33" t="n">
        <v>45357</v>
      </c>
      <c r="E21" s="34" t="s">
        <v>25</v>
      </c>
      <c r="F21" s="34" t="s">
        <v>26</v>
      </c>
      <c r="G21" s="35" t="s">
        <v>66</v>
      </c>
      <c r="H21" s="36" t="n">
        <v>45351</v>
      </c>
      <c r="I21" s="37" t="s">
        <v>48</v>
      </c>
      <c r="J21" s="65" t="s">
        <v>49</v>
      </c>
      <c r="K21" s="38" t="s">
        <v>67</v>
      </c>
      <c r="L21" s="66"/>
      <c r="M21" s="34"/>
      <c r="N21" s="40" t="s">
        <v>68</v>
      </c>
      <c r="O21" s="67" t="s">
        <v>69</v>
      </c>
      <c r="P21" s="41" t="n">
        <v>486</v>
      </c>
      <c r="Q21" s="40" t="s">
        <v>33</v>
      </c>
      <c r="R21" s="42" t="n">
        <v>23.92</v>
      </c>
      <c r="S21" s="43" t="n">
        <f aca="false">R21*P21</f>
        <v>11625.12</v>
      </c>
      <c r="T21" s="68"/>
      <c r="U21" s="44" t="n">
        <f aca="false">S21*$T$20/SUM($S$20:$S$21)</f>
        <v>967.517112632234</v>
      </c>
      <c r="V21" s="45" t="n">
        <f aca="false">U21+S21</f>
        <v>12592.6371126322</v>
      </c>
      <c r="W21" s="45" t="n">
        <f aca="false">V21/P21</f>
        <v>25.9107759519182</v>
      </c>
    </row>
    <row r="22" customFormat="false" ht="15" hidden="false" customHeight="true" outlineLevel="0" collapsed="false">
      <c r="A22" s="69" t="s">
        <v>70</v>
      </c>
      <c r="B22" s="69" t="str">
        <f aca="false">RIGHT(A22,LEN(A22)-FIND("_",A22))</f>
        <v>C20313</v>
      </c>
      <c r="C22" s="70" t="str">
        <f aca="false">_xlfn.TEXTJOIN("-",TRUE(),MID(A22,1,4),MID(A22,5,2),MID(A22,7,2))</f>
        <v>2024-03-06</v>
      </c>
      <c r="D22" s="70" t="n">
        <v>45357</v>
      </c>
      <c r="E22" s="48" t="s">
        <v>25</v>
      </c>
      <c r="F22" s="48" t="s">
        <v>26</v>
      </c>
      <c r="G22" s="71" t="s">
        <v>71</v>
      </c>
      <c r="H22" s="72" t="n">
        <v>45351</v>
      </c>
      <c r="I22" s="51" t="s">
        <v>48</v>
      </c>
      <c r="J22" s="51" t="s">
        <v>49</v>
      </c>
      <c r="K22" s="73" t="s">
        <v>72</v>
      </c>
      <c r="L22" s="74"/>
      <c r="M22" s="48"/>
      <c r="N22" s="54" t="s">
        <v>56</v>
      </c>
      <c r="O22" s="75" t="s">
        <v>57</v>
      </c>
      <c r="P22" s="55" t="n">
        <v>472.5</v>
      </c>
      <c r="Q22" s="54" t="s">
        <v>33</v>
      </c>
      <c r="R22" s="56" t="n">
        <v>16.18</v>
      </c>
      <c r="S22" s="57" t="n">
        <f aca="false">R22*P22</f>
        <v>7645.05</v>
      </c>
      <c r="T22" s="29" t="n">
        <v>1950</v>
      </c>
      <c r="U22" s="58" t="n">
        <f aca="false">S22*$T$22/SUM($S$22:$S$23)</f>
        <v>586.79260322015</v>
      </c>
      <c r="V22" s="59" t="n">
        <f aca="false">U22+S22</f>
        <v>8231.84260322015</v>
      </c>
      <c r="W22" s="59" t="n">
        <f aca="false">V22/P22</f>
        <v>17.4218891073442</v>
      </c>
    </row>
    <row r="23" customFormat="false" ht="15" hidden="false" customHeight="true" outlineLevel="0" collapsed="false">
      <c r="A23" s="76" t="s">
        <v>70</v>
      </c>
      <c r="B23" s="76" t="str">
        <f aca="false">RIGHT(A23,LEN(A23)-FIND("_",A23))</f>
        <v>C20313</v>
      </c>
      <c r="C23" s="77" t="str">
        <f aca="false">_xlfn.TEXTJOIN("-",TRUE(),MID(A23,1,4),MID(A23,5,2),MID(A23,7,2))</f>
        <v>2024-03-06</v>
      </c>
      <c r="D23" s="77" t="n">
        <v>45357</v>
      </c>
      <c r="E23" s="19" t="s">
        <v>25</v>
      </c>
      <c r="F23" s="19" t="s">
        <v>26</v>
      </c>
      <c r="G23" s="20" t="s">
        <v>71</v>
      </c>
      <c r="H23" s="21" t="n">
        <v>45351</v>
      </c>
      <c r="I23" s="22" t="s">
        <v>48</v>
      </c>
      <c r="J23" s="61" t="s">
        <v>49</v>
      </c>
      <c r="K23" s="23" t="s">
        <v>72</v>
      </c>
      <c r="L23" s="64"/>
      <c r="M23" s="19"/>
      <c r="N23" s="25" t="s">
        <v>68</v>
      </c>
      <c r="O23" s="63" t="s">
        <v>69</v>
      </c>
      <c r="P23" s="26" t="n">
        <v>742.5</v>
      </c>
      <c r="Q23" s="25" t="s">
        <v>33</v>
      </c>
      <c r="R23" s="27" t="n">
        <v>23.92</v>
      </c>
      <c r="S23" s="28" t="n">
        <f aca="false">R23*P23</f>
        <v>17760.6</v>
      </c>
      <c r="T23" s="29"/>
      <c r="U23" s="29" t="n">
        <f aca="false">S23*$T$22/SUM($S$22:$S$23)</f>
        <v>1363.20739677985</v>
      </c>
      <c r="V23" s="30" t="n">
        <f aca="false">U23+S23</f>
        <v>19123.8073967799</v>
      </c>
      <c r="W23" s="30" t="n">
        <f aca="false">V23/P23</f>
        <v>25.7559695579527</v>
      </c>
    </row>
    <row r="24" customFormat="false" ht="15" hidden="false" customHeight="true" outlineLevel="0" collapsed="false">
      <c r="A24" s="76" t="s">
        <v>70</v>
      </c>
      <c r="B24" s="76" t="str">
        <f aca="false">RIGHT(A24,LEN(A24)-FIND("_",A24))</f>
        <v>C20313</v>
      </c>
      <c r="C24" s="77" t="str">
        <f aca="false">_xlfn.TEXTJOIN("-",TRUE(),MID(A24,1,4),MID(A24,5,2),MID(A24,7,2))</f>
        <v>2024-03-06</v>
      </c>
      <c r="D24" s="77" t="n">
        <v>45357</v>
      </c>
      <c r="E24" s="19" t="s">
        <v>25</v>
      </c>
      <c r="F24" s="19" t="s">
        <v>26</v>
      </c>
      <c r="G24" s="20" t="s">
        <v>73</v>
      </c>
      <c r="H24" s="21" t="n">
        <v>45351</v>
      </c>
      <c r="I24" s="22" t="s">
        <v>48</v>
      </c>
      <c r="J24" s="61" t="s">
        <v>49</v>
      </c>
      <c r="K24" s="23" t="s">
        <v>74</v>
      </c>
      <c r="L24" s="64"/>
      <c r="M24" s="19"/>
      <c r="N24" s="25" t="s">
        <v>56</v>
      </c>
      <c r="O24" s="63" t="s">
        <v>57</v>
      </c>
      <c r="P24" s="26" t="n">
        <v>472.5</v>
      </c>
      <c r="Q24" s="25" t="s">
        <v>33</v>
      </c>
      <c r="R24" s="27" t="n">
        <v>16.18</v>
      </c>
      <c r="S24" s="28" t="n">
        <f aca="false">R24*P24</f>
        <v>7645.05</v>
      </c>
      <c r="T24" s="29" t="n">
        <v>1950</v>
      </c>
      <c r="U24" s="29" t="n">
        <f aca="false">S24*$T$24/SUM($S$24:$S$25)</f>
        <v>586.79260322015</v>
      </c>
      <c r="V24" s="30" t="n">
        <f aca="false">U24+S24</f>
        <v>8231.84260322015</v>
      </c>
      <c r="W24" s="30" t="n">
        <f aca="false">V24/P24</f>
        <v>17.4218891073442</v>
      </c>
    </row>
    <row r="25" customFormat="false" ht="15" hidden="false" customHeight="true" outlineLevel="0" collapsed="false">
      <c r="A25" s="78" t="s">
        <v>70</v>
      </c>
      <c r="B25" s="78" t="str">
        <f aca="false">RIGHT(A25,LEN(A25)-FIND("_",A25))</f>
        <v>C20313</v>
      </c>
      <c r="C25" s="79" t="str">
        <f aca="false">_xlfn.TEXTJOIN("-",TRUE(),MID(A25,1,4),MID(A25,5,2),MID(A25,7,2))</f>
        <v>2024-03-06</v>
      </c>
      <c r="D25" s="79" t="n">
        <v>45357</v>
      </c>
      <c r="E25" s="34" t="s">
        <v>25</v>
      </c>
      <c r="F25" s="34" t="s">
        <v>26</v>
      </c>
      <c r="G25" s="35" t="s">
        <v>73</v>
      </c>
      <c r="H25" s="21" t="n">
        <v>45351</v>
      </c>
      <c r="I25" s="37" t="s">
        <v>48</v>
      </c>
      <c r="J25" s="65" t="s">
        <v>49</v>
      </c>
      <c r="K25" s="38" t="s">
        <v>74</v>
      </c>
      <c r="L25" s="66"/>
      <c r="M25" s="34"/>
      <c r="N25" s="40" t="s">
        <v>68</v>
      </c>
      <c r="O25" s="67" t="s">
        <v>69</v>
      </c>
      <c r="P25" s="41" t="n">
        <v>742.5</v>
      </c>
      <c r="Q25" s="40" t="s">
        <v>33</v>
      </c>
      <c r="R25" s="42" t="n">
        <v>23.92</v>
      </c>
      <c r="S25" s="43" t="n">
        <f aca="false">R25*P25</f>
        <v>17760.6</v>
      </c>
      <c r="T25" s="68"/>
      <c r="U25" s="29" t="n">
        <f aca="false">S25*$T$24/SUM($S$24:$S$25)</f>
        <v>1363.20739677985</v>
      </c>
      <c r="V25" s="45" t="n">
        <f aca="false">U25+S25</f>
        <v>19123.8073967799</v>
      </c>
      <c r="W25" s="45" t="n">
        <f aca="false">V25/P25</f>
        <v>25.7559695579527</v>
      </c>
    </row>
    <row r="26" customFormat="false" ht="15" hidden="false" customHeight="true" outlineLevel="0" collapsed="false">
      <c r="A26" s="69" t="s">
        <v>75</v>
      </c>
      <c r="B26" s="69" t="str">
        <f aca="false">RIGHT(A26,LEN(A26)-FIND("_",A26))</f>
        <v>C20519</v>
      </c>
      <c r="C26" s="70" t="str">
        <f aca="false">_xlfn.TEXTJOIN("-",TRUE(),MID(A26,1,4),MID(A26,5,2),MID(A26,7,2))</f>
        <v>2024-03-07</v>
      </c>
      <c r="D26" s="70" t="n">
        <v>45358</v>
      </c>
      <c r="E26" s="48" t="s">
        <v>25</v>
      </c>
      <c r="F26" s="48" t="s">
        <v>26</v>
      </c>
      <c r="G26" s="80" t="s">
        <v>76</v>
      </c>
      <c r="H26" s="81" t="n">
        <v>45355</v>
      </c>
      <c r="I26" s="82" t="s">
        <v>28</v>
      </c>
      <c r="J26" s="82" t="s">
        <v>37</v>
      </c>
      <c r="K26" s="83" t="s">
        <v>77</v>
      </c>
      <c r="L26" s="74"/>
      <c r="M26" s="48"/>
      <c r="N26" s="25" t="s">
        <v>78</v>
      </c>
      <c r="O26" s="75" t="s">
        <v>79</v>
      </c>
      <c r="P26" s="84" t="n">
        <v>5000</v>
      </c>
      <c r="Q26" s="54" t="s">
        <v>33</v>
      </c>
      <c r="R26" s="56" t="n">
        <v>0.2</v>
      </c>
      <c r="S26" s="57" t="n">
        <f aca="false">R26*P26</f>
        <v>1000</v>
      </c>
      <c r="T26" s="29" t="n">
        <v>1900</v>
      </c>
      <c r="U26" s="85" t="n">
        <f aca="false">S26*$T$26/SUM($S$26:$S$28)</f>
        <v>287.61731759007</v>
      </c>
      <c r="V26" s="59" t="n">
        <f aca="false">U26+S26</f>
        <v>1287.61731759007</v>
      </c>
      <c r="W26" s="59" t="n">
        <f aca="false">V26/P26</f>
        <v>0.257523463518014</v>
      </c>
    </row>
    <row r="27" customFormat="false" ht="15" hidden="false" customHeight="true" outlineLevel="0" collapsed="false">
      <c r="A27" s="76" t="s">
        <v>75</v>
      </c>
      <c r="B27" s="76" t="str">
        <f aca="false">RIGHT(A27,LEN(A27)-FIND("_",A27))</f>
        <v>C20519</v>
      </c>
      <c r="C27" s="77" t="str">
        <f aca="false">_xlfn.TEXTJOIN("-",TRUE(),MID(A27,1,4),MID(A27,5,2),MID(A27,7,2))</f>
        <v>2024-03-07</v>
      </c>
      <c r="D27" s="77" t="n">
        <v>45358</v>
      </c>
      <c r="E27" s="19" t="s">
        <v>25</v>
      </c>
      <c r="F27" s="19" t="s">
        <v>26</v>
      </c>
      <c r="G27" s="86" t="s">
        <v>76</v>
      </c>
      <c r="H27" s="87" t="n">
        <v>45355</v>
      </c>
      <c r="I27" s="61" t="s">
        <v>28</v>
      </c>
      <c r="J27" s="61" t="s">
        <v>37</v>
      </c>
      <c r="K27" s="88" t="s">
        <v>77</v>
      </c>
      <c r="L27" s="64"/>
      <c r="M27" s="19"/>
      <c r="N27" s="25" t="s">
        <v>80</v>
      </c>
      <c r="O27" s="25" t="s">
        <v>81</v>
      </c>
      <c r="P27" s="89" t="n">
        <v>2600</v>
      </c>
      <c r="Q27" s="25" t="s">
        <v>33</v>
      </c>
      <c r="R27" s="27" t="n">
        <v>1.06</v>
      </c>
      <c r="S27" s="28" t="n">
        <f aca="false">R27*P27</f>
        <v>2756</v>
      </c>
      <c r="T27" s="31"/>
      <c r="U27" s="90" t="n">
        <f aca="false">S27*$T$26/SUM($S$26:$S$28)</f>
        <v>792.673327278232</v>
      </c>
      <c r="V27" s="30" t="n">
        <f aca="false">U27+S27</f>
        <v>3548.67332727823</v>
      </c>
      <c r="W27" s="30" t="n">
        <f aca="false">V27/P27</f>
        <v>1.36487435664547</v>
      </c>
    </row>
    <row r="28" customFormat="false" ht="15" hidden="false" customHeight="true" outlineLevel="0" collapsed="false">
      <c r="A28" s="91" t="s">
        <v>75</v>
      </c>
      <c r="B28" s="91" t="str">
        <f aca="false">RIGHT(A28,LEN(A28)-FIND("_",A28))</f>
        <v>C20519</v>
      </c>
      <c r="C28" s="92" t="str">
        <f aca="false">_xlfn.TEXTJOIN("-",TRUE(),MID(A28,1,4),MID(A28,5,2),MID(A28,7,2))</f>
        <v>2024-03-07</v>
      </c>
      <c r="D28" s="92" t="n">
        <v>45358</v>
      </c>
      <c r="E28" s="93" t="s">
        <v>25</v>
      </c>
      <c r="F28" s="93" t="s">
        <v>26</v>
      </c>
      <c r="G28" s="94" t="s">
        <v>76</v>
      </c>
      <c r="H28" s="95" t="n">
        <v>45355</v>
      </c>
      <c r="I28" s="96" t="s">
        <v>28</v>
      </c>
      <c r="J28" s="96" t="s">
        <v>37</v>
      </c>
      <c r="K28" s="97" t="s">
        <v>77</v>
      </c>
      <c r="L28" s="98"/>
      <c r="M28" s="93"/>
      <c r="N28" s="99" t="s">
        <v>82</v>
      </c>
      <c r="O28" s="99" t="s">
        <v>83</v>
      </c>
      <c r="P28" s="100" t="n">
        <v>1900</v>
      </c>
      <c r="Q28" s="99" t="s">
        <v>33</v>
      </c>
      <c r="R28" s="101" t="n">
        <v>1.5</v>
      </c>
      <c r="S28" s="102" t="n">
        <f aca="false">R28*P28</f>
        <v>2850</v>
      </c>
      <c r="T28" s="68"/>
      <c r="U28" s="103" t="n">
        <f aca="false">S28*$T$26/SUM($S$26:$S$28)</f>
        <v>819.709355131698</v>
      </c>
      <c r="V28" s="104" t="n">
        <f aca="false">U28+S28</f>
        <v>3669.7093551317</v>
      </c>
      <c r="W28" s="104" t="n">
        <f aca="false">V28/P28</f>
        <v>1.9314259763851</v>
      </c>
    </row>
    <row r="29" customFormat="false" ht="15" hidden="false" customHeight="true" outlineLevel="0" collapsed="false">
      <c r="A29" s="69" t="s">
        <v>84</v>
      </c>
      <c r="B29" s="69" t="str">
        <f aca="false">RIGHT(A29,LEN(A29)-FIND("_",A29))</f>
        <v>C21443</v>
      </c>
      <c r="C29" s="70" t="str">
        <f aca="false">_xlfn.TEXTJOIN("-",TRUE(),MID(A29,1,4),MID(A29,5,2),MID(A29,7,2))</f>
        <v>2024-03-11</v>
      </c>
      <c r="D29" s="70" t="n">
        <v>45362</v>
      </c>
      <c r="E29" s="48" t="s">
        <v>25</v>
      </c>
      <c r="F29" s="48" t="s">
        <v>26</v>
      </c>
      <c r="G29" s="105" t="s">
        <v>85</v>
      </c>
      <c r="H29" s="106" t="n">
        <v>45355</v>
      </c>
      <c r="I29" s="82" t="s">
        <v>28</v>
      </c>
      <c r="J29" s="82" t="s">
        <v>37</v>
      </c>
      <c r="K29" s="83" t="s">
        <v>86</v>
      </c>
      <c r="L29" s="74"/>
      <c r="M29" s="48"/>
      <c r="N29" s="107" t="s">
        <v>78</v>
      </c>
      <c r="O29" s="54" t="s">
        <v>79</v>
      </c>
      <c r="P29" s="84" t="n">
        <v>6200</v>
      </c>
      <c r="Q29" s="54" t="s">
        <v>33</v>
      </c>
      <c r="R29" s="56" t="n">
        <v>0.2</v>
      </c>
      <c r="S29" s="57" t="n">
        <f aca="false">R29*P29</f>
        <v>1240</v>
      </c>
      <c r="T29" s="58" t="n">
        <v>1900</v>
      </c>
      <c r="U29" s="85" t="n">
        <f aca="false">S29*$T$29/SUM($S$29:$S$31)</f>
        <v>398.309382924768</v>
      </c>
      <c r="V29" s="59" t="n">
        <f aca="false">U29+S29</f>
        <v>1638.30938292477</v>
      </c>
      <c r="W29" s="59" t="n">
        <f aca="false">V29/P29</f>
        <v>0.264243448858834</v>
      </c>
    </row>
    <row r="30" customFormat="false" ht="15" hidden="false" customHeight="true" outlineLevel="0" collapsed="false">
      <c r="A30" s="76" t="s">
        <v>84</v>
      </c>
      <c r="B30" s="76" t="str">
        <f aca="false">RIGHT(A30,LEN(A30)-FIND("_",A30))</f>
        <v>C21443</v>
      </c>
      <c r="C30" s="77" t="str">
        <f aca="false">_xlfn.TEXTJOIN("-",TRUE(),MID(A30,1,4),MID(A30,5,2),MID(A30,7,2))</f>
        <v>2024-03-11</v>
      </c>
      <c r="D30" s="77" t="n">
        <v>45362</v>
      </c>
      <c r="E30" s="19" t="s">
        <v>25</v>
      </c>
      <c r="F30" s="19" t="s">
        <v>26</v>
      </c>
      <c r="G30" s="108" t="s">
        <v>85</v>
      </c>
      <c r="H30" s="109" t="n">
        <v>45355</v>
      </c>
      <c r="I30" s="61" t="s">
        <v>28</v>
      </c>
      <c r="J30" s="61" t="s">
        <v>37</v>
      </c>
      <c r="K30" s="88" t="s">
        <v>86</v>
      </c>
      <c r="L30" s="64"/>
      <c r="M30" s="19"/>
      <c r="N30" s="110" t="s">
        <v>82</v>
      </c>
      <c r="O30" s="25" t="s">
        <v>83</v>
      </c>
      <c r="P30" s="89" t="n">
        <v>2400</v>
      </c>
      <c r="Q30" s="25" t="s">
        <v>33</v>
      </c>
      <c r="R30" s="27" t="n">
        <v>1.5</v>
      </c>
      <c r="S30" s="28" t="n">
        <f aca="false">R30*P30</f>
        <v>3600</v>
      </c>
      <c r="T30" s="31"/>
      <c r="U30" s="90" t="n">
        <f aca="false">S30*$T$29/SUM($S$29:$S$31)</f>
        <v>1156.382079459</v>
      </c>
      <c r="V30" s="30" t="n">
        <f aca="false">U30+S30</f>
        <v>4756.382079459</v>
      </c>
      <c r="W30" s="30" t="n">
        <f aca="false">V30/P30</f>
        <v>1.98182586644125</v>
      </c>
    </row>
    <row r="31" customFormat="false" ht="15.75" hidden="false" customHeight="true" outlineLevel="0" collapsed="false">
      <c r="A31" s="78" t="s">
        <v>84</v>
      </c>
      <c r="B31" s="78" t="str">
        <f aca="false">RIGHT(A31,LEN(A31)-FIND("_",A31))</f>
        <v>C21443</v>
      </c>
      <c r="C31" s="79" t="str">
        <f aca="false">_xlfn.TEXTJOIN("-",TRUE(),MID(A31,1,4),MID(A31,5,2),MID(A31,7,2))</f>
        <v>2024-03-11</v>
      </c>
      <c r="D31" s="79" t="n">
        <v>45362</v>
      </c>
      <c r="E31" s="34" t="s">
        <v>25</v>
      </c>
      <c r="F31" s="34" t="s">
        <v>26</v>
      </c>
      <c r="G31" s="111" t="s">
        <v>85</v>
      </c>
      <c r="H31" s="112" t="n">
        <v>45355</v>
      </c>
      <c r="I31" s="65" t="s">
        <v>28</v>
      </c>
      <c r="J31" s="65" t="s">
        <v>37</v>
      </c>
      <c r="K31" s="113" t="s">
        <v>86</v>
      </c>
      <c r="L31" s="66"/>
      <c r="M31" s="34"/>
      <c r="N31" s="114" t="s">
        <v>87</v>
      </c>
      <c r="O31" s="40" t="s">
        <v>88</v>
      </c>
      <c r="P31" s="115" t="n">
        <v>500</v>
      </c>
      <c r="Q31" s="40" t="s">
        <v>33</v>
      </c>
      <c r="R31" s="42" t="n">
        <v>2.15</v>
      </c>
      <c r="S31" s="43" t="n">
        <f aca="false">R31*P31</f>
        <v>1075</v>
      </c>
      <c r="T31" s="68"/>
      <c r="U31" s="116" t="n">
        <f aca="false">S31*$T$29/SUM($S$29:$S$31)</f>
        <v>345.30853761623</v>
      </c>
      <c r="V31" s="45" t="n">
        <f aca="false">U31+S31</f>
        <v>1420.30853761623</v>
      </c>
      <c r="W31" s="45" t="n">
        <f aca="false">V31/P31</f>
        <v>2.84061707523246</v>
      </c>
    </row>
    <row r="32" customFormat="false" ht="15" hidden="false" customHeight="true" outlineLevel="0" collapsed="false">
      <c r="A32" s="69" t="s">
        <v>89</v>
      </c>
      <c r="B32" s="69" t="str">
        <f aca="false">RIGHT(A32,LEN(A32)-FIND("_",A32))</f>
        <v>C22121</v>
      </c>
      <c r="C32" s="70" t="str">
        <f aca="false">_xlfn.TEXTJOIN("-",TRUE(),MID(A32,1,4),MID(A32,5,2),MID(A32,7,2))</f>
        <v>2024-03-12</v>
      </c>
      <c r="D32" s="70" t="n">
        <v>45363</v>
      </c>
      <c r="E32" s="48" t="s">
        <v>25</v>
      </c>
      <c r="F32" s="48" t="s">
        <v>26</v>
      </c>
      <c r="G32" s="80" t="s">
        <v>90</v>
      </c>
      <c r="H32" s="117" t="n">
        <v>45357</v>
      </c>
      <c r="I32" s="51" t="s">
        <v>48</v>
      </c>
      <c r="J32" s="82" t="s">
        <v>49</v>
      </c>
      <c r="K32" s="118" t="s">
        <v>91</v>
      </c>
      <c r="L32" s="119"/>
      <c r="M32" s="49"/>
      <c r="N32" s="107" t="s">
        <v>92</v>
      </c>
      <c r="O32" s="75" t="s">
        <v>93</v>
      </c>
      <c r="P32" s="84" t="n">
        <v>3500</v>
      </c>
      <c r="Q32" s="75" t="s">
        <v>33</v>
      </c>
      <c r="R32" s="56" t="n">
        <v>0.25</v>
      </c>
      <c r="S32" s="59" t="n">
        <f aca="false">R32*P32</f>
        <v>875</v>
      </c>
      <c r="T32" s="29" t="n">
        <v>1900</v>
      </c>
      <c r="U32" s="85" t="n">
        <f aca="false">S32*$T$32/SUM($S$32:$S$34)</f>
        <v>145.171149144254</v>
      </c>
      <c r="V32" s="59" t="n">
        <f aca="false">U32+S32</f>
        <v>1020.17114914425</v>
      </c>
      <c r="W32" s="59" t="n">
        <f aca="false">V32/P32</f>
        <v>0.291477471184073</v>
      </c>
    </row>
    <row r="33" customFormat="false" ht="15" hidden="false" customHeight="true" outlineLevel="0" collapsed="false">
      <c r="A33" s="76" t="s">
        <v>89</v>
      </c>
      <c r="B33" s="76" t="str">
        <f aca="false">RIGHT(A33,LEN(A33)-FIND("_",A33))</f>
        <v>C22121</v>
      </c>
      <c r="C33" s="77" t="str">
        <f aca="false">_xlfn.TEXTJOIN("-",TRUE(),MID(A33,1,4),MID(A33,5,2),MID(A33,7,2))</f>
        <v>2024-03-12</v>
      </c>
      <c r="D33" s="77" t="n">
        <v>45363</v>
      </c>
      <c r="E33" s="19" t="s">
        <v>25</v>
      </c>
      <c r="F33" s="19" t="s">
        <v>26</v>
      </c>
      <c r="G33" s="86" t="s">
        <v>90</v>
      </c>
      <c r="H33" s="120" t="n">
        <v>45357</v>
      </c>
      <c r="I33" s="22" t="s">
        <v>48</v>
      </c>
      <c r="J33" s="61" t="s">
        <v>49</v>
      </c>
      <c r="K33" s="121" t="s">
        <v>91</v>
      </c>
      <c r="L33" s="62"/>
      <c r="M33" s="122"/>
      <c r="N33" s="110" t="s">
        <v>94</v>
      </c>
      <c r="O33" s="63" t="s">
        <v>95</v>
      </c>
      <c r="P33" s="89" t="n">
        <v>2600</v>
      </c>
      <c r="Q33" s="63" t="s">
        <v>33</v>
      </c>
      <c r="R33" s="27" t="n">
        <v>1.54</v>
      </c>
      <c r="S33" s="30" t="n">
        <f aca="false">R33*P33</f>
        <v>4004</v>
      </c>
      <c r="T33" s="123"/>
      <c r="U33" s="90" t="n">
        <f aca="false">S33*$T$32/SUM($S$32:$S$34)</f>
        <v>664.303178484108</v>
      </c>
      <c r="V33" s="30" t="n">
        <f aca="false">U33+S33</f>
        <v>4668.30317848411</v>
      </c>
      <c r="W33" s="30" t="n">
        <f aca="false">V33/P33</f>
        <v>1.79550122249389</v>
      </c>
    </row>
    <row r="34" customFormat="false" ht="15.75" hidden="false" customHeight="true" outlineLevel="0" collapsed="false">
      <c r="A34" s="78" t="s">
        <v>89</v>
      </c>
      <c r="B34" s="78" t="str">
        <f aca="false">RIGHT(A34,LEN(A34)-FIND("_",A34))</f>
        <v>C22121</v>
      </c>
      <c r="C34" s="79" t="str">
        <f aca="false">_xlfn.TEXTJOIN("-",TRUE(),MID(A34,1,4),MID(A34,5,2),MID(A34,7,2))</f>
        <v>2024-03-12</v>
      </c>
      <c r="D34" s="79" t="n">
        <v>45363</v>
      </c>
      <c r="E34" s="34" t="s">
        <v>25</v>
      </c>
      <c r="F34" s="34" t="s">
        <v>26</v>
      </c>
      <c r="G34" s="124" t="s">
        <v>90</v>
      </c>
      <c r="H34" s="125" t="n">
        <v>45357</v>
      </c>
      <c r="I34" s="37" t="s">
        <v>48</v>
      </c>
      <c r="J34" s="65" t="s">
        <v>49</v>
      </c>
      <c r="K34" s="126" t="s">
        <v>91</v>
      </c>
      <c r="L34" s="127"/>
      <c r="M34" s="128"/>
      <c r="N34" s="114" t="s">
        <v>96</v>
      </c>
      <c r="O34" s="67" t="s">
        <v>97</v>
      </c>
      <c r="P34" s="115" t="n">
        <v>2100</v>
      </c>
      <c r="Q34" s="67" t="s">
        <v>33</v>
      </c>
      <c r="R34" s="42" t="n">
        <v>3.13</v>
      </c>
      <c r="S34" s="45" t="n">
        <f aca="false">R34*P34</f>
        <v>6573</v>
      </c>
      <c r="T34" s="129"/>
      <c r="U34" s="116" t="n">
        <f aca="false">S34*$T$32/SUM($S$32:$S$34)</f>
        <v>1090.52567237164</v>
      </c>
      <c r="V34" s="45" t="n">
        <f aca="false">U34+S34</f>
        <v>7663.52567237164</v>
      </c>
      <c r="W34" s="45" t="n">
        <f aca="false">V34/P34</f>
        <v>3.64929793922459</v>
      </c>
    </row>
    <row r="35" customFormat="false" ht="15" hidden="false" customHeight="true" outlineLevel="0" collapsed="false">
      <c r="A35" s="69" t="s">
        <v>98</v>
      </c>
      <c r="B35" s="69" t="str">
        <f aca="false">RIGHT(A35,LEN(A35)-FIND("_",A35))</f>
        <v>C22140</v>
      </c>
      <c r="C35" s="70" t="str">
        <f aca="false">_xlfn.TEXTJOIN("-",TRUE(),MID(A35,1,4),MID(A35,5,2),MID(A35,7,2))</f>
        <v>2024-03-12</v>
      </c>
      <c r="D35" s="70" t="n">
        <v>45363</v>
      </c>
      <c r="E35" s="48" t="s">
        <v>25</v>
      </c>
      <c r="F35" s="48" t="s">
        <v>26</v>
      </c>
      <c r="G35" s="80" t="s">
        <v>99</v>
      </c>
      <c r="H35" s="117" t="n">
        <v>45358</v>
      </c>
      <c r="I35" s="51" t="s">
        <v>48</v>
      </c>
      <c r="J35" s="82" t="s">
        <v>49</v>
      </c>
      <c r="K35" s="118" t="s">
        <v>46</v>
      </c>
      <c r="L35" s="119"/>
      <c r="M35" s="49"/>
      <c r="N35" s="107" t="s">
        <v>100</v>
      </c>
      <c r="O35" s="75" t="s">
        <v>101</v>
      </c>
      <c r="P35" s="84" t="n">
        <v>3000</v>
      </c>
      <c r="Q35" s="75" t="s">
        <v>33</v>
      </c>
      <c r="R35" s="56" t="n">
        <v>0.4</v>
      </c>
      <c r="S35" s="59" t="n">
        <f aca="false">R35*P35</f>
        <v>1200</v>
      </c>
      <c r="T35" s="29" t="n">
        <v>1900</v>
      </c>
      <c r="U35" s="85" t="n">
        <f aca="false">S35*$T$35/SUM($S$35:$S$38)</f>
        <v>185.140073081608</v>
      </c>
      <c r="V35" s="59" t="n">
        <f aca="false">U35+S35</f>
        <v>1385.14007308161</v>
      </c>
      <c r="W35" s="59" t="n">
        <f aca="false">V35/P35</f>
        <v>0.461713357693869</v>
      </c>
    </row>
    <row r="36" customFormat="false" ht="15" hidden="false" customHeight="true" outlineLevel="0" collapsed="false">
      <c r="A36" s="76" t="s">
        <v>98</v>
      </c>
      <c r="B36" s="76" t="str">
        <f aca="false">RIGHT(A36,LEN(A36)-FIND("_",A36))</f>
        <v>C22140</v>
      </c>
      <c r="C36" s="77" t="str">
        <f aca="false">_xlfn.TEXTJOIN("-",TRUE(),MID(A36,1,4),MID(A36,5,2),MID(A36,7,2))</f>
        <v>2024-03-12</v>
      </c>
      <c r="D36" s="77" t="n">
        <v>45363</v>
      </c>
      <c r="E36" s="19" t="s">
        <v>25</v>
      </c>
      <c r="F36" s="19" t="s">
        <v>26</v>
      </c>
      <c r="G36" s="86" t="s">
        <v>99</v>
      </c>
      <c r="H36" s="120" t="n">
        <v>45358</v>
      </c>
      <c r="I36" s="22" t="s">
        <v>48</v>
      </c>
      <c r="J36" s="61" t="s">
        <v>49</v>
      </c>
      <c r="K36" s="121" t="s">
        <v>46</v>
      </c>
      <c r="L36" s="62"/>
      <c r="M36" s="122"/>
      <c r="N36" s="110" t="s">
        <v>94</v>
      </c>
      <c r="O36" s="63" t="s">
        <v>95</v>
      </c>
      <c r="P36" s="89" t="n">
        <v>1500</v>
      </c>
      <c r="Q36" s="63" t="s">
        <v>33</v>
      </c>
      <c r="R36" s="27" t="n">
        <v>1.54</v>
      </c>
      <c r="S36" s="30" t="n">
        <f aca="false">R36*P36</f>
        <v>2310</v>
      </c>
      <c r="T36" s="123"/>
      <c r="U36" s="90" t="n">
        <f aca="false">S36*$T$35/SUM($S$35:$S$38)</f>
        <v>356.394640682095</v>
      </c>
      <c r="V36" s="30" t="n">
        <f aca="false">U36+S36</f>
        <v>2666.3946406821</v>
      </c>
      <c r="W36" s="30" t="n">
        <f aca="false">V36/P36</f>
        <v>1.7775964271214</v>
      </c>
    </row>
    <row r="37" customFormat="false" ht="15" hidden="false" customHeight="true" outlineLevel="0" collapsed="false">
      <c r="A37" s="76" t="s">
        <v>98</v>
      </c>
      <c r="B37" s="76" t="str">
        <f aca="false">RIGHT(A37,LEN(A37)-FIND("_",A37))</f>
        <v>C22140</v>
      </c>
      <c r="C37" s="77" t="str">
        <f aca="false">_xlfn.TEXTJOIN("-",TRUE(),MID(A37,1,4),MID(A37,5,2),MID(A37,7,2))</f>
        <v>2024-03-12</v>
      </c>
      <c r="D37" s="77" t="n">
        <v>45363</v>
      </c>
      <c r="E37" s="19" t="s">
        <v>25</v>
      </c>
      <c r="F37" s="19" t="s">
        <v>26</v>
      </c>
      <c r="G37" s="86" t="s">
        <v>99</v>
      </c>
      <c r="H37" s="120" t="n">
        <v>45358</v>
      </c>
      <c r="I37" s="22" t="s">
        <v>48</v>
      </c>
      <c r="J37" s="61" t="s">
        <v>49</v>
      </c>
      <c r="K37" s="121" t="s">
        <v>46</v>
      </c>
      <c r="L37" s="62"/>
      <c r="M37" s="122"/>
      <c r="N37" s="110" t="s">
        <v>102</v>
      </c>
      <c r="O37" s="63" t="s">
        <v>103</v>
      </c>
      <c r="P37" s="89" t="n">
        <v>1200</v>
      </c>
      <c r="Q37" s="63" t="s">
        <v>33</v>
      </c>
      <c r="R37" s="27" t="n">
        <v>1.86</v>
      </c>
      <c r="S37" s="30" t="n">
        <f aca="false">R37*P37</f>
        <v>2232</v>
      </c>
      <c r="T37" s="130"/>
      <c r="U37" s="90" t="n">
        <f aca="false">S37*$T$35/SUM($S$35:$S$38)</f>
        <v>344.360535931791</v>
      </c>
      <c r="V37" s="30" t="n">
        <f aca="false">U37+S37</f>
        <v>2576.36053593179</v>
      </c>
      <c r="W37" s="30" t="n">
        <f aca="false">V37/P37</f>
        <v>2.14696711327649</v>
      </c>
    </row>
    <row r="38" customFormat="false" ht="15" hidden="false" customHeight="true" outlineLevel="0" collapsed="false">
      <c r="A38" s="76" t="s">
        <v>98</v>
      </c>
      <c r="B38" s="76" t="str">
        <f aca="false">RIGHT(A38,LEN(A38)-FIND("_",A38))</f>
        <v>C22140</v>
      </c>
      <c r="C38" s="77" t="str">
        <f aca="false">_xlfn.TEXTJOIN("-",TRUE(),MID(A38,1,4),MID(A38,5,2),MID(A38,7,2))</f>
        <v>2024-03-12</v>
      </c>
      <c r="D38" s="77" t="n">
        <v>45363</v>
      </c>
      <c r="E38" s="19" t="s">
        <v>25</v>
      </c>
      <c r="F38" s="19" t="s">
        <v>26</v>
      </c>
      <c r="G38" s="86" t="s">
        <v>99</v>
      </c>
      <c r="H38" s="120" t="n">
        <v>45358</v>
      </c>
      <c r="I38" s="22" t="s">
        <v>48</v>
      </c>
      <c r="J38" s="61" t="s">
        <v>49</v>
      </c>
      <c r="K38" s="121" t="s">
        <v>46</v>
      </c>
      <c r="L38" s="62"/>
      <c r="M38" s="122"/>
      <c r="N38" s="110" t="s">
        <v>96</v>
      </c>
      <c r="O38" s="63" t="s">
        <v>97</v>
      </c>
      <c r="P38" s="89" t="n">
        <v>2100</v>
      </c>
      <c r="Q38" s="63" t="s">
        <v>33</v>
      </c>
      <c r="R38" s="27" t="n">
        <v>3.13</v>
      </c>
      <c r="S38" s="30" t="n">
        <f aca="false">R38*P38</f>
        <v>6573</v>
      </c>
      <c r="T38" s="130"/>
      <c r="U38" s="90" t="n">
        <f aca="false">S38*$T$35/SUM($S$35:$S$38)</f>
        <v>1014.10475030451</v>
      </c>
      <c r="V38" s="30" t="n">
        <f aca="false">U38+S38</f>
        <v>7587.10475030451</v>
      </c>
      <c r="W38" s="30" t="n">
        <f aca="false">V38/P38</f>
        <v>3.61290702395453</v>
      </c>
    </row>
    <row r="39" customFormat="false" ht="15" hidden="false" customHeight="true" outlineLevel="0" collapsed="false">
      <c r="A39" s="76" t="s">
        <v>98</v>
      </c>
      <c r="B39" s="76" t="str">
        <f aca="false">RIGHT(A39,LEN(A39)-FIND("_",A39))</f>
        <v>C22140</v>
      </c>
      <c r="C39" s="77" t="str">
        <f aca="false">_xlfn.TEXTJOIN("-",TRUE(),MID(A39,1,4),MID(A39,5,2),MID(A39,7,2))</f>
        <v>2024-03-12</v>
      </c>
      <c r="D39" s="77" t="n">
        <v>45363</v>
      </c>
      <c r="E39" s="19" t="s">
        <v>25</v>
      </c>
      <c r="F39" s="19" t="s">
        <v>26</v>
      </c>
      <c r="G39" s="86" t="s">
        <v>104</v>
      </c>
      <c r="H39" s="120" t="n">
        <v>45358</v>
      </c>
      <c r="I39" s="22" t="s">
        <v>48</v>
      </c>
      <c r="J39" s="61" t="s">
        <v>49</v>
      </c>
      <c r="K39" s="121" t="s">
        <v>42</v>
      </c>
      <c r="L39" s="62"/>
      <c r="M39" s="122"/>
      <c r="N39" s="110" t="s">
        <v>105</v>
      </c>
      <c r="O39" s="63" t="s">
        <v>106</v>
      </c>
      <c r="P39" s="89" t="n">
        <v>1500</v>
      </c>
      <c r="Q39" s="63" t="s">
        <v>33</v>
      </c>
      <c r="R39" s="27" t="n">
        <v>0.63</v>
      </c>
      <c r="S39" s="30" t="n">
        <f aca="false">R39*P39</f>
        <v>945</v>
      </c>
      <c r="T39" s="29" t="n">
        <v>1900</v>
      </c>
      <c r="U39" s="90" t="n">
        <f aca="false">S39*$T$39/SUM($S$39:$S$41)</f>
        <v>155.832320777643</v>
      </c>
      <c r="V39" s="30" t="n">
        <f aca="false">U39+S39</f>
        <v>1100.83232077764</v>
      </c>
      <c r="W39" s="30" t="n">
        <f aca="false">V39/P39</f>
        <v>0.733888213851762</v>
      </c>
    </row>
    <row r="40" customFormat="false" ht="15" hidden="false" customHeight="true" outlineLevel="0" collapsed="false">
      <c r="A40" s="76" t="s">
        <v>98</v>
      </c>
      <c r="B40" s="76" t="str">
        <f aca="false">RIGHT(A40,LEN(A40)-FIND("_",A40))</f>
        <v>C22140</v>
      </c>
      <c r="C40" s="77" t="str">
        <f aca="false">_xlfn.TEXTJOIN("-",TRUE(),MID(A40,1,4),MID(A40,5,2),MID(A40,7,2))</f>
        <v>2024-03-12</v>
      </c>
      <c r="D40" s="77" t="n">
        <v>45363</v>
      </c>
      <c r="E40" s="19" t="s">
        <v>25</v>
      </c>
      <c r="F40" s="19" t="s">
        <v>26</v>
      </c>
      <c r="G40" s="86" t="s">
        <v>104</v>
      </c>
      <c r="H40" s="120" t="n">
        <v>45358</v>
      </c>
      <c r="I40" s="22" t="s">
        <v>48</v>
      </c>
      <c r="J40" s="61" t="s">
        <v>49</v>
      </c>
      <c r="K40" s="121" t="s">
        <v>42</v>
      </c>
      <c r="L40" s="62"/>
      <c r="M40" s="122"/>
      <c r="N40" s="110" t="s">
        <v>94</v>
      </c>
      <c r="O40" s="63" t="s">
        <v>95</v>
      </c>
      <c r="P40" s="89" t="n">
        <v>2600</v>
      </c>
      <c r="Q40" s="63" t="s">
        <v>33</v>
      </c>
      <c r="R40" s="27" t="n">
        <v>1.54</v>
      </c>
      <c r="S40" s="30" t="n">
        <f aca="false">R40*P40</f>
        <v>4004</v>
      </c>
      <c r="T40" s="130"/>
      <c r="U40" s="90" t="n">
        <f aca="false">S40*$T$39/SUM($S$39:$S$41)</f>
        <v>660.267314702309</v>
      </c>
      <c r="V40" s="30" t="n">
        <f aca="false">U40+S40</f>
        <v>4664.26731470231</v>
      </c>
      <c r="W40" s="30" t="n">
        <f aca="false">V40/P40</f>
        <v>1.7939489671932</v>
      </c>
    </row>
    <row r="41" customFormat="false" ht="15" hidden="false" customHeight="true" outlineLevel="0" collapsed="false">
      <c r="A41" s="78" t="s">
        <v>98</v>
      </c>
      <c r="B41" s="78" t="str">
        <f aca="false">RIGHT(A41,LEN(A41)-FIND("_",A41))</f>
        <v>C22140</v>
      </c>
      <c r="C41" s="79" t="str">
        <f aca="false">_xlfn.TEXTJOIN("-",TRUE(),MID(A41,1,4),MID(A41,5,2),MID(A41,7,2))</f>
        <v>2024-03-12</v>
      </c>
      <c r="D41" s="79" t="n">
        <v>45363</v>
      </c>
      <c r="E41" s="34" t="s">
        <v>25</v>
      </c>
      <c r="F41" s="34" t="s">
        <v>26</v>
      </c>
      <c r="G41" s="124" t="s">
        <v>104</v>
      </c>
      <c r="H41" s="125" t="n">
        <v>45358</v>
      </c>
      <c r="I41" s="37" t="s">
        <v>48</v>
      </c>
      <c r="J41" s="65" t="s">
        <v>49</v>
      </c>
      <c r="K41" s="126" t="s">
        <v>42</v>
      </c>
      <c r="L41" s="127"/>
      <c r="M41" s="128"/>
      <c r="N41" s="114" t="s">
        <v>96</v>
      </c>
      <c r="O41" s="67" t="s">
        <v>97</v>
      </c>
      <c r="P41" s="115" t="n">
        <v>2100</v>
      </c>
      <c r="Q41" s="67" t="s">
        <v>33</v>
      </c>
      <c r="R41" s="42" t="n">
        <v>3.13</v>
      </c>
      <c r="S41" s="45" t="n">
        <f aca="false">R41*P41</f>
        <v>6573</v>
      </c>
      <c r="T41" s="131"/>
      <c r="U41" s="116" t="n">
        <f aca="false">S41*$T$39/SUM($S$39:$S$41)</f>
        <v>1083.90036452005</v>
      </c>
      <c r="V41" s="45" t="n">
        <f aca="false">U41+S41</f>
        <v>7656.90036452005</v>
      </c>
      <c r="W41" s="45" t="n">
        <f aca="false">V41/P41</f>
        <v>3.64614303072383</v>
      </c>
    </row>
    <row r="42" customFormat="false" ht="15.75" hidden="false" customHeight="true" outlineLevel="0" collapsed="false">
      <c r="A42" s="69" t="s">
        <v>107</v>
      </c>
      <c r="B42" s="69" t="str">
        <f aca="false">RIGHT(A42,LEN(A42)-FIND("_",A42))</f>
        <v>C22002</v>
      </c>
      <c r="C42" s="70" t="str">
        <f aca="false">_xlfn.TEXTJOIN("-",TRUE(),MID(A42,1,4),MID(A42,5,2),MID(A42,7,2))</f>
        <v>2024-03-12</v>
      </c>
      <c r="D42" s="70" t="n">
        <v>45363</v>
      </c>
      <c r="E42" s="48" t="s">
        <v>25</v>
      </c>
      <c r="F42" s="48" t="s">
        <v>26</v>
      </c>
      <c r="G42" s="80" t="s">
        <v>108</v>
      </c>
      <c r="H42" s="117" t="n">
        <v>45359</v>
      </c>
      <c r="I42" s="51" t="s">
        <v>109</v>
      </c>
      <c r="J42" s="82" t="s">
        <v>110</v>
      </c>
      <c r="K42" s="118" t="s">
        <v>111</v>
      </c>
      <c r="L42" s="119"/>
      <c r="M42" s="49"/>
      <c r="N42" s="132" t="s">
        <v>87</v>
      </c>
      <c r="O42" s="75" t="s">
        <v>88</v>
      </c>
      <c r="P42" s="133" t="n">
        <v>100</v>
      </c>
      <c r="Q42" s="75" t="s">
        <v>33</v>
      </c>
      <c r="R42" s="56" t="n">
        <v>2.15</v>
      </c>
      <c r="S42" s="59" t="n">
        <f aca="false">R42*P42</f>
        <v>215</v>
      </c>
      <c r="T42" s="29" t="n">
        <v>1900</v>
      </c>
      <c r="U42" s="85" t="n">
        <f aca="false">S42*$T$42/SUM($S$42:$S$43)</f>
        <v>64.6974976243269</v>
      </c>
      <c r="V42" s="59" t="n">
        <f aca="false">U42+S42</f>
        <v>279.697497624327</v>
      </c>
      <c r="W42" s="59" t="n">
        <f aca="false">V42/P42</f>
        <v>2.79697497624327</v>
      </c>
    </row>
    <row r="43" customFormat="false" ht="15" hidden="false" customHeight="true" outlineLevel="0" collapsed="false">
      <c r="A43" s="76" t="s">
        <v>107</v>
      </c>
      <c r="B43" s="76" t="str">
        <f aca="false">RIGHT(A43,LEN(A43)-FIND("_",A43))</f>
        <v>C22002</v>
      </c>
      <c r="C43" s="77" t="str">
        <f aca="false">_xlfn.TEXTJOIN("-",TRUE(),MID(A43,1,4),MID(A43,5,2),MID(A43,7,2))</f>
        <v>2024-03-12</v>
      </c>
      <c r="D43" s="77" t="n">
        <v>45363</v>
      </c>
      <c r="E43" s="19" t="s">
        <v>25</v>
      </c>
      <c r="F43" s="19" t="s">
        <v>26</v>
      </c>
      <c r="G43" s="86" t="s">
        <v>108</v>
      </c>
      <c r="H43" s="120" t="n">
        <v>45359</v>
      </c>
      <c r="I43" s="22" t="s">
        <v>109</v>
      </c>
      <c r="J43" s="61" t="s">
        <v>110</v>
      </c>
      <c r="K43" s="121" t="s">
        <v>111</v>
      </c>
      <c r="L43" s="62"/>
      <c r="M43" s="122"/>
      <c r="N43" s="134" t="s">
        <v>112</v>
      </c>
      <c r="O43" s="63" t="s">
        <v>113</v>
      </c>
      <c r="P43" s="135" t="n">
        <v>1900</v>
      </c>
      <c r="Q43" s="63" t="s">
        <v>33</v>
      </c>
      <c r="R43" s="27" t="n">
        <v>3.21</v>
      </c>
      <c r="S43" s="30" t="n">
        <f aca="false">P43*R43</f>
        <v>6099</v>
      </c>
      <c r="T43" s="123"/>
      <c r="U43" s="90" t="n">
        <f aca="false">S43*$T$42/SUM($S$42:$S$43)</f>
        <v>1835.30250237567</v>
      </c>
      <c r="V43" s="30" t="n">
        <f aca="false">U43+S43</f>
        <v>7934.30250237567</v>
      </c>
      <c r="W43" s="30" t="n">
        <f aca="false">V43/P43</f>
        <v>4.17594868546088</v>
      </c>
    </row>
    <row r="44" customFormat="false" ht="15" hidden="false" customHeight="true" outlineLevel="0" collapsed="false">
      <c r="A44" s="76" t="s">
        <v>107</v>
      </c>
      <c r="B44" s="76" t="str">
        <f aca="false">RIGHT(A44,LEN(A44)-FIND("_",A44))</f>
        <v>C22002</v>
      </c>
      <c r="C44" s="77" t="str">
        <f aca="false">_xlfn.TEXTJOIN("-",TRUE(),MID(A44,1,4),MID(A44,5,2),MID(A44,7,2))</f>
        <v>2024-03-12</v>
      </c>
      <c r="D44" s="77" t="n">
        <v>45363</v>
      </c>
      <c r="E44" s="19" t="s">
        <v>25</v>
      </c>
      <c r="F44" s="19" t="s">
        <v>26</v>
      </c>
      <c r="G44" s="86" t="s">
        <v>114</v>
      </c>
      <c r="H44" s="120" t="n">
        <v>45359</v>
      </c>
      <c r="I44" s="22" t="s">
        <v>109</v>
      </c>
      <c r="J44" s="61" t="s">
        <v>110</v>
      </c>
      <c r="K44" s="121" t="s">
        <v>115</v>
      </c>
      <c r="L44" s="62"/>
      <c r="M44" s="122"/>
      <c r="N44" s="134" t="s">
        <v>80</v>
      </c>
      <c r="O44" s="63" t="s">
        <v>81</v>
      </c>
      <c r="P44" s="135" t="n">
        <v>1600</v>
      </c>
      <c r="Q44" s="63" t="s">
        <v>33</v>
      </c>
      <c r="R44" s="27" t="n">
        <v>1.06</v>
      </c>
      <c r="S44" s="30" t="n">
        <f aca="false">P44*R44</f>
        <v>1696</v>
      </c>
      <c r="T44" s="29" t="n">
        <v>1900</v>
      </c>
      <c r="U44" s="90" t="n">
        <f aca="false">S44*$T$44/SUM($S$44:$S$47)</f>
        <v>532.980482963943</v>
      </c>
      <c r="V44" s="30" t="n">
        <f aca="false">U44+S44</f>
        <v>2228.98048296394</v>
      </c>
      <c r="W44" s="30" t="n">
        <f aca="false">V44/P44</f>
        <v>1.39311280185246</v>
      </c>
    </row>
    <row r="45" customFormat="false" ht="15" hidden="false" customHeight="true" outlineLevel="0" collapsed="false">
      <c r="A45" s="76" t="s">
        <v>107</v>
      </c>
      <c r="B45" s="76" t="str">
        <f aca="false">RIGHT(A45,LEN(A45)-FIND("_",A45))</f>
        <v>C22002</v>
      </c>
      <c r="C45" s="77" t="str">
        <f aca="false">_xlfn.TEXTJOIN("-",TRUE(),MID(A45,1,4),MID(A45,5,2),MID(A45,7,2))</f>
        <v>2024-03-12</v>
      </c>
      <c r="D45" s="77" t="n">
        <v>45363</v>
      </c>
      <c r="E45" s="19" t="s">
        <v>25</v>
      </c>
      <c r="F45" s="19" t="s">
        <v>26</v>
      </c>
      <c r="G45" s="86" t="s">
        <v>114</v>
      </c>
      <c r="H45" s="120" t="n">
        <v>45359</v>
      </c>
      <c r="I45" s="22" t="s">
        <v>109</v>
      </c>
      <c r="J45" s="61" t="s">
        <v>110</v>
      </c>
      <c r="K45" s="121" t="s">
        <v>115</v>
      </c>
      <c r="L45" s="62"/>
      <c r="M45" s="122"/>
      <c r="N45" s="134" t="s">
        <v>82</v>
      </c>
      <c r="O45" s="63" t="s">
        <v>83</v>
      </c>
      <c r="P45" s="135" t="n">
        <v>300</v>
      </c>
      <c r="Q45" s="63" t="s">
        <v>33</v>
      </c>
      <c r="R45" s="27" t="n">
        <v>1.5</v>
      </c>
      <c r="S45" s="30" t="n">
        <f aca="false">P45*R45</f>
        <v>450</v>
      </c>
      <c r="T45" s="123"/>
      <c r="U45" s="90" t="n">
        <f aca="false">S45*$T$44/SUM($S$44:$S$47)</f>
        <v>141.415812107178</v>
      </c>
      <c r="V45" s="30" t="n">
        <f aca="false">U45+S45</f>
        <v>591.415812107178</v>
      </c>
      <c r="W45" s="30" t="n">
        <f aca="false">V45/P45</f>
        <v>1.97138604035726</v>
      </c>
    </row>
    <row r="46" customFormat="false" ht="15.75" hidden="false" customHeight="true" outlineLevel="0" collapsed="false">
      <c r="A46" s="76" t="s">
        <v>107</v>
      </c>
      <c r="B46" s="76" t="str">
        <f aca="false">RIGHT(A46,LEN(A46)-FIND("_",A46))</f>
        <v>C22002</v>
      </c>
      <c r="C46" s="77" t="str">
        <f aca="false">_xlfn.TEXTJOIN("-",TRUE(),MID(A46,1,4),MID(A46,5,2),MID(A46,7,2))</f>
        <v>2024-03-12</v>
      </c>
      <c r="D46" s="77" t="n">
        <v>45363</v>
      </c>
      <c r="E46" s="19" t="s">
        <v>25</v>
      </c>
      <c r="F46" s="19" t="s">
        <v>26</v>
      </c>
      <c r="G46" s="86" t="s">
        <v>114</v>
      </c>
      <c r="H46" s="120" t="n">
        <v>45359</v>
      </c>
      <c r="I46" s="22" t="s">
        <v>109</v>
      </c>
      <c r="J46" s="61" t="s">
        <v>110</v>
      </c>
      <c r="K46" s="121" t="s">
        <v>115</v>
      </c>
      <c r="L46" s="62"/>
      <c r="M46" s="122"/>
      <c r="N46" s="134" t="s">
        <v>116</v>
      </c>
      <c r="O46" s="63" t="s">
        <v>117</v>
      </c>
      <c r="P46" s="135" t="n">
        <v>1500</v>
      </c>
      <c r="Q46" s="63" t="s">
        <v>33</v>
      </c>
      <c r="R46" s="27" t="n">
        <v>2.17</v>
      </c>
      <c r="S46" s="30" t="n">
        <f aca="false">P46*R46</f>
        <v>3255</v>
      </c>
      <c r="T46" s="123"/>
      <c r="U46" s="90" t="n">
        <f aca="false">S46*$T$44/SUM($S$44:$S$47)</f>
        <v>1022.90770757526</v>
      </c>
      <c r="V46" s="30" t="n">
        <f aca="false">U46+S46</f>
        <v>4277.90770757526</v>
      </c>
      <c r="W46" s="30" t="n">
        <f aca="false">V46/P46</f>
        <v>2.85193847171684</v>
      </c>
    </row>
    <row r="47" customFormat="false" ht="15" hidden="false" customHeight="true" outlineLevel="0" collapsed="false">
      <c r="A47" s="76" t="s">
        <v>107</v>
      </c>
      <c r="B47" s="76" t="str">
        <f aca="false">RIGHT(A47,LEN(A47)-FIND("_",A47))</f>
        <v>C22002</v>
      </c>
      <c r="C47" s="77" t="str">
        <f aca="false">_xlfn.TEXTJOIN("-",TRUE(),MID(A47,1,4),MID(A47,5,2),MID(A47,7,2))</f>
        <v>2024-03-12</v>
      </c>
      <c r="D47" s="77" t="n">
        <v>45363</v>
      </c>
      <c r="E47" s="19" t="s">
        <v>25</v>
      </c>
      <c r="F47" s="19" t="s">
        <v>26</v>
      </c>
      <c r="G47" s="86" t="s">
        <v>114</v>
      </c>
      <c r="H47" s="120" t="n">
        <v>45359</v>
      </c>
      <c r="I47" s="22" t="s">
        <v>109</v>
      </c>
      <c r="J47" s="61" t="s">
        <v>110</v>
      </c>
      <c r="K47" s="121" t="s">
        <v>115</v>
      </c>
      <c r="L47" s="62"/>
      <c r="M47" s="122"/>
      <c r="N47" s="134" t="s">
        <v>87</v>
      </c>
      <c r="O47" s="63" t="s">
        <v>88</v>
      </c>
      <c r="P47" s="135" t="n">
        <v>300</v>
      </c>
      <c r="Q47" s="63" t="s">
        <v>33</v>
      </c>
      <c r="R47" s="27" t="n">
        <v>2.15</v>
      </c>
      <c r="S47" s="30" t="n">
        <f aca="false">R47*P47</f>
        <v>645</v>
      </c>
      <c r="T47" s="123"/>
      <c r="U47" s="90" t="n">
        <f aca="false">S47*$T$44/SUM($S$44:$S$47)</f>
        <v>202.695997353622</v>
      </c>
      <c r="V47" s="30" t="n">
        <f aca="false">U47+S47</f>
        <v>847.695997353622</v>
      </c>
      <c r="W47" s="30" t="n">
        <f aca="false">V47/P47</f>
        <v>2.82565332451207</v>
      </c>
    </row>
    <row r="48" customFormat="false" ht="15" hidden="false" customHeight="true" outlineLevel="0" collapsed="false">
      <c r="A48" s="76" t="s">
        <v>107</v>
      </c>
      <c r="B48" s="76" t="str">
        <f aca="false">RIGHT(A48,LEN(A48)-FIND("_",A48))</f>
        <v>C22002</v>
      </c>
      <c r="C48" s="77" t="str">
        <f aca="false">_xlfn.TEXTJOIN("-",TRUE(),MID(A48,1,4),MID(A48,5,2),MID(A48,7,2))</f>
        <v>2024-03-12</v>
      </c>
      <c r="D48" s="77" t="n">
        <v>45363</v>
      </c>
      <c r="E48" s="19" t="s">
        <v>25</v>
      </c>
      <c r="F48" s="19" t="s">
        <v>26</v>
      </c>
      <c r="G48" s="86" t="s">
        <v>118</v>
      </c>
      <c r="H48" s="120" t="n">
        <v>45359</v>
      </c>
      <c r="I48" s="22" t="s">
        <v>109</v>
      </c>
      <c r="J48" s="61" t="s">
        <v>110</v>
      </c>
      <c r="K48" s="121" t="s">
        <v>119</v>
      </c>
      <c r="L48" s="62"/>
      <c r="M48" s="122"/>
      <c r="N48" s="134" t="s">
        <v>78</v>
      </c>
      <c r="O48" s="63" t="s">
        <v>79</v>
      </c>
      <c r="P48" s="135" t="n">
        <v>1200</v>
      </c>
      <c r="Q48" s="63" t="s">
        <v>33</v>
      </c>
      <c r="R48" s="27" t="n">
        <v>0.2</v>
      </c>
      <c r="S48" s="30" t="n">
        <f aca="false">R48*P48</f>
        <v>240</v>
      </c>
      <c r="T48" s="29" t="n">
        <v>1900</v>
      </c>
      <c r="U48" s="90" t="n">
        <f aca="false">S48*$T$48/SUM($S$48:$S$50)</f>
        <v>94.5665698880133</v>
      </c>
      <c r="V48" s="30" t="n">
        <f aca="false">U48+S48</f>
        <v>334.566569888013</v>
      </c>
      <c r="W48" s="30" t="n">
        <f aca="false">V48/P48</f>
        <v>0.278805474906678</v>
      </c>
    </row>
    <row r="49" customFormat="false" ht="15" hidden="false" customHeight="true" outlineLevel="0" collapsed="false">
      <c r="A49" s="76" t="s">
        <v>107</v>
      </c>
      <c r="B49" s="76" t="str">
        <f aca="false">RIGHT(A49,LEN(A49)-FIND("_",A49))</f>
        <v>C22002</v>
      </c>
      <c r="C49" s="77" t="str">
        <f aca="false">_xlfn.TEXTJOIN("-",TRUE(),MID(A49,1,4),MID(A49,5,2),MID(A49,7,2))</f>
        <v>2024-03-12</v>
      </c>
      <c r="D49" s="77" t="n">
        <v>45363</v>
      </c>
      <c r="E49" s="19" t="s">
        <v>25</v>
      </c>
      <c r="F49" s="19" t="s">
        <v>26</v>
      </c>
      <c r="G49" s="86" t="s">
        <v>118</v>
      </c>
      <c r="H49" s="120" t="n">
        <v>45359</v>
      </c>
      <c r="I49" s="22" t="s">
        <v>109</v>
      </c>
      <c r="J49" s="61" t="s">
        <v>110</v>
      </c>
      <c r="K49" s="121" t="s">
        <v>119</v>
      </c>
      <c r="L49" s="62"/>
      <c r="M49" s="122"/>
      <c r="N49" s="134" t="s">
        <v>120</v>
      </c>
      <c r="O49" s="63" t="s">
        <v>121</v>
      </c>
      <c r="P49" s="135" t="n">
        <v>100</v>
      </c>
      <c r="Q49" s="63" t="s">
        <v>33</v>
      </c>
      <c r="R49" s="27" t="n">
        <v>0.67</v>
      </c>
      <c r="S49" s="30" t="n">
        <f aca="false">R49*P49</f>
        <v>67</v>
      </c>
      <c r="T49" s="123"/>
      <c r="U49" s="90" t="n">
        <f aca="false">S49*$T$48/SUM($S$48:$S$50)</f>
        <v>26.399834093737</v>
      </c>
      <c r="V49" s="30" t="n">
        <f aca="false">U49+S49</f>
        <v>93.399834093737</v>
      </c>
      <c r="W49" s="30" t="n">
        <f aca="false">V49/P49</f>
        <v>0.93399834093737</v>
      </c>
    </row>
    <row r="50" customFormat="false" ht="15" hidden="false" customHeight="true" outlineLevel="0" collapsed="false">
      <c r="A50" s="91" t="s">
        <v>107</v>
      </c>
      <c r="B50" s="91" t="str">
        <f aca="false">RIGHT(A50,LEN(A50)-FIND("_",A50))</f>
        <v>C22002</v>
      </c>
      <c r="C50" s="92" t="str">
        <f aca="false">_xlfn.TEXTJOIN("-",TRUE(),MID(A50,1,4),MID(A50,5,2),MID(A50,7,2))</f>
        <v>2024-03-12</v>
      </c>
      <c r="D50" s="92" t="n">
        <v>45363</v>
      </c>
      <c r="E50" s="93" t="s">
        <v>25</v>
      </c>
      <c r="F50" s="93" t="s">
        <v>26</v>
      </c>
      <c r="G50" s="94" t="s">
        <v>118</v>
      </c>
      <c r="H50" s="136" t="n">
        <v>45359</v>
      </c>
      <c r="I50" s="137" t="s">
        <v>109</v>
      </c>
      <c r="J50" s="96" t="s">
        <v>110</v>
      </c>
      <c r="K50" s="138" t="s">
        <v>119</v>
      </c>
      <c r="L50" s="139"/>
      <c r="M50" s="140"/>
      <c r="N50" s="141" t="s">
        <v>87</v>
      </c>
      <c r="O50" s="142" t="s">
        <v>88</v>
      </c>
      <c r="P50" s="143" t="n">
        <v>2100</v>
      </c>
      <c r="Q50" s="142" t="s">
        <v>33</v>
      </c>
      <c r="R50" s="42" t="n">
        <v>2.15</v>
      </c>
      <c r="S50" s="104" t="n">
        <f aca="false">R50*P50</f>
        <v>4515</v>
      </c>
      <c r="T50" s="129"/>
      <c r="U50" s="103" t="n">
        <f aca="false">S50*$T$48/SUM($S$48:$S$50)</f>
        <v>1779.03359601825</v>
      </c>
      <c r="V50" s="104" t="n">
        <f aca="false">U50+S50</f>
        <v>6294.03359601825</v>
      </c>
      <c r="W50" s="104" t="n">
        <f aca="false">V50/P50</f>
        <v>2.99715885524679</v>
      </c>
    </row>
    <row r="51" customFormat="false" ht="15" hidden="false" customHeight="true" outlineLevel="0" collapsed="false">
      <c r="A51" s="69" t="s">
        <v>122</v>
      </c>
      <c r="B51" s="69" t="str">
        <f aca="false">RIGHT(A51,LEN(A51)-FIND("_",A51))</f>
        <v>C22219</v>
      </c>
      <c r="C51" s="70" t="str">
        <f aca="false">_xlfn.TEXTJOIN("-",TRUE(),MID(A51,1,4),MID(A51,5,2),MID(A51,7,2))</f>
        <v>2024-03-13</v>
      </c>
      <c r="D51" s="70" t="n">
        <v>45364</v>
      </c>
      <c r="E51" s="48" t="s">
        <v>25</v>
      </c>
      <c r="F51" s="48" t="s">
        <v>26</v>
      </c>
      <c r="G51" s="80" t="s">
        <v>123</v>
      </c>
      <c r="H51" s="117" t="n">
        <v>45362</v>
      </c>
      <c r="I51" s="51" t="s">
        <v>48</v>
      </c>
      <c r="J51" s="82" t="s">
        <v>49</v>
      </c>
      <c r="K51" s="118" t="s">
        <v>124</v>
      </c>
      <c r="L51" s="119"/>
      <c r="M51" s="49"/>
      <c r="N51" s="132" t="s">
        <v>100</v>
      </c>
      <c r="O51" s="75" t="s">
        <v>101</v>
      </c>
      <c r="P51" s="133" t="n">
        <v>3000</v>
      </c>
      <c r="Q51" s="75" t="s">
        <v>33</v>
      </c>
      <c r="R51" s="56" t="n">
        <v>0.4</v>
      </c>
      <c r="S51" s="59" t="n">
        <f aca="false">R51*P51</f>
        <v>1200</v>
      </c>
      <c r="T51" s="58" t="n">
        <v>1900</v>
      </c>
      <c r="U51" s="85" t="n">
        <f aca="false">S51*$T$51/SUM($S$51:$S$54)</f>
        <v>270.20621000237</v>
      </c>
      <c r="V51" s="59" t="n">
        <f aca="false">U51+S51</f>
        <v>1470.20621000237</v>
      </c>
      <c r="W51" s="59" t="n">
        <f aca="false">V51/P51</f>
        <v>0.490068736667457</v>
      </c>
    </row>
    <row r="52" customFormat="false" ht="15" hidden="false" customHeight="true" outlineLevel="0" collapsed="false">
      <c r="A52" s="76" t="s">
        <v>122</v>
      </c>
      <c r="B52" s="76" t="str">
        <f aca="false">RIGHT(A52,LEN(A52)-FIND("_",A52))</f>
        <v>C22219</v>
      </c>
      <c r="C52" s="77" t="str">
        <f aca="false">_xlfn.TEXTJOIN("-",TRUE(),MID(A52,1,4),MID(A52,5,2),MID(A52,7,2))</f>
        <v>2024-03-13</v>
      </c>
      <c r="D52" s="77" t="n">
        <v>45364</v>
      </c>
      <c r="E52" s="19" t="s">
        <v>25</v>
      </c>
      <c r="F52" s="19" t="s">
        <v>26</v>
      </c>
      <c r="G52" s="86" t="s">
        <v>123</v>
      </c>
      <c r="H52" s="120" t="n">
        <v>45362</v>
      </c>
      <c r="I52" s="22" t="s">
        <v>48</v>
      </c>
      <c r="J52" s="61" t="s">
        <v>49</v>
      </c>
      <c r="K52" s="121" t="s">
        <v>124</v>
      </c>
      <c r="L52" s="62"/>
      <c r="M52" s="122"/>
      <c r="N52" s="134" t="s">
        <v>94</v>
      </c>
      <c r="O52" s="63" t="s">
        <v>95</v>
      </c>
      <c r="P52" s="135" t="n">
        <v>2600</v>
      </c>
      <c r="Q52" s="63" t="s">
        <v>33</v>
      </c>
      <c r="R52" s="27" t="n">
        <v>1.54</v>
      </c>
      <c r="S52" s="30" t="n">
        <f aca="false">R52*P52</f>
        <v>4004</v>
      </c>
      <c r="T52" s="123"/>
      <c r="U52" s="90" t="n">
        <f aca="false">S52*$T$51/SUM($S$51:$S$54)</f>
        <v>901.588054041242</v>
      </c>
      <c r="V52" s="30" t="n">
        <f aca="false">U52+S52</f>
        <v>4905.58805404124</v>
      </c>
      <c r="W52" s="30" t="n">
        <f aca="false">V52/P52</f>
        <v>1.88676463616971</v>
      </c>
    </row>
    <row r="53" customFormat="false" ht="15" hidden="false" customHeight="true" outlineLevel="0" collapsed="false">
      <c r="A53" s="76" t="s">
        <v>122</v>
      </c>
      <c r="B53" s="76" t="str">
        <f aca="false">RIGHT(A53,LEN(A53)-FIND("_",A53))</f>
        <v>C22219</v>
      </c>
      <c r="C53" s="77" t="str">
        <f aca="false">_xlfn.TEXTJOIN("-",TRUE(),MID(A53,1,4),MID(A53,5,2),MID(A53,7,2))</f>
        <v>2024-03-13</v>
      </c>
      <c r="D53" s="77" t="n">
        <v>45364</v>
      </c>
      <c r="E53" s="19" t="s">
        <v>25</v>
      </c>
      <c r="F53" s="19" t="s">
        <v>26</v>
      </c>
      <c r="G53" s="86" t="s">
        <v>123</v>
      </c>
      <c r="H53" s="120" t="n">
        <v>45362</v>
      </c>
      <c r="I53" s="22" t="s">
        <v>48</v>
      </c>
      <c r="J53" s="61" t="s">
        <v>49</v>
      </c>
      <c r="K53" s="121" t="s">
        <v>124</v>
      </c>
      <c r="L53" s="62"/>
      <c r="M53" s="122"/>
      <c r="N53" s="134" t="s">
        <v>87</v>
      </c>
      <c r="O53" s="63" t="s">
        <v>88</v>
      </c>
      <c r="P53" s="135" t="n">
        <v>1100</v>
      </c>
      <c r="Q53" s="63" t="s">
        <v>33</v>
      </c>
      <c r="R53" s="27" t="n">
        <v>1.54</v>
      </c>
      <c r="S53" s="30" t="n">
        <f aca="false">R53*P53</f>
        <v>1694</v>
      </c>
      <c r="T53" s="123"/>
      <c r="U53" s="90" t="n">
        <f aca="false">S53*$T$51/SUM($S$51:$S$54)</f>
        <v>381.441099786679</v>
      </c>
      <c r="V53" s="30" t="n">
        <f aca="false">U53+S53</f>
        <v>2075.44109978668</v>
      </c>
      <c r="W53" s="30" t="n">
        <f aca="false">V53/P53</f>
        <v>1.88676463616971</v>
      </c>
    </row>
    <row r="54" customFormat="false" ht="15" hidden="false" customHeight="true" outlineLevel="0" collapsed="false">
      <c r="A54" s="76" t="s">
        <v>122</v>
      </c>
      <c r="B54" s="76" t="str">
        <f aca="false">RIGHT(A54,LEN(A54)-FIND("_",A54))</f>
        <v>C22219</v>
      </c>
      <c r="C54" s="77" t="str">
        <f aca="false">_xlfn.TEXTJOIN("-",TRUE(),MID(A54,1,4),MID(A54,5,2),MID(A54,7,2))</f>
        <v>2024-03-13</v>
      </c>
      <c r="D54" s="77" t="n">
        <v>45364</v>
      </c>
      <c r="E54" s="19" t="s">
        <v>25</v>
      </c>
      <c r="F54" s="19" t="s">
        <v>26</v>
      </c>
      <c r="G54" s="86" t="s">
        <v>123</v>
      </c>
      <c r="H54" s="120" t="n">
        <v>45362</v>
      </c>
      <c r="I54" s="22" t="s">
        <v>48</v>
      </c>
      <c r="J54" s="61" t="s">
        <v>49</v>
      </c>
      <c r="K54" s="121" t="s">
        <v>124</v>
      </c>
      <c r="L54" s="62"/>
      <c r="M54" s="122"/>
      <c r="N54" s="134" t="s">
        <v>112</v>
      </c>
      <c r="O54" s="63" t="s">
        <v>113</v>
      </c>
      <c r="P54" s="135" t="n">
        <v>1000</v>
      </c>
      <c r="Q54" s="63" t="s">
        <v>33</v>
      </c>
      <c r="R54" s="27" t="n">
        <v>1.54</v>
      </c>
      <c r="S54" s="30" t="n">
        <f aca="false">R54*P54</f>
        <v>1540</v>
      </c>
      <c r="T54" s="123"/>
      <c r="U54" s="90" t="n">
        <f aca="false">S54*$T$51/SUM($S$51:$S$54)</f>
        <v>346.764636169708</v>
      </c>
      <c r="V54" s="30" t="n">
        <f aca="false">U54+S54</f>
        <v>1886.76463616971</v>
      </c>
      <c r="W54" s="30" t="n">
        <f aca="false">V54/P54</f>
        <v>1.88676463616971</v>
      </c>
    </row>
    <row r="55" customFormat="false" ht="15" hidden="false" customHeight="true" outlineLevel="0" collapsed="false">
      <c r="A55" s="76" t="s">
        <v>122</v>
      </c>
      <c r="B55" s="76" t="str">
        <f aca="false">RIGHT(A55,LEN(A55)-FIND("_",A55))</f>
        <v>C22219</v>
      </c>
      <c r="C55" s="77" t="str">
        <f aca="false">_xlfn.TEXTJOIN("-",TRUE(),MID(A55,1,4),MID(A55,5,2),MID(A55,7,2))</f>
        <v>2024-03-13</v>
      </c>
      <c r="D55" s="77" t="n">
        <v>45364</v>
      </c>
      <c r="E55" s="19" t="s">
        <v>25</v>
      </c>
      <c r="F55" s="19" t="s">
        <v>26</v>
      </c>
      <c r="G55" s="86" t="s">
        <v>125</v>
      </c>
      <c r="H55" s="120" t="n">
        <v>45362</v>
      </c>
      <c r="I55" s="22" t="s">
        <v>48</v>
      </c>
      <c r="J55" s="61" t="s">
        <v>49</v>
      </c>
      <c r="K55" s="144" t="s">
        <v>126</v>
      </c>
      <c r="L55" s="62"/>
      <c r="M55" s="122"/>
      <c r="N55" s="134" t="s">
        <v>120</v>
      </c>
      <c r="O55" s="63" t="s">
        <v>121</v>
      </c>
      <c r="P55" s="135" t="n">
        <v>2500</v>
      </c>
      <c r="Q55" s="63" t="s">
        <v>33</v>
      </c>
      <c r="R55" s="27" t="n">
        <v>1.54</v>
      </c>
      <c r="S55" s="30" t="n">
        <f aca="false">R55*P55</f>
        <v>3850</v>
      </c>
      <c r="T55" s="29" t="n">
        <v>1900</v>
      </c>
      <c r="U55" s="90" t="n">
        <f aca="false">S55*$T$55/SUM($S$55:$S$56)</f>
        <v>1032.60869565217</v>
      </c>
      <c r="V55" s="30" t="n">
        <f aca="false">U55+S55</f>
        <v>4882.60869565217</v>
      </c>
      <c r="W55" s="30" t="n">
        <f aca="false">V55/P55</f>
        <v>1.95304347826087</v>
      </c>
    </row>
    <row r="56" customFormat="false" ht="15" hidden="false" customHeight="true" outlineLevel="0" collapsed="false">
      <c r="A56" s="78" t="s">
        <v>122</v>
      </c>
      <c r="B56" s="78" t="str">
        <f aca="false">RIGHT(A56,LEN(A56)-FIND("_",A56))</f>
        <v>C22219</v>
      </c>
      <c r="C56" s="79" t="str">
        <f aca="false">_xlfn.TEXTJOIN("-",TRUE(),MID(A56,1,4),MID(A56,5,2),MID(A56,7,2))</f>
        <v>2024-03-13</v>
      </c>
      <c r="D56" s="79" t="n">
        <v>45364</v>
      </c>
      <c r="E56" s="34" t="s">
        <v>25</v>
      </c>
      <c r="F56" s="34" t="s">
        <v>26</v>
      </c>
      <c r="G56" s="124" t="s">
        <v>125</v>
      </c>
      <c r="H56" s="125" t="n">
        <v>45362</v>
      </c>
      <c r="I56" s="37" t="s">
        <v>48</v>
      </c>
      <c r="J56" s="65" t="s">
        <v>49</v>
      </c>
      <c r="K56" s="145" t="s">
        <v>126</v>
      </c>
      <c r="L56" s="127"/>
      <c r="M56" s="128"/>
      <c r="N56" s="146" t="s">
        <v>96</v>
      </c>
      <c r="O56" s="67" t="s">
        <v>97</v>
      </c>
      <c r="P56" s="147" t="n">
        <v>2100</v>
      </c>
      <c r="Q56" s="67" t="s">
        <v>33</v>
      </c>
      <c r="R56" s="27" t="n">
        <v>1.54</v>
      </c>
      <c r="S56" s="45" t="n">
        <f aca="false">R56*P56</f>
        <v>3234</v>
      </c>
      <c r="T56" s="129"/>
      <c r="U56" s="116" t="n">
        <f aca="false">S56*$T$55/SUM($S$55:$S$56)</f>
        <v>867.391304347826</v>
      </c>
      <c r="V56" s="45" t="n">
        <f aca="false">U56+S56</f>
        <v>4101.39130434783</v>
      </c>
      <c r="W56" s="45" t="n">
        <f aca="false">V56/P56</f>
        <v>1.95304347826087</v>
      </c>
    </row>
    <row r="57" customFormat="false" ht="15" hidden="false" customHeight="true" outlineLevel="0" collapsed="false">
      <c r="A57" s="69" t="s">
        <v>127</v>
      </c>
      <c r="B57" s="69" t="str">
        <f aca="false">RIGHT(A57,LEN(A57)-FIND("_",A57))</f>
        <v>C22516</v>
      </c>
      <c r="C57" s="70" t="str">
        <f aca="false">_xlfn.TEXTJOIN("-",TRUE(),MID(A57,1,4),MID(A57,5,2),MID(A57,7,2))</f>
        <v>2024-03-13</v>
      </c>
      <c r="D57" s="70" t="n">
        <v>45364</v>
      </c>
      <c r="E57" s="48" t="s">
        <v>25</v>
      </c>
      <c r="F57" s="48" t="s">
        <v>26</v>
      </c>
      <c r="G57" s="80" t="s">
        <v>128</v>
      </c>
      <c r="H57" s="117" t="n">
        <v>45363</v>
      </c>
      <c r="I57" s="51" t="s">
        <v>48</v>
      </c>
      <c r="J57" s="82" t="s">
        <v>49</v>
      </c>
      <c r="K57" s="118" t="s">
        <v>67</v>
      </c>
      <c r="L57" s="119"/>
      <c r="M57" s="49"/>
      <c r="N57" s="107" t="s">
        <v>92</v>
      </c>
      <c r="O57" s="75" t="s">
        <v>93</v>
      </c>
      <c r="P57" s="148" t="n">
        <v>3000</v>
      </c>
      <c r="Q57" s="75" t="s">
        <v>33</v>
      </c>
      <c r="R57" s="56" t="n">
        <v>0.25</v>
      </c>
      <c r="S57" s="59" t="n">
        <f aca="false">R57*P57</f>
        <v>750</v>
      </c>
      <c r="T57" s="29" t="n">
        <v>1900</v>
      </c>
      <c r="U57" s="85" t="n">
        <f aca="false">S57*$T$57/SUM($S$57:$S$59)</f>
        <v>201.555869872702</v>
      </c>
      <c r="V57" s="59" t="n">
        <f aca="false">U57+S57</f>
        <v>951.555869872702</v>
      </c>
      <c r="W57" s="59" t="n">
        <f aca="false">V57/P57</f>
        <v>0.317185289957567</v>
      </c>
    </row>
    <row r="58" customFormat="false" ht="15.75" hidden="false" customHeight="true" outlineLevel="0" collapsed="false">
      <c r="A58" s="76" t="s">
        <v>127</v>
      </c>
      <c r="B58" s="76" t="str">
        <f aca="false">RIGHT(A58,LEN(A58)-FIND("_",A58))</f>
        <v>C22516</v>
      </c>
      <c r="C58" s="77" t="str">
        <f aca="false">_xlfn.TEXTJOIN("-",TRUE(),MID(A58,1,4),MID(A58,5,2),MID(A58,7,2))</f>
        <v>2024-03-13</v>
      </c>
      <c r="D58" s="77" t="n">
        <v>45364</v>
      </c>
      <c r="E58" s="19" t="s">
        <v>25</v>
      </c>
      <c r="F58" s="19" t="s">
        <v>26</v>
      </c>
      <c r="G58" s="86" t="s">
        <v>128</v>
      </c>
      <c r="H58" s="120" t="n">
        <v>45363</v>
      </c>
      <c r="I58" s="22" t="s">
        <v>48</v>
      </c>
      <c r="J58" s="61" t="s">
        <v>49</v>
      </c>
      <c r="K58" s="121" t="s">
        <v>67</v>
      </c>
      <c r="L58" s="62"/>
      <c r="M58" s="122"/>
      <c r="N58" s="110" t="s">
        <v>129</v>
      </c>
      <c r="O58" s="63" t="s">
        <v>130</v>
      </c>
      <c r="P58" s="149" t="n">
        <v>1600</v>
      </c>
      <c r="Q58" s="63" t="s">
        <v>33</v>
      </c>
      <c r="R58" s="27" t="n">
        <v>0.97</v>
      </c>
      <c r="S58" s="30" t="n">
        <f aca="false">R58*P58</f>
        <v>1552</v>
      </c>
      <c r="T58" s="150"/>
      <c r="U58" s="90" t="n">
        <f aca="false">S58*$T$57/SUM($S$57:$S$59)</f>
        <v>417.086280056577</v>
      </c>
      <c r="V58" s="30" t="n">
        <f aca="false">U58+S58</f>
        <v>1969.08628005658</v>
      </c>
      <c r="W58" s="30" t="n">
        <f aca="false">V58/P58</f>
        <v>1.23067892503536</v>
      </c>
    </row>
    <row r="59" customFormat="false" ht="15" hidden="false" customHeight="true" outlineLevel="0" collapsed="false">
      <c r="A59" s="76" t="s">
        <v>127</v>
      </c>
      <c r="B59" s="76" t="str">
        <f aca="false">RIGHT(A59,LEN(A59)-FIND("_",A59))</f>
        <v>C22516</v>
      </c>
      <c r="C59" s="77" t="str">
        <f aca="false">_xlfn.TEXTJOIN("-",TRUE(),MID(A59,1,4),MID(A59,5,2),MID(A59,7,2))</f>
        <v>2024-03-13</v>
      </c>
      <c r="D59" s="77" t="n">
        <v>45364</v>
      </c>
      <c r="E59" s="19" t="s">
        <v>25</v>
      </c>
      <c r="F59" s="19" t="s">
        <v>26</v>
      </c>
      <c r="G59" s="86" t="s">
        <v>128</v>
      </c>
      <c r="H59" s="120" t="n">
        <v>45363</v>
      </c>
      <c r="I59" s="22" t="s">
        <v>48</v>
      </c>
      <c r="J59" s="61" t="s">
        <v>49</v>
      </c>
      <c r="K59" s="121" t="s">
        <v>67</v>
      </c>
      <c r="L59" s="62"/>
      <c r="M59" s="122"/>
      <c r="N59" s="110" t="s">
        <v>82</v>
      </c>
      <c r="O59" s="63" t="s">
        <v>83</v>
      </c>
      <c r="P59" s="149" t="n">
        <v>3200</v>
      </c>
      <c r="Q59" s="63" t="s">
        <v>33</v>
      </c>
      <c r="R59" s="27" t="n">
        <v>1.49</v>
      </c>
      <c r="S59" s="30" t="n">
        <f aca="false">R59*P59</f>
        <v>4768</v>
      </c>
      <c r="T59" s="150"/>
      <c r="U59" s="90" t="n">
        <f aca="false">S59*$T$57/SUM($S$57:$S$59)</f>
        <v>1281.35785007072</v>
      </c>
      <c r="V59" s="30" t="n">
        <f aca="false">U59+S59</f>
        <v>6049.35785007072</v>
      </c>
      <c r="W59" s="30" t="n">
        <f aca="false">V59/P59</f>
        <v>1.8904243281471</v>
      </c>
    </row>
    <row r="60" customFormat="false" ht="15" hidden="false" customHeight="true" outlineLevel="0" collapsed="false">
      <c r="A60" s="76" t="s">
        <v>127</v>
      </c>
      <c r="B60" s="76" t="str">
        <f aca="false">RIGHT(A60,LEN(A60)-FIND("_",A60))</f>
        <v>C22516</v>
      </c>
      <c r="C60" s="77" t="str">
        <f aca="false">_xlfn.TEXTJOIN("-",TRUE(),MID(A60,1,4),MID(A60,5,2),MID(A60,7,2))</f>
        <v>2024-03-13</v>
      </c>
      <c r="D60" s="77" t="n">
        <v>45364</v>
      </c>
      <c r="E60" s="19" t="s">
        <v>25</v>
      </c>
      <c r="F60" s="19" t="s">
        <v>26</v>
      </c>
      <c r="G60" s="86" t="s">
        <v>131</v>
      </c>
      <c r="H60" s="120" t="n">
        <v>45363</v>
      </c>
      <c r="I60" s="22" t="s">
        <v>48</v>
      </c>
      <c r="J60" s="61" t="s">
        <v>49</v>
      </c>
      <c r="K60" s="23" t="s">
        <v>65</v>
      </c>
      <c r="L60" s="62"/>
      <c r="M60" s="122"/>
      <c r="N60" s="110" t="s">
        <v>132</v>
      </c>
      <c r="O60" s="63" t="s">
        <v>133</v>
      </c>
      <c r="P60" s="149" t="n">
        <v>200</v>
      </c>
      <c r="Q60" s="63" t="s">
        <v>33</v>
      </c>
      <c r="R60" s="27" t="n">
        <v>1.16</v>
      </c>
      <c r="S60" s="30" t="n">
        <f aca="false">R60*P60</f>
        <v>232</v>
      </c>
      <c r="T60" s="29" t="n">
        <v>1900</v>
      </c>
      <c r="U60" s="90" t="n">
        <f aca="false">S60*$T$60/SUM($S$60:$S$63)</f>
        <v>48.8421052631579</v>
      </c>
      <c r="V60" s="30" t="n">
        <f aca="false">U60+S60</f>
        <v>280.842105263158</v>
      </c>
      <c r="W60" s="30" t="n">
        <f aca="false">V60/P60</f>
        <v>1.40421052631579</v>
      </c>
    </row>
    <row r="61" customFormat="false" ht="15" hidden="false" customHeight="true" outlineLevel="0" collapsed="false">
      <c r="A61" s="76" t="s">
        <v>127</v>
      </c>
      <c r="B61" s="76" t="str">
        <f aca="false">RIGHT(A61,LEN(A61)-FIND("_",A61))</f>
        <v>C22516</v>
      </c>
      <c r="C61" s="77" t="str">
        <f aca="false">_xlfn.TEXTJOIN("-",TRUE(),MID(A61,1,4),MID(A61,5,2),MID(A61,7,2))</f>
        <v>2024-03-13</v>
      </c>
      <c r="D61" s="77" t="n">
        <v>45364</v>
      </c>
      <c r="E61" s="19" t="s">
        <v>25</v>
      </c>
      <c r="F61" s="19" t="s">
        <v>26</v>
      </c>
      <c r="G61" s="86" t="s">
        <v>131</v>
      </c>
      <c r="H61" s="120" t="n">
        <v>45363</v>
      </c>
      <c r="I61" s="22" t="s">
        <v>48</v>
      </c>
      <c r="J61" s="61" t="s">
        <v>49</v>
      </c>
      <c r="K61" s="23" t="s">
        <v>65</v>
      </c>
      <c r="L61" s="62"/>
      <c r="M61" s="122"/>
      <c r="N61" s="110" t="s">
        <v>129</v>
      </c>
      <c r="O61" s="63" t="s">
        <v>130</v>
      </c>
      <c r="P61" s="149" t="n">
        <v>2300</v>
      </c>
      <c r="Q61" s="63" t="s">
        <v>33</v>
      </c>
      <c r="R61" s="27" t="n">
        <v>0.97</v>
      </c>
      <c r="S61" s="30" t="n">
        <f aca="false">R61*P61</f>
        <v>2231</v>
      </c>
      <c r="T61" s="150"/>
      <c r="U61" s="90" t="n">
        <f aca="false">S61*$T$60/SUM($S$60:$S$63)</f>
        <v>469.684210526316</v>
      </c>
      <c r="V61" s="30" t="n">
        <f aca="false">U61+S61</f>
        <v>2700.68421052632</v>
      </c>
      <c r="W61" s="30" t="n">
        <f aca="false">V61/P61</f>
        <v>1.17421052631579</v>
      </c>
    </row>
    <row r="62" customFormat="false" ht="15.75" hidden="false" customHeight="true" outlineLevel="0" collapsed="false">
      <c r="A62" s="76" t="s">
        <v>127</v>
      </c>
      <c r="B62" s="76" t="str">
        <f aca="false">RIGHT(A62,LEN(A62)-FIND("_",A62))</f>
        <v>C22516</v>
      </c>
      <c r="C62" s="77" t="str">
        <f aca="false">_xlfn.TEXTJOIN("-",TRUE(),MID(A62,1,4),MID(A62,5,2),MID(A62,7,2))</f>
        <v>2024-03-13</v>
      </c>
      <c r="D62" s="77" t="n">
        <v>45364</v>
      </c>
      <c r="E62" s="19" t="s">
        <v>25</v>
      </c>
      <c r="F62" s="19" t="s">
        <v>26</v>
      </c>
      <c r="G62" s="86" t="s">
        <v>131</v>
      </c>
      <c r="H62" s="120" t="n">
        <v>45363</v>
      </c>
      <c r="I62" s="22" t="s">
        <v>48</v>
      </c>
      <c r="J62" s="61" t="s">
        <v>49</v>
      </c>
      <c r="K62" s="23" t="s">
        <v>65</v>
      </c>
      <c r="L62" s="62"/>
      <c r="M62" s="122"/>
      <c r="N62" s="110" t="s">
        <v>82</v>
      </c>
      <c r="O62" s="63" t="s">
        <v>83</v>
      </c>
      <c r="P62" s="149" t="n">
        <v>200</v>
      </c>
      <c r="Q62" s="63" t="s">
        <v>33</v>
      </c>
      <c r="R62" s="27" t="n">
        <v>1.49</v>
      </c>
      <c r="S62" s="30" t="n">
        <f aca="false">R62*P62</f>
        <v>298</v>
      </c>
      <c r="T62" s="150"/>
      <c r="U62" s="90" t="n">
        <f aca="false">S62*$T$60/SUM($S$60:$S$63)</f>
        <v>62.7368421052632</v>
      </c>
      <c r="V62" s="30" t="n">
        <f aca="false">U62+S62</f>
        <v>360.736842105263</v>
      </c>
      <c r="W62" s="30" t="n">
        <f aca="false">V62/P62</f>
        <v>1.80368421052632</v>
      </c>
    </row>
    <row r="63" customFormat="false" ht="15" hidden="false" customHeight="true" outlineLevel="0" collapsed="false">
      <c r="A63" s="76" t="s">
        <v>127</v>
      </c>
      <c r="B63" s="76" t="str">
        <f aca="false">RIGHT(A63,LEN(A63)-FIND("_",A63))</f>
        <v>C22516</v>
      </c>
      <c r="C63" s="77" t="str">
        <f aca="false">_xlfn.TEXTJOIN("-",TRUE(),MID(A63,1,4),MID(A63,5,2),MID(A63,7,2))</f>
        <v>2024-03-13</v>
      </c>
      <c r="D63" s="77" t="n">
        <v>45364</v>
      </c>
      <c r="E63" s="19" t="s">
        <v>25</v>
      </c>
      <c r="F63" s="19" t="s">
        <v>26</v>
      </c>
      <c r="G63" s="86" t="s">
        <v>131</v>
      </c>
      <c r="H63" s="120" t="n">
        <v>45363</v>
      </c>
      <c r="I63" s="22" t="s">
        <v>48</v>
      </c>
      <c r="J63" s="61" t="s">
        <v>49</v>
      </c>
      <c r="K63" s="23" t="s">
        <v>65</v>
      </c>
      <c r="L63" s="151"/>
      <c r="M63" s="122"/>
      <c r="N63" s="110" t="s">
        <v>116</v>
      </c>
      <c r="O63" s="63" t="s">
        <v>117</v>
      </c>
      <c r="P63" s="149" t="n">
        <v>2900</v>
      </c>
      <c r="Q63" s="63" t="s">
        <v>33</v>
      </c>
      <c r="R63" s="27" t="n">
        <v>2.16</v>
      </c>
      <c r="S63" s="30" t="n">
        <f aca="false">P63*R63</f>
        <v>6264</v>
      </c>
      <c r="T63" s="150"/>
      <c r="U63" s="90" t="n">
        <f aca="false">S63*$T$60/SUM($S$60:$S$63)</f>
        <v>1318.73684210526</v>
      </c>
      <c r="V63" s="30" t="n">
        <f aca="false">U63+S63</f>
        <v>7582.73684210526</v>
      </c>
      <c r="W63" s="30" t="n">
        <f aca="false">V63/P63</f>
        <v>2.61473684210526</v>
      </c>
    </row>
    <row r="64" customFormat="false" ht="15" hidden="false" customHeight="true" outlineLevel="0" collapsed="false">
      <c r="A64" s="76" t="s">
        <v>127</v>
      </c>
      <c r="B64" s="76" t="str">
        <f aca="false">RIGHT(A64,LEN(A64)-FIND("_",A64))</f>
        <v>C22516</v>
      </c>
      <c r="C64" s="77" t="str">
        <f aca="false">_xlfn.TEXTJOIN("-",TRUE(),MID(A64,1,4),MID(A64,5,2),MID(A64,7,2))</f>
        <v>2024-03-13</v>
      </c>
      <c r="D64" s="77" t="n">
        <v>45364</v>
      </c>
      <c r="E64" s="19" t="s">
        <v>25</v>
      </c>
      <c r="F64" s="19" t="s">
        <v>26</v>
      </c>
      <c r="G64" s="86" t="s">
        <v>134</v>
      </c>
      <c r="H64" s="120" t="n">
        <v>45363</v>
      </c>
      <c r="I64" s="22" t="s">
        <v>48</v>
      </c>
      <c r="J64" s="61" t="s">
        <v>49</v>
      </c>
      <c r="K64" s="23" t="s">
        <v>135</v>
      </c>
      <c r="L64" s="62"/>
      <c r="M64" s="122"/>
      <c r="N64" s="110" t="s">
        <v>129</v>
      </c>
      <c r="O64" s="122" t="s">
        <v>130</v>
      </c>
      <c r="P64" s="149" t="n">
        <v>2300</v>
      </c>
      <c r="Q64" s="63" t="s">
        <v>33</v>
      </c>
      <c r="R64" s="27" t="n">
        <v>0.97</v>
      </c>
      <c r="S64" s="30" t="n">
        <f aca="false">P64*R64</f>
        <v>2231</v>
      </c>
      <c r="T64" s="29" t="n">
        <v>1900</v>
      </c>
      <c r="U64" s="90" t="n">
        <f aca="false">S64*$T$64/SUM($S$64:$S$66)</f>
        <v>478.377158334274</v>
      </c>
      <c r="V64" s="30" t="n">
        <f aca="false">U64+S64</f>
        <v>2709.37715833427</v>
      </c>
      <c r="W64" s="30" t="n">
        <f aca="false">V64/P64</f>
        <v>1.17799006884099</v>
      </c>
    </row>
    <row r="65" customFormat="false" ht="15" hidden="false" customHeight="true" outlineLevel="0" collapsed="false">
      <c r="A65" s="76" t="s">
        <v>127</v>
      </c>
      <c r="B65" s="76" t="str">
        <f aca="false">RIGHT(A65,LEN(A65)-FIND("_",A65))</f>
        <v>C22516</v>
      </c>
      <c r="C65" s="77" t="str">
        <f aca="false">_xlfn.TEXTJOIN("-",TRUE(),MID(A65,1,4),MID(A65,5,2),MID(A65,7,2))</f>
        <v>2024-03-13</v>
      </c>
      <c r="D65" s="77" t="n">
        <v>45364</v>
      </c>
      <c r="E65" s="19" t="s">
        <v>25</v>
      </c>
      <c r="F65" s="19" t="s">
        <v>26</v>
      </c>
      <c r="G65" s="86" t="s">
        <v>134</v>
      </c>
      <c r="H65" s="120" t="n">
        <v>45363</v>
      </c>
      <c r="I65" s="22" t="s">
        <v>48</v>
      </c>
      <c r="J65" s="61" t="s">
        <v>49</v>
      </c>
      <c r="K65" s="23" t="s">
        <v>135</v>
      </c>
      <c r="L65" s="62"/>
      <c r="M65" s="122"/>
      <c r="N65" s="110" t="s">
        <v>116</v>
      </c>
      <c r="O65" s="63" t="s">
        <v>117</v>
      </c>
      <c r="P65" s="149" t="n">
        <v>2200</v>
      </c>
      <c r="Q65" s="63" t="s">
        <v>33</v>
      </c>
      <c r="R65" s="27" t="n">
        <v>2.16</v>
      </c>
      <c r="S65" s="30" t="n">
        <f aca="false">P65*R65</f>
        <v>4752</v>
      </c>
      <c r="T65" s="29"/>
      <c r="U65" s="90" t="n">
        <f aca="false">S65*$T$64/SUM($S$64:$S$66)</f>
        <v>1018.93691456946</v>
      </c>
      <c r="V65" s="30" t="n">
        <f aca="false">U65+S65</f>
        <v>5770.93691456946</v>
      </c>
      <c r="W65" s="30" t="n">
        <f aca="false">V65/P65</f>
        <v>2.62315314298612</v>
      </c>
    </row>
    <row r="66" customFormat="false" ht="15" hidden="false" customHeight="true" outlineLevel="0" collapsed="false">
      <c r="A66" s="76" t="s">
        <v>127</v>
      </c>
      <c r="B66" s="76" t="str">
        <f aca="false">RIGHT(A66,LEN(A66)-FIND("_",A66))</f>
        <v>C22516</v>
      </c>
      <c r="C66" s="77" t="str">
        <f aca="false">_xlfn.TEXTJOIN("-",TRUE(),MID(A66,1,4),MID(A66,5,2),MID(A66,7,2))</f>
        <v>2024-03-13</v>
      </c>
      <c r="D66" s="77" t="n">
        <v>45364</v>
      </c>
      <c r="E66" s="19" t="s">
        <v>25</v>
      </c>
      <c r="F66" s="19" t="s">
        <v>26</v>
      </c>
      <c r="G66" s="86" t="s">
        <v>134</v>
      </c>
      <c r="H66" s="120" t="n">
        <v>45363</v>
      </c>
      <c r="I66" s="22" t="s">
        <v>48</v>
      </c>
      <c r="J66" s="61" t="s">
        <v>49</v>
      </c>
      <c r="K66" s="23" t="s">
        <v>135</v>
      </c>
      <c r="L66" s="62"/>
      <c r="M66" s="122"/>
      <c r="N66" s="110" t="s">
        <v>96</v>
      </c>
      <c r="O66" s="122" t="s">
        <v>97</v>
      </c>
      <c r="P66" s="149" t="n">
        <v>600</v>
      </c>
      <c r="Q66" s="63" t="s">
        <v>33</v>
      </c>
      <c r="R66" s="27" t="n">
        <v>3.13</v>
      </c>
      <c r="S66" s="30" t="n">
        <f aca="false">P66*R66</f>
        <v>1878</v>
      </c>
      <c r="T66" s="29"/>
      <c r="U66" s="90" t="n">
        <f aca="false">S66*$T$64/SUM($S$64:$S$66)</f>
        <v>402.685927096265</v>
      </c>
      <c r="V66" s="30" t="n">
        <f aca="false">U66+S66</f>
        <v>2280.68592709626</v>
      </c>
      <c r="W66" s="30" t="n">
        <f aca="false">V66/P66</f>
        <v>3.80114321182711</v>
      </c>
    </row>
    <row r="67" customFormat="false" ht="15" hidden="false" customHeight="true" outlineLevel="0" collapsed="false">
      <c r="A67" s="76" t="s">
        <v>127</v>
      </c>
      <c r="B67" s="76" t="str">
        <f aca="false">RIGHT(A67,LEN(A67)-FIND("_",A67))</f>
        <v>C22516</v>
      </c>
      <c r="C67" s="77" t="str">
        <f aca="false">_xlfn.TEXTJOIN("-",TRUE(),MID(A67,1,4),MID(A67,5,2),MID(A67,7,2))</f>
        <v>2024-03-13</v>
      </c>
      <c r="D67" s="77" t="n">
        <v>45364</v>
      </c>
      <c r="E67" s="19" t="s">
        <v>25</v>
      </c>
      <c r="F67" s="19" t="s">
        <v>26</v>
      </c>
      <c r="G67" s="108" t="s">
        <v>136</v>
      </c>
      <c r="H67" s="120" t="n">
        <v>45363</v>
      </c>
      <c r="I67" s="22" t="s">
        <v>48</v>
      </c>
      <c r="J67" s="61" t="s">
        <v>49</v>
      </c>
      <c r="K67" s="23" t="s">
        <v>38</v>
      </c>
      <c r="L67" s="62"/>
      <c r="M67" s="122"/>
      <c r="N67" s="110" t="s">
        <v>92</v>
      </c>
      <c r="O67" s="63" t="s">
        <v>93</v>
      </c>
      <c r="P67" s="149" t="n">
        <v>3000</v>
      </c>
      <c r="Q67" s="63" t="s">
        <v>33</v>
      </c>
      <c r="R67" s="27" t="n">
        <v>0.25</v>
      </c>
      <c r="S67" s="30" t="n">
        <f aca="false">P67*R67</f>
        <v>750</v>
      </c>
      <c r="T67" s="29" t="n">
        <v>1900</v>
      </c>
      <c r="U67" s="90" t="n">
        <f aca="false">S67*$T$67/SUM($S$67:$S$68)</f>
        <v>136.363636363636</v>
      </c>
      <c r="V67" s="30" t="n">
        <f aca="false">U67+S67</f>
        <v>886.363636363636</v>
      </c>
      <c r="W67" s="30" t="n">
        <f aca="false">V67/P67</f>
        <v>0.295454545454545</v>
      </c>
    </row>
    <row r="68" customFormat="false" ht="15" hidden="false" customHeight="true" outlineLevel="0" collapsed="false">
      <c r="A68" s="78" t="s">
        <v>127</v>
      </c>
      <c r="B68" s="78" t="str">
        <f aca="false">RIGHT(A68,LEN(A68)-FIND("_",A68))</f>
        <v>C22516</v>
      </c>
      <c r="C68" s="79" t="str">
        <f aca="false">_xlfn.TEXTJOIN("-",TRUE(),MID(A68,1,4),MID(A68,5,2),MID(A68,7,2))</f>
        <v>2024-03-13</v>
      </c>
      <c r="D68" s="79" t="n">
        <v>45364</v>
      </c>
      <c r="E68" s="34" t="s">
        <v>25</v>
      </c>
      <c r="F68" s="34" t="s">
        <v>26</v>
      </c>
      <c r="G68" s="111" t="s">
        <v>136</v>
      </c>
      <c r="H68" s="125" t="n">
        <v>45363</v>
      </c>
      <c r="I68" s="37" t="s">
        <v>48</v>
      </c>
      <c r="J68" s="65" t="s">
        <v>49</v>
      </c>
      <c r="K68" s="38" t="s">
        <v>38</v>
      </c>
      <c r="L68" s="127"/>
      <c r="M68" s="128"/>
      <c r="N68" s="114" t="s">
        <v>129</v>
      </c>
      <c r="O68" s="67" t="s">
        <v>130</v>
      </c>
      <c r="P68" s="152" t="n">
        <v>10000</v>
      </c>
      <c r="Q68" s="67" t="s">
        <v>33</v>
      </c>
      <c r="R68" s="42" t="n">
        <v>0.97</v>
      </c>
      <c r="S68" s="45" t="n">
        <f aca="false">P68*R68</f>
        <v>9700</v>
      </c>
      <c r="T68" s="129"/>
      <c r="U68" s="116" t="n">
        <f aca="false">S68*$T$67/SUM($S$67:$S$68)</f>
        <v>1763.63636363636</v>
      </c>
      <c r="V68" s="45" t="n">
        <f aca="false">U68+S68</f>
        <v>11463.6363636364</v>
      </c>
      <c r="W68" s="45" t="n">
        <f aca="false">V68/P68</f>
        <v>1.14636363636364</v>
      </c>
    </row>
    <row r="69" customFormat="false" ht="15" hidden="false" customHeight="true" outlineLevel="0" collapsed="false">
      <c r="A69" s="69" t="s">
        <v>137</v>
      </c>
      <c r="B69" s="69" t="str">
        <f aca="false">RIGHT(A69,LEN(A69)-FIND("_",A69))</f>
        <v>C23624</v>
      </c>
      <c r="C69" s="70" t="str">
        <f aca="false">_xlfn.TEXTJOIN("-",TRUE(),MID(A69,1,4),MID(A69,5,2),MID(A69,7,2))</f>
        <v>2024-03-15</v>
      </c>
      <c r="D69" s="70" t="n">
        <v>45366</v>
      </c>
      <c r="E69" s="48" t="s">
        <v>25</v>
      </c>
      <c r="F69" s="48" t="s">
        <v>26</v>
      </c>
      <c r="G69" s="80" t="s">
        <v>138</v>
      </c>
      <c r="H69" s="117" t="n">
        <v>45365</v>
      </c>
      <c r="I69" s="51" t="s">
        <v>48</v>
      </c>
      <c r="J69" s="82" t="s">
        <v>49</v>
      </c>
      <c r="K69" s="118" t="s">
        <v>139</v>
      </c>
      <c r="L69" s="119"/>
      <c r="M69" s="49"/>
      <c r="N69" s="107" t="s">
        <v>92</v>
      </c>
      <c r="O69" s="75" t="s">
        <v>93</v>
      </c>
      <c r="P69" s="148" t="n">
        <v>2500</v>
      </c>
      <c r="Q69" s="75" t="s">
        <v>33</v>
      </c>
      <c r="R69" s="56" t="n">
        <v>0.25</v>
      </c>
      <c r="S69" s="59" t="n">
        <f aca="false">P69*R69</f>
        <v>625</v>
      </c>
      <c r="T69" s="150" t="n">
        <v>1900</v>
      </c>
      <c r="U69" s="85" t="n">
        <f aca="false">S69*$T$69/SUM($S$69:$S$70)</f>
        <v>115.01210653753</v>
      </c>
      <c r="V69" s="59" t="n">
        <f aca="false">U69+S69</f>
        <v>740.01210653753</v>
      </c>
      <c r="W69" s="59" t="n">
        <f aca="false">V69/P69</f>
        <v>0.296004842615012</v>
      </c>
    </row>
    <row r="70" customFormat="false" ht="15" hidden="false" customHeight="true" outlineLevel="0" collapsed="false">
      <c r="A70" s="76" t="s">
        <v>137</v>
      </c>
      <c r="B70" s="76" t="str">
        <f aca="false">RIGHT(A70,LEN(A70)-FIND("_",A70))</f>
        <v>C23624</v>
      </c>
      <c r="C70" s="77" t="str">
        <f aca="false">_xlfn.TEXTJOIN("-",TRUE(),MID(A70,1,4),MID(A70,5,2),MID(A70,7,2))</f>
        <v>2024-03-15</v>
      </c>
      <c r="D70" s="77" t="n">
        <v>45366</v>
      </c>
      <c r="E70" s="19" t="s">
        <v>25</v>
      </c>
      <c r="F70" s="19" t="s">
        <v>26</v>
      </c>
      <c r="G70" s="86" t="s">
        <v>138</v>
      </c>
      <c r="H70" s="120" t="n">
        <v>45365</v>
      </c>
      <c r="I70" s="22" t="s">
        <v>48</v>
      </c>
      <c r="J70" s="61" t="s">
        <v>49</v>
      </c>
      <c r="K70" s="121" t="s">
        <v>139</v>
      </c>
      <c r="L70" s="62"/>
      <c r="M70" s="122"/>
      <c r="N70" s="110" t="s">
        <v>129</v>
      </c>
      <c r="O70" s="63" t="s">
        <v>130</v>
      </c>
      <c r="P70" s="149" t="n">
        <v>10000</v>
      </c>
      <c r="Q70" s="63" t="s">
        <v>33</v>
      </c>
      <c r="R70" s="27" t="n">
        <v>0.97</v>
      </c>
      <c r="S70" s="30" t="n">
        <f aca="false">P70*R70</f>
        <v>9700</v>
      </c>
      <c r="T70" s="150"/>
      <c r="U70" s="90" t="n">
        <f aca="false">S70*$T$69/SUM($S$69:$S$70)</f>
        <v>1784.98789346247</v>
      </c>
      <c r="V70" s="30" t="n">
        <f aca="false">U70+S70</f>
        <v>11484.9878934625</v>
      </c>
      <c r="W70" s="30" t="n">
        <f aca="false">V70/P70</f>
        <v>1.14849878934625</v>
      </c>
    </row>
    <row r="71" customFormat="false" ht="15" hidden="false" customHeight="true" outlineLevel="0" collapsed="false">
      <c r="A71" s="76" t="s">
        <v>137</v>
      </c>
      <c r="B71" s="76" t="str">
        <f aca="false">RIGHT(A71,LEN(A71)-FIND("_",A71))</f>
        <v>C23624</v>
      </c>
      <c r="C71" s="77" t="str">
        <f aca="false">_xlfn.TEXTJOIN("-",TRUE(),MID(A71,1,4),MID(A71,5,2),MID(A71,7,2))</f>
        <v>2024-03-15</v>
      </c>
      <c r="D71" s="77" t="n">
        <v>45366</v>
      </c>
      <c r="E71" s="19" t="s">
        <v>25</v>
      </c>
      <c r="F71" s="19" t="s">
        <v>26</v>
      </c>
      <c r="G71" s="86" t="s">
        <v>140</v>
      </c>
      <c r="H71" s="120" t="n">
        <v>45365</v>
      </c>
      <c r="I71" s="22" t="s">
        <v>48</v>
      </c>
      <c r="J71" s="61" t="s">
        <v>49</v>
      </c>
      <c r="K71" s="121" t="s">
        <v>141</v>
      </c>
      <c r="L71" s="62"/>
      <c r="M71" s="122"/>
      <c r="N71" s="153" t="s">
        <v>100</v>
      </c>
      <c r="O71" s="63" t="s">
        <v>101</v>
      </c>
      <c r="P71" s="154" t="n">
        <v>2000</v>
      </c>
      <c r="Q71" s="63" t="s">
        <v>33</v>
      </c>
      <c r="R71" s="27" t="n">
        <v>0.4</v>
      </c>
      <c r="S71" s="30" t="n">
        <f aca="false">P71*R71</f>
        <v>800</v>
      </c>
      <c r="T71" s="150" t="n">
        <v>1900</v>
      </c>
      <c r="U71" s="90" t="n">
        <f aca="false">S71*$T$71/SUM($S$71:$S$73)</f>
        <v>107.923885259869</v>
      </c>
      <c r="V71" s="30" t="n">
        <f aca="false">U71+S71</f>
        <v>907.923885259869</v>
      </c>
      <c r="W71" s="30" t="n">
        <f aca="false">V71/P71</f>
        <v>0.453961942629935</v>
      </c>
    </row>
    <row r="72" customFormat="false" ht="15" hidden="false" customHeight="true" outlineLevel="0" collapsed="false">
      <c r="A72" s="76" t="s">
        <v>137</v>
      </c>
      <c r="B72" s="76" t="str">
        <f aca="false">RIGHT(A72,LEN(A72)-FIND("_",A72))</f>
        <v>C23624</v>
      </c>
      <c r="C72" s="77" t="str">
        <f aca="false">_xlfn.TEXTJOIN("-",TRUE(),MID(A72,1,4),MID(A72,5,2),MID(A72,7,2))</f>
        <v>2024-03-15</v>
      </c>
      <c r="D72" s="77" t="n">
        <v>45366</v>
      </c>
      <c r="E72" s="19" t="s">
        <v>25</v>
      </c>
      <c r="F72" s="19" t="s">
        <v>26</v>
      </c>
      <c r="G72" s="86" t="s">
        <v>140</v>
      </c>
      <c r="H72" s="120" t="n">
        <v>45365</v>
      </c>
      <c r="I72" s="22" t="s">
        <v>48</v>
      </c>
      <c r="J72" s="61" t="s">
        <v>49</v>
      </c>
      <c r="K72" s="121" t="s">
        <v>141</v>
      </c>
      <c r="L72" s="62"/>
      <c r="M72" s="122"/>
      <c r="N72" s="153" t="s">
        <v>94</v>
      </c>
      <c r="O72" s="63" t="s">
        <v>95</v>
      </c>
      <c r="P72" s="154" t="n">
        <v>2600</v>
      </c>
      <c r="Q72" s="63" t="s">
        <v>33</v>
      </c>
      <c r="R72" s="27" t="n">
        <v>1.54</v>
      </c>
      <c r="S72" s="30" t="n">
        <f aca="false">P72*R72</f>
        <v>4004</v>
      </c>
      <c r="T72" s="123"/>
      <c r="U72" s="90" t="n">
        <f aca="false">S72*$T$71/SUM($S$71:$S$73)</f>
        <v>540.159045725646</v>
      </c>
      <c r="V72" s="30" t="n">
        <f aca="false">U72+S72</f>
        <v>4544.15904572565</v>
      </c>
      <c r="W72" s="30" t="n">
        <f aca="false">V72/P72</f>
        <v>1.74775347912525</v>
      </c>
    </row>
    <row r="73" customFormat="false" ht="15.75" hidden="false" customHeight="true" outlineLevel="0" collapsed="false">
      <c r="A73" s="78" t="s">
        <v>137</v>
      </c>
      <c r="B73" s="78" t="str">
        <f aca="false">RIGHT(A73,LEN(A73)-FIND("_",A73))</f>
        <v>C23624</v>
      </c>
      <c r="C73" s="79" t="str">
        <f aca="false">_xlfn.TEXTJOIN("-",TRUE(),MID(A73,1,4),MID(A73,5,2),MID(A73,7,2))</f>
        <v>2024-03-15</v>
      </c>
      <c r="D73" s="79" t="n">
        <v>45366</v>
      </c>
      <c r="E73" s="34" t="s">
        <v>25</v>
      </c>
      <c r="F73" s="34" t="s">
        <v>26</v>
      </c>
      <c r="G73" s="124" t="s">
        <v>140</v>
      </c>
      <c r="H73" s="125" t="n">
        <v>45365</v>
      </c>
      <c r="I73" s="37" t="s">
        <v>48</v>
      </c>
      <c r="J73" s="65" t="s">
        <v>49</v>
      </c>
      <c r="K73" s="126" t="s">
        <v>141</v>
      </c>
      <c r="L73" s="127"/>
      <c r="M73" s="128"/>
      <c r="N73" s="155" t="s">
        <v>142</v>
      </c>
      <c r="O73" s="67" t="s">
        <v>143</v>
      </c>
      <c r="P73" s="156" t="n">
        <v>2000</v>
      </c>
      <c r="Q73" s="67" t="s">
        <v>33</v>
      </c>
      <c r="R73" s="27" t="n">
        <v>4.64</v>
      </c>
      <c r="S73" s="45" t="n">
        <f aca="false">P73*R73</f>
        <v>9280</v>
      </c>
      <c r="T73" s="129"/>
      <c r="U73" s="116" t="n">
        <f aca="false">S73*$T$71/SUM($S$71:$S$73)</f>
        <v>1251.91706901448</v>
      </c>
      <c r="V73" s="45" t="n">
        <f aca="false">U73+S73</f>
        <v>10531.9170690145</v>
      </c>
      <c r="W73" s="45" t="n">
        <f aca="false">V73/P73</f>
        <v>5.26595853450724</v>
      </c>
    </row>
    <row r="74" customFormat="false" ht="15" hidden="false" customHeight="true" outlineLevel="0" collapsed="false">
      <c r="A74" s="69" t="s">
        <v>144</v>
      </c>
      <c r="B74" s="69" t="str">
        <f aca="false">RIGHT(A74,LEN(A74)-FIND("_",A74))</f>
        <v>C24376</v>
      </c>
      <c r="C74" s="70" t="str">
        <f aca="false">_xlfn.TEXTJOIN("-",TRUE(),MID(A74,1,4),MID(A74,5,2),MID(A74,7,2))</f>
        <v>2024-03-18</v>
      </c>
      <c r="D74" s="70" t="n">
        <v>45369</v>
      </c>
      <c r="E74" s="48" t="s">
        <v>25</v>
      </c>
      <c r="F74" s="48" t="s">
        <v>26</v>
      </c>
      <c r="G74" s="80" t="s">
        <v>145</v>
      </c>
      <c r="H74" s="117" t="n">
        <v>45366</v>
      </c>
      <c r="I74" s="51" t="s">
        <v>48</v>
      </c>
      <c r="J74" s="82" t="s">
        <v>49</v>
      </c>
      <c r="K74" s="157" t="s">
        <v>42</v>
      </c>
      <c r="L74" s="119"/>
      <c r="M74" s="49"/>
      <c r="N74" s="107" t="s">
        <v>100</v>
      </c>
      <c r="O74" s="49" t="s">
        <v>101</v>
      </c>
      <c r="P74" s="148" t="n">
        <v>3000</v>
      </c>
      <c r="Q74" s="158" t="s">
        <v>33</v>
      </c>
      <c r="R74" s="56" t="n">
        <v>0.4</v>
      </c>
      <c r="S74" s="59" t="n">
        <f aca="false">P74*R74</f>
        <v>1200</v>
      </c>
      <c r="T74" s="150" t="n">
        <v>1900</v>
      </c>
      <c r="U74" s="85" t="n">
        <f aca="false">S74*$T$74/SUM($S$74:$S$77)</f>
        <v>174.927113702624</v>
      </c>
      <c r="V74" s="59" t="n">
        <f aca="false">U74+S74</f>
        <v>1374.92711370262</v>
      </c>
      <c r="W74" s="59" t="n">
        <f aca="false">V74/P74</f>
        <v>0.458309037900875</v>
      </c>
    </row>
    <row r="75" customFormat="false" ht="15" hidden="false" customHeight="true" outlineLevel="0" collapsed="false">
      <c r="A75" s="76" t="s">
        <v>144</v>
      </c>
      <c r="B75" s="76" t="str">
        <f aca="false">RIGHT(A75,LEN(A75)-FIND("_",A75))</f>
        <v>C24376</v>
      </c>
      <c r="C75" s="77" t="str">
        <f aca="false">_xlfn.TEXTJOIN("-",TRUE(),MID(A75,1,4),MID(A75,5,2),MID(A75,7,2))</f>
        <v>2024-03-18</v>
      </c>
      <c r="D75" s="77" t="n">
        <v>45369</v>
      </c>
      <c r="E75" s="19" t="s">
        <v>25</v>
      </c>
      <c r="F75" s="19" t="s">
        <v>26</v>
      </c>
      <c r="G75" s="86" t="s">
        <v>145</v>
      </c>
      <c r="H75" s="120" t="n">
        <v>45366</v>
      </c>
      <c r="I75" s="22" t="s">
        <v>48</v>
      </c>
      <c r="J75" s="61" t="s">
        <v>49</v>
      </c>
      <c r="K75" s="159" t="s">
        <v>42</v>
      </c>
      <c r="L75" s="62"/>
      <c r="M75" s="122"/>
      <c r="N75" s="110" t="s">
        <v>94</v>
      </c>
      <c r="O75" s="63" t="s">
        <v>95</v>
      </c>
      <c r="P75" s="149" t="n">
        <v>2600</v>
      </c>
      <c r="Q75" s="63" t="s">
        <v>33</v>
      </c>
      <c r="R75" s="27" t="n">
        <v>1.54</v>
      </c>
      <c r="S75" s="30" t="n">
        <f aca="false">P75*R75</f>
        <v>4004</v>
      </c>
      <c r="T75" s="150"/>
      <c r="U75" s="90" t="n">
        <f aca="false">S75*$T$74/SUM($S$74:$S$77)</f>
        <v>583.673469387755</v>
      </c>
      <c r="V75" s="30" t="n">
        <f aca="false">U75+S75</f>
        <v>4587.67346938776</v>
      </c>
      <c r="W75" s="30" t="n">
        <f aca="false">V75/P75</f>
        <v>1.76448979591837</v>
      </c>
    </row>
    <row r="76" customFormat="false" ht="15" hidden="false" customHeight="true" outlineLevel="0" collapsed="false">
      <c r="A76" s="76" t="s">
        <v>144</v>
      </c>
      <c r="B76" s="76" t="str">
        <f aca="false">RIGHT(A76,LEN(A76)-FIND("_",A76))</f>
        <v>C24376</v>
      </c>
      <c r="C76" s="77" t="str">
        <f aca="false">_xlfn.TEXTJOIN("-",TRUE(),MID(A76,1,4),MID(A76,5,2),MID(A76,7,2))</f>
        <v>2024-03-18</v>
      </c>
      <c r="D76" s="77" t="n">
        <v>45369</v>
      </c>
      <c r="E76" s="19" t="s">
        <v>25</v>
      </c>
      <c r="F76" s="19" t="s">
        <v>26</v>
      </c>
      <c r="G76" s="86" t="s">
        <v>145</v>
      </c>
      <c r="H76" s="120" t="n">
        <v>45366</v>
      </c>
      <c r="I76" s="22" t="s">
        <v>48</v>
      </c>
      <c r="J76" s="61" t="s">
        <v>49</v>
      </c>
      <c r="K76" s="159" t="s">
        <v>42</v>
      </c>
      <c r="L76" s="62"/>
      <c r="M76" s="122"/>
      <c r="N76" s="110" t="s">
        <v>112</v>
      </c>
      <c r="O76" s="63" t="s">
        <v>113</v>
      </c>
      <c r="P76" s="149" t="n">
        <v>1000</v>
      </c>
      <c r="Q76" s="63" t="s">
        <v>33</v>
      </c>
      <c r="R76" s="27" t="n">
        <v>3.19</v>
      </c>
      <c r="S76" s="30" t="n">
        <f aca="false">P76*R76</f>
        <v>3190</v>
      </c>
      <c r="T76" s="150"/>
      <c r="U76" s="90" t="n">
        <f aca="false">S76*$T$74/SUM($S$74:$S$77)</f>
        <v>465.014577259475</v>
      </c>
      <c r="V76" s="30" t="n">
        <f aca="false">U76+S76</f>
        <v>3655.01457725948</v>
      </c>
      <c r="W76" s="30" t="n">
        <f aca="false">V76/P76</f>
        <v>3.65501457725948</v>
      </c>
    </row>
    <row r="77" customFormat="false" ht="15" hidden="false" customHeight="true" outlineLevel="0" collapsed="false">
      <c r="A77" s="76" t="s">
        <v>144</v>
      </c>
      <c r="B77" s="76" t="str">
        <f aca="false">RIGHT(A77,LEN(A77)-FIND("_",A77))</f>
        <v>C24376</v>
      </c>
      <c r="C77" s="77" t="str">
        <f aca="false">_xlfn.TEXTJOIN("-",TRUE(),MID(A77,1,4),MID(A77,5,2),MID(A77,7,2))</f>
        <v>2024-03-18</v>
      </c>
      <c r="D77" s="77" t="n">
        <v>45369</v>
      </c>
      <c r="E77" s="19" t="s">
        <v>25</v>
      </c>
      <c r="F77" s="19" t="s">
        <v>26</v>
      </c>
      <c r="G77" s="86" t="s">
        <v>145</v>
      </c>
      <c r="H77" s="120" t="n">
        <v>45366</v>
      </c>
      <c r="I77" s="22" t="s">
        <v>48</v>
      </c>
      <c r="J77" s="61" t="s">
        <v>49</v>
      </c>
      <c r="K77" s="159" t="s">
        <v>42</v>
      </c>
      <c r="L77" s="62"/>
      <c r="M77" s="122"/>
      <c r="N77" s="110" t="s">
        <v>142</v>
      </c>
      <c r="O77" s="160" t="s">
        <v>143</v>
      </c>
      <c r="P77" s="149" t="n">
        <v>1000</v>
      </c>
      <c r="Q77" s="63" t="s">
        <v>33</v>
      </c>
      <c r="R77" s="27" t="n">
        <v>4.64</v>
      </c>
      <c r="S77" s="30" t="n">
        <f aca="false">P77*R77</f>
        <v>4640</v>
      </c>
      <c r="T77" s="150"/>
      <c r="U77" s="90" t="n">
        <f aca="false">S77*$T$74/SUM($S$74:$S$77)</f>
        <v>676.384839650146</v>
      </c>
      <c r="V77" s="30" t="n">
        <f aca="false">U77+S77</f>
        <v>5316.38483965015</v>
      </c>
      <c r="W77" s="30" t="n">
        <f aca="false">V77/P77</f>
        <v>5.31638483965015</v>
      </c>
    </row>
    <row r="78" customFormat="false" ht="15" hidden="false" customHeight="true" outlineLevel="0" collapsed="false">
      <c r="A78" s="76" t="s">
        <v>144</v>
      </c>
      <c r="B78" s="76" t="str">
        <f aca="false">RIGHT(A78,LEN(A78)-FIND("_",A78))</f>
        <v>C24376</v>
      </c>
      <c r="C78" s="77" t="str">
        <f aca="false">_xlfn.TEXTJOIN("-",TRUE(),MID(A78,1,4),MID(A78,5,2),MID(A78,7,2))</f>
        <v>2024-03-18</v>
      </c>
      <c r="D78" s="77" t="n">
        <v>45369</v>
      </c>
      <c r="E78" s="19" t="s">
        <v>25</v>
      </c>
      <c r="F78" s="19" t="s">
        <v>26</v>
      </c>
      <c r="G78" s="86" t="s">
        <v>146</v>
      </c>
      <c r="H78" s="120" t="n">
        <v>45366</v>
      </c>
      <c r="I78" s="61" t="s">
        <v>28</v>
      </c>
      <c r="J78" s="61" t="s">
        <v>37</v>
      </c>
      <c r="K78" s="159" t="s">
        <v>46</v>
      </c>
      <c r="L78" s="62"/>
      <c r="M78" s="122"/>
      <c r="N78" s="110" t="s">
        <v>112</v>
      </c>
      <c r="O78" s="63" t="s">
        <v>113</v>
      </c>
      <c r="P78" s="149" t="n">
        <v>2000</v>
      </c>
      <c r="Q78" s="63" t="s">
        <v>33</v>
      </c>
      <c r="R78" s="27" t="n">
        <v>3.21</v>
      </c>
      <c r="S78" s="30" t="n">
        <f aca="false">P78*R78</f>
        <v>6420</v>
      </c>
      <c r="T78" s="150" t="n">
        <v>1900</v>
      </c>
      <c r="U78" s="90" t="n">
        <f aca="false">S78*$T$78/SUM($S$78:$S$79)</f>
        <v>1172.23763038477</v>
      </c>
      <c r="V78" s="30" t="n">
        <f aca="false">U78+S78</f>
        <v>7592.23763038477</v>
      </c>
      <c r="W78" s="30" t="n">
        <f aca="false">V78/P78</f>
        <v>3.79611881519238</v>
      </c>
    </row>
    <row r="79" customFormat="false" ht="15" hidden="false" customHeight="true" outlineLevel="0" collapsed="false">
      <c r="A79" s="91" t="s">
        <v>144</v>
      </c>
      <c r="B79" s="91" t="str">
        <f aca="false">RIGHT(A79,LEN(A79)-FIND("_",A79))</f>
        <v>C24376</v>
      </c>
      <c r="C79" s="92" t="str">
        <f aca="false">_xlfn.TEXTJOIN("-",TRUE(),MID(A79,1,4),MID(A79,5,2),MID(A79,7,2))</f>
        <v>2024-03-18</v>
      </c>
      <c r="D79" s="92" t="n">
        <v>45369</v>
      </c>
      <c r="E79" s="93" t="s">
        <v>25</v>
      </c>
      <c r="F79" s="93" t="s">
        <v>26</v>
      </c>
      <c r="G79" s="94" t="s">
        <v>146</v>
      </c>
      <c r="H79" s="136" t="n">
        <v>45366</v>
      </c>
      <c r="I79" s="96" t="s">
        <v>28</v>
      </c>
      <c r="J79" s="96" t="s">
        <v>37</v>
      </c>
      <c r="K79" s="161" t="s">
        <v>46</v>
      </c>
      <c r="L79" s="139"/>
      <c r="M79" s="140"/>
      <c r="N79" s="162" t="s">
        <v>31</v>
      </c>
      <c r="O79" s="163" t="s">
        <v>32</v>
      </c>
      <c r="P79" s="164" t="n">
        <v>594</v>
      </c>
      <c r="Q79" s="142" t="s">
        <v>33</v>
      </c>
      <c r="R79" s="42" t="n">
        <v>6.71</v>
      </c>
      <c r="S79" s="104" t="n">
        <f aca="false">P79*R79</f>
        <v>3985.74</v>
      </c>
      <c r="T79" s="129"/>
      <c r="U79" s="103" t="n">
        <f aca="false">S79*$T$78/SUM($S$78:$S$79)</f>
        <v>727.762369615232</v>
      </c>
      <c r="V79" s="104" t="n">
        <f aca="false">U79+S79</f>
        <v>4713.50236961523</v>
      </c>
      <c r="W79" s="104" t="n">
        <f aca="false">V79/P79</f>
        <v>7.93518917443642</v>
      </c>
    </row>
    <row r="80" customFormat="false" ht="15.75" hidden="false" customHeight="true" outlineLevel="0" collapsed="false">
      <c r="A80" s="69" t="s">
        <v>147</v>
      </c>
      <c r="B80" s="69" t="str">
        <f aca="false">RIGHT(A80,LEN(A80)-FIND("_",A80))</f>
        <v>C24950</v>
      </c>
      <c r="C80" s="70" t="str">
        <f aca="false">_xlfn.TEXTJOIN("-",TRUE(),MID(A80,1,4),MID(A80,5,2),MID(A80,7,2))</f>
        <v>2024-03-19</v>
      </c>
      <c r="D80" s="70" t="n">
        <v>45370</v>
      </c>
      <c r="E80" s="48" t="s">
        <v>25</v>
      </c>
      <c r="F80" s="48" t="s">
        <v>26</v>
      </c>
      <c r="G80" s="105" t="s">
        <v>148</v>
      </c>
      <c r="H80" s="117" t="n">
        <v>45369</v>
      </c>
      <c r="I80" s="165" t="s">
        <v>149</v>
      </c>
      <c r="J80" s="82" t="s">
        <v>150</v>
      </c>
      <c r="K80" s="157" t="s">
        <v>151</v>
      </c>
      <c r="L80" s="119"/>
      <c r="M80" s="49"/>
      <c r="N80" s="132" t="s">
        <v>43</v>
      </c>
      <c r="O80" s="166" t="s">
        <v>44</v>
      </c>
      <c r="P80" s="133" t="n">
        <v>810</v>
      </c>
      <c r="Q80" s="166" t="s">
        <v>33</v>
      </c>
      <c r="R80" s="56" t="n">
        <v>25.71</v>
      </c>
      <c r="S80" s="59" t="n">
        <f aca="false">P80*R80</f>
        <v>20825.1</v>
      </c>
      <c r="T80" s="167" t="n">
        <v>1900</v>
      </c>
      <c r="U80" s="85" t="n">
        <f aca="false">T80</f>
        <v>1900</v>
      </c>
      <c r="V80" s="59" t="n">
        <f aca="false">U80+S80</f>
        <v>22725.1</v>
      </c>
      <c r="W80" s="59" t="n">
        <f aca="false">V80/P80</f>
        <v>28.0556790123457</v>
      </c>
    </row>
    <row r="81" customFormat="false" ht="15" hidden="false" customHeight="true" outlineLevel="0" collapsed="false">
      <c r="A81" s="76" t="s">
        <v>147</v>
      </c>
      <c r="B81" s="76" t="str">
        <f aca="false">RIGHT(A81,LEN(A81)-FIND("_",A81))</f>
        <v>C24950</v>
      </c>
      <c r="C81" s="77" t="str">
        <f aca="false">_xlfn.TEXTJOIN("-",TRUE(),MID(A81,1,4),MID(A81,5,2),MID(A81,7,2))</f>
        <v>2024-03-19</v>
      </c>
      <c r="D81" s="77" t="n">
        <v>45370</v>
      </c>
      <c r="E81" s="19" t="s">
        <v>25</v>
      </c>
      <c r="F81" s="19" t="s">
        <v>26</v>
      </c>
      <c r="G81" s="108" t="s">
        <v>152</v>
      </c>
      <c r="H81" s="120" t="n">
        <v>45369</v>
      </c>
      <c r="I81" s="168" t="s">
        <v>149</v>
      </c>
      <c r="J81" s="61" t="s">
        <v>150</v>
      </c>
      <c r="K81" s="159" t="s">
        <v>153</v>
      </c>
      <c r="L81" s="62"/>
      <c r="M81" s="122"/>
      <c r="N81" s="110" t="s">
        <v>31</v>
      </c>
      <c r="O81" s="122" t="s">
        <v>32</v>
      </c>
      <c r="P81" s="149" t="n">
        <v>202.5</v>
      </c>
      <c r="Q81" s="63" t="s">
        <v>33</v>
      </c>
      <c r="R81" s="27" t="n">
        <v>6.66</v>
      </c>
      <c r="S81" s="30" t="n">
        <f aca="false">P81*R81</f>
        <v>1348.65</v>
      </c>
      <c r="T81" s="150" t="n">
        <v>1900</v>
      </c>
      <c r="U81" s="90" t="n">
        <f aca="false">S81*$T$81/SUM($S$81:$S$82)</f>
        <v>119.296327023154</v>
      </c>
      <c r="V81" s="30" t="n">
        <f aca="false">U81+S81</f>
        <v>1467.94632702315</v>
      </c>
      <c r="W81" s="30" t="n">
        <f aca="false">V81/P81</f>
        <v>7.24911766431187</v>
      </c>
    </row>
    <row r="82" customFormat="false" ht="15" hidden="false" customHeight="true" outlineLevel="0" collapsed="false">
      <c r="A82" s="78" t="s">
        <v>147</v>
      </c>
      <c r="B82" s="78" t="str">
        <f aca="false">RIGHT(A82,LEN(A82)-FIND("_",A82))</f>
        <v>C24950</v>
      </c>
      <c r="C82" s="79" t="str">
        <f aca="false">_xlfn.TEXTJOIN("-",TRUE(),MID(A82,1,4),MID(A82,5,2),MID(A82,7,2))</f>
        <v>2024-03-19</v>
      </c>
      <c r="D82" s="79" t="n">
        <v>45370</v>
      </c>
      <c r="E82" s="34" t="s">
        <v>25</v>
      </c>
      <c r="F82" s="34" t="s">
        <v>26</v>
      </c>
      <c r="G82" s="111" t="s">
        <v>152</v>
      </c>
      <c r="H82" s="125" t="n">
        <v>45369</v>
      </c>
      <c r="I82" s="169" t="s">
        <v>149</v>
      </c>
      <c r="J82" s="65" t="s">
        <v>150</v>
      </c>
      <c r="K82" s="170" t="s">
        <v>153</v>
      </c>
      <c r="L82" s="127"/>
      <c r="M82" s="128"/>
      <c r="N82" s="114" t="s">
        <v>43</v>
      </c>
      <c r="O82" s="67" t="s">
        <v>44</v>
      </c>
      <c r="P82" s="152" t="n">
        <v>783</v>
      </c>
      <c r="Q82" s="171" t="s">
        <v>33</v>
      </c>
      <c r="R82" s="42" t="n">
        <v>25.71</v>
      </c>
      <c r="S82" s="45" t="n">
        <f aca="false">P82*R82</f>
        <v>20130.93</v>
      </c>
      <c r="T82" s="129"/>
      <c r="U82" s="116" t="n">
        <f aca="false">S82*$T$81/SUM($S$81:$S$82)</f>
        <v>1780.70367297685</v>
      </c>
      <c r="V82" s="45" t="n">
        <f aca="false">U82+S82</f>
        <v>21911.6336729768</v>
      </c>
      <c r="W82" s="45" t="n">
        <f aca="false">V82/P82</f>
        <v>27.9842064788976</v>
      </c>
    </row>
    <row r="83" customFormat="false" ht="15" hidden="false" customHeight="true" outlineLevel="0" collapsed="false">
      <c r="A83" s="69" t="s">
        <v>154</v>
      </c>
      <c r="B83" s="69" t="str">
        <f aca="false">RIGHT(A83,LEN(A83)-FIND("_",A83))</f>
        <v>C25463</v>
      </c>
      <c r="C83" s="70" t="str">
        <f aca="false">_xlfn.TEXTJOIN("-",TRUE(),MID(A83,1,4),MID(A83,5,2),MID(A83,7,2))</f>
        <v>2024-03-20</v>
      </c>
      <c r="D83" s="70" t="n">
        <v>45371</v>
      </c>
      <c r="E83" s="48" t="s">
        <v>25</v>
      </c>
      <c r="F83" s="48" t="s">
        <v>26</v>
      </c>
      <c r="G83" s="105" t="s">
        <v>155</v>
      </c>
      <c r="H83" s="70" t="n">
        <v>45370</v>
      </c>
      <c r="I83" s="165" t="s">
        <v>149</v>
      </c>
      <c r="J83" s="82" t="s">
        <v>150</v>
      </c>
      <c r="K83" s="157" t="s">
        <v>156</v>
      </c>
      <c r="L83" s="119"/>
      <c r="M83" s="49"/>
      <c r="N83" s="132" t="s">
        <v>31</v>
      </c>
      <c r="O83" s="75" t="s">
        <v>32</v>
      </c>
      <c r="P83" s="133" t="n">
        <v>324</v>
      </c>
      <c r="Q83" s="166" t="s">
        <v>33</v>
      </c>
      <c r="R83" s="56" t="n">
        <v>6.66</v>
      </c>
      <c r="S83" s="59" t="n">
        <f aca="false">P83*R83</f>
        <v>2157.84</v>
      </c>
      <c r="T83" s="150" t="n">
        <v>1900</v>
      </c>
      <c r="U83" s="85" t="n">
        <f aca="false">S83*$T$83/SUM($S$83:$S$84)</f>
        <v>211.300590703208</v>
      </c>
      <c r="V83" s="59" t="n">
        <f aca="false">U83+S83</f>
        <v>2369.14059070321</v>
      </c>
      <c r="W83" s="59" t="n">
        <f aca="false">V83/P83</f>
        <v>7.31216231698521</v>
      </c>
    </row>
    <row r="84" customFormat="false" ht="15" hidden="false" customHeight="true" outlineLevel="0" collapsed="false">
      <c r="A84" s="76" t="s">
        <v>154</v>
      </c>
      <c r="B84" s="76" t="str">
        <f aca="false">RIGHT(A84,LEN(A84)-FIND("_",A84))</f>
        <v>C25463</v>
      </c>
      <c r="C84" s="77" t="str">
        <f aca="false">_xlfn.TEXTJOIN("-",TRUE(),MID(A84,1,4),MID(A84,5,2),MID(A84,7,2))</f>
        <v>2024-03-20</v>
      </c>
      <c r="D84" s="77" t="n">
        <v>45371</v>
      </c>
      <c r="E84" s="19" t="s">
        <v>25</v>
      </c>
      <c r="F84" s="19" t="s">
        <v>26</v>
      </c>
      <c r="G84" s="108" t="s">
        <v>155</v>
      </c>
      <c r="H84" s="77" t="n">
        <v>45370</v>
      </c>
      <c r="I84" s="168" t="s">
        <v>149</v>
      </c>
      <c r="J84" s="61" t="s">
        <v>150</v>
      </c>
      <c r="K84" s="159" t="s">
        <v>156</v>
      </c>
      <c r="L84" s="62"/>
      <c r="M84" s="122"/>
      <c r="N84" s="134" t="s">
        <v>56</v>
      </c>
      <c r="O84" s="63" t="s">
        <v>57</v>
      </c>
      <c r="P84" s="135" t="n">
        <v>1066.5</v>
      </c>
      <c r="Q84" s="160" t="s">
        <v>33</v>
      </c>
      <c r="R84" s="27" t="n">
        <v>16.17</v>
      </c>
      <c r="S84" s="30" t="n">
        <f aca="false">P84*R84</f>
        <v>17245.305</v>
      </c>
      <c r="T84" s="150"/>
      <c r="U84" s="90" t="n">
        <f aca="false">S84*$T$83/SUM($S$83:$S$84)</f>
        <v>1688.69940929679</v>
      </c>
      <c r="V84" s="30" t="n">
        <f aca="false">U84+S84</f>
        <v>18934.0044092968</v>
      </c>
      <c r="W84" s="30" t="n">
        <f aca="false">V84/P84</f>
        <v>17.7534031029506</v>
      </c>
    </row>
    <row r="85" customFormat="false" ht="15" hidden="false" customHeight="true" outlineLevel="0" collapsed="false">
      <c r="A85" s="76" t="s">
        <v>154</v>
      </c>
      <c r="B85" s="76" t="str">
        <f aca="false">RIGHT(A85,LEN(A85)-FIND("_",A85))</f>
        <v>C25463</v>
      </c>
      <c r="C85" s="77" t="str">
        <f aca="false">_xlfn.TEXTJOIN("-",TRUE(),MID(A85,1,4),MID(A85,5,2),MID(A85,7,2))</f>
        <v>2024-03-20</v>
      </c>
      <c r="D85" s="77" t="n">
        <v>45371</v>
      </c>
      <c r="E85" s="19" t="s">
        <v>25</v>
      </c>
      <c r="F85" s="19" t="s">
        <v>26</v>
      </c>
      <c r="G85" s="108" t="s">
        <v>157</v>
      </c>
      <c r="H85" s="77" t="n">
        <v>45370</v>
      </c>
      <c r="I85" s="168" t="s">
        <v>149</v>
      </c>
      <c r="J85" s="61" t="s">
        <v>150</v>
      </c>
      <c r="K85" s="159" t="s">
        <v>158</v>
      </c>
      <c r="L85" s="62"/>
      <c r="M85" s="122"/>
      <c r="N85" s="134" t="s">
        <v>159</v>
      </c>
      <c r="O85" s="160" t="s">
        <v>160</v>
      </c>
      <c r="P85" s="135" t="n">
        <v>1552.5</v>
      </c>
      <c r="Q85" s="160" t="s">
        <v>33</v>
      </c>
      <c r="R85" s="27" t="n">
        <v>13.19</v>
      </c>
      <c r="S85" s="30" t="n">
        <f aca="false">P85*R85</f>
        <v>20477.475</v>
      </c>
      <c r="T85" s="29" t="n">
        <v>1900</v>
      </c>
      <c r="U85" s="90" t="n">
        <f aca="false">T85</f>
        <v>1900</v>
      </c>
      <c r="V85" s="30" t="n">
        <f aca="false">U85+S85</f>
        <v>22377.475</v>
      </c>
      <c r="W85" s="30" t="n">
        <f aca="false">V85/P85</f>
        <v>14.4138325281804</v>
      </c>
    </row>
    <row r="86" customFormat="false" ht="15" hidden="false" customHeight="true" outlineLevel="0" collapsed="false">
      <c r="A86" s="76" t="s">
        <v>154</v>
      </c>
      <c r="B86" s="76" t="str">
        <f aca="false">RIGHT(A86,LEN(A86)-FIND("_",A86))</f>
        <v>C25463</v>
      </c>
      <c r="C86" s="77" t="str">
        <f aca="false">_xlfn.TEXTJOIN("-",TRUE(),MID(A86,1,4),MID(A86,5,2),MID(A86,7,2))</f>
        <v>2024-03-20</v>
      </c>
      <c r="D86" s="77" t="n">
        <v>45371</v>
      </c>
      <c r="E86" s="19" t="s">
        <v>25</v>
      </c>
      <c r="F86" s="19" t="s">
        <v>26</v>
      </c>
      <c r="G86" s="108" t="s">
        <v>161</v>
      </c>
      <c r="H86" s="77" t="n">
        <v>45370</v>
      </c>
      <c r="I86" s="168" t="s">
        <v>149</v>
      </c>
      <c r="J86" s="61" t="s">
        <v>150</v>
      </c>
      <c r="K86" s="159" t="s">
        <v>162</v>
      </c>
      <c r="L86" s="62"/>
      <c r="M86" s="122"/>
      <c r="N86" s="134" t="s">
        <v>31</v>
      </c>
      <c r="O86" s="63" t="s">
        <v>32</v>
      </c>
      <c r="P86" s="135" t="n">
        <v>1620</v>
      </c>
      <c r="Q86" s="160" t="s">
        <v>33</v>
      </c>
      <c r="R86" s="27" t="n">
        <v>6.66</v>
      </c>
      <c r="S86" s="30" t="n">
        <f aca="false">P86*R86</f>
        <v>10789.2</v>
      </c>
      <c r="T86" s="29" t="n">
        <v>1900</v>
      </c>
      <c r="U86" s="90" t="n">
        <f aca="false">S86*$T$86/SUM($S$86:$S$87)</f>
        <v>970.758588945289</v>
      </c>
      <c r="V86" s="30" t="n">
        <f aca="false">U86+S86</f>
        <v>11759.9585889453</v>
      </c>
      <c r="W86" s="30" t="n">
        <f aca="false">V86/P86</f>
        <v>7.25923369687981</v>
      </c>
    </row>
    <row r="87" customFormat="false" ht="15" hidden="false" customHeight="true" outlineLevel="0" collapsed="false">
      <c r="A87" s="78" t="s">
        <v>154</v>
      </c>
      <c r="B87" s="78" t="str">
        <f aca="false">RIGHT(A87,LEN(A87)-FIND("_",A87))</f>
        <v>C25463</v>
      </c>
      <c r="C87" s="79" t="str">
        <f aca="false">_xlfn.TEXTJOIN("-",TRUE(),MID(A87,1,4),MID(A87,5,2),MID(A87,7,2))</f>
        <v>2024-03-20</v>
      </c>
      <c r="D87" s="79" t="n">
        <v>45371</v>
      </c>
      <c r="E87" s="34" t="s">
        <v>25</v>
      </c>
      <c r="F87" s="34" t="s">
        <v>26</v>
      </c>
      <c r="G87" s="111" t="s">
        <v>161</v>
      </c>
      <c r="H87" s="79" t="n">
        <v>45370</v>
      </c>
      <c r="I87" s="169" t="s">
        <v>149</v>
      </c>
      <c r="J87" s="65" t="s">
        <v>150</v>
      </c>
      <c r="K87" s="170" t="s">
        <v>162</v>
      </c>
      <c r="L87" s="127"/>
      <c r="M87" s="128"/>
      <c r="N87" s="146" t="s">
        <v>159</v>
      </c>
      <c r="O87" s="67" t="s">
        <v>160</v>
      </c>
      <c r="P87" s="147" t="n">
        <v>783</v>
      </c>
      <c r="Q87" s="171" t="s">
        <v>33</v>
      </c>
      <c r="R87" s="42" t="n">
        <v>13.19</v>
      </c>
      <c r="S87" s="45" t="n">
        <f aca="false">P87*R87</f>
        <v>10327.77</v>
      </c>
      <c r="T87" s="129"/>
      <c r="U87" s="116" t="n">
        <f aca="false">S87*$T$86/SUM($S$86:$S$87)</f>
        <v>929.241411054711</v>
      </c>
      <c r="V87" s="45" t="n">
        <f aca="false">U87+S87</f>
        <v>11257.0114110547</v>
      </c>
      <c r="W87" s="45" t="n">
        <f aca="false">V87/P87</f>
        <v>14.3767706399166</v>
      </c>
    </row>
    <row r="88" customFormat="false" ht="15" hidden="false" customHeight="true" outlineLevel="0" collapsed="false">
      <c r="A88" s="69" t="s">
        <v>163</v>
      </c>
      <c r="B88" s="69" t="str">
        <f aca="false">RIGHT(A88,LEN(A88)-FIND("_",A88))</f>
        <v>C24194</v>
      </c>
      <c r="C88" s="70" t="str">
        <f aca="false">_xlfn.TEXTJOIN("-",TRUE(),MID(A88,1,4),MID(A88,5,2),MID(A88,7,2))</f>
        <v>2024-03-18</v>
      </c>
      <c r="D88" s="70" t="n">
        <v>45369</v>
      </c>
      <c r="E88" s="48" t="s">
        <v>25</v>
      </c>
      <c r="F88" s="48" t="s">
        <v>26</v>
      </c>
      <c r="G88" s="80" t="s">
        <v>164</v>
      </c>
      <c r="H88" s="117" t="n">
        <v>45364</v>
      </c>
      <c r="I88" s="51" t="s">
        <v>48</v>
      </c>
      <c r="J88" s="82" t="s">
        <v>49</v>
      </c>
      <c r="K88" s="73" t="s">
        <v>165</v>
      </c>
      <c r="L88" s="119"/>
      <c r="M88" s="49"/>
      <c r="N88" s="107" t="s">
        <v>92</v>
      </c>
      <c r="O88" s="75" t="s">
        <v>93</v>
      </c>
      <c r="P88" s="84" t="n">
        <v>3000</v>
      </c>
      <c r="Q88" s="75" t="s">
        <v>33</v>
      </c>
      <c r="R88" s="56" t="n">
        <v>0.25</v>
      </c>
      <c r="S88" s="59" t="n">
        <f aca="false">P88*R88</f>
        <v>750</v>
      </c>
      <c r="T88" s="150" t="n">
        <v>1900</v>
      </c>
      <c r="U88" s="85" t="n">
        <f aca="false">S88*$T$88/SUM($S$88:$S$89)</f>
        <v>136.363636363636</v>
      </c>
      <c r="V88" s="59" t="n">
        <f aca="false">U88+S88</f>
        <v>886.363636363636</v>
      </c>
      <c r="W88" s="59" t="n">
        <f aca="false">V88/P88</f>
        <v>0.295454545454545</v>
      </c>
    </row>
    <row r="89" customFormat="false" ht="15" hidden="false" customHeight="true" outlineLevel="0" collapsed="false">
      <c r="A89" s="76" t="s">
        <v>163</v>
      </c>
      <c r="B89" s="76" t="str">
        <f aca="false">RIGHT(A89,LEN(A89)-FIND("_",A89))</f>
        <v>C24194</v>
      </c>
      <c r="C89" s="77" t="str">
        <f aca="false">_xlfn.TEXTJOIN("-",TRUE(),MID(A89,1,4),MID(A89,5,2),MID(A89,7,2))</f>
        <v>2024-03-18</v>
      </c>
      <c r="D89" s="77" t="n">
        <v>45369</v>
      </c>
      <c r="E89" s="19" t="s">
        <v>25</v>
      </c>
      <c r="F89" s="19" t="s">
        <v>26</v>
      </c>
      <c r="G89" s="86" t="s">
        <v>164</v>
      </c>
      <c r="H89" s="120" t="n">
        <v>45364</v>
      </c>
      <c r="I89" s="22" t="s">
        <v>48</v>
      </c>
      <c r="J89" s="61" t="s">
        <v>49</v>
      </c>
      <c r="K89" s="23" t="s">
        <v>165</v>
      </c>
      <c r="L89" s="62"/>
      <c r="M89" s="122"/>
      <c r="N89" s="110" t="s">
        <v>129</v>
      </c>
      <c r="O89" s="63" t="s">
        <v>130</v>
      </c>
      <c r="P89" s="89" t="n">
        <v>10000</v>
      </c>
      <c r="Q89" s="63" t="s">
        <v>33</v>
      </c>
      <c r="R89" s="27" t="n">
        <v>0.97</v>
      </c>
      <c r="S89" s="30" t="n">
        <f aca="false">P89*R89</f>
        <v>9700</v>
      </c>
      <c r="T89" s="150"/>
      <c r="U89" s="90" t="n">
        <f aca="false">S89*$T$88/SUM($S$88:$S$89)</f>
        <v>1763.63636363636</v>
      </c>
      <c r="V89" s="30" t="n">
        <f aca="false">U89+S89</f>
        <v>11463.6363636364</v>
      </c>
      <c r="W89" s="30" t="n">
        <f aca="false">V89/P89</f>
        <v>1.14636363636364</v>
      </c>
    </row>
    <row r="90" customFormat="false" ht="15" hidden="false" customHeight="true" outlineLevel="0" collapsed="false">
      <c r="A90" s="76" t="s">
        <v>163</v>
      </c>
      <c r="B90" s="76" t="str">
        <f aca="false">RIGHT(A90,LEN(A90)-FIND("_",A90))</f>
        <v>C24194</v>
      </c>
      <c r="C90" s="77" t="str">
        <f aca="false">_xlfn.TEXTJOIN("-",TRUE(),MID(A90,1,4),MID(A90,5,2),MID(A90,7,2))</f>
        <v>2024-03-18</v>
      </c>
      <c r="D90" s="77" t="n">
        <v>45369</v>
      </c>
      <c r="E90" s="19" t="s">
        <v>25</v>
      </c>
      <c r="F90" s="19" t="s">
        <v>26</v>
      </c>
      <c r="G90" s="172" t="s">
        <v>166</v>
      </c>
      <c r="H90" s="120" t="n">
        <v>45364</v>
      </c>
      <c r="I90" s="22" t="s">
        <v>48</v>
      </c>
      <c r="J90" s="61" t="s">
        <v>49</v>
      </c>
      <c r="K90" s="23" t="s">
        <v>167</v>
      </c>
      <c r="L90" s="62"/>
      <c r="M90" s="122"/>
      <c r="N90" s="110" t="s">
        <v>92</v>
      </c>
      <c r="O90" s="63" t="s">
        <v>93</v>
      </c>
      <c r="P90" s="89" t="n">
        <v>3000</v>
      </c>
      <c r="Q90" s="63" t="s">
        <v>33</v>
      </c>
      <c r="R90" s="27" t="n">
        <v>0.25</v>
      </c>
      <c r="S90" s="30" t="n">
        <f aca="false">P90*R90</f>
        <v>750</v>
      </c>
      <c r="T90" s="29" t="n">
        <v>1900</v>
      </c>
      <c r="U90" s="90" t="n">
        <f aca="false">S90*$T$90/SUM($S$90:$S$91)</f>
        <v>136.363636363636</v>
      </c>
      <c r="V90" s="30" t="n">
        <f aca="false">U90+S90</f>
        <v>886.363636363636</v>
      </c>
      <c r="W90" s="30" t="n">
        <f aca="false">V90/P90</f>
        <v>0.295454545454545</v>
      </c>
    </row>
    <row r="91" customFormat="false" ht="15" hidden="false" customHeight="true" outlineLevel="0" collapsed="false">
      <c r="A91" s="76" t="s">
        <v>163</v>
      </c>
      <c r="B91" s="76" t="str">
        <f aca="false">RIGHT(A91,LEN(A91)-FIND("_",A91))</f>
        <v>C24194</v>
      </c>
      <c r="C91" s="77" t="str">
        <f aca="false">_xlfn.TEXTJOIN("-",TRUE(),MID(A91,1,4),MID(A91,5,2),MID(A91,7,2))</f>
        <v>2024-03-18</v>
      </c>
      <c r="D91" s="77" t="n">
        <v>45369</v>
      </c>
      <c r="E91" s="19" t="s">
        <v>25</v>
      </c>
      <c r="F91" s="19" t="s">
        <v>26</v>
      </c>
      <c r="G91" s="172" t="s">
        <v>166</v>
      </c>
      <c r="H91" s="120" t="n">
        <v>45364</v>
      </c>
      <c r="I91" s="22" t="s">
        <v>48</v>
      </c>
      <c r="J91" s="61" t="s">
        <v>49</v>
      </c>
      <c r="K91" s="23" t="s">
        <v>167</v>
      </c>
      <c r="L91" s="62"/>
      <c r="M91" s="122"/>
      <c r="N91" s="110" t="s">
        <v>129</v>
      </c>
      <c r="O91" s="63" t="s">
        <v>130</v>
      </c>
      <c r="P91" s="89" t="n">
        <v>10000</v>
      </c>
      <c r="Q91" s="63" t="s">
        <v>33</v>
      </c>
      <c r="R91" s="27" t="n">
        <v>0.97</v>
      </c>
      <c r="S91" s="30" t="n">
        <f aca="false">P91*R91</f>
        <v>9700</v>
      </c>
      <c r="T91" s="29"/>
      <c r="U91" s="90" t="n">
        <f aca="false">S91*$T$90/SUM($S$90:$S$91)</f>
        <v>1763.63636363636</v>
      </c>
      <c r="V91" s="30" t="n">
        <f aca="false">U91+S91</f>
        <v>11463.6363636364</v>
      </c>
      <c r="W91" s="30" t="n">
        <f aca="false">V91/P91</f>
        <v>1.14636363636364</v>
      </c>
    </row>
    <row r="92" customFormat="false" ht="15" hidden="false" customHeight="true" outlineLevel="0" collapsed="false">
      <c r="A92" s="76" t="s">
        <v>163</v>
      </c>
      <c r="B92" s="76" t="str">
        <f aca="false">RIGHT(A92,LEN(A92)-FIND("_",A92))</f>
        <v>C24194</v>
      </c>
      <c r="C92" s="77" t="str">
        <f aca="false">_xlfn.TEXTJOIN("-",TRUE(),MID(A92,1,4),MID(A92,5,2),MID(A92,7,2))</f>
        <v>2024-03-18</v>
      </c>
      <c r="D92" s="77" t="n">
        <v>45369</v>
      </c>
      <c r="E92" s="19" t="s">
        <v>25</v>
      </c>
      <c r="F92" s="19" t="s">
        <v>26</v>
      </c>
      <c r="G92" s="172" t="s">
        <v>168</v>
      </c>
      <c r="H92" s="120" t="n">
        <v>45364</v>
      </c>
      <c r="I92" s="22" t="s">
        <v>48</v>
      </c>
      <c r="J92" s="61" t="s">
        <v>49</v>
      </c>
      <c r="K92" s="23" t="s">
        <v>169</v>
      </c>
      <c r="L92" s="62"/>
      <c r="M92" s="122"/>
      <c r="N92" s="110" t="s">
        <v>92</v>
      </c>
      <c r="O92" s="63" t="s">
        <v>93</v>
      </c>
      <c r="P92" s="89" t="n">
        <v>2500</v>
      </c>
      <c r="Q92" s="63" t="s">
        <v>33</v>
      </c>
      <c r="R92" s="27" t="n">
        <v>0.25</v>
      </c>
      <c r="S92" s="30" t="n">
        <f aca="false">P92*R92</f>
        <v>625</v>
      </c>
      <c r="T92" s="29" t="n">
        <v>1900</v>
      </c>
      <c r="U92" s="90" t="n">
        <f aca="false">S92*$T$92/SUM($S$92:$S$93)</f>
        <v>115.01210653753</v>
      </c>
      <c r="V92" s="30" t="n">
        <f aca="false">U92+S92</f>
        <v>740.01210653753</v>
      </c>
      <c r="W92" s="30" t="n">
        <f aca="false">V92/P92</f>
        <v>0.296004842615012</v>
      </c>
    </row>
    <row r="93" customFormat="false" ht="15" hidden="false" customHeight="true" outlineLevel="0" collapsed="false">
      <c r="A93" s="76" t="s">
        <v>163</v>
      </c>
      <c r="B93" s="76" t="str">
        <f aca="false">RIGHT(A93,LEN(A93)-FIND("_",A93))</f>
        <v>C24194</v>
      </c>
      <c r="C93" s="77" t="str">
        <f aca="false">_xlfn.TEXTJOIN("-",TRUE(),MID(A93,1,4),MID(A93,5,2),MID(A93,7,2))</f>
        <v>2024-03-18</v>
      </c>
      <c r="D93" s="77" t="n">
        <v>45369</v>
      </c>
      <c r="E93" s="19" t="s">
        <v>25</v>
      </c>
      <c r="F93" s="19" t="s">
        <v>26</v>
      </c>
      <c r="G93" s="172" t="s">
        <v>168</v>
      </c>
      <c r="H93" s="120" t="n">
        <v>45364</v>
      </c>
      <c r="I93" s="22" t="s">
        <v>48</v>
      </c>
      <c r="J93" s="61" t="s">
        <v>49</v>
      </c>
      <c r="K93" s="23" t="s">
        <v>169</v>
      </c>
      <c r="L93" s="62"/>
      <c r="M93" s="122"/>
      <c r="N93" s="110" t="s">
        <v>129</v>
      </c>
      <c r="O93" s="63" t="s">
        <v>130</v>
      </c>
      <c r="P93" s="89" t="n">
        <v>10000</v>
      </c>
      <c r="Q93" s="63" t="s">
        <v>33</v>
      </c>
      <c r="R93" s="27" t="n">
        <v>0.97</v>
      </c>
      <c r="S93" s="30" t="n">
        <f aca="false">P93*R93</f>
        <v>9700</v>
      </c>
      <c r="T93" s="29"/>
      <c r="U93" s="90" t="n">
        <f aca="false">S93*$T$92/SUM($S$92:$S$93)</f>
        <v>1784.98789346247</v>
      </c>
      <c r="V93" s="30" t="n">
        <f aca="false">U93+S93</f>
        <v>11484.9878934625</v>
      </c>
      <c r="W93" s="30" t="n">
        <f aca="false">V93/P93</f>
        <v>1.14849878934625</v>
      </c>
    </row>
    <row r="94" customFormat="false" ht="15" hidden="false" customHeight="true" outlineLevel="0" collapsed="false">
      <c r="A94" s="76" t="s">
        <v>163</v>
      </c>
      <c r="B94" s="76" t="str">
        <f aca="false">RIGHT(A94,LEN(A94)-FIND("_",A94))</f>
        <v>C24194</v>
      </c>
      <c r="C94" s="77" t="str">
        <f aca="false">_xlfn.TEXTJOIN("-",TRUE(),MID(A94,1,4),MID(A94,5,2),MID(A94,7,2))</f>
        <v>2024-03-18</v>
      </c>
      <c r="D94" s="77" t="n">
        <v>45369</v>
      </c>
      <c r="E94" s="19" t="s">
        <v>25</v>
      </c>
      <c r="F94" s="19" t="s">
        <v>26</v>
      </c>
      <c r="G94" s="172" t="s">
        <v>170</v>
      </c>
      <c r="H94" s="120" t="n">
        <v>45364</v>
      </c>
      <c r="I94" s="22" t="s">
        <v>48</v>
      </c>
      <c r="J94" s="61" t="s">
        <v>49</v>
      </c>
      <c r="K94" s="23" t="s">
        <v>171</v>
      </c>
      <c r="L94" s="62"/>
      <c r="M94" s="122"/>
      <c r="N94" s="110" t="s">
        <v>92</v>
      </c>
      <c r="O94" s="63" t="s">
        <v>93</v>
      </c>
      <c r="P94" s="89" t="n">
        <v>2500</v>
      </c>
      <c r="Q94" s="63" t="s">
        <v>33</v>
      </c>
      <c r="R94" s="27" t="n">
        <v>0.25</v>
      </c>
      <c r="S94" s="30" t="n">
        <f aca="false">P94*R94</f>
        <v>625</v>
      </c>
      <c r="T94" s="29" t="n">
        <v>1900</v>
      </c>
      <c r="U94" s="90" t="n">
        <f aca="false">S94*$T$94/SUM($S$94:$S$97)</f>
        <v>57.5060532687651</v>
      </c>
      <c r="V94" s="30" t="n">
        <f aca="false">U94+S94</f>
        <v>682.506053268765</v>
      </c>
      <c r="W94" s="30" t="n">
        <f aca="false">V94/P94</f>
        <v>0.273002421307506</v>
      </c>
    </row>
    <row r="95" customFormat="false" ht="15.75" hidden="false" customHeight="true" outlineLevel="0" collapsed="false">
      <c r="A95" s="76" t="s">
        <v>163</v>
      </c>
      <c r="B95" s="76" t="str">
        <f aca="false">RIGHT(A95,LEN(A95)-FIND("_",A95))</f>
        <v>C24194</v>
      </c>
      <c r="C95" s="77" t="str">
        <f aca="false">_xlfn.TEXTJOIN("-",TRUE(),MID(A95,1,4),MID(A95,5,2),MID(A95,7,2))</f>
        <v>2024-03-18</v>
      </c>
      <c r="D95" s="77" t="n">
        <v>45369</v>
      </c>
      <c r="E95" s="19" t="s">
        <v>25</v>
      </c>
      <c r="F95" s="19" t="s">
        <v>26</v>
      </c>
      <c r="G95" s="172" t="s">
        <v>170</v>
      </c>
      <c r="H95" s="120" t="n">
        <v>45364</v>
      </c>
      <c r="I95" s="22" t="s">
        <v>48</v>
      </c>
      <c r="J95" s="61" t="s">
        <v>49</v>
      </c>
      <c r="K95" s="23" t="s">
        <v>171</v>
      </c>
      <c r="L95" s="62"/>
      <c r="M95" s="122"/>
      <c r="N95" s="110" t="s">
        <v>129</v>
      </c>
      <c r="O95" s="63" t="s">
        <v>130</v>
      </c>
      <c r="P95" s="89" t="n">
        <v>10000</v>
      </c>
      <c r="Q95" s="63" t="s">
        <v>33</v>
      </c>
      <c r="R95" s="27" t="n">
        <v>0.97</v>
      </c>
      <c r="S95" s="30" t="n">
        <f aca="false">P95*R95</f>
        <v>9700</v>
      </c>
      <c r="T95" s="123"/>
      <c r="U95" s="90" t="n">
        <f aca="false">S95*$T$94/SUM($S$94:$S$97)</f>
        <v>892.493946731235</v>
      </c>
      <c r="V95" s="30" t="n">
        <f aca="false">U95+S95</f>
        <v>10592.4939467312</v>
      </c>
      <c r="W95" s="30" t="n">
        <f aca="false">V95/P95</f>
        <v>1.05924939467312</v>
      </c>
    </row>
    <row r="96" customFormat="false" ht="15" hidden="false" customHeight="true" outlineLevel="0" collapsed="false">
      <c r="A96" s="76" t="s">
        <v>163</v>
      </c>
      <c r="B96" s="76" t="str">
        <f aca="false">RIGHT(A96,LEN(A96)-FIND("_",A96))</f>
        <v>C24194</v>
      </c>
      <c r="C96" s="77" t="str">
        <f aca="false">_xlfn.TEXTJOIN("-",TRUE(),MID(A96,1,4),MID(A96,5,2),MID(A96,7,2))</f>
        <v>2024-03-18</v>
      </c>
      <c r="D96" s="77" t="n">
        <v>45369</v>
      </c>
      <c r="E96" s="19" t="s">
        <v>25</v>
      </c>
      <c r="F96" s="19" t="s">
        <v>26</v>
      </c>
      <c r="G96" s="172" t="s">
        <v>172</v>
      </c>
      <c r="H96" s="120" t="n">
        <v>45364</v>
      </c>
      <c r="I96" s="22" t="s">
        <v>48</v>
      </c>
      <c r="J96" s="61" t="s">
        <v>49</v>
      </c>
      <c r="K96" s="23" t="s">
        <v>173</v>
      </c>
      <c r="L96" s="151"/>
      <c r="M96" s="122"/>
      <c r="N96" s="110" t="s">
        <v>92</v>
      </c>
      <c r="O96" s="160" t="s">
        <v>93</v>
      </c>
      <c r="P96" s="89" t="n">
        <v>2500</v>
      </c>
      <c r="Q96" s="63" t="s">
        <v>33</v>
      </c>
      <c r="R96" s="27" t="n">
        <v>0.25</v>
      </c>
      <c r="S96" s="30" t="n">
        <f aca="false">P96*R96</f>
        <v>625</v>
      </c>
      <c r="T96" s="123"/>
      <c r="U96" s="90" t="n">
        <f aca="false">S96*$T$94/SUM($S$94:$S$97)</f>
        <v>57.5060532687651</v>
      </c>
      <c r="V96" s="30" t="n">
        <f aca="false">U96+S96</f>
        <v>682.506053268765</v>
      </c>
      <c r="W96" s="30" t="n">
        <f aca="false">V96/P96</f>
        <v>0.273002421307506</v>
      </c>
    </row>
    <row r="97" customFormat="false" ht="15" hidden="false" customHeight="true" outlineLevel="0" collapsed="false">
      <c r="A97" s="78" t="s">
        <v>163</v>
      </c>
      <c r="B97" s="78" t="str">
        <f aca="false">RIGHT(A97,LEN(A97)-FIND("_",A97))</f>
        <v>C24194</v>
      </c>
      <c r="C97" s="79" t="str">
        <f aca="false">_xlfn.TEXTJOIN("-",TRUE(),MID(A97,1,4),MID(A97,5,2),MID(A97,7,2))</f>
        <v>2024-03-18</v>
      </c>
      <c r="D97" s="79" t="n">
        <v>45369</v>
      </c>
      <c r="E97" s="34" t="s">
        <v>25</v>
      </c>
      <c r="F97" s="34" t="s">
        <v>26</v>
      </c>
      <c r="G97" s="173" t="s">
        <v>172</v>
      </c>
      <c r="H97" s="125" t="n">
        <v>45364</v>
      </c>
      <c r="I97" s="37" t="s">
        <v>48</v>
      </c>
      <c r="J97" s="65" t="s">
        <v>49</v>
      </c>
      <c r="K97" s="38" t="s">
        <v>173</v>
      </c>
      <c r="L97" s="174"/>
      <c r="M97" s="128"/>
      <c r="N97" s="114" t="s">
        <v>129</v>
      </c>
      <c r="O97" s="67" t="s">
        <v>130</v>
      </c>
      <c r="P97" s="115" t="n">
        <v>10000</v>
      </c>
      <c r="Q97" s="171" t="s">
        <v>33</v>
      </c>
      <c r="R97" s="42" t="n">
        <v>0.97</v>
      </c>
      <c r="S97" s="45" t="n">
        <f aca="false">P97*R97</f>
        <v>9700</v>
      </c>
      <c r="T97" s="129"/>
      <c r="U97" s="116" t="n">
        <f aca="false">S97*$T$94/SUM($S$94:$S$97)</f>
        <v>892.493946731235</v>
      </c>
      <c r="V97" s="45" t="n">
        <f aca="false">U97+S97</f>
        <v>10592.4939467312</v>
      </c>
      <c r="W97" s="45" t="n">
        <f aca="false">V97/P97</f>
        <v>1.05924939467312</v>
      </c>
    </row>
    <row r="98" customFormat="false" ht="15" hidden="false" customHeight="true" outlineLevel="0" collapsed="false">
      <c r="A98" s="69" t="s">
        <v>174</v>
      </c>
      <c r="B98" s="69" t="str">
        <f aca="false">RIGHT(A98,LEN(A98)-FIND("_",A98))</f>
        <v>C27181</v>
      </c>
      <c r="C98" s="70" t="str">
        <f aca="false">_xlfn.TEXTJOIN("-",TRUE(),MID(A98,1,4),MID(A98,5,2),MID(A98,7,2))</f>
        <v>2024-03-25</v>
      </c>
      <c r="D98" s="70" t="n">
        <v>45376</v>
      </c>
      <c r="E98" s="48" t="s">
        <v>25</v>
      </c>
      <c r="F98" s="48" t="s">
        <v>26</v>
      </c>
      <c r="G98" s="105" t="s">
        <v>175</v>
      </c>
      <c r="H98" s="117" t="n">
        <v>45371</v>
      </c>
      <c r="I98" s="82" t="s">
        <v>28</v>
      </c>
      <c r="J98" s="82" t="s">
        <v>37</v>
      </c>
      <c r="K98" s="73" t="s">
        <v>115</v>
      </c>
      <c r="L98" s="175"/>
      <c r="M98" s="49"/>
      <c r="N98" s="132" t="s">
        <v>112</v>
      </c>
      <c r="O98" s="75" t="s">
        <v>113</v>
      </c>
      <c r="P98" s="133" t="n">
        <v>2000</v>
      </c>
      <c r="Q98" s="49" t="s">
        <v>33</v>
      </c>
      <c r="R98" s="56" t="n">
        <v>3.21</v>
      </c>
      <c r="S98" s="59" t="n">
        <f aca="false">P98*R98</f>
        <v>6420</v>
      </c>
      <c r="T98" s="150" t="n">
        <v>1900</v>
      </c>
      <c r="U98" s="85" t="n">
        <f aca="false">S98*$T$98/SUM($S$98:$S$99)</f>
        <v>1172.23763038477</v>
      </c>
      <c r="V98" s="59" t="n">
        <f aca="false">U98+S98</f>
        <v>7592.23763038477</v>
      </c>
      <c r="W98" s="59" t="n">
        <f aca="false">V98/P98</f>
        <v>3.79611881519238</v>
      </c>
    </row>
    <row r="99" customFormat="false" ht="15.75" hidden="false" customHeight="true" outlineLevel="0" collapsed="false">
      <c r="A99" s="76" t="s">
        <v>174</v>
      </c>
      <c r="B99" s="76" t="str">
        <f aca="false">RIGHT(A99,LEN(A99)-FIND("_",A99))</f>
        <v>C27181</v>
      </c>
      <c r="C99" s="77" t="str">
        <f aca="false">_xlfn.TEXTJOIN("-",TRUE(),MID(A99,1,4),MID(A99,5,2),MID(A99,7,2))</f>
        <v>2024-03-25</v>
      </c>
      <c r="D99" s="77" t="n">
        <v>45376</v>
      </c>
      <c r="E99" s="19" t="s">
        <v>25</v>
      </c>
      <c r="F99" s="19" t="s">
        <v>26</v>
      </c>
      <c r="G99" s="108" t="s">
        <v>175</v>
      </c>
      <c r="H99" s="120" t="n">
        <v>45371</v>
      </c>
      <c r="I99" s="61" t="s">
        <v>28</v>
      </c>
      <c r="J99" s="61" t="s">
        <v>37</v>
      </c>
      <c r="K99" s="23" t="s">
        <v>115</v>
      </c>
      <c r="L99" s="151"/>
      <c r="M99" s="122"/>
      <c r="N99" s="134" t="s">
        <v>31</v>
      </c>
      <c r="O99" s="160" t="s">
        <v>32</v>
      </c>
      <c r="P99" s="135" t="n">
        <v>594</v>
      </c>
      <c r="Q99" s="122" t="s">
        <v>33</v>
      </c>
      <c r="R99" s="27" t="n">
        <v>6.71</v>
      </c>
      <c r="S99" s="30" t="n">
        <f aca="false">P99*R99</f>
        <v>3985.74</v>
      </c>
      <c r="T99" s="150"/>
      <c r="U99" s="90" t="n">
        <f aca="false">S99*$T$98/SUM($S$98:$S$99)</f>
        <v>727.762369615232</v>
      </c>
      <c r="V99" s="30" t="n">
        <f aca="false">U99+S99</f>
        <v>4713.50236961523</v>
      </c>
      <c r="W99" s="30" t="n">
        <f aca="false">V99/P99</f>
        <v>7.93518917443642</v>
      </c>
    </row>
    <row r="100" customFormat="false" ht="15.75" hidden="false" customHeight="true" outlineLevel="0" collapsed="false">
      <c r="A100" s="76" t="s">
        <v>174</v>
      </c>
      <c r="B100" s="76" t="str">
        <f aca="false">RIGHT(A100,LEN(A100)-FIND("_",A100))</f>
        <v>C27181</v>
      </c>
      <c r="C100" s="77" t="str">
        <f aca="false">_xlfn.TEXTJOIN("-",TRUE(),MID(A100,1,4),MID(A100,5,2),MID(A100,7,2))</f>
        <v>2024-03-25</v>
      </c>
      <c r="D100" s="77" t="n">
        <v>45376</v>
      </c>
      <c r="E100" s="19" t="s">
        <v>25</v>
      </c>
      <c r="F100" s="19" t="s">
        <v>26</v>
      </c>
      <c r="G100" s="86" t="s">
        <v>176</v>
      </c>
      <c r="H100" s="120" t="n">
        <v>45371</v>
      </c>
      <c r="I100" s="61" t="s">
        <v>28</v>
      </c>
      <c r="J100" s="61" t="s">
        <v>37</v>
      </c>
      <c r="K100" s="23" t="s">
        <v>177</v>
      </c>
      <c r="L100" s="151"/>
      <c r="M100" s="122"/>
      <c r="N100" s="110" t="s">
        <v>78</v>
      </c>
      <c r="O100" s="160" t="s">
        <v>79</v>
      </c>
      <c r="P100" s="149" t="n">
        <v>2000</v>
      </c>
      <c r="Q100" s="122" t="s">
        <v>33</v>
      </c>
      <c r="R100" s="27" t="n">
        <v>0.2</v>
      </c>
      <c r="S100" s="30" t="n">
        <f aca="false">P100*R100</f>
        <v>400</v>
      </c>
      <c r="T100" s="150" t="n">
        <v>1900</v>
      </c>
      <c r="U100" s="90" t="n">
        <f aca="false">S100*$T$100/SUM($S$100:$S$102)</f>
        <v>70.3329896888135</v>
      </c>
      <c r="V100" s="30" t="n">
        <f aca="false">U100+S100</f>
        <v>470.332989688814</v>
      </c>
      <c r="W100" s="30" t="n">
        <f aca="false">V100/P100</f>
        <v>0.235166494844407</v>
      </c>
    </row>
    <row r="101" customFormat="false" ht="15" hidden="false" customHeight="true" outlineLevel="0" collapsed="false">
      <c r="A101" s="76" t="s">
        <v>174</v>
      </c>
      <c r="B101" s="76" t="str">
        <f aca="false">RIGHT(A101,LEN(A101)-FIND("_",A101))</f>
        <v>C27181</v>
      </c>
      <c r="C101" s="77" t="str">
        <f aca="false">_xlfn.TEXTJOIN("-",TRUE(),MID(A101,1,4),MID(A101,5,2),MID(A101,7,2))</f>
        <v>2024-03-25</v>
      </c>
      <c r="D101" s="77" t="n">
        <v>45376</v>
      </c>
      <c r="E101" s="19" t="s">
        <v>25</v>
      </c>
      <c r="F101" s="19" t="s">
        <v>26</v>
      </c>
      <c r="G101" s="86" t="s">
        <v>176</v>
      </c>
      <c r="H101" s="120" t="n">
        <v>45371</v>
      </c>
      <c r="I101" s="61" t="s">
        <v>28</v>
      </c>
      <c r="J101" s="61" t="s">
        <v>37</v>
      </c>
      <c r="K101" s="23" t="s">
        <v>177</v>
      </c>
      <c r="L101" s="62"/>
      <c r="M101" s="122"/>
      <c r="N101" s="110" t="s">
        <v>112</v>
      </c>
      <c r="O101" s="63" t="s">
        <v>113</v>
      </c>
      <c r="P101" s="149" t="n">
        <v>2000</v>
      </c>
      <c r="Q101" s="122" t="s">
        <v>33</v>
      </c>
      <c r="R101" s="27" t="n">
        <v>3.21</v>
      </c>
      <c r="S101" s="30" t="n">
        <f aca="false">P101*R101</f>
        <v>6420</v>
      </c>
      <c r="T101" s="123"/>
      <c r="U101" s="90" t="n">
        <f aca="false">S101*$T$100/SUM($S$100:$S$102)</f>
        <v>1128.84448450546</v>
      </c>
      <c r="V101" s="30" t="n">
        <f aca="false">U101+S101</f>
        <v>7548.84448450546</v>
      </c>
      <c r="W101" s="30" t="n">
        <f aca="false">V101/P101</f>
        <v>3.77442224225273</v>
      </c>
    </row>
    <row r="102" customFormat="false" ht="15" hidden="false" customHeight="true" outlineLevel="0" collapsed="false">
      <c r="A102" s="78" t="s">
        <v>174</v>
      </c>
      <c r="B102" s="78" t="str">
        <f aca="false">RIGHT(A102,LEN(A102)-FIND("_",A102))</f>
        <v>C27181</v>
      </c>
      <c r="C102" s="79" t="str">
        <f aca="false">_xlfn.TEXTJOIN("-",TRUE(),MID(A102,1,4),MID(A102,5,2),MID(A102,7,2))</f>
        <v>2024-03-25</v>
      </c>
      <c r="D102" s="79" t="n">
        <v>45376</v>
      </c>
      <c r="E102" s="34" t="s">
        <v>25</v>
      </c>
      <c r="F102" s="34" t="s">
        <v>26</v>
      </c>
      <c r="G102" s="124" t="s">
        <v>176</v>
      </c>
      <c r="H102" s="125" t="n">
        <v>45371</v>
      </c>
      <c r="I102" s="65" t="s">
        <v>28</v>
      </c>
      <c r="J102" s="65" t="s">
        <v>37</v>
      </c>
      <c r="K102" s="38" t="s">
        <v>177</v>
      </c>
      <c r="L102" s="127"/>
      <c r="M102" s="128"/>
      <c r="N102" s="114" t="s">
        <v>31</v>
      </c>
      <c r="O102" s="128" t="s">
        <v>32</v>
      </c>
      <c r="P102" s="152" t="n">
        <v>594</v>
      </c>
      <c r="Q102" s="128" t="s">
        <v>33</v>
      </c>
      <c r="R102" s="42" t="n">
        <v>6.71</v>
      </c>
      <c r="S102" s="45" t="n">
        <f aca="false">P102*R102</f>
        <v>3985.74</v>
      </c>
      <c r="T102" s="129"/>
      <c r="U102" s="116" t="n">
        <f aca="false">S102*$T$100/SUM($S$100:$S$102)</f>
        <v>700.822525805729</v>
      </c>
      <c r="V102" s="45" t="n">
        <f aca="false">U102+S102</f>
        <v>4686.56252580573</v>
      </c>
      <c r="W102" s="45" t="n">
        <f aca="false">V102/P102</f>
        <v>7.88983590202985</v>
      </c>
    </row>
    <row r="103" customFormat="false" ht="15" hidden="false" customHeight="true" outlineLevel="0" collapsed="false">
      <c r="A103" s="69" t="s">
        <v>178</v>
      </c>
      <c r="B103" s="69" t="str">
        <f aca="false">RIGHT(A103,LEN(A103)-FIND("_",A103))</f>
        <v>C27322</v>
      </c>
      <c r="C103" s="70" t="str">
        <f aca="false">_xlfn.TEXTJOIN("-",TRUE(),MID(A103,1,4),MID(A103,5,2),MID(A103,7,2))</f>
        <v>2024-03-25</v>
      </c>
      <c r="D103" s="70" t="n">
        <v>45376</v>
      </c>
      <c r="E103" s="48" t="s">
        <v>25</v>
      </c>
      <c r="F103" s="48" t="s">
        <v>26</v>
      </c>
      <c r="G103" s="80" t="s">
        <v>179</v>
      </c>
      <c r="H103" s="117" t="n">
        <v>45372</v>
      </c>
      <c r="I103" s="82" t="s">
        <v>28</v>
      </c>
      <c r="J103" s="82" t="s">
        <v>37</v>
      </c>
      <c r="K103" s="176" t="s">
        <v>180</v>
      </c>
      <c r="L103" s="119"/>
      <c r="M103" s="49"/>
      <c r="N103" s="132" t="s">
        <v>78</v>
      </c>
      <c r="O103" s="49" t="s">
        <v>79</v>
      </c>
      <c r="P103" s="133" t="n">
        <v>2000</v>
      </c>
      <c r="Q103" s="49" t="s">
        <v>33</v>
      </c>
      <c r="R103" s="56" t="n">
        <v>0.2</v>
      </c>
      <c r="S103" s="59" t="n">
        <f aca="false">P103*R103</f>
        <v>400</v>
      </c>
      <c r="T103" s="150" t="n">
        <v>1900</v>
      </c>
      <c r="U103" s="85" t="n">
        <f aca="false">S103*$T$103/SUM($S$103:$S$105)</f>
        <v>70.3329896888135</v>
      </c>
      <c r="V103" s="59" t="n">
        <f aca="false">U103+S103</f>
        <v>470.332989688814</v>
      </c>
      <c r="W103" s="59" t="n">
        <f aca="false">V103/P103</f>
        <v>0.235166494844407</v>
      </c>
    </row>
    <row r="104" customFormat="false" ht="15" hidden="false" customHeight="true" outlineLevel="0" collapsed="false">
      <c r="A104" s="76" t="s">
        <v>178</v>
      </c>
      <c r="B104" s="76" t="str">
        <f aca="false">RIGHT(A104,LEN(A104)-FIND("_",A104))</f>
        <v>C27322</v>
      </c>
      <c r="C104" s="77" t="str">
        <f aca="false">_xlfn.TEXTJOIN("-",TRUE(),MID(A104,1,4),MID(A104,5,2),MID(A104,7,2))</f>
        <v>2024-03-25</v>
      </c>
      <c r="D104" s="77" t="n">
        <v>45376</v>
      </c>
      <c r="E104" s="19" t="s">
        <v>25</v>
      </c>
      <c r="F104" s="19" t="s">
        <v>26</v>
      </c>
      <c r="G104" s="86" t="s">
        <v>179</v>
      </c>
      <c r="H104" s="120" t="n">
        <v>45372</v>
      </c>
      <c r="I104" s="61" t="s">
        <v>28</v>
      </c>
      <c r="J104" s="61" t="s">
        <v>37</v>
      </c>
      <c r="K104" s="177" t="s">
        <v>180</v>
      </c>
      <c r="L104" s="62"/>
      <c r="M104" s="122"/>
      <c r="N104" s="134" t="s">
        <v>112</v>
      </c>
      <c r="O104" s="160" t="s">
        <v>113</v>
      </c>
      <c r="P104" s="135" t="n">
        <v>2000</v>
      </c>
      <c r="Q104" s="122" t="s">
        <v>33</v>
      </c>
      <c r="R104" s="27" t="n">
        <v>3.21</v>
      </c>
      <c r="S104" s="30" t="n">
        <f aca="false">P104*R104</f>
        <v>6420</v>
      </c>
      <c r="T104" s="150"/>
      <c r="U104" s="90" t="n">
        <f aca="false">S104*$T$103/SUM($S$103:$S$105)</f>
        <v>1128.84448450546</v>
      </c>
      <c r="V104" s="30" t="n">
        <f aca="false">U104+S104</f>
        <v>7548.84448450546</v>
      </c>
      <c r="W104" s="30" t="n">
        <f aca="false">V104/P104</f>
        <v>3.77442224225273</v>
      </c>
    </row>
    <row r="105" customFormat="false" ht="15" hidden="false" customHeight="true" outlineLevel="0" collapsed="false">
      <c r="A105" s="76" t="s">
        <v>178</v>
      </c>
      <c r="B105" s="76" t="str">
        <f aca="false">RIGHT(A105,LEN(A105)-FIND("_",A105))</f>
        <v>C27322</v>
      </c>
      <c r="C105" s="77" t="str">
        <f aca="false">_xlfn.TEXTJOIN("-",TRUE(),MID(A105,1,4),MID(A105,5,2),MID(A105,7,2))</f>
        <v>2024-03-25</v>
      </c>
      <c r="D105" s="77" t="n">
        <v>45376</v>
      </c>
      <c r="E105" s="19" t="s">
        <v>25</v>
      </c>
      <c r="F105" s="19" t="s">
        <v>26</v>
      </c>
      <c r="G105" s="86" t="s">
        <v>179</v>
      </c>
      <c r="H105" s="120" t="n">
        <v>45372</v>
      </c>
      <c r="I105" s="61" t="s">
        <v>28</v>
      </c>
      <c r="J105" s="61" t="s">
        <v>37</v>
      </c>
      <c r="K105" s="177" t="s">
        <v>180</v>
      </c>
      <c r="L105" s="62"/>
      <c r="M105" s="122"/>
      <c r="N105" s="134" t="s">
        <v>31</v>
      </c>
      <c r="O105" s="122" t="s">
        <v>32</v>
      </c>
      <c r="P105" s="135" t="n">
        <v>594</v>
      </c>
      <c r="Q105" s="122" t="s">
        <v>33</v>
      </c>
      <c r="R105" s="27" t="n">
        <v>6.71</v>
      </c>
      <c r="S105" s="30" t="n">
        <f aca="false">P105*R105</f>
        <v>3985.74</v>
      </c>
      <c r="T105" s="150"/>
      <c r="U105" s="90" t="n">
        <f aca="false">S105*$T$103/SUM($S$103:$S$105)</f>
        <v>700.822525805729</v>
      </c>
      <c r="V105" s="30" t="n">
        <f aca="false">U105+S105</f>
        <v>4686.56252580573</v>
      </c>
      <c r="W105" s="30" t="n">
        <f aca="false">V105/P105</f>
        <v>7.88983590202985</v>
      </c>
    </row>
    <row r="106" customFormat="false" ht="15" hidden="false" customHeight="true" outlineLevel="0" collapsed="false">
      <c r="A106" s="76" t="s">
        <v>178</v>
      </c>
      <c r="B106" s="76" t="str">
        <f aca="false">RIGHT(A106,LEN(A106)-FIND("_",A106))</f>
        <v>C27322</v>
      </c>
      <c r="C106" s="77" t="str">
        <f aca="false">_xlfn.TEXTJOIN("-",TRUE(),MID(A106,1,4),MID(A106,5,2),MID(A106,7,2))</f>
        <v>2024-03-25</v>
      </c>
      <c r="D106" s="77" t="n">
        <v>45376</v>
      </c>
      <c r="E106" s="19" t="s">
        <v>25</v>
      </c>
      <c r="F106" s="19" t="s">
        <v>26</v>
      </c>
      <c r="G106" s="108" t="s">
        <v>181</v>
      </c>
      <c r="H106" s="120" t="n">
        <v>45372</v>
      </c>
      <c r="I106" s="61" t="s">
        <v>28</v>
      </c>
      <c r="J106" s="61" t="s">
        <v>37</v>
      </c>
      <c r="K106" s="121" t="s">
        <v>182</v>
      </c>
      <c r="L106" s="62"/>
      <c r="M106" s="122"/>
      <c r="N106" s="134" t="s">
        <v>78</v>
      </c>
      <c r="O106" s="63" t="s">
        <v>79</v>
      </c>
      <c r="P106" s="135" t="n">
        <v>2000</v>
      </c>
      <c r="Q106" s="122" t="s">
        <v>33</v>
      </c>
      <c r="R106" s="27" t="n">
        <v>0.2</v>
      </c>
      <c r="S106" s="30" t="n">
        <f aca="false">P106*R106</f>
        <v>400</v>
      </c>
      <c r="T106" s="150" t="n">
        <v>1900</v>
      </c>
      <c r="U106" s="90" t="n">
        <f aca="false">S106*$T$106/SUM($S$106:$S$108)</f>
        <v>70.3329896888135</v>
      </c>
      <c r="V106" s="30" t="n">
        <f aca="false">U106+S106</f>
        <v>470.332989688814</v>
      </c>
      <c r="W106" s="30" t="n">
        <f aca="false">V106/P106</f>
        <v>0.235166494844407</v>
      </c>
    </row>
    <row r="107" customFormat="false" ht="15" hidden="false" customHeight="true" outlineLevel="0" collapsed="false">
      <c r="A107" s="76" t="s">
        <v>178</v>
      </c>
      <c r="B107" s="76" t="str">
        <f aca="false">RIGHT(A107,LEN(A107)-FIND("_",A107))</f>
        <v>C27322</v>
      </c>
      <c r="C107" s="77" t="str">
        <f aca="false">_xlfn.TEXTJOIN("-",TRUE(),MID(A107,1,4),MID(A107,5,2),MID(A107,7,2))</f>
        <v>2024-03-25</v>
      </c>
      <c r="D107" s="77" t="n">
        <v>45376</v>
      </c>
      <c r="E107" s="19" t="s">
        <v>25</v>
      </c>
      <c r="F107" s="19" t="s">
        <v>26</v>
      </c>
      <c r="G107" s="108" t="s">
        <v>181</v>
      </c>
      <c r="H107" s="120" t="n">
        <v>45372</v>
      </c>
      <c r="I107" s="61" t="s">
        <v>28</v>
      </c>
      <c r="J107" s="61" t="s">
        <v>37</v>
      </c>
      <c r="K107" s="121" t="s">
        <v>182</v>
      </c>
      <c r="L107" s="62"/>
      <c r="M107" s="122"/>
      <c r="N107" s="134" t="s">
        <v>112</v>
      </c>
      <c r="O107" s="160" t="s">
        <v>113</v>
      </c>
      <c r="P107" s="135" t="n">
        <v>2000</v>
      </c>
      <c r="Q107" s="122" t="s">
        <v>33</v>
      </c>
      <c r="R107" s="27" t="n">
        <v>3.21</v>
      </c>
      <c r="S107" s="30" t="n">
        <f aca="false">P107*R107</f>
        <v>6420</v>
      </c>
      <c r="T107" s="150"/>
      <c r="U107" s="90" t="n">
        <f aca="false">S107*$T$106/SUM($S$106:$S$108)</f>
        <v>1128.84448450546</v>
      </c>
      <c r="V107" s="30" t="n">
        <f aca="false">U107+S107</f>
        <v>7548.84448450546</v>
      </c>
      <c r="W107" s="30" t="n">
        <f aca="false">V107/P107</f>
        <v>3.77442224225273</v>
      </c>
    </row>
    <row r="108" customFormat="false" ht="15" hidden="false" customHeight="true" outlineLevel="0" collapsed="false">
      <c r="A108" s="76" t="s">
        <v>178</v>
      </c>
      <c r="B108" s="76" t="str">
        <f aca="false">RIGHT(A108,LEN(A108)-FIND("_",A108))</f>
        <v>C27322</v>
      </c>
      <c r="C108" s="77" t="str">
        <f aca="false">_xlfn.TEXTJOIN("-",TRUE(),MID(A108,1,4),MID(A108,5,2),MID(A108,7,2))</f>
        <v>2024-03-25</v>
      </c>
      <c r="D108" s="77" t="n">
        <v>45376</v>
      </c>
      <c r="E108" s="19" t="s">
        <v>25</v>
      </c>
      <c r="F108" s="19" t="s">
        <v>26</v>
      </c>
      <c r="G108" s="108" t="s">
        <v>181</v>
      </c>
      <c r="H108" s="120" t="n">
        <v>45372</v>
      </c>
      <c r="I108" s="61" t="s">
        <v>28</v>
      </c>
      <c r="J108" s="61" t="s">
        <v>37</v>
      </c>
      <c r="K108" s="121" t="s">
        <v>182</v>
      </c>
      <c r="L108" s="62"/>
      <c r="M108" s="122"/>
      <c r="N108" s="134" t="s">
        <v>31</v>
      </c>
      <c r="O108" s="160" t="s">
        <v>32</v>
      </c>
      <c r="P108" s="135" t="n">
        <v>594</v>
      </c>
      <c r="Q108" s="122" t="s">
        <v>33</v>
      </c>
      <c r="R108" s="27" t="n">
        <v>6.71</v>
      </c>
      <c r="S108" s="30" t="n">
        <f aca="false">P108*R108</f>
        <v>3985.74</v>
      </c>
      <c r="T108" s="150"/>
      <c r="U108" s="90" t="n">
        <f aca="false">S108*$T$106/SUM($S$106:$S$108)</f>
        <v>700.822525805729</v>
      </c>
      <c r="V108" s="30" t="n">
        <f aca="false">U108+S108</f>
        <v>4686.56252580573</v>
      </c>
      <c r="W108" s="30" t="n">
        <f aca="false">V108/P108</f>
        <v>7.88983590202985</v>
      </c>
    </row>
    <row r="109" customFormat="false" ht="15" hidden="false" customHeight="true" outlineLevel="0" collapsed="false">
      <c r="A109" s="76" t="s">
        <v>178</v>
      </c>
      <c r="B109" s="76" t="str">
        <f aca="false">RIGHT(A109,LEN(A109)-FIND("_",A109))</f>
        <v>C27322</v>
      </c>
      <c r="C109" s="77" t="str">
        <f aca="false">_xlfn.TEXTJOIN("-",TRUE(),MID(A109,1,4),MID(A109,5,2),MID(A109,7,2))</f>
        <v>2024-03-25</v>
      </c>
      <c r="D109" s="77" t="n">
        <v>45376</v>
      </c>
      <c r="E109" s="19" t="s">
        <v>25</v>
      </c>
      <c r="F109" s="19" t="s">
        <v>26</v>
      </c>
      <c r="G109" s="108" t="s">
        <v>183</v>
      </c>
      <c r="H109" s="120" t="n">
        <v>45372</v>
      </c>
      <c r="I109" s="61" t="s">
        <v>28</v>
      </c>
      <c r="J109" s="61" t="s">
        <v>37</v>
      </c>
      <c r="K109" s="23" t="s">
        <v>184</v>
      </c>
      <c r="L109" s="62"/>
      <c r="M109" s="122"/>
      <c r="N109" s="134" t="s">
        <v>185</v>
      </c>
      <c r="O109" s="122" t="s">
        <v>186</v>
      </c>
      <c r="P109" s="135" t="n">
        <v>1400</v>
      </c>
      <c r="Q109" s="122" t="s">
        <v>33</v>
      </c>
      <c r="R109" s="27" t="n">
        <v>0.29</v>
      </c>
      <c r="S109" s="30" t="n">
        <f aca="false">P109*R109</f>
        <v>406</v>
      </c>
      <c r="T109" s="150" t="n">
        <v>1900</v>
      </c>
      <c r="U109" s="90" t="n">
        <f aca="false">S109*$T$109/SUM($S$109:$S$112)</f>
        <v>78.2532304564738</v>
      </c>
      <c r="V109" s="30" t="n">
        <f aca="false">U109+S109</f>
        <v>484.253230456474</v>
      </c>
      <c r="W109" s="30" t="n">
        <f aca="false">V109/P109</f>
        <v>0.345895164611767</v>
      </c>
    </row>
    <row r="110" customFormat="false" ht="15.75" hidden="false" customHeight="true" outlineLevel="0" collapsed="false">
      <c r="A110" s="76" t="s">
        <v>178</v>
      </c>
      <c r="B110" s="76" t="str">
        <f aca="false">RIGHT(A110,LEN(A110)-FIND("_",A110))</f>
        <v>C27322</v>
      </c>
      <c r="C110" s="77" t="str">
        <f aca="false">_xlfn.TEXTJOIN("-",TRUE(),MID(A110,1,4),MID(A110,5,2),MID(A110,7,2))</f>
        <v>2024-03-25</v>
      </c>
      <c r="D110" s="77" t="n">
        <v>45376</v>
      </c>
      <c r="E110" s="19" t="s">
        <v>25</v>
      </c>
      <c r="F110" s="19" t="s">
        <v>26</v>
      </c>
      <c r="G110" s="108" t="s">
        <v>183</v>
      </c>
      <c r="H110" s="120" t="n">
        <v>45372</v>
      </c>
      <c r="I110" s="61" t="s">
        <v>28</v>
      </c>
      <c r="J110" s="61" t="s">
        <v>37</v>
      </c>
      <c r="K110" s="23" t="s">
        <v>184</v>
      </c>
      <c r="L110" s="62"/>
      <c r="M110" s="122"/>
      <c r="N110" s="134" t="s">
        <v>87</v>
      </c>
      <c r="O110" s="160" t="s">
        <v>88</v>
      </c>
      <c r="P110" s="135" t="n">
        <v>900</v>
      </c>
      <c r="Q110" s="122" t="s">
        <v>33</v>
      </c>
      <c r="R110" s="27" t="n">
        <v>2.15</v>
      </c>
      <c r="S110" s="30" t="n">
        <f aca="false">P110*R110</f>
        <v>1935</v>
      </c>
      <c r="T110" s="123"/>
      <c r="U110" s="90" t="n">
        <f aca="false">S110*$T$109/SUM($S$109:$S$112)</f>
        <v>372.955667323342</v>
      </c>
      <c r="V110" s="30" t="n">
        <f aca="false">U110+S110</f>
        <v>2307.95566732334</v>
      </c>
      <c r="W110" s="30" t="n">
        <f aca="false">V110/P110</f>
        <v>2.56439518591482</v>
      </c>
    </row>
    <row r="111" customFormat="false" ht="15" hidden="false" customHeight="true" outlineLevel="0" collapsed="false">
      <c r="A111" s="76" t="s">
        <v>178</v>
      </c>
      <c r="B111" s="76" t="str">
        <f aca="false">RIGHT(A111,LEN(A111)-FIND("_",A111))</f>
        <v>C27322</v>
      </c>
      <c r="C111" s="77" t="str">
        <f aca="false">_xlfn.TEXTJOIN("-",TRUE(),MID(A111,1,4),MID(A111,5,2),MID(A111,7,2))</f>
        <v>2024-03-25</v>
      </c>
      <c r="D111" s="77" t="n">
        <v>45376</v>
      </c>
      <c r="E111" s="19" t="s">
        <v>25</v>
      </c>
      <c r="F111" s="19" t="s">
        <v>26</v>
      </c>
      <c r="G111" s="108" t="s">
        <v>183</v>
      </c>
      <c r="H111" s="120" t="n">
        <v>45372</v>
      </c>
      <c r="I111" s="61" t="s">
        <v>28</v>
      </c>
      <c r="J111" s="61" t="s">
        <v>37</v>
      </c>
      <c r="K111" s="23" t="s">
        <v>184</v>
      </c>
      <c r="L111" s="151"/>
      <c r="M111" s="122"/>
      <c r="N111" s="134" t="s">
        <v>112</v>
      </c>
      <c r="O111" s="160" t="s">
        <v>113</v>
      </c>
      <c r="P111" s="135" t="n">
        <v>1100</v>
      </c>
      <c r="Q111" s="122" t="s">
        <v>33</v>
      </c>
      <c r="R111" s="27" t="n">
        <v>3.21</v>
      </c>
      <c r="S111" s="30" t="n">
        <f aca="false">P111*R111</f>
        <v>3531</v>
      </c>
      <c r="T111" s="123"/>
      <c r="U111" s="90" t="n">
        <f aca="false">S111*$T$109/SUM($S$109:$S$112)</f>
        <v>680.571814634998</v>
      </c>
      <c r="V111" s="30" t="n">
        <f aca="false">U111+S111</f>
        <v>4211.571814635</v>
      </c>
      <c r="W111" s="30" t="n">
        <f aca="false">V111/P111</f>
        <v>3.82870164966818</v>
      </c>
    </row>
    <row r="112" customFormat="false" ht="15" hidden="false" customHeight="true" outlineLevel="0" collapsed="false">
      <c r="A112" s="78" t="s">
        <v>178</v>
      </c>
      <c r="B112" s="78" t="str">
        <f aca="false">RIGHT(A112,LEN(A112)-FIND("_",A112))</f>
        <v>C27322</v>
      </c>
      <c r="C112" s="79" t="str">
        <f aca="false">_xlfn.TEXTJOIN("-",TRUE(),MID(A112,1,4),MID(A112,5,2),MID(A112,7,2))</f>
        <v>2024-03-25</v>
      </c>
      <c r="D112" s="79" t="n">
        <v>45376</v>
      </c>
      <c r="E112" s="34" t="s">
        <v>25</v>
      </c>
      <c r="F112" s="178" t="s">
        <v>26</v>
      </c>
      <c r="G112" s="111" t="s">
        <v>183</v>
      </c>
      <c r="H112" s="125" t="n">
        <v>45372</v>
      </c>
      <c r="I112" s="65" t="s">
        <v>28</v>
      </c>
      <c r="J112" s="65" t="s">
        <v>37</v>
      </c>
      <c r="K112" s="38" t="s">
        <v>184</v>
      </c>
      <c r="L112" s="174"/>
      <c r="M112" s="128"/>
      <c r="N112" s="146" t="s">
        <v>31</v>
      </c>
      <c r="O112" s="128" t="s">
        <v>32</v>
      </c>
      <c r="P112" s="147" t="n">
        <v>594</v>
      </c>
      <c r="Q112" s="128" t="s">
        <v>33</v>
      </c>
      <c r="R112" s="27" t="n">
        <v>6.71</v>
      </c>
      <c r="S112" s="45" t="n">
        <f aca="false">P112*R112</f>
        <v>3985.74</v>
      </c>
      <c r="T112" s="129"/>
      <c r="U112" s="116" t="n">
        <f aca="false">S112*$T$109/SUM($S$109:$S$112)</f>
        <v>768.219287585187</v>
      </c>
      <c r="V112" s="45" t="n">
        <f aca="false">U112+S112</f>
        <v>4753.95928758519</v>
      </c>
      <c r="W112" s="45" t="n">
        <f aca="false">V112/P112</f>
        <v>8.00329846394813</v>
      </c>
    </row>
    <row r="113" customFormat="false" ht="15" hidden="false" customHeight="true" outlineLevel="0" collapsed="false">
      <c r="A113" s="69" t="s">
        <v>187</v>
      </c>
      <c r="B113" s="69" t="str">
        <f aca="false">RIGHT(A113,LEN(A113)-FIND("_",A113))</f>
        <v>C27631</v>
      </c>
      <c r="C113" s="70" t="str">
        <f aca="false">_xlfn.TEXTJOIN("-",TRUE(),MID(A113,1,4),MID(A113,5,2),MID(A113,7,2))</f>
        <v>2024-03-26</v>
      </c>
      <c r="D113" s="70" t="n">
        <v>45377</v>
      </c>
      <c r="E113" s="48" t="s">
        <v>25</v>
      </c>
      <c r="F113" s="48" t="s">
        <v>26</v>
      </c>
      <c r="G113" s="105" t="s">
        <v>188</v>
      </c>
      <c r="H113" s="179" t="n">
        <v>45372</v>
      </c>
      <c r="I113" s="69" t="s">
        <v>109</v>
      </c>
      <c r="J113" s="69" t="s">
        <v>110</v>
      </c>
      <c r="K113" s="73" t="s">
        <v>189</v>
      </c>
      <c r="L113" s="119"/>
      <c r="M113" s="49"/>
      <c r="N113" s="107" t="s">
        <v>112</v>
      </c>
      <c r="O113" s="166" t="s">
        <v>113</v>
      </c>
      <c r="P113" s="148" t="n">
        <v>2000</v>
      </c>
      <c r="Q113" s="49" t="s">
        <v>33</v>
      </c>
      <c r="R113" s="56" t="n">
        <v>3.21</v>
      </c>
      <c r="S113" s="59" t="n">
        <f aca="false">P113*R113</f>
        <v>6420</v>
      </c>
      <c r="T113" s="150" t="n">
        <v>1900</v>
      </c>
      <c r="U113" s="85" t="n">
        <f aca="false">S113*$T$113/SUM($S$113:$S$114)</f>
        <v>1387.04345853453</v>
      </c>
      <c r="V113" s="59" t="n">
        <f aca="false">U113+S113</f>
        <v>7807.04345853453</v>
      </c>
      <c r="W113" s="59" t="n">
        <f aca="false">V113/P113</f>
        <v>3.90352172926727</v>
      </c>
    </row>
    <row r="114" customFormat="false" ht="15" hidden="false" customHeight="true" outlineLevel="0" collapsed="false">
      <c r="A114" s="76" t="s">
        <v>187</v>
      </c>
      <c r="B114" s="76" t="str">
        <f aca="false">RIGHT(A114,LEN(A114)-FIND("_",A114))</f>
        <v>C27631</v>
      </c>
      <c r="C114" s="77" t="str">
        <f aca="false">_xlfn.TEXTJOIN("-",TRUE(),MID(A114,1,4),MID(A114,5,2),MID(A114,7,2))</f>
        <v>2024-03-26</v>
      </c>
      <c r="D114" s="77" t="n">
        <v>45377</v>
      </c>
      <c r="E114" s="19" t="s">
        <v>25</v>
      </c>
      <c r="F114" s="19" t="s">
        <v>26</v>
      </c>
      <c r="G114" s="108" t="s">
        <v>188</v>
      </c>
      <c r="H114" s="180" t="n">
        <v>45372</v>
      </c>
      <c r="I114" s="76" t="s">
        <v>109</v>
      </c>
      <c r="J114" s="76" t="s">
        <v>110</v>
      </c>
      <c r="K114" s="23" t="s">
        <v>189</v>
      </c>
      <c r="L114" s="62"/>
      <c r="M114" s="122"/>
      <c r="N114" s="110" t="s">
        <v>190</v>
      </c>
      <c r="O114" s="63" t="s">
        <v>191</v>
      </c>
      <c r="P114" s="149" t="n">
        <v>580.5</v>
      </c>
      <c r="Q114" s="122" t="s">
        <v>33</v>
      </c>
      <c r="R114" s="27" t="n">
        <v>4.09</v>
      </c>
      <c r="S114" s="30" t="n">
        <f aca="false">P114*R114</f>
        <v>2374.245</v>
      </c>
      <c r="T114" s="150"/>
      <c r="U114" s="90" t="n">
        <f aca="false">S114*$T$113/SUM($S$113:$S$114)</f>
        <v>512.95654146547</v>
      </c>
      <c r="V114" s="30" t="n">
        <f aca="false">U114+S114</f>
        <v>2887.20154146547</v>
      </c>
      <c r="W114" s="30" t="n">
        <f aca="false">V114/P114</f>
        <v>4.97364606626265</v>
      </c>
    </row>
    <row r="115" customFormat="false" ht="15" hidden="false" customHeight="true" outlineLevel="0" collapsed="false">
      <c r="A115" s="76" t="s">
        <v>187</v>
      </c>
      <c r="B115" s="76" t="str">
        <f aca="false">RIGHT(A115,LEN(A115)-FIND("_",A115))</f>
        <v>C27631</v>
      </c>
      <c r="C115" s="77" t="str">
        <f aca="false">_xlfn.TEXTJOIN("-",TRUE(),MID(A115,1,4),MID(A115,5,2),MID(A115,7,2))</f>
        <v>2024-03-26</v>
      </c>
      <c r="D115" s="77" t="n">
        <v>45377</v>
      </c>
      <c r="E115" s="19" t="s">
        <v>25</v>
      </c>
      <c r="F115" s="19" t="s">
        <v>26</v>
      </c>
      <c r="G115" s="108" t="s">
        <v>192</v>
      </c>
      <c r="H115" s="180" t="n">
        <v>45372</v>
      </c>
      <c r="I115" s="76" t="s">
        <v>109</v>
      </c>
      <c r="J115" s="76" t="s">
        <v>110</v>
      </c>
      <c r="K115" s="23" t="s">
        <v>193</v>
      </c>
      <c r="L115" s="62"/>
      <c r="M115" s="122"/>
      <c r="N115" s="134" t="s">
        <v>112</v>
      </c>
      <c r="O115" s="160" t="s">
        <v>113</v>
      </c>
      <c r="P115" s="135" t="n">
        <v>2000</v>
      </c>
      <c r="Q115" s="122" t="s">
        <v>33</v>
      </c>
      <c r="R115" s="27" t="n">
        <v>3.21</v>
      </c>
      <c r="S115" s="30" t="n">
        <f aca="false">P115*R115</f>
        <v>6420</v>
      </c>
      <c r="T115" s="150" t="n">
        <v>1900</v>
      </c>
      <c r="U115" s="90" t="n">
        <f aca="false">S115*$T$115/SUM($S$115:$S$116)</f>
        <v>1387.04345853453</v>
      </c>
      <c r="V115" s="30" t="n">
        <f aca="false">U115+S115</f>
        <v>7807.04345853453</v>
      </c>
      <c r="W115" s="30" t="n">
        <f aca="false">V115/P115</f>
        <v>3.90352172926727</v>
      </c>
    </row>
    <row r="116" customFormat="false" ht="15.75" hidden="false" customHeight="true" outlineLevel="0" collapsed="false">
      <c r="A116" s="76" t="s">
        <v>187</v>
      </c>
      <c r="B116" s="76" t="str">
        <f aca="false">RIGHT(A116,LEN(A116)-FIND("_",A116))</f>
        <v>C27631</v>
      </c>
      <c r="C116" s="77" t="str">
        <f aca="false">_xlfn.TEXTJOIN("-",TRUE(),MID(A116,1,4),MID(A116,5,2),MID(A116,7,2))</f>
        <v>2024-03-26</v>
      </c>
      <c r="D116" s="77" t="n">
        <v>45377</v>
      </c>
      <c r="E116" s="19" t="s">
        <v>25</v>
      </c>
      <c r="F116" s="19" t="s">
        <v>26</v>
      </c>
      <c r="G116" s="108" t="s">
        <v>192</v>
      </c>
      <c r="H116" s="180" t="n">
        <v>45372</v>
      </c>
      <c r="I116" s="76" t="s">
        <v>109</v>
      </c>
      <c r="J116" s="76" t="s">
        <v>110</v>
      </c>
      <c r="K116" s="23" t="s">
        <v>193</v>
      </c>
      <c r="L116" s="62"/>
      <c r="M116" s="122"/>
      <c r="N116" s="134" t="s">
        <v>190</v>
      </c>
      <c r="O116" s="160" t="s">
        <v>191</v>
      </c>
      <c r="P116" s="135" t="n">
        <v>580.5</v>
      </c>
      <c r="Q116" s="122" t="s">
        <v>33</v>
      </c>
      <c r="R116" s="27" t="n">
        <v>4.09</v>
      </c>
      <c r="S116" s="30" t="n">
        <f aca="false">P116*R116</f>
        <v>2374.245</v>
      </c>
      <c r="T116" s="150"/>
      <c r="U116" s="90" t="n">
        <f aca="false">S116*$T$115/SUM($S$115:$S$116)</f>
        <v>512.95654146547</v>
      </c>
      <c r="V116" s="30" t="n">
        <f aca="false">U116+S116</f>
        <v>2887.20154146547</v>
      </c>
      <c r="W116" s="30" t="n">
        <f aca="false">V116/P116</f>
        <v>4.97364606626265</v>
      </c>
    </row>
    <row r="117" customFormat="false" ht="15.75" hidden="false" customHeight="true" outlineLevel="0" collapsed="false">
      <c r="A117" s="76" t="s">
        <v>187</v>
      </c>
      <c r="B117" s="76" t="str">
        <f aca="false">RIGHT(A117,LEN(A117)-FIND("_",A117))</f>
        <v>C27631</v>
      </c>
      <c r="C117" s="77" t="str">
        <f aca="false">_xlfn.TEXTJOIN("-",TRUE(),MID(A117,1,4),MID(A117,5,2),MID(A117,7,2))</f>
        <v>2024-03-26</v>
      </c>
      <c r="D117" s="77" t="n">
        <v>45377</v>
      </c>
      <c r="E117" s="19" t="s">
        <v>25</v>
      </c>
      <c r="F117" s="19" t="s">
        <v>26</v>
      </c>
      <c r="G117" s="108" t="s">
        <v>194</v>
      </c>
      <c r="H117" s="180" t="n">
        <v>45373</v>
      </c>
      <c r="I117" s="76" t="s">
        <v>48</v>
      </c>
      <c r="J117" s="61" t="s">
        <v>49</v>
      </c>
      <c r="K117" s="23" t="s">
        <v>195</v>
      </c>
      <c r="L117" s="62"/>
      <c r="M117" s="122"/>
      <c r="N117" s="134" t="s">
        <v>196</v>
      </c>
      <c r="O117" s="122" t="s">
        <v>197</v>
      </c>
      <c r="P117" s="135" t="n">
        <v>1080</v>
      </c>
      <c r="Q117" s="122" t="s">
        <v>33</v>
      </c>
      <c r="R117" s="27" t="n">
        <v>6.64</v>
      </c>
      <c r="S117" s="30" t="n">
        <f aca="false">P117*R117</f>
        <v>7171.2</v>
      </c>
      <c r="T117" s="150" t="n">
        <v>1900</v>
      </c>
      <c r="U117" s="90" t="n">
        <f aca="false">S117*$T$117/SUM($S$117:$S$118)</f>
        <v>658.618394434946</v>
      </c>
      <c r="V117" s="30" t="n">
        <f aca="false">U117+S117</f>
        <v>7829.81839443495</v>
      </c>
      <c r="W117" s="30" t="n">
        <f aca="false">V117/P117</f>
        <v>7.24983184669902</v>
      </c>
    </row>
    <row r="118" customFormat="false" ht="15.75" hidden="false" customHeight="true" outlineLevel="0" collapsed="false">
      <c r="A118" s="76" t="s">
        <v>187</v>
      </c>
      <c r="B118" s="76" t="str">
        <f aca="false">RIGHT(A118,LEN(A118)-FIND("_",A118))</f>
        <v>C27631</v>
      </c>
      <c r="C118" s="77" t="str">
        <f aca="false">_xlfn.TEXTJOIN("-",TRUE(),MID(A118,1,4),MID(A118,5,2),MID(A118,7,2))</f>
        <v>2024-03-26</v>
      </c>
      <c r="D118" s="77" t="n">
        <v>45377</v>
      </c>
      <c r="E118" s="19" t="s">
        <v>25</v>
      </c>
      <c r="F118" s="19" t="s">
        <v>26</v>
      </c>
      <c r="G118" s="108" t="s">
        <v>194</v>
      </c>
      <c r="H118" s="180" t="n">
        <v>45373</v>
      </c>
      <c r="I118" s="76" t="s">
        <v>48</v>
      </c>
      <c r="J118" s="61" t="s">
        <v>49</v>
      </c>
      <c r="K118" s="23" t="s">
        <v>195</v>
      </c>
      <c r="L118" s="62"/>
      <c r="M118" s="122"/>
      <c r="N118" s="134" t="s">
        <v>190</v>
      </c>
      <c r="O118" s="122" t="s">
        <v>191</v>
      </c>
      <c r="P118" s="135" t="n">
        <v>3321</v>
      </c>
      <c r="Q118" s="122" t="s">
        <v>33</v>
      </c>
      <c r="R118" s="27" t="n">
        <v>4.07</v>
      </c>
      <c r="S118" s="30" t="n">
        <f aca="false">P118*R118</f>
        <v>13516.47</v>
      </c>
      <c r="T118" s="150"/>
      <c r="U118" s="90" t="n">
        <f aca="false">S118*$T$117/SUM($S$117:$S$118)</f>
        <v>1241.38160556505</v>
      </c>
      <c r="V118" s="30" t="n">
        <f aca="false">U118+S118</f>
        <v>14757.8516055651</v>
      </c>
      <c r="W118" s="30" t="n">
        <f aca="false">V118/P118</f>
        <v>4.44379753253991</v>
      </c>
    </row>
    <row r="119" customFormat="false" ht="15" hidden="false" customHeight="true" outlineLevel="0" collapsed="false">
      <c r="A119" s="76" t="s">
        <v>187</v>
      </c>
      <c r="B119" s="76" t="str">
        <f aca="false">RIGHT(A119,LEN(A119)-FIND("_",A119))</f>
        <v>C27631</v>
      </c>
      <c r="C119" s="77" t="str">
        <f aca="false">_xlfn.TEXTJOIN("-",TRUE(),MID(A119,1,4),MID(A119,5,2),MID(A119,7,2))</f>
        <v>2024-03-26</v>
      </c>
      <c r="D119" s="77" t="n">
        <v>45377</v>
      </c>
      <c r="E119" s="19" t="s">
        <v>25</v>
      </c>
      <c r="F119" s="19" t="s">
        <v>26</v>
      </c>
      <c r="G119" s="108" t="s">
        <v>198</v>
      </c>
      <c r="H119" s="180" t="n">
        <v>45373</v>
      </c>
      <c r="I119" s="76" t="s">
        <v>48</v>
      </c>
      <c r="J119" s="61" t="s">
        <v>49</v>
      </c>
      <c r="K119" s="23" t="s">
        <v>199</v>
      </c>
      <c r="L119" s="62"/>
      <c r="M119" s="122"/>
      <c r="N119" s="110" t="s">
        <v>196</v>
      </c>
      <c r="O119" s="63" t="s">
        <v>197</v>
      </c>
      <c r="P119" s="149" t="n">
        <v>1620</v>
      </c>
      <c r="Q119" s="122" t="s">
        <v>33</v>
      </c>
      <c r="R119" s="27" t="n">
        <v>6.64</v>
      </c>
      <c r="S119" s="30" t="n">
        <f aca="false">P119*R119</f>
        <v>10756.8</v>
      </c>
      <c r="T119" s="150" t="n">
        <v>1900</v>
      </c>
      <c r="U119" s="90" t="n">
        <f aca="false">S119*$T$119/SUM($S$119:$S$122)</f>
        <v>1152.47940804799</v>
      </c>
      <c r="V119" s="30" t="n">
        <f aca="false">U119+S119</f>
        <v>11909.279408048</v>
      </c>
      <c r="W119" s="30" t="n">
        <f aca="false">V119/P119</f>
        <v>7.35140704200493</v>
      </c>
    </row>
    <row r="120" customFormat="false" ht="15" hidden="false" customHeight="true" outlineLevel="0" collapsed="false">
      <c r="A120" s="76" t="s">
        <v>187</v>
      </c>
      <c r="B120" s="76" t="str">
        <f aca="false">RIGHT(A120,LEN(A120)-FIND("_",A120))</f>
        <v>C27631</v>
      </c>
      <c r="C120" s="77" t="str">
        <f aca="false">_xlfn.TEXTJOIN("-",TRUE(),MID(A120,1,4),MID(A120,5,2),MID(A120,7,2))</f>
        <v>2024-03-26</v>
      </c>
      <c r="D120" s="77" t="n">
        <v>45377</v>
      </c>
      <c r="E120" s="19" t="s">
        <v>25</v>
      </c>
      <c r="F120" s="19" t="s">
        <v>26</v>
      </c>
      <c r="G120" s="108" t="s">
        <v>198</v>
      </c>
      <c r="H120" s="180" t="n">
        <v>45373</v>
      </c>
      <c r="I120" s="76" t="s">
        <v>48</v>
      </c>
      <c r="J120" s="61" t="s">
        <v>49</v>
      </c>
      <c r="K120" s="23" t="s">
        <v>199</v>
      </c>
      <c r="L120" s="62"/>
      <c r="M120" s="122"/>
      <c r="N120" s="110" t="s">
        <v>200</v>
      </c>
      <c r="O120" s="63" t="s">
        <v>201</v>
      </c>
      <c r="P120" s="149" t="n">
        <v>54</v>
      </c>
      <c r="Q120" s="122" t="s">
        <v>33</v>
      </c>
      <c r="R120" s="27" t="n">
        <v>5.11</v>
      </c>
      <c r="S120" s="30" t="n">
        <f aca="false">P120*R120</f>
        <v>275.94</v>
      </c>
      <c r="T120" s="123"/>
      <c r="U120" s="90" t="n">
        <f aca="false">S120*$T$119/SUM($S$119:$S$122)</f>
        <v>29.5641052968134</v>
      </c>
      <c r="V120" s="30" t="n">
        <f aca="false">U120+S120</f>
        <v>305.504105296813</v>
      </c>
      <c r="W120" s="30" t="n">
        <f aca="false">V120/P120</f>
        <v>5.65748343142247</v>
      </c>
    </row>
    <row r="121" customFormat="false" ht="15" hidden="false" customHeight="true" outlineLevel="0" collapsed="false">
      <c r="A121" s="76" t="s">
        <v>187</v>
      </c>
      <c r="B121" s="76" t="str">
        <f aca="false">RIGHT(A121,LEN(A121)-FIND("_",A121))</f>
        <v>C27631</v>
      </c>
      <c r="C121" s="77" t="str">
        <f aca="false">_xlfn.TEXTJOIN("-",TRUE(),MID(A121,1,4),MID(A121,5,2),MID(A121,7,2))</f>
        <v>2024-03-26</v>
      </c>
      <c r="D121" s="77" t="n">
        <v>45377</v>
      </c>
      <c r="E121" s="19" t="s">
        <v>25</v>
      </c>
      <c r="F121" s="19" t="s">
        <v>26</v>
      </c>
      <c r="G121" s="108" t="s">
        <v>198</v>
      </c>
      <c r="H121" s="180" t="n">
        <v>45373</v>
      </c>
      <c r="I121" s="76" t="s">
        <v>48</v>
      </c>
      <c r="J121" s="61" t="s">
        <v>49</v>
      </c>
      <c r="K121" s="23" t="s">
        <v>199</v>
      </c>
      <c r="L121" s="62"/>
      <c r="M121" s="122"/>
      <c r="N121" s="110" t="s">
        <v>202</v>
      </c>
      <c r="O121" s="63" t="s">
        <v>203</v>
      </c>
      <c r="P121" s="149" t="n">
        <v>81</v>
      </c>
      <c r="Q121" s="122" t="s">
        <v>33</v>
      </c>
      <c r="R121" s="27" t="n">
        <v>9.86</v>
      </c>
      <c r="S121" s="30" t="n">
        <f aca="false">P121*R121</f>
        <v>798.66</v>
      </c>
      <c r="T121" s="123"/>
      <c r="U121" s="90" t="n">
        <f aca="false">S121*$T$119/SUM($S$119:$S$122)</f>
        <v>85.568124724045</v>
      </c>
      <c r="V121" s="30" t="n">
        <f aca="false">U121+S121</f>
        <v>884.228124724045</v>
      </c>
      <c r="W121" s="30" t="n">
        <f aca="false">V121/P121</f>
        <v>10.9163966015314</v>
      </c>
    </row>
    <row r="122" customFormat="false" ht="15" hidden="false" customHeight="true" outlineLevel="0" collapsed="false">
      <c r="A122" s="78" t="s">
        <v>187</v>
      </c>
      <c r="B122" s="78" t="str">
        <f aca="false">RIGHT(A122,LEN(A122)-FIND("_",A122))</f>
        <v>C27631</v>
      </c>
      <c r="C122" s="79" t="str">
        <f aca="false">_xlfn.TEXTJOIN("-",TRUE(),MID(A122,1,4),MID(A122,5,2),MID(A122,7,2))</f>
        <v>2024-03-26</v>
      </c>
      <c r="D122" s="79" t="n">
        <v>45377</v>
      </c>
      <c r="E122" s="34" t="s">
        <v>25</v>
      </c>
      <c r="F122" s="34" t="s">
        <v>26</v>
      </c>
      <c r="G122" s="111" t="s">
        <v>198</v>
      </c>
      <c r="H122" s="181" t="n">
        <v>45373</v>
      </c>
      <c r="I122" s="78" t="s">
        <v>48</v>
      </c>
      <c r="J122" s="65" t="s">
        <v>49</v>
      </c>
      <c r="K122" s="38" t="s">
        <v>199</v>
      </c>
      <c r="L122" s="127"/>
      <c r="M122" s="128"/>
      <c r="N122" s="114" t="s">
        <v>51</v>
      </c>
      <c r="O122" s="67" t="s">
        <v>52</v>
      </c>
      <c r="P122" s="152" t="n">
        <v>567</v>
      </c>
      <c r="Q122" s="171" t="s">
        <v>33</v>
      </c>
      <c r="R122" s="27" t="n">
        <v>10.41</v>
      </c>
      <c r="S122" s="45" t="n">
        <f aca="false">P122*R122</f>
        <v>5902.47</v>
      </c>
      <c r="T122" s="129"/>
      <c r="U122" s="116" t="n">
        <f aca="false">S122*$T$119/SUM($S$119:$S$122)</f>
        <v>632.388361931152</v>
      </c>
      <c r="V122" s="45" t="n">
        <f aca="false">U122+S122</f>
        <v>6534.85836193115</v>
      </c>
      <c r="W122" s="45" t="n">
        <f aca="false">V122/P122</f>
        <v>11.5253233896493</v>
      </c>
    </row>
    <row r="123" customFormat="false" ht="15" hidden="false" customHeight="true" outlineLevel="0" collapsed="false">
      <c r="A123" s="69" t="s">
        <v>204</v>
      </c>
      <c r="B123" s="69" t="str">
        <f aca="false">RIGHT(A123,LEN(A123)-FIND("_",A123))</f>
        <v>C27701</v>
      </c>
      <c r="C123" s="70" t="str">
        <f aca="false">_xlfn.TEXTJOIN("-",TRUE(),MID(A123,1,4),MID(A123,5,2),MID(A123,7,2))</f>
        <v>2024-03-26</v>
      </c>
      <c r="D123" s="70" t="n">
        <v>45377</v>
      </c>
      <c r="E123" s="48" t="s">
        <v>25</v>
      </c>
      <c r="F123" s="48" t="s">
        <v>26</v>
      </c>
      <c r="G123" s="105" t="s">
        <v>205</v>
      </c>
      <c r="H123" s="179" t="n">
        <v>45376</v>
      </c>
      <c r="I123" s="165" t="s">
        <v>149</v>
      </c>
      <c r="J123" s="69" t="s">
        <v>150</v>
      </c>
      <c r="K123" s="73" t="s">
        <v>206</v>
      </c>
      <c r="L123" s="119"/>
      <c r="M123" s="49"/>
      <c r="N123" s="107" t="s">
        <v>82</v>
      </c>
      <c r="O123" s="75" t="s">
        <v>83</v>
      </c>
      <c r="P123" s="148" t="n">
        <v>500</v>
      </c>
      <c r="Q123" s="49" t="s">
        <v>33</v>
      </c>
      <c r="R123" s="56" t="n">
        <v>1.49</v>
      </c>
      <c r="S123" s="59" t="n">
        <f aca="false">P123*R123</f>
        <v>745</v>
      </c>
      <c r="T123" s="150" t="n">
        <v>1900</v>
      </c>
      <c r="U123" s="85" t="n">
        <f aca="false">S123*$T$123/SUM($S$123:$S$124)</f>
        <v>66.6981584381652</v>
      </c>
      <c r="V123" s="59" t="n">
        <f aca="false">U123+S123</f>
        <v>811.698158438165</v>
      </c>
      <c r="W123" s="59" t="n">
        <f aca="false">V123/P123</f>
        <v>1.62339631687633</v>
      </c>
    </row>
    <row r="124" customFormat="false" ht="15" hidden="false" customHeight="true" outlineLevel="0" collapsed="false">
      <c r="A124" s="76" t="s">
        <v>204</v>
      </c>
      <c r="B124" s="76" t="str">
        <f aca="false">RIGHT(A124,LEN(A124)-FIND("_",A124))</f>
        <v>C27701</v>
      </c>
      <c r="C124" s="77" t="str">
        <f aca="false">_xlfn.TEXTJOIN("-",TRUE(),MID(A124,1,4),MID(A124,5,2),MID(A124,7,2))</f>
        <v>2024-03-26</v>
      </c>
      <c r="D124" s="77" t="n">
        <v>45377</v>
      </c>
      <c r="E124" s="19" t="s">
        <v>25</v>
      </c>
      <c r="F124" s="19" t="s">
        <v>26</v>
      </c>
      <c r="G124" s="108" t="s">
        <v>205</v>
      </c>
      <c r="H124" s="180" t="n">
        <v>45376</v>
      </c>
      <c r="I124" s="168" t="s">
        <v>149</v>
      </c>
      <c r="J124" s="76" t="s">
        <v>150</v>
      </c>
      <c r="K124" s="23" t="s">
        <v>206</v>
      </c>
      <c r="L124" s="62"/>
      <c r="M124" s="122"/>
      <c r="N124" s="110" t="s">
        <v>159</v>
      </c>
      <c r="O124" s="63" t="s">
        <v>160</v>
      </c>
      <c r="P124" s="149" t="n">
        <v>1552.5</v>
      </c>
      <c r="Q124" s="122" t="s">
        <v>33</v>
      </c>
      <c r="R124" s="27" t="n">
        <v>13.19</v>
      </c>
      <c r="S124" s="30" t="n">
        <f aca="false">P124*R124</f>
        <v>20477.475</v>
      </c>
      <c r="T124" s="150"/>
      <c r="U124" s="90" t="n">
        <f aca="false">S124*$T$123/SUM($S$123:$S$124)</f>
        <v>1833.30184156183</v>
      </c>
      <c r="V124" s="30" t="n">
        <f aca="false">U124+S124</f>
        <v>22310.7768415618</v>
      </c>
      <c r="W124" s="30" t="n">
        <f aca="false">V124/P124</f>
        <v>14.3708707514086</v>
      </c>
    </row>
    <row r="125" customFormat="false" ht="15" hidden="false" customHeight="true" outlineLevel="0" collapsed="false">
      <c r="A125" s="76" t="s">
        <v>204</v>
      </c>
      <c r="B125" s="76" t="str">
        <f aca="false">RIGHT(A125,LEN(A125)-FIND("_",A125))</f>
        <v>C27701</v>
      </c>
      <c r="C125" s="77" t="str">
        <f aca="false">_xlfn.TEXTJOIN("-",TRUE(),MID(A125,1,4),MID(A125,5,2),MID(A125,7,2))</f>
        <v>2024-03-26</v>
      </c>
      <c r="D125" s="77" t="n">
        <v>45377</v>
      </c>
      <c r="E125" s="19" t="s">
        <v>25</v>
      </c>
      <c r="F125" s="19" t="s">
        <v>26</v>
      </c>
      <c r="G125" s="108" t="s">
        <v>207</v>
      </c>
      <c r="H125" s="180" t="n">
        <v>45376</v>
      </c>
      <c r="I125" s="168" t="s">
        <v>149</v>
      </c>
      <c r="J125" s="76" t="s">
        <v>150</v>
      </c>
      <c r="K125" s="23" t="s">
        <v>151</v>
      </c>
      <c r="L125" s="62"/>
      <c r="M125" s="122"/>
      <c r="N125" s="134" t="s">
        <v>78</v>
      </c>
      <c r="O125" s="63" t="s">
        <v>79</v>
      </c>
      <c r="P125" s="135" t="n">
        <v>4000</v>
      </c>
      <c r="Q125" s="122" t="s">
        <v>33</v>
      </c>
      <c r="R125" s="27" t="n">
        <v>0.2</v>
      </c>
      <c r="S125" s="30" t="n">
        <f aca="false">P125*R125</f>
        <v>800</v>
      </c>
      <c r="T125" s="29" t="n">
        <v>1900</v>
      </c>
      <c r="U125" s="90" t="n">
        <f aca="false">S125*$T$125/SUM($S$125:$S$128)</f>
        <v>118.954452966035</v>
      </c>
      <c r="V125" s="30" t="n">
        <f aca="false">U125+S125</f>
        <v>918.954452966035</v>
      </c>
      <c r="W125" s="30" t="n">
        <f aca="false">V125/P125</f>
        <v>0.229738613241509</v>
      </c>
    </row>
    <row r="126" customFormat="false" ht="15" hidden="false" customHeight="true" outlineLevel="0" collapsed="false">
      <c r="A126" s="76" t="s">
        <v>204</v>
      </c>
      <c r="B126" s="76" t="str">
        <f aca="false">RIGHT(A126,LEN(A126)-FIND("_",A126))</f>
        <v>C27701</v>
      </c>
      <c r="C126" s="77" t="str">
        <f aca="false">_xlfn.TEXTJOIN("-",TRUE(),MID(A126,1,4),MID(A126,5,2),MID(A126,7,2))</f>
        <v>2024-03-26</v>
      </c>
      <c r="D126" s="77" t="n">
        <v>45377</v>
      </c>
      <c r="E126" s="19" t="s">
        <v>25</v>
      </c>
      <c r="F126" s="19" t="s">
        <v>26</v>
      </c>
      <c r="G126" s="108" t="s">
        <v>207</v>
      </c>
      <c r="H126" s="180" t="n">
        <v>45376</v>
      </c>
      <c r="I126" s="168" t="s">
        <v>149</v>
      </c>
      <c r="J126" s="76" t="s">
        <v>150</v>
      </c>
      <c r="K126" s="23" t="s">
        <v>151</v>
      </c>
      <c r="L126" s="62"/>
      <c r="M126" s="122"/>
      <c r="N126" s="134" t="s">
        <v>80</v>
      </c>
      <c r="O126" s="63" t="s">
        <v>81</v>
      </c>
      <c r="P126" s="135" t="n">
        <v>2400</v>
      </c>
      <c r="Q126" s="122" t="s">
        <v>33</v>
      </c>
      <c r="R126" s="27" t="n">
        <v>1.06</v>
      </c>
      <c r="S126" s="30" t="n">
        <f aca="false">P126*R126</f>
        <v>2544</v>
      </c>
      <c r="T126" s="29"/>
      <c r="U126" s="90" t="n">
        <f aca="false">S126*$T$125/SUM($S$125:$S$128)</f>
        <v>378.275160431993</v>
      </c>
      <c r="V126" s="30" t="n">
        <f aca="false">U126+S126</f>
        <v>2922.27516043199</v>
      </c>
      <c r="W126" s="30" t="n">
        <f aca="false">V126/P126</f>
        <v>1.21761465018</v>
      </c>
    </row>
    <row r="127" customFormat="false" ht="15" hidden="false" customHeight="true" outlineLevel="0" collapsed="false">
      <c r="A127" s="76" t="s">
        <v>204</v>
      </c>
      <c r="B127" s="76" t="str">
        <f aca="false">RIGHT(A127,LEN(A127)-FIND("_",A127))</f>
        <v>C27701</v>
      </c>
      <c r="C127" s="77" t="str">
        <f aca="false">_xlfn.TEXTJOIN("-",TRUE(),MID(A127,1,4),MID(A127,5,2),MID(A127,7,2))</f>
        <v>2024-03-26</v>
      </c>
      <c r="D127" s="77" t="n">
        <v>45377</v>
      </c>
      <c r="E127" s="19" t="s">
        <v>25</v>
      </c>
      <c r="F127" s="19" t="s">
        <v>26</v>
      </c>
      <c r="G127" s="108" t="s">
        <v>207</v>
      </c>
      <c r="H127" s="180" t="n">
        <v>45376</v>
      </c>
      <c r="I127" s="168" t="s">
        <v>149</v>
      </c>
      <c r="J127" s="76" t="s">
        <v>150</v>
      </c>
      <c r="K127" s="23" t="s">
        <v>151</v>
      </c>
      <c r="L127" s="62"/>
      <c r="M127" s="122"/>
      <c r="N127" s="134" t="s">
        <v>94</v>
      </c>
      <c r="O127" s="63" t="s">
        <v>95</v>
      </c>
      <c r="P127" s="135" t="n">
        <v>100</v>
      </c>
      <c r="Q127" s="122" t="s">
        <v>33</v>
      </c>
      <c r="R127" s="27" t="n">
        <v>1.54</v>
      </c>
      <c r="S127" s="30" t="n">
        <f aca="false">P127*R127</f>
        <v>154</v>
      </c>
      <c r="T127" s="29"/>
      <c r="U127" s="90" t="n">
        <f aca="false">S127*$T$125/SUM($S$125:$S$128)</f>
        <v>22.8987321959618</v>
      </c>
      <c r="V127" s="30" t="n">
        <f aca="false">U127+S127</f>
        <v>176.898732195962</v>
      </c>
      <c r="W127" s="30" t="n">
        <f aca="false">V127/P127</f>
        <v>1.76898732195962</v>
      </c>
    </row>
    <row r="128" customFormat="false" ht="15" hidden="false" customHeight="true" outlineLevel="0" collapsed="false">
      <c r="A128" s="76" t="s">
        <v>204</v>
      </c>
      <c r="B128" s="76" t="str">
        <f aca="false">RIGHT(A128,LEN(A128)-FIND("_",A128))</f>
        <v>C27701</v>
      </c>
      <c r="C128" s="77" t="str">
        <f aca="false">_xlfn.TEXTJOIN("-",TRUE(),MID(A128,1,4),MID(A128,5,2),MID(A128,7,2))</f>
        <v>2024-03-26</v>
      </c>
      <c r="D128" s="77" t="n">
        <v>45377</v>
      </c>
      <c r="E128" s="19" t="s">
        <v>25</v>
      </c>
      <c r="F128" s="19" t="s">
        <v>26</v>
      </c>
      <c r="G128" s="108" t="s">
        <v>207</v>
      </c>
      <c r="H128" s="180" t="n">
        <v>45376</v>
      </c>
      <c r="I128" s="168" t="s">
        <v>149</v>
      </c>
      <c r="J128" s="76" t="s">
        <v>150</v>
      </c>
      <c r="K128" s="23" t="s">
        <v>151</v>
      </c>
      <c r="L128" s="62"/>
      <c r="M128" s="122"/>
      <c r="N128" s="134" t="s">
        <v>142</v>
      </c>
      <c r="O128" s="63" t="s">
        <v>143</v>
      </c>
      <c r="P128" s="135" t="n">
        <v>2000</v>
      </c>
      <c r="Q128" s="122" t="s">
        <v>33</v>
      </c>
      <c r="R128" s="27" t="n">
        <v>4.64</v>
      </c>
      <c r="S128" s="30" t="n">
        <f aca="false">P128*R128</f>
        <v>9280</v>
      </c>
      <c r="T128" s="29"/>
      <c r="U128" s="90" t="n">
        <f aca="false">S128*$T$125/SUM($S$125:$S$128)</f>
        <v>1379.87165440601</v>
      </c>
      <c r="V128" s="30" t="n">
        <f aca="false">U128+S128</f>
        <v>10659.871654406</v>
      </c>
      <c r="W128" s="30" t="n">
        <f aca="false">V128/P128</f>
        <v>5.32993582720301</v>
      </c>
    </row>
    <row r="129" customFormat="false" ht="15" hidden="false" customHeight="true" outlineLevel="0" collapsed="false">
      <c r="A129" s="76" t="s">
        <v>204</v>
      </c>
      <c r="B129" s="76" t="str">
        <f aca="false">RIGHT(A129,LEN(A129)-FIND("_",A129))</f>
        <v>C27701</v>
      </c>
      <c r="C129" s="77" t="str">
        <f aca="false">_xlfn.TEXTJOIN("-",TRUE(),MID(A129,1,4),MID(A129,5,2),MID(A129,7,2))</f>
        <v>2024-03-26</v>
      </c>
      <c r="D129" s="77" t="n">
        <v>45377</v>
      </c>
      <c r="E129" s="19" t="s">
        <v>25</v>
      </c>
      <c r="F129" s="19" t="s">
        <v>26</v>
      </c>
      <c r="G129" s="108" t="s">
        <v>208</v>
      </c>
      <c r="H129" s="180" t="n">
        <v>45376</v>
      </c>
      <c r="I129" s="168" t="s">
        <v>149</v>
      </c>
      <c r="J129" s="76" t="s">
        <v>150</v>
      </c>
      <c r="K129" s="23" t="s">
        <v>209</v>
      </c>
      <c r="L129" s="62"/>
      <c r="M129" s="122"/>
      <c r="N129" s="110" t="s">
        <v>210</v>
      </c>
      <c r="O129" s="63" t="s">
        <v>211</v>
      </c>
      <c r="P129" s="149" t="n">
        <v>2700</v>
      </c>
      <c r="Q129" s="122" t="s">
        <v>33</v>
      </c>
      <c r="R129" s="27" t="n">
        <v>0.43</v>
      </c>
      <c r="S129" s="30" t="n">
        <f aca="false">P129*R129</f>
        <v>1161</v>
      </c>
      <c r="T129" s="29" t="n">
        <v>1900</v>
      </c>
      <c r="U129" s="90" t="n">
        <f aca="false">S129*$T$129/SUM($S$129:$S$131)</f>
        <v>327.382012466607</v>
      </c>
      <c r="V129" s="30" t="n">
        <f aca="false">U129+S129</f>
        <v>1488.38201246661</v>
      </c>
      <c r="W129" s="30" t="n">
        <f aca="false">V129/P129</f>
        <v>0.551252597209855</v>
      </c>
    </row>
    <row r="130" customFormat="false" ht="15" hidden="false" customHeight="true" outlineLevel="0" collapsed="false">
      <c r="A130" s="76" t="s">
        <v>204</v>
      </c>
      <c r="B130" s="76" t="str">
        <f aca="false">RIGHT(A130,LEN(A130)-FIND("_",A130))</f>
        <v>C27701</v>
      </c>
      <c r="C130" s="77" t="str">
        <f aca="false">_xlfn.TEXTJOIN("-",TRUE(),MID(A130,1,4),MID(A130,5,2),MID(A130,7,2))</f>
        <v>2024-03-26</v>
      </c>
      <c r="D130" s="77" t="n">
        <v>45377</v>
      </c>
      <c r="E130" s="19" t="s">
        <v>25</v>
      </c>
      <c r="F130" s="19" t="s">
        <v>26</v>
      </c>
      <c r="G130" s="108" t="s">
        <v>208</v>
      </c>
      <c r="H130" s="180" t="n">
        <v>45376</v>
      </c>
      <c r="I130" s="168" t="s">
        <v>149</v>
      </c>
      <c r="J130" s="76" t="s">
        <v>150</v>
      </c>
      <c r="K130" s="23" t="s">
        <v>209</v>
      </c>
      <c r="L130" s="62"/>
      <c r="M130" s="122"/>
      <c r="N130" s="110" t="s">
        <v>120</v>
      </c>
      <c r="O130" s="63" t="s">
        <v>121</v>
      </c>
      <c r="P130" s="149" t="n">
        <v>1000</v>
      </c>
      <c r="Q130" s="122" t="s">
        <v>33</v>
      </c>
      <c r="R130" s="27" t="n">
        <v>0.66</v>
      </c>
      <c r="S130" s="30" t="n">
        <f aca="false">P130*R130</f>
        <v>660</v>
      </c>
      <c r="T130" s="29"/>
      <c r="U130" s="90" t="n">
        <f aca="false">S130*$T$129/SUM($S$129:$S$131)</f>
        <v>186.108637577916</v>
      </c>
      <c r="V130" s="30" t="n">
        <f aca="false">U130+S130</f>
        <v>846.108637577916</v>
      </c>
      <c r="W130" s="30" t="n">
        <f aca="false">V130/P130</f>
        <v>0.846108637577916</v>
      </c>
    </row>
    <row r="131" customFormat="false" ht="15" hidden="false" customHeight="true" outlineLevel="0" collapsed="false">
      <c r="A131" s="76" t="s">
        <v>204</v>
      </c>
      <c r="B131" s="76" t="str">
        <f aca="false">RIGHT(A131,LEN(A131)-FIND("_",A131))</f>
        <v>C27701</v>
      </c>
      <c r="C131" s="77" t="str">
        <f aca="false">_xlfn.TEXTJOIN("-",TRUE(),MID(A131,1,4),MID(A131,5,2),MID(A131,7,2))</f>
        <v>2024-03-26</v>
      </c>
      <c r="D131" s="77" t="n">
        <v>45377</v>
      </c>
      <c r="E131" s="19" t="s">
        <v>25</v>
      </c>
      <c r="F131" s="19" t="s">
        <v>26</v>
      </c>
      <c r="G131" s="108" t="s">
        <v>208</v>
      </c>
      <c r="H131" s="180" t="n">
        <v>45376</v>
      </c>
      <c r="I131" s="168" t="s">
        <v>149</v>
      </c>
      <c r="J131" s="76" t="s">
        <v>150</v>
      </c>
      <c r="K131" s="23" t="s">
        <v>209</v>
      </c>
      <c r="L131" s="62"/>
      <c r="M131" s="122"/>
      <c r="N131" s="110" t="s">
        <v>82</v>
      </c>
      <c r="O131" s="63" t="s">
        <v>83</v>
      </c>
      <c r="P131" s="149" t="n">
        <v>3300</v>
      </c>
      <c r="Q131" s="122" t="s">
        <v>33</v>
      </c>
      <c r="R131" s="27" t="n">
        <v>1.49</v>
      </c>
      <c r="S131" s="30" t="n">
        <f aca="false">P131*R131</f>
        <v>4917</v>
      </c>
      <c r="T131" s="29"/>
      <c r="U131" s="90" t="n">
        <f aca="false">S131*$T$129/SUM($S$129:$S$131)</f>
        <v>1386.50934995548</v>
      </c>
      <c r="V131" s="30" t="n">
        <f aca="false">U131+S131</f>
        <v>6303.50934995548</v>
      </c>
      <c r="W131" s="30" t="n">
        <f aca="false">V131/P131</f>
        <v>1.91015434847136</v>
      </c>
    </row>
    <row r="132" customFormat="false" ht="15" hidden="false" customHeight="true" outlineLevel="0" collapsed="false">
      <c r="A132" s="76" t="s">
        <v>204</v>
      </c>
      <c r="B132" s="76" t="str">
        <f aca="false">RIGHT(A132,LEN(A132)-FIND("_",A132))</f>
        <v>C27701</v>
      </c>
      <c r="C132" s="77" t="str">
        <f aca="false">_xlfn.TEXTJOIN("-",TRUE(),MID(A132,1,4),MID(A132,5,2),MID(A132,7,2))</f>
        <v>2024-03-26</v>
      </c>
      <c r="D132" s="77" t="n">
        <v>45377</v>
      </c>
      <c r="E132" s="19" t="s">
        <v>25</v>
      </c>
      <c r="F132" s="19" t="s">
        <v>26</v>
      </c>
      <c r="G132" s="108" t="s">
        <v>212</v>
      </c>
      <c r="H132" s="180" t="n">
        <v>45376</v>
      </c>
      <c r="I132" s="168" t="s">
        <v>149</v>
      </c>
      <c r="J132" s="76" t="s">
        <v>150</v>
      </c>
      <c r="K132" s="23" t="s">
        <v>213</v>
      </c>
      <c r="L132" s="62"/>
      <c r="M132" s="122"/>
      <c r="N132" s="110" t="s">
        <v>87</v>
      </c>
      <c r="O132" s="63" t="s">
        <v>88</v>
      </c>
      <c r="P132" s="149" t="n">
        <v>2100</v>
      </c>
      <c r="Q132" s="122" t="s">
        <v>33</v>
      </c>
      <c r="R132" s="27" t="n">
        <v>2.14</v>
      </c>
      <c r="S132" s="30" t="n">
        <f aca="false">P132*R132</f>
        <v>4494</v>
      </c>
      <c r="T132" s="29" t="n">
        <v>1900</v>
      </c>
      <c r="U132" s="90" t="n">
        <f aca="false">S132*$T$132/SUM($S$132:$S$133)</f>
        <v>1010.48042376131</v>
      </c>
      <c r="V132" s="30" t="n">
        <f aca="false">U132+S132</f>
        <v>5504.48042376131</v>
      </c>
      <c r="W132" s="30" t="n">
        <f aca="false">V132/P132</f>
        <v>2.62118115417205</v>
      </c>
    </row>
    <row r="133" customFormat="false" ht="15" hidden="false" customHeight="true" outlineLevel="0" collapsed="false">
      <c r="A133" s="76" t="s">
        <v>204</v>
      </c>
      <c r="B133" s="76" t="str">
        <f aca="false">RIGHT(A133,LEN(A133)-FIND("_",A133))</f>
        <v>C27701</v>
      </c>
      <c r="C133" s="77" t="str">
        <f aca="false">_xlfn.TEXTJOIN("-",TRUE(),MID(A133,1,4),MID(A133,5,2),MID(A133,7,2))</f>
        <v>2024-03-26</v>
      </c>
      <c r="D133" s="77" t="n">
        <v>45377</v>
      </c>
      <c r="E133" s="19" t="s">
        <v>25</v>
      </c>
      <c r="F133" s="19" t="s">
        <v>26</v>
      </c>
      <c r="G133" s="108" t="s">
        <v>212</v>
      </c>
      <c r="H133" s="180" t="n">
        <v>45376</v>
      </c>
      <c r="I133" s="168" t="s">
        <v>149</v>
      </c>
      <c r="J133" s="76" t="s">
        <v>150</v>
      </c>
      <c r="K133" s="23" t="s">
        <v>213</v>
      </c>
      <c r="L133" s="62"/>
      <c r="M133" s="122"/>
      <c r="N133" s="110" t="s">
        <v>31</v>
      </c>
      <c r="O133" s="63" t="s">
        <v>32</v>
      </c>
      <c r="P133" s="149" t="n">
        <v>594</v>
      </c>
      <c r="Q133" s="122" t="s">
        <v>33</v>
      </c>
      <c r="R133" s="27" t="n">
        <v>6.66</v>
      </c>
      <c r="S133" s="30" t="n">
        <f aca="false">P133*R133</f>
        <v>3956.04</v>
      </c>
      <c r="T133" s="29"/>
      <c r="U133" s="90" t="n">
        <f aca="false">S133*$T$132/SUM($S$132:$S$133)</f>
        <v>889.519576238692</v>
      </c>
      <c r="V133" s="30" t="n">
        <f aca="false">U133+S133</f>
        <v>4845.55957623869</v>
      </c>
      <c r="W133" s="30" t="n">
        <f aca="false">V133/P133</f>
        <v>8.15750770410554</v>
      </c>
    </row>
    <row r="134" customFormat="false" ht="15" hidden="false" customHeight="true" outlineLevel="0" collapsed="false">
      <c r="A134" s="76" t="s">
        <v>204</v>
      </c>
      <c r="B134" s="76" t="str">
        <f aca="false">RIGHT(A134,LEN(A134)-FIND("_",A134))</f>
        <v>C27701</v>
      </c>
      <c r="C134" s="77" t="str">
        <f aca="false">_xlfn.TEXTJOIN("-",TRUE(),MID(A134,1,4),MID(A134,5,2),MID(A134,7,2))</f>
        <v>2024-03-26</v>
      </c>
      <c r="D134" s="77" t="n">
        <v>45377</v>
      </c>
      <c r="E134" s="19" t="s">
        <v>25</v>
      </c>
      <c r="F134" s="19" t="s">
        <v>26</v>
      </c>
      <c r="G134" s="108" t="s">
        <v>214</v>
      </c>
      <c r="H134" s="180" t="n">
        <v>45376</v>
      </c>
      <c r="I134" s="168" t="s">
        <v>149</v>
      </c>
      <c r="J134" s="76" t="s">
        <v>150</v>
      </c>
      <c r="K134" s="23" t="s">
        <v>215</v>
      </c>
      <c r="L134" s="62"/>
      <c r="M134" s="122"/>
      <c r="N134" s="110" t="s">
        <v>78</v>
      </c>
      <c r="O134" s="63" t="s">
        <v>79</v>
      </c>
      <c r="P134" s="149" t="n">
        <v>4000</v>
      </c>
      <c r="Q134" s="122" t="s">
        <v>33</v>
      </c>
      <c r="R134" s="27" t="n">
        <v>0.2</v>
      </c>
      <c r="S134" s="30" t="n">
        <f aca="false">P134*R134</f>
        <v>800</v>
      </c>
      <c r="T134" s="29" t="n">
        <v>1900</v>
      </c>
      <c r="U134" s="90" t="n">
        <f aca="false">S134*$T$134/SUM($S$134:$S$136)</f>
        <v>119.402985074627</v>
      </c>
      <c r="V134" s="30" t="n">
        <f aca="false">U134+S134</f>
        <v>919.402985074627</v>
      </c>
      <c r="W134" s="30" t="n">
        <f aca="false">V134/P134</f>
        <v>0.229850746268657</v>
      </c>
    </row>
    <row r="135" customFormat="false" ht="15" hidden="false" customHeight="true" outlineLevel="0" collapsed="false">
      <c r="A135" s="76" t="s">
        <v>204</v>
      </c>
      <c r="B135" s="76" t="str">
        <f aca="false">RIGHT(A135,LEN(A135)-FIND("_",A135))</f>
        <v>C27701</v>
      </c>
      <c r="C135" s="77" t="str">
        <f aca="false">_xlfn.TEXTJOIN("-",TRUE(),MID(A135,1,4),MID(A135,5,2),MID(A135,7,2))</f>
        <v>2024-03-26</v>
      </c>
      <c r="D135" s="77" t="n">
        <v>45377</v>
      </c>
      <c r="E135" s="19" t="s">
        <v>25</v>
      </c>
      <c r="F135" s="19" t="s">
        <v>26</v>
      </c>
      <c r="G135" s="108" t="s">
        <v>214</v>
      </c>
      <c r="H135" s="180" t="n">
        <v>45376</v>
      </c>
      <c r="I135" s="168" t="s">
        <v>149</v>
      </c>
      <c r="J135" s="76" t="s">
        <v>150</v>
      </c>
      <c r="K135" s="23" t="s">
        <v>215</v>
      </c>
      <c r="L135" s="62"/>
      <c r="M135" s="122"/>
      <c r="N135" s="110" t="s">
        <v>80</v>
      </c>
      <c r="O135" s="63" t="s">
        <v>81</v>
      </c>
      <c r="P135" s="149" t="n">
        <v>2500</v>
      </c>
      <c r="Q135" s="122" t="s">
        <v>33</v>
      </c>
      <c r="R135" s="27" t="n">
        <v>1.06</v>
      </c>
      <c r="S135" s="30" t="n">
        <f aca="false">P135*R135</f>
        <v>2650</v>
      </c>
      <c r="T135" s="123"/>
      <c r="U135" s="90" t="n">
        <f aca="false">S135*$T$134/SUM($S$134:$S$136)</f>
        <v>395.522388059702</v>
      </c>
      <c r="V135" s="30" t="n">
        <f aca="false">U135+S135</f>
        <v>3045.5223880597</v>
      </c>
      <c r="W135" s="30" t="n">
        <f aca="false">V135/P135</f>
        <v>1.21820895522388</v>
      </c>
    </row>
    <row r="136" customFormat="false" ht="15" hidden="false" customHeight="true" outlineLevel="0" collapsed="false">
      <c r="A136" s="78" t="s">
        <v>204</v>
      </c>
      <c r="B136" s="78" t="str">
        <f aca="false">RIGHT(A136,LEN(A136)-FIND("_",A136))</f>
        <v>C27701</v>
      </c>
      <c r="C136" s="79" t="str">
        <f aca="false">_xlfn.TEXTJOIN("-",TRUE(),MID(A136,1,4),MID(A136,5,2),MID(A136,7,2))</f>
        <v>2024-03-26</v>
      </c>
      <c r="D136" s="79" t="n">
        <v>45377</v>
      </c>
      <c r="E136" s="34" t="s">
        <v>25</v>
      </c>
      <c r="F136" s="34" t="s">
        <v>26</v>
      </c>
      <c r="G136" s="111" t="s">
        <v>214</v>
      </c>
      <c r="H136" s="181" t="n">
        <v>45376</v>
      </c>
      <c r="I136" s="169" t="s">
        <v>149</v>
      </c>
      <c r="J136" s="78" t="s">
        <v>150</v>
      </c>
      <c r="K136" s="38" t="s">
        <v>215</v>
      </c>
      <c r="L136" s="127"/>
      <c r="M136" s="128"/>
      <c r="N136" s="114" t="s">
        <v>142</v>
      </c>
      <c r="O136" s="67" t="s">
        <v>143</v>
      </c>
      <c r="P136" s="152" t="n">
        <v>2000</v>
      </c>
      <c r="Q136" s="171" t="s">
        <v>33</v>
      </c>
      <c r="R136" s="27" t="n">
        <v>4.64</v>
      </c>
      <c r="S136" s="45" t="n">
        <f aca="false">P136*R136</f>
        <v>9280</v>
      </c>
      <c r="T136" s="129"/>
      <c r="U136" s="116" t="n">
        <f aca="false">S136*$T$134/SUM($S$134:$S$136)</f>
        <v>1385.07462686567</v>
      </c>
      <c r="V136" s="45" t="n">
        <f aca="false">U136+S136</f>
        <v>10665.0746268657</v>
      </c>
      <c r="W136" s="45" t="n">
        <f aca="false">V136/P136</f>
        <v>5.33253731343284</v>
      </c>
    </row>
    <row r="137" customFormat="false" ht="15" hidden="false" customHeight="true" outlineLevel="0" collapsed="false">
      <c r="A137" s="69" t="s">
        <v>216</v>
      </c>
      <c r="B137" s="69" t="str">
        <f aca="false">RIGHT(A137,LEN(A137)-FIND("_",A137))</f>
        <v>C28337</v>
      </c>
      <c r="C137" s="70" t="str">
        <f aca="false">_xlfn.TEXTJOIN("-",TRUE(),MID(A137,1,4),MID(A137,5,2),MID(A137,7,2))</f>
        <v>2024-03-27</v>
      </c>
      <c r="D137" s="70" t="n">
        <v>45378</v>
      </c>
      <c r="E137" s="48" t="s">
        <v>25</v>
      </c>
      <c r="F137" s="48" t="s">
        <v>26</v>
      </c>
      <c r="G137" s="182" t="s">
        <v>217</v>
      </c>
      <c r="H137" s="81" t="n">
        <v>45377</v>
      </c>
      <c r="I137" s="82" t="s">
        <v>149</v>
      </c>
      <c r="J137" s="69" t="s">
        <v>150</v>
      </c>
      <c r="K137" s="73" t="s">
        <v>218</v>
      </c>
      <c r="L137" s="119"/>
      <c r="M137" s="49"/>
      <c r="N137" s="107" t="s">
        <v>87</v>
      </c>
      <c r="O137" s="75" t="s">
        <v>88</v>
      </c>
      <c r="P137" s="84" t="n">
        <v>2100</v>
      </c>
      <c r="Q137" s="166" t="s">
        <v>33</v>
      </c>
      <c r="R137" s="56" t="n">
        <v>2.14</v>
      </c>
      <c r="S137" s="59" t="n">
        <f aca="false">P137*R137</f>
        <v>4494</v>
      </c>
      <c r="T137" s="150" t="n">
        <v>1900</v>
      </c>
      <c r="U137" s="85" t="n">
        <f aca="false">S137*$T$137/SUM($S$137:$S$138)</f>
        <v>1010.48042376131</v>
      </c>
      <c r="V137" s="59" t="n">
        <f aca="false">U137+S137</f>
        <v>5504.48042376131</v>
      </c>
      <c r="W137" s="59" t="n">
        <f aca="false">V137/P137</f>
        <v>2.62118115417205</v>
      </c>
    </row>
    <row r="138" customFormat="false" ht="15" hidden="false" customHeight="true" outlineLevel="0" collapsed="false">
      <c r="A138" s="76" t="s">
        <v>216</v>
      </c>
      <c r="B138" s="76" t="str">
        <f aca="false">RIGHT(A138,LEN(A138)-FIND("_",A138))</f>
        <v>C28337</v>
      </c>
      <c r="C138" s="77" t="str">
        <f aca="false">_xlfn.TEXTJOIN("-",TRUE(),MID(A138,1,4),MID(A138,5,2),MID(A138,7,2))</f>
        <v>2024-03-27</v>
      </c>
      <c r="D138" s="77" t="n">
        <v>45378</v>
      </c>
      <c r="E138" s="19" t="s">
        <v>25</v>
      </c>
      <c r="F138" s="19" t="s">
        <v>26</v>
      </c>
      <c r="G138" s="172" t="s">
        <v>217</v>
      </c>
      <c r="H138" s="87" t="n">
        <v>45377</v>
      </c>
      <c r="I138" s="61" t="s">
        <v>149</v>
      </c>
      <c r="J138" s="76" t="s">
        <v>150</v>
      </c>
      <c r="K138" s="23" t="s">
        <v>218</v>
      </c>
      <c r="L138" s="62"/>
      <c r="M138" s="122"/>
      <c r="N138" s="110" t="s">
        <v>31</v>
      </c>
      <c r="O138" s="63" t="s">
        <v>32</v>
      </c>
      <c r="P138" s="89" t="n">
        <v>594</v>
      </c>
      <c r="Q138" s="63" t="s">
        <v>33</v>
      </c>
      <c r="R138" s="27" t="n">
        <v>6.66</v>
      </c>
      <c r="S138" s="30" t="n">
        <f aca="false">P138*R138</f>
        <v>3956.04</v>
      </c>
      <c r="T138" s="150"/>
      <c r="U138" s="90" t="n">
        <f aca="false">S138*$T$137/SUM($S$137:$S$138)</f>
        <v>889.519576238692</v>
      </c>
      <c r="V138" s="30" t="n">
        <f aca="false">U138+S138</f>
        <v>4845.55957623869</v>
      </c>
      <c r="W138" s="30" t="n">
        <f aca="false">V138/P138</f>
        <v>8.15750770410554</v>
      </c>
    </row>
    <row r="139" customFormat="false" ht="15" hidden="false" customHeight="true" outlineLevel="0" collapsed="false">
      <c r="A139" s="76" t="s">
        <v>216</v>
      </c>
      <c r="B139" s="76" t="str">
        <f aca="false">RIGHT(A139,LEN(A139)-FIND("_",A139))</f>
        <v>C28337</v>
      </c>
      <c r="C139" s="77" t="str">
        <f aca="false">_xlfn.TEXTJOIN("-",TRUE(),MID(A139,1,4),MID(A139,5,2),MID(A139,7,2))</f>
        <v>2024-03-27</v>
      </c>
      <c r="D139" s="77" t="n">
        <v>45378</v>
      </c>
      <c r="E139" s="19" t="s">
        <v>25</v>
      </c>
      <c r="F139" s="19" t="s">
        <v>26</v>
      </c>
      <c r="G139" s="172" t="s">
        <v>219</v>
      </c>
      <c r="H139" s="87" t="n">
        <v>45377</v>
      </c>
      <c r="I139" s="61" t="s">
        <v>149</v>
      </c>
      <c r="J139" s="76" t="s">
        <v>150</v>
      </c>
      <c r="K139" s="23" t="s">
        <v>220</v>
      </c>
      <c r="L139" s="62"/>
      <c r="M139" s="122"/>
      <c r="N139" s="134" t="s">
        <v>78</v>
      </c>
      <c r="O139" s="63" t="s">
        <v>79</v>
      </c>
      <c r="P139" s="183" t="n">
        <v>4000</v>
      </c>
      <c r="Q139" s="63" t="s">
        <v>33</v>
      </c>
      <c r="R139" s="27" t="n">
        <v>0.2</v>
      </c>
      <c r="S139" s="30" t="n">
        <f aca="false">P139*R139</f>
        <v>800</v>
      </c>
      <c r="T139" s="150" t="n">
        <v>1900</v>
      </c>
      <c r="U139" s="90" t="n">
        <f aca="false">S139*$T$139/SUM($S$139:$S$142)</f>
        <v>125.102880658436</v>
      </c>
      <c r="V139" s="30" t="n">
        <f aca="false">U139+S139</f>
        <v>925.102880658436</v>
      </c>
      <c r="W139" s="30" t="n">
        <f aca="false">V139/P139</f>
        <v>0.231275720164609</v>
      </c>
    </row>
    <row r="140" customFormat="false" ht="15" hidden="false" customHeight="true" outlineLevel="0" collapsed="false">
      <c r="A140" s="76" t="s">
        <v>216</v>
      </c>
      <c r="B140" s="76" t="str">
        <f aca="false">RIGHT(A140,LEN(A140)-FIND("_",A140))</f>
        <v>C28337</v>
      </c>
      <c r="C140" s="77" t="str">
        <f aca="false">_xlfn.TEXTJOIN("-",TRUE(),MID(A140,1,4),MID(A140,5,2),MID(A140,7,2))</f>
        <v>2024-03-27</v>
      </c>
      <c r="D140" s="77" t="n">
        <v>45378</v>
      </c>
      <c r="E140" s="19" t="s">
        <v>25</v>
      </c>
      <c r="F140" s="19" t="s">
        <v>26</v>
      </c>
      <c r="G140" s="172" t="s">
        <v>219</v>
      </c>
      <c r="H140" s="87" t="n">
        <v>45377</v>
      </c>
      <c r="I140" s="61" t="s">
        <v>149</v>
      </c>
      <c r="J140" s="76" t="s">
        <v>150</v>
      </c>
      <c r="K140" s="23" t="s">
        <v>220</v>
      </c>
      <c r="L140" s="62"/>
      <c r="M140" s="122"/>
      <c r="N140" s="134" t="s">
        <v>80</v>
      </c>
      <c r="O140" s="160" t="s">
        <v>81</v>
      </c>
      <c r="P140" s="183" t="n">
        <v>2500</v>
      </c>
      <c r="Q140" s="63" t="s">
        <v>33</v>
      </c>
      <c r="R140" s="27" t="n">
        <v>1.06</v>
      </c>
      <c r="S140" s="30" t="n">
        <f aca="false">P140*R140</f>
        <v>2650</v>
      </c>
      <c r="T140" s="150"/>
      <c r="U140" s="90" t="n">
        <f aca="false">S140*$T$139/SUM($S$139:$S$142)</f>
        <v>414.40329218107</v>
      </c>
      <c r="V140" s="30" t="n">
        <f aca="false">U140+S140</f>
        <v>3064.40329218107</v>
      </c>
      <c r="W140" s="30" t="n">
        <f aca="false">V140/P140</f>
        <v>1.22576131687243</v>
      </c>
    </row>
    <row r="141" customFormat="false" ht="15" hidden="false" customHeight="true" outlineLevel="0" collapsed="false">
      <c r="A141" s="76" t="s">
        <v>216</v>
      </c>
      <c r="B141" s="76" t="str">
        <f aca="false">RIGHT(A141,LEN(A141)-FIND("_",A141))</f>
        <v>C28337</v>
      </c>
      <c r="C141" s="77" t="str">
        <f aca="false">_xlfn.TEXTJOIN("-",TRUE(),MID(A141,1,4),MID(A141,5,2),MID(A141,7,2))</f>
        <v>2024-03-27</v>
      </c>
      <c r="D141" s="77" t="n">
        <v>45378</v>
      </c>
      <c r="E141" s="19" t="s">
        <v>25</v>
      </c>
      <c r="F141" s="19" t="s">
        <v>26</v>
      </c>
      <c r="G141" s="172" t="s">
        <v>219</v>
      </c>
      <c r="H141" s="87" t="n">
        <v>45377</v>
      </c>
      <c r="I141" s="61" t="s">
        <v>149</v>
      </c>
      <c r="J141" s="76" t="s">
        <v>150</v>
      </c>
      <c r="K141" s="23" t="s">
        <v>220</v>
      </c>
      <c r="L141" s="62"/>
      <c r="M141" s="122"/>
      <c r="N141" s="134" t="s">
        <v>112</v>
      </c>
      <c r="O141" s="63" t="s">
        <v>113</v>
      </c>
      <c r="P141" s="183" t="n">
        <v>400</v>
      </c>
      <c r="Q141" s="63" t="s">
        <v>33</v>
      </c>
      <c r="R141" s="27" t="n">
        <v>3.19</v>
      </c>
      <c r="S141" s="30" t="n">
        <f aca="false">P141*R141</f>
        <v>1276</v>
      </c>
      <c r="T141" s="150"/>
      <c r="U141" s="90" t="n">
        <f aca="false">S141*$T$139/SUM($S$139:$S$142)</f>
        <v>199.539094650206</v>
      </c>
      <c r="V141" s="30" t="n">
        <f aca="false">U141+S141</f>
        <v>1475.53909465021</v>
      </c>
      <c r="W141" s="30" t="n">
        <f aca="false">V141/P141</f>
        <v>3.68884773662551</v>
      </c>
    </row>
    <row r="142" customFormat="false" ht="15.75" hidden="false" customHeight="true" outlineLevel="0" collapsed="false">
      <c r="A142" s="76" t="s">
        <v>216</v>
      </c>
      <c r="B142" s="76" t="str">
        <f aca="false">RIGHT(A142,LEN(A142)-FIND("_",A142))</f>
        <v>C28337</v>
      </c>
      <c r="C142" s="77" t="str">
        <f aca="false">_xlfn.TEXTJOIN("-",TRUE(),MID(A142,1,4),MID(A142,5,2),MID(A142,7,2))</f>
        <v>2024-03-27</v>
      </c>
      <c r="D142" s="77" t="n">
        <v>45378</v>
      </c>
      <c r="E142" s="19" t="s">
        <v>25</v>
      </c>
      <c r="F142" s="19" t="s">
        <v>26</v>
      </c>
      <c r="G142" s="172" t="s">
        <v>219</v>
      </c>
      <c r="H142" s="87" t="n">
        <v>45377</v>
      </c>
      <c r="I142" s="61" t="s">
        <v>149</v>
      </c>
      <c r="J142" s="76" t="s">
        <v>150</v>
      </c>
      <c r="K142" s="23" t="s">
        <v>220</v>
      </c>
      <c r="L142" s="62"/>
      <c r="M142" s="122"/>
      <c r="N142" s="134" t="s">
        <v>142</v>
      </c>
      <c r="O142" s="63" t="s">
        <v>143</v>
      </c>
      <c r="P142" s="183" t="n">
        <v>1600</v>
      </c>
      <c r="Q142" s="63" t="s">
        <v>33</v>
      </c>
      <c r="R142" s="27" t="n">
        <v>4.64</v>
      </c>
      <c r="S142" s="30" t="n">
        <f aca="false">P142*R142</f>
        <v>7424</v>
      </c>
      <c r="T142" s="150"/>
      <c r="U142" s="90" t="n">
        <f aca="false">S142*$T$139/SUM($S$139:$S$142)</f>
        <v>1160.95473251029</v>
      </c>
      <c r="V142" s="30" t="n">
        <f aca="false">U142+S142</f>
        <v>8584.95473251029</v>
      </c>
      <c r="W142" s="30" t="n">
        <f aca="false">V142/P142</f>
        <v>5.36559670781893</v>
      </c>
    </row>
    <row r="143" customFormat="false" ht="15.75" hidden="false" customHeight="true" outlineLevel="0" collapsed="false">
      <c r="A143" s="76" t="s">
        <v>216</v>
      </c>
      <c r="B143" s="76" t="str">
        <f aca="false">RIGHT(A143,LEN(A143)-FIND("_",A143))</f>
        <v>C28337</v>
      </c>
      <c r="C143" s="77" t="str">
        <f aca="false">_xlfn.TEXTJOIN("-",TRUE(),MID(A143,1,4),MID(A143,5,2),MID(A143,7,2))</f>
        <v>2024-03-27</v>
      </c>
      <c r="D143" s="77" t="n">
        <v>45378</v>
      </c>
      <c r="E143" s="19" t="s">
        <v>25</v>
      </c>
      <c r="F143" s="19" t="s">
        <v>26</v>
      </c>
      <c r="G143" s="172" t="s">
        <v>221</v>
      </c>
      <c r="H143" s="87" t="n">
        <v>45377</v>
      </c>
      <c r="I143" s="61" t="s">
        <v>149</v>
      </c>
      <c r="J143" s="76" t="s">
        <v>150</v>
      </c>
      <c r="K143" s="23" t="s">
        <v>222</v>
      </c>
      <c r="L143" s="62"/>
      <c r="M143" s="122"/>
      <c r="N143" s="134" t="s">
        <v>87</v>
      </c>
      <c r="O143" s="160" t="s">
        <v>88</v>
      </c>
      <c r="P143" s="183" t="n">
        <v>2100</v>
      </c>
      <c r="Q143" s="63" t="s">
        <v>33</v>
      </c>
      <c r="R143" s="27" t="n">
        <v>2.14</v>
      </c>
      <c r="S143" s="30" t="n">
        <f aca="false">P143*R143</f>
        <v>4494</v>
      </c>
      <c r="T143" s="150" t="n">
        <v>1900</v>
      </c>
      <c r="U143" s="90" t="n">
        <f aca="false">S143*$T$143/SUM($S$143:$S$144)</f>
        <v>1010.48042376131</v>
      </c>
      <c r="V143" s="30" t="n">
        <f aca="false">U143+S143</f>
        <v>5504.48042376131</v>
      </c>
      <c r="W143" s="30" t="n">
        <f aca="false">V143/P143</f>
        <v>2.62118115417205</v>
      </c>
    </row>
    <row r="144" customFormat="false" ht="15" hidden="false" customHeight="true" outlineLevel="0" collapsed="false">
      <c r="A144" s="76" t="s">
        <v>216</v>
      </c>
      <c r="B144" s="76" t="str">
        <f aca="false">RIGHT(A144,LEN(A144)-FIND("_",A144))</f>
        <v>C28337</v>
      </c>
      <c r="C144" s="77" t="str">
        <f aca="false">_xlfn.TEXTJOIN("-",TRUE(),MID(A144,1,4),MID(A144,5,2),MID(A144,7,2))</f>
        <v>2024-03-27</v>
      </c>
      <c r="D144" s="77" t="n">
        <v>45378</v>
      </c>
      <c r="E144" s="19" t="s">
        <v>25</v>
      </c>
      <c r="F144" s="19" t="s">
        <v>26</v>
      </c>
      <c r="G144" s="172" t="s">
        <v>221</v>
      </c>
      <c r="H144" s="87" t="n">
        <v>45377</v>
      </c>
      <c r="I144" s="61" t="s">
        <v>149</v>
      </c>
      <c r="J144" s="76" t="s">
        <v>150</v>
      </c>
      <c r="K144" s="23" t="s">
        <v>222</v>
      </c>
      <c r="L144" s="62"/>
      <c r="M144" s="122"/>
      <c r="N144" s="134" t="s">
        <v>31</v>
      </c>
      <c r="O144" s="63" t="s">
        <v>32</v>
      </c>
      <c r="P144" s="183" t="n">
        <v>594</v>
      </c>
      <c r="Q144" s="63" t="s">
        <v>33</v>
      </c>
      <c r="R144" s="27" t="n">
        <v>6.66</v>
      </c>
      <c r="S144" s="30" t="n">
        <f aca="false">P144*R144</f>
        <v>3956.04</v>
      </c>
      <c r="T144" s="150"/>
      <c r="U144" s="90" t="n">
        <f aca="false">S144*$T$143/SUM($S$143:$S$144)</f>
        <v>889.519576238692</v>
      </c>
      <c r="V144" s="30" t="n">
        <f aca="false">U144+S144</f>
        <v>4845.55957623869</v>
      </c>
      <c r="W144" s="30" t="n">
        <f aca="false">V144/P144</f>
        <v>8.15750770410554</v>
      </c>
    </row>
    <row r="145" customFormat="false" ht="15" hidden="false" customHeight="true" outlineLevel="0" collapsed="false">
      <c r="A145" s="76" t="s">
        <v>216</v>
      </c>
      <c r="B145" s="76" t="str">
        <f aca="false">RIGHT(A145,LEN(A145)-FIND("_",A145))</f>
        <v>C28337</v>
      </c>
      <c r="C145" s="77" t="str">
        <f aca="false">_xlfn.TEXTJOIN("-",TRUE(),MID(A145,1,4),MID(A145,5,2),MID(A145,7,2))</f>
        <v>2024-03-27</v>
      </c>
      <c r="D145" s="77" t="n">
        <v>45378</v>
      </c>
      <c r="E145" s="19" t="s">
        <v>25</v>
      </c>
      <c r="F145" s="19" t="s">
        <v>26</v>
      </c>
      <c r="G145" s="172" t="s">
        <v>223</v>
      </c>
      <c r="H145" s="87" t="n">
        <v>45377</v>
      </c>
      <c r="I145" s="61" t="s">
        <v>149</v>
      </c>
      <c r="J145" s="76" t="s">
        <v>150</v>
      </c>
      <c r="K145" s="23" t="s">
        <v>224</v>
      </c>
      <c r="L145" s="62"/>
      <c r="M145" s="122"/>
      <c r="N145" s="184" t="s">
        <v>185</v>
      </c>
      <c r="O145" s="160" t="s">
        <v>186</v>
      </c>
      <c r="P145" s="183" t="n">
        <v>3000</v>
      </c>
      <c r="Q145" s="63" t="s">
        <v>33</v>
      </c>
      <c r="R145" s="27" t="n">
        <v>0.28</v>
      </c>
      <c r="S145" s="30" t="n">
        <f aca="false">P145*R145</f>
        <v>840</v>
      </c>
      <c r="T145" s="150" t="n">
        <v>1900</v>
      </c>
      <c r="U145" s="90" t="n">
        <f aca="false">S145*$T$145/SUM($S$145:$S$147)</f>
        <v>161.702127659575</v>
      </c>
      <c r="V145" s="30" t="n">
        <f aca="false">U145+S145</f>
        <v>1001.70212765957</v>
      </c>
      <c r="W145" s="30" t="n">
        <f aca="false">V145/P145</f>
        <v>0.333900709219858</v>
      </c>
    </row>
    <row r="146" customFormat="false" ht="15" hidden="false" customHeight="true" outlineLevel="0" collapsed="false">
      <c r="A146" s="76" t="s">
        <v>216</v>
      </c>
      <c r="B146" s="76" t="str">
        <f aca="false">RIGHT(A146,LEN(A146)-FIND("_",A146))</f>
        <v>C28337</v>
      </c>
      <c r="C146" s="77" t="str">
        <f aca="false">_xlfn.TEXTJOIN("-",TRUE(),MID(A146,1,4),MID(A146,5,2),MID(A146,7,2))</f>
        <v>2024-03-27</v>
      </c>
      <c r="D146" s="77" t="n">
        <v>45378</v>
      </c>
      <c r="E146" s="19" t="s">
        <v>25</v>
      </c>
      <c r="F146" s="19" t="s">
        <v>26</v>
      </c>
      <c r="G146" s="172" t="s">
        <v>223</v>
      </c>
      <c r="H146" s="87" t="n">
        <v>45377</v>
      </c>
      <c r="I146" s="61" t="s">
        <v>149</v>
      </c>
      <c r="J146" s="76" t="s">
        <v>150</v>
      </c>
      <c r="K146" s="23" t="s">
        <v>224</v>
      </c>
      <c r="L146" s="62"/>
      <c r="M146" s="122"/>
      <c r="N146" s="184" t="s">
        <v>80</v>
      </c>
      <c r="O146" s="160" t="s">
        <v>81</v>
      </c>
      <c r="P146" s="183" t="n">
        <v>2500</v>
      </c>
      <c r="Q146" s="63" t="s">
        <v>33</v>
      </c>
      <c r="R146" s="27" t="n">
        <v>1.06</v>
      </c>
      <c r="S146" s="30" t="n">
        <f aca="false">P146*R146</f>
        <v>2650</v>
      </c>
      <c r="T146" s="150"/>
      <c r="U146" s="90" t="n">
        <f aca="false">S146*$T$145/SUM($S$145:$S$147)</f>
        <v>510.131712259372</v>
      </c>
      <c r="V146" s="30" t="n">
        <f aca="false">U146+S146</f>
        <v>3160.13171225937</v>
      </c>
      <c r="W146" s="30" t="n">
        <f aca="false">V146/P146</f>
        <v>1.26405268490375</v>
      </c>
    </row>
    <row r="147" customFormat="false" ht="15" hidden="false" customHeight="true" outlineLevel="0" collapsed="false">
      <c r="A147" s="76" t="s">
        <v>216</v>
      </c>
      <c r="B147" s="76" t="str">
        <f aca="false">RIGHT(A147,LEN(A147)-FIND("_",A147))</f>
        <v>C28337</v>
      </c>
      <c r="C147" s="77" t="str">
        <f aca="false">_xlfn.TEXTJOIN("-",TRUE(),MID(A147,1,4),MID(A147,5,2),MID(A147,7,2))</f>
        <v>2024-03-27</v>
      </c>
      <c r="D147" s="77" t="n">
        <v>45378</v>
      </c>
      <c r="E147" s="19" t="s">
        <v>25</v>
      </c>
      <c r="F147" s="19" t="s">
        <v>26</v>
      </c>
      <c r="G147" s="172" t="s">
        <v>223</v>
      </c>
      <c r="H147" s="87" t="n">
        <v>45377</v>
      </c>
      <c r="I147" s="61" t="s">
        <v>149</v>
      </c>
      <c r="J147" s="76" t="s">
        <v>150</v>
      </c>
      <c r="K147" s="23" t="s">
        <v>224</v>
      </c>
      <c r="L147" s="62"/>
      <c r="M147" s="122"/>
      <c r="N147" s="184" t="s">
        <v>112</v>
      </c>
      <c r="O147" s="63" t="s">
        <v>113</v>
      </c>
      <c r="P147" s="183" t="n">
        <v>2000</v>
      </c>
      <c r="Q147" s="63" t="s">
        <v>33</v>
      </c>
      <c r="R147" s="27" t="n">
        <v>3.19</v>
      </c>
      <c r="S147" s="30" t="n">
        <f aca="false">P147*R147</f>
        <v>6380</v>
      </c>
      <c r="T147" s="150"/>
      <c r="U147" s="90" t="n">
        <f aca="false">S147*$T$145/SUM($S$145:$S$147)</f>
        <v>1228.16616008105</v>
      </c>
      <c r="V147" s="30" t="n">
        <f aca="false">U147+S147</f>
        <v>7608.16616008105</v>
      </c>
      <c r="W147" s="30" t="n">
        <f aca="false">V147/P147</f>
        <v>3.80408308004053</v>
      </c>
    </row>
    <row r="148" customFormat="false" ht="15.75" hidden="false" customHeight="true" outlineLevel="0" collapsed="false">
      <c r="A148" s="76" t="s">
        <v>216</v>
      </c>
      <c r="B148" s="76" t="str">
        <f aca="false">RIGHT(A148,LEN(A148)-FIND("_",A148))</f>
        <v>C28337</v>
      </c>
      <c r="C148" s="77" t="str">
        <f aca="false">_xlfn.TEXTJOIN("-",TRUE(),MID(A148,1,4),MID(A148,5,2),MID(A148,7,2))</f>
        <v>2024-03-27</v>
      </c>
      <c r="D148" s="77" t="n">
        <v>45378</v>
      </c>
      <c r="E148" s="19" t="s">
        <v>25</v>
      </c>
      <c r="F148" s="19" t="s">
        <v>26</v>
      </c>
      <c r="G148" s="172" t="s">
        <v>225</v>
      </c>
      <c r="H148" s="87" t="n">
        <v>45377</v>
      </c>
      <c r="I148" s="61" t="s">
        <v>149</v>
      </c>
      <c r="J148" s="76" t="s">
        <v>150</v>
      </c>
      <c r="K148" s="23" t="s">
        <v>226</v>
      </c>
      <c r="L148" s="62"/>
      <c r="M148" s="122"/>
      <c r="N148" s="110" t="s">
        <v>185</v>
      </c>
      <c r="O148" s="160" t="s">
        <v>186</v>
      </c>
      <c r="P148" s="89" t="n">
        <v>3000</v>
      </c>
      <c r="Q148" s="63" t="s">
        <v>33</v>
      </c>
      <c r="R148" s="27" t="n">
        <v>0.28</v>
      </c>
      <c r="S148" s="30" t="n">
        <f aca="false">P148*R148</f>
        <v>840</v>
      </c>
      <c r="T148" s="150" t="n">
        <v>1900</v>
      </c>
      <c r="U148" s="90" t="n">
        <f aca="false">S148*$T$148/SUM($S$148:$S$150)</f>
        <v>161.702127659575</v>
      </c>
      <c r="V148" s="30" t="n">
        <f aca="false">U148+S148</f>
        <v>1001.70212765957</v>
      </c>
      <c r="W148" s="30" t="n">
        <f aca="false">V148/P148</f>
        <v>0.333900709219858</v>
      </c>
    </row>
    <row r="149" customFormat="false" ht="15" hidden="false" customHeight="true" outlineLevel="0" collapsed="false">
      <c r="A149" s="76" t="s">
        <v>216</v>
      </c>
      <c r="B149" s="76" t="str">
        <f aca="false">RIGHT(A149,LEN(A149)-FIND("_",A149))</f>
        <v>C28337</v>
      </c>
      <c r="C149" s="77" t="str">
        <f aca="false">_xlfn.TEXTJOIN("-",TRUE(),MID(A149,1,4),MID(A149,5,2),MID(A149,7,2))</f>
        <v>2024-03-27</v>
      </c>
      <c r="D149" s="77" t="n">
        <v>45378</v>
      </c>
      <c r="E149" s="19" t="s">
        <v>25</v>
      </c>
      <c r="F149" s="19" t="s">
        <v>26</v>
      </c>
      <c r="G149" s="172" t="s">
        <v>225</v>
      </c>
      <c r="H149" s="87" t="n">
        <v>45377</v>
      </c>
      <c r="I149" s="61" t="s">
        <v>149</v>
      </c>
      <c r="J149" s="76" t="s">
        <v>150</v>
      </c>
      <c r="K149" s="23" t="s">
        <v>226</v>
      </c>
      <c r="L149" s="62"/>
      <c r="M149" s="122"/>
      <c r="N149" s="110" t="s">
        <v>80</v>
      </c>
      <c r="O149" s="63" t="s">
        <v>81</v>
      </c>
      <c r="P149" s="89" t="n">
        <v>2500</v>
      </c>
      <c r="Q149" s="63" t="s">
        <v>33</v>
      </c>
      <c r="R149" s="27" t="n">
        <v>1.06</v>
      </c>
      <c r="S149" s="30" t="n">
        <f aca="false">P149*R149</f>
        <v>2650</v>
      </c>
      <c r="T149" s="130"/>
      <c r="U149" s="90" t="n">
        <f aca="false">S149*$T$148/SUM($S$148:$S$150)</f>
        <v>510.131712259372</v>
      </c>
      <c r="V149" s="30" t="n">
        <f aca="false">U149+S149</f>
        <v>3160.13171225937</v>
      </c>
      <c r="W149" s="30" t="n">
        <f aca="false">V149/P149</f>
        <v>1.26405268490375</v>
      </c>
    </row>
    <row r="150" customFormat="false" ht="15" hidden="false" customHeight="true" outlineLevel="0" collapsed="false">
      <c r="A150" s="78" t="s">
        <v>216</v>
      </c>
      <c r="B150" s="78" t="str">
        <f aca="false">RIGHT(A150,LEN(A150)-FIND("_",A150))</f>
        <v>C28337</v>
      </c>
      <c r="C150" s="79" t="str">
        <f aca="false">_xlfn.TEXTJOIN("-",TRUE(),MID(A150,1,4),MID(A150,5,2),MID(A150,7,2))</f>
        <v>2024-03-27</v>
      </c>
      <c r="D150" s="79" t="n">
        <v>45378</v>
      </c>
      <c r="E150" s="34" t="s">
        <v>25</v>
      </c>
      <c r="F150" s="34" t="s">
        <v>26</v>
      </c>
      <c r="G150" s="173" t="s">
        <v>225</v>
      </c>
      <c r="H150" s="185" t="n">
        <v>45377</v>
      </c>
      <c r="I150" s="65" t="s">
        <v>149</v>
      </c>
      <c r="J150" s="78" t="s">
        <v>150</v>
      </c>
      <c r="K150" s="38" t="s">
        <v>226</v>
      </c>
      <c r="L150" s="127"/>
      <c r="M150" s="128"/>
      <c r="N150" s="114" t="s">
        <v>112</v>
      </c>
      <c r="O150" s="67" t="s">
        <v>113</v>
      </c>
      <c r="P150" s="115" t="n">
        <v>2000</v>
      </c>
      <c r="Q150" s="171" t="s">
        <v>33</v>
      </c>
      <c r="R150" s="27" t="n">
        <v>3.19</v>
      </c>
      <c r="S150" s="45" t="n">
        <f aca="false">P150*R150</f>
        <v>6380</v>
      </c>
      <c r="T150" s="131"/>
      <c r="U150" s="116" t="n">
        <f aca="false">S150*$T$148/SUM($S$148:$S$150)</f>
        <v>1228.16616008105</v>
      </c>
      <c r="V150" s="45" t="n">
        <f aca="false">U150+S150</f>
        <v>7608.16616008105</v>
      </c>
      <c r="W150" s="45" t="n">
        <f aca="false">V150/P150</f>
        <v>3.80408308004053</v>
      </c>
    </row>
    <row r="151" customFormat="false" ht="15" hidden="false" customHeight="true" outlineLevel="0" collapsed="false">
      <c r="A151" s="69" t="s">
        <v>227</v>
      </c>
      <c r="B151" s="69" t="str">
        <f aca="false">RIGHT(A151,LEN(A151)-FIND("_",A151))</f>
        <v>C1441</v>
      </c>
      <c r="C151" s="70" t="str">
        <f aca="false">_xlfn.TEXTJOIN("-",TRUE(),MID(A151,1,4),MID(A151,5,2),MID(A151,7,2))</f>
        <v>2024-03-30</v>
      </c>
      <c r="D151" s="70" t="n">
        <v>45381</v>
      </c>
      <c r="E151" s="48" t="s">
        <v>25</v>
      </c>
      <c r="F151" s="48" t="s">
        <v>26</v>
      </c>
      <c r="G151" s="182" t="s">
        <v>228</v>
      </c>
      <c r="H151" s="117" t="n">
        <v>45378</v>
      </c>
      <c r="I151" s="82" t="s">
        <v>149</v>
      </c>
      <c r="J151" s="82" t="s">
        <v>150</v>
      </c>
      <c r="K151" s="73" t="s">
        <v>229</v>
      </c>
      <c r="L151" s="119"/>
      <c r="M151" s="49"/>
      <c r="N151" s="107" t="s">
        <v>78</v>
      </c>
      <c r="O151" s="75" t="s">
        <v>79</v>
      </c>
      <c r="P151" s="148" t="n">
        <v>1000</v>
      </c>
      <c r="Q151" s="166" t="s">
        <v>33</v>
      </c>
      <c r="R151" s="56" t="n">
        <v>0.2</v>
      </c>
      <c r="S151" s="59" t="n">
        <f aca="false">P151*R151</f>
        <v>200</v>
      </c>
      <c r="T151" s="29" t="n">
        <v>1900</v>
      </c>
      <c r="U151" s="85" t="n">
        <f aca="false">S151*$T$151/SUM($S$151:$S$155)</f>
        <v>40.3825717321998</v>
      </c>
      <c r="V151" s="59" t="n">
        <f aca="false">U151+S151</f>
        <v>240.3825717322</v>
      </c>
      <c r="W151" s="59" t="n">
        <f aca="false">V151/P151</f>
        <v>0.2403825717322</v>
      </c>
    </row>
    <row r="152" customFormat="false" ht="15.75" hidden="false" customHeight="true" outlineLevel="0" collapsed="false">
      <c r="A152" s="76" t="s">
        <v>227</v>
      </c>
      <c r="B152" s="76" t="str">
        <f aca="false">RIGHT(A152,LEN(A152)-FIND("_",A152))</f>
        <v>C1441</v>
      </c>
      <c r="C152" s="77" t="str">
        <f aca="false">_xlfn.TEXTJOIN("-",TRUE(),MID(A152,1,4),MID(A152,5,2),MID(A152,7,2))</f>
        <v>2024-03-30</v>
      </c>
      <c r="D152" s="77" t="n">
        <v>45381</v>
      </c>
      <c r="E152" s="19" t="s">
        <v>25</v>
      </c>
      <c r="F152" s="19" t="s">
        <v>26</v>
      </c>
      <c r="G152" s="172" t="s">
        <v>228</v>
      </c>
      <c r="H152" s="120" t="n">
        <v>45378</v>
      </c>
      <c r="I152" s="61" t="s">
        <v>149</v>
      </c>
      <c r="J152" s="61" t="s">
        <v>150</v>
      </c>
      <c r="K152" s="23" t="s">
        <v>229</v>
      </c>
      <c r="L152" s="62"/>
      <c r="M152" s="122"/>
      <c r="N152" s="110" t="s">
        <v>185</v>
      </c>
      <c r="O152" s="63" t="s">
        <v>186</v>
      </c>
      <c r="P152" s="149" t="n">
        <v>500</v>
      </c>
      <c r="Q152" s="63" t="s">
        <v>33</v>
      </c>
      <c r="R152" s="27" t="n">
        <v>0.28</v>
      </c>
      <c r="S152" s="30" t="n">
        <f aca="false">P152*R152</f>
        <v>140</v>
      </c>
      <c r="T152" s="130"/>
      <c r="U152" s="90" t="n">
        <f aca="false">S152*$T$151/SUM($S$151:$S$155)</f>
        <v>28.2678002125399</v>
      </c>
      <c r="V152" s="30" t="n">
        <f aca="false">U152+S152</f>
        <v>168.26780021254</v>
      </c>
      <c r="W152" s="30" t="n">
        <f aca="false">V152/P152</f>
        <v>0.33653560042508</v>
      </c>
    </row>
    <row r="153" customFormat="false" ht="15" hidden="false" customHeight="true" outlineLevel="0" collapsed="false">
      <c r="A153" s="76" t="s">
        <v>227</v>
      </c>
      <c r="B153" s="76" t="str">
        <f aca="false">RIGHT(A153,LEN(A153)-FIND("_",A153))</f>
        <v>C1441</v>
      </c>
      <c r="C153" s="77" t="str">
        <f aca="false">_xlfn.TEXTJOIN("-",TRUE(),MID(A153,1,4),MID(A153,5,2),MID(A153,7,2))</f>
        <v>2024-03-30</v>
      </c>
      <c r="D153" s="77" t="n">
        <v>45381</v>
      </c>
      <c r="E153" s="19" t="s">
        <v>25</v>
      </c>
      <c r="F153" s="19" t="s">
        <v>26</v>
      </c>
      <c r="G153" s="172" t="s">
        <v>228</v>
      </c>
      <c r="H153" s="120" t="n">
        <v>45378</v>
      </c>
      <c r="I153" s="61" t="s">
        <v>149</v>
      </c>
      <c r="J153" s="61" t="s">
        <v>150</v>
      </c>
      <c r="K153" s="23" t="s">
        <v>229</v>
      </c>
      <c r="L153" s="62"/>
      <c r="M153" s="122"/>
      <c r="N153" s="110" t="s">
        <v>100</v>
      </c>
      <c r="O153" s="63" t="s">
        <v>101</v>
      </c>
      <c r="P153" s="149" t="n">
        <v>100</v>
      </c>
      <c r="Q153" s="63" t="s">
        <v>33</v>
      </c>
      <c r="R153" s="27" t="n">
        <v>0.4</v>
      </c>
      <c r="S153" s="30" t="n">
        <f aca="false">P153*R153</f>
        <v>40</v>
      </c>
      <c r="T153" s="186"/>
      <c r="U153" s="90" t="n">
        <f aca="false">S153*$T$151/SUM($S$151:$S$155)</f>
        <v>8.07651434643996</v>
      </c>
      <c r="V153" s="30" t="n">
        <f aca="false">U153+S153</f>
        <v>48.07651434644</v>
      </c>
      <c r="W153" s="30" t="n">
        <f aca="false">V153/P153</f>
        <v>0.4807651434644</v>
      </c>
    </row>
    <row r="154" customFormat="false" ht="15" hidden="false" customHeight="true" outlineLevel="0" collapsed="false">
      <c r="A154" s="76" t="s">
        <v>227</v>
      </c>
      <c r="B154" s="76" t="str">
        <f aca="false">RIGHT(A154,LEN(A154)-FIND("_",A154))</f>
        <v>C1441</v>
      </c>
      <c r="C154" s="77" t="str">
        <f aca="false">_xlfn.TEXTJOIN("-",TRUE(),MID(A154,1,4),MID(A154,5,2),MID(A154,7,2))</f>
        <v>2024-03-30</v>
      </c>
      <c r="D154" s="77" t="n">
        <v>45381</v>
      </c>
      <c r="E154" s="19" t="s">
        <v>25</v>
      </c>
      <c r="F154" s="19" t="s">
        <v>26</v>
      </c>
      <c r="G154" s="172" t="s">
        <v>228</v>
      </c>
      <c r="H154" s="120" t="n">
        <v>45378</v>
      </c>
      <c r="I154" s="61" t="s">
        <v>149</v>
      </c>
      <c r="J154" s="61" t="s">
        <v>150</v>
      </c>
      <c r="K154" s="23" t="s">
        <v>229</v>
      </c>
      <c r="L154" s="62"/>
      <c r="M154" s="122"/>
      <c r="N154" s="110" t="s">
        <v>80</v>
      </c>
      <c r="O154" s="63" t="s">
        <v>81</v>
      </c>
      <c r="P154" s="149" t="n">
        <v>2500</v>
      </c>
      <c r="Q154" s="63" t="s">
        <v>33</v>
      </c>
      <c r="R154" s="27" t="n">
        <v>1.06</v>
      </c>
      <c r="S154" s="30" t="n">
        <f aca="false">P154*R154</f>
        <v>2650</v>
      </c>
      <c r="T154" s="186"/>
      <c r="U154" s="90" t="n">
        <f aca="false">S154*$T$151/SUM($S$151:$S$155)</f>
        <v>535.069075451647</v>
      </c>
      <c r="V154" s="30" t="n">
        <f aca="false">U154+S154</f>
        <v>3185.06907545165</v>
      </c>
      <c r="W154" s="30" t="n">
        <f aca="false">V154/P154</f>
        <v>1.27402763018066</v>
      </c>
    </row>
    <row r="155" customFormat="false" ht="15" hidden="false" customHeight="true" outlineLevel="0" collapsed="false">
      <c r="A155" s="76" t="s">
        <v>227</v>
      </c>
      <c r="B155" s="76" t="str">
        <f aca="false">RIGHT(A155,LEN(A155)-FIND("_",A155))</f>
        <v>C1441</v>
      </c>
      <c r="C155" s="77" t="str">
        <f aca="false">_xlfn.TEXTJOIN("-",TRUE(),MID(A155,1,4),MID(A155,5,2),MID(A155,7,2))</f>
        <v>2024-03-30</v>
      </c>
      <c r="D155" s="77" t="n">
        <v>45381</v>
      </c>
      <c r="E155" s="19" t="s">
        <v>25</v>
      </c>
      <c r="F155" s="19" t="s">
        <v>26</v>
      </c>
      <c r="G155" s="172" t="s">
        <v>228</v>
      </c>
      <c r="H155" s="120" t="n">
        <v>45378</v>
      </c>
      <c r="I155" s="61" t="s">
        <v>149</v>
      </c>
      <c r="J155" s="61" t="s">
        <v>150</v>
      </c>
      <c r="K155" s="23" t="s">
        <v>229</v>
      </c>
      <c r="L155" s="62"/>
      <c r="M155" s="122"/>
      <c r="N155" s="110" t="s">
        <v>112</v>
      </c>
      <c r="O155" s="63" t="s">
        <v>113</v>
      </c>
      <c r="P155" s="149" t="n">
        <v>2000</v>
      </c>
      <c r="Q155" s="63" t="s">
        <v>33</v>
      </c>
      <c r="R155" s="27" t="n">
        <v>3.19</v>
      </c>
      <c r="S155" s="30" t="n">
        <f aca="false">P155*R155</f>
        <v>6380</v>
      </c>
      <c r="T155" s="186"/>
      <c r="U155" s="90" t="n">
        <f aca="false">S155*$T$151/SUM($S$151:$S$155)</f>
        <v>1288.20403825717</v>
      </c>
      <c r="V155" s="30" t="n">
        <f aca="false">U155+S155</f>
        <v>7668.20403825717</v>
      </c>
      <c r="W155" s="30" t="n">
        <f aca="false">V155/P155</f>
        <v>3.83410201912859</v>
      </c>
    </row>
    <row r="156" customFormat="false" ht="15" hidden="false" customHeight="true" outlineLevel="0" collapsed="false">
      <c r="A156" s="76" t="s">
        <v>227</v>
      </c>
      <c r="B156" s="76" t="str">
        <f aca="false">RIGHT(A156,LEN(A156)-FIND("_",A156))</f>
        <v>C1441</v>
      </c>
      <c r="C156" s="77" t="str">
        <f aca="false">_xlfn.TEXTJOIN("-",TRUE(),MID(A156,1,4),MID(A156,5,2),MID(A156,7,2))</f>
        <v>2024-03-30</v>
      </c>
      <c r="D156" s="77" t="n">
        <v>45381</v>
      </c>
      <c r="E156" s="19" t="s">
        <v>25</v>
      </c>
      <c r="F156" s="19" t="s">
        <v>26</v>
      </c>
      <c r="G156" s="172" t="s">
        <v>230</v>
      </c>
      <c r="H156" s="120" t="n">
        <v>45378</v>
      </c>
      <c r="I156" s="61" t="s">
        <v>149</v>
      </c>
      <c r="J156" s="61" t="s">
        <v>150</v>
      </c>
      <c r="K156" s="23" t="s">
        <v>231</v>
      </c>
      <c r="L156" s="62"/>
      <c r="M156" s="122"/>
      <c r="N156" s="134" t="s">
        <v>87</v>
      </c>
      <c r="O156" s="63" t="s">
        <v>88</v>
      </c>
      <c r="P156" s="135" t="n">
        <v>2100</v>
      </c>
      <c r="Q156" s="63" t="s">
        <v>33</v>
      </c>
      <c r="R156" s="27" t="n">
        <v>2.14</v>
      </c>
      <c r="S156" s="30" t="n">
        <f aca="false">P156*R156</f>
        <v>4494</v>
      </c>
      <c r="T156" s="186" t="n">
        <v>1900</v>
      </c>
      <c r="U156" s="90" t="n">
        <f aca="false">S156*$T$156/SUM($S$156:$S$157)</f>
        <v>1010.48042376131</v>
      </c>
      <c r="V156" s="30" t="n">
        <f aca="false">U156+S156</f>
        <v>5504.48042376131</v>
      </c>
      <c r="W156" s="30" t="n">
        <f aca="false">V156/P156</f>
        <v>2.62118115417205</v>
      </c>
    </row>
    <row r="157" customFormat="false" ht="15.75" hidden="false" customHeight="true" outlineLevel="0" collapsed="false">
      <c r="A157" s="76" t="s">
        <v>227</v>
      </c>
      <c r="B157" s="76" t="str">
        <f aca="false">RIGHT(A157,LEN(A157)-FIND("_",A157))</f>
        <v>C1441</v>
      </c>
      <c r="C157" s="77" t="str">
        <f aca="false">_xlfn.TEXTJOIN("-",TRUE(),MID(A157,1,4),MID(A157,5,2),MID(A157,7,2))</f>
        <v>2024-03-30</v>
      </c>
      <c r="D157" s="77" t="n">
        <v>45381</v>
      </c>
      <c r="E157" s="19" t="s">
        <v>25</v>
      </c>
      <c r="F157" s="19" t="s">
        <v>26</v>
      </c>
      <c r="G157" s="172" t="s">
        <v>230</v>
      </c>
      <c r="H157" s="120" t="n">
        <v>45378</v>
      </c>
      <c r="I157" s="61" t="s">
        <v>149</v>
      </c>
      <c r="J157" s="61" t="s">
        <v>150</v>
      </c>
      <c r="K157" s="23" t="s">
        <v>231</v>
      </c>
      <c r="L157" s="62"/>
      <c r="M157" s="122"/>
      <c r="N157" s="134" t="s">
        <v>31</v>
      </c>
      <c r="O157" s="63" t="s">
        <v>32</v>
      </c>
      <c r="P157" s="135" t="n">
        <v>594</v>
      </c>
      <c r="Q157" s="63" t="s">
        <v>33</v>
      </c>
      <c r="R157" s="27" t="n">
        <v>6.66</v>
      </c>
      <c r="S157" s="30" t="n">
        <f aca="false">P157*R157</f>
        <v>3956.04</v>
      </c>
      <c r="T157" s="186"/>
      <c r="U157" s="90" t="n">
        <f aca="false">S157*$T$156/SUM($S$156:$S$157)</f>
        <v>889.519576238692</v>
      </c>
      <c r="V157" s="30" t="n">
        <f aca="false">U157+S157</f>
        <v>4845.55957623869</v>
      </c>
      <c r="W157" s="30" t="n">
        <f aca="false">V157/P157</f>
        <v>8.15750770410554</v>
      </c>
    </row>
    <row r="158" customFormat="false" ht="15" hidden="false" customHeight="true" outlineLevel="0" collapsed="false">
      <c r="A158" s="76" t="s">
        <v>227</v>
      </c>
      <c r="B158" s="76" t="str">
        <f aca="false">RIGHT(A158,LEN(A158)-FIND("_",A158))</f>
        <v>C1441</v>
      </c>
      <c r="C158" s="77" t="str">
        <f aca="false">_xlfn.TEXTJOIN("-",TRUE(),MID(A158,1,4),MID(A158,5,2),MID(A158,7,2))</f>
        <v>2024-03-30</v>
      </c>
      <c r="D158" s="77" t="n">
        <v>45381</v>
      </c>
      <c r="E158" s="19" t="s">
        <v>25</v>
      </c>
      <c r="F158" s="19" t="s">
        <v>26</v>
      </c>
      <c r="G158" s="172" t="s">
        <v>232</v>
      </c>
      <c r="H158" s="120" t="n">
        <v>45378</v>
      </c>
      <c r="I158" s="61" t="s">
        <v>149</v>
      </c>
      <c r="J158" s="61" t="s">
        <v>150</v>
      </c>
      <c r="K158" s="23" t="s">
        <v>233</v>
      </c>
      <c r="L158" s="62"/>
      <c r="M158" s="122"/>
      <c r="N158" s="110" t="s">
        <v>185</v>
      </c>
      <c r="O158" s="63" t="s">
        <v>186</v>
      </c>
      <c r="P158" s="149" t="n">
        <v>3000</v>
      </c>
      <c r="Q158" s="63" t="s">
        <v>33</v>
      </c>
      <c r="R158" s="27" t="n">
        <v>0.28</v>
      </c>
      <c r="S158" s="30" t="n">
        <f aca="false">P158*R158</f>
        <v>840</v>
      </c>
      <c r="T158" s="186" t="n">
        <v>1900</v>
      </c>
      <c r="U158" s="90" t="n">
        <f aca="false">S158*$T$158/SUM($S$158:$S$161)</f>
        <v>190.181124880839</v>
      </c>
      <c r="V158" s="30" t="n">
        <f aca="false">U158+S158</f>
        <v>1030.18112488084</v>
      </c>
      <c r="W158" s="30" t="n">
        <f aca="false">V158/P158</f>
        <v>0.343393708293613</v>
      </c>
    </row>
    <row r="159" customFormat="false" ht="15" hidden="false" customHeight="true" outlineLevel="0" collapsed="false">
      <c r="A159" s="76" t="s">
        <v>227</v>
      </c>
      <c r="B159" s="76" t="str">
        <f aca="false">RIGHT(A159,LEN(A159)-FIND("_",A159))</f>
        <v>C1441</v>
      </c>
      <c r="C159" s="77" t="str">
        <f aca="false">_xlfn.TEXTJOIN("-",TRUE(),MID(A159,1,4),MID(A159,5,2),MID(A159,7,2))</f>
        <v>2024-03-30</v>
      </c>
      <c r="D159" s="77" t="n">
        <v>45381</v>
      </c>
      <c r="E159" s="19" t="s">
        <v>25</v>
      </c>
      <c r="F159" s="19" t="s">
        <v>26</v>
      </c>
      <c r="G159" s="172" t="s">
        <v>232</v>
      </c>
      <c r="H159" s="120" t="n">
        <v>45378</v>
      </c>
      <c r="I159" s="61" t="s">
        <v>149</v>
      </c>
      <c r="J159" s="61" t="s">
        <v>150</v>
      </c>
      <c r="K159" s="23" t="s">
        <v>233</v>
      </c>
      <c r="L159" s="62"/>
      <c r="M159" s="122"/>
      <c r="N159" s="110" t="s">
        <v>80</v>
      </c>
      <c r="O159" s="63" t="s">
        <v>81</v>
      </c>
      <c r="P159" s="149" t="n">
        <v>1700</v>
      </c>
      <c r="Q159" s="63" t="s">
        <v>33</v>
      </c>
      <c r="R159" s="27" t="n">
        <v>1.06</v>
      </c>
      <c r="S159" s="30" t="n">
        <f aca="false">P159*R159</f>
        <v>1802</v>
      </c>
      <c r="T159" s="186"/>
      <c r="U159" s="90" t="n">
        <f aca="false">S159*$T$158/SUM($S$158:$S$161)</f>
        <v>407.983794089609</v>
      </c>
      <c r="V159" s="30" t="n">
        <f aca="false">U159+S159</f>
        <v>2209.98379408961</v>
      </c>
      <c r="W159" s="30" t="n">
        <f aca="false">V159/P159</f>
        <v>1.29999046711153</v>
      </c>
    </row>
    <row r="160" customFormat="false" ht="15.75" hidden="false" customHeight="true" outlineLevel="0" collapsed="false">
      <c r="A160" s="76" t="s">
        <v>227</v>
      </c>
      <c r="B160" s="76" t="str">
        <f aca="false">RIGHT(A160,LEN(A160)-FIND("_",A160))</f>
        <v>C1441</v>
      </c>
      <c r="C160" s="77" t="str">
        <f aca="false">_xlfn.TEXTJOIN("-",TRUE(),MID(A160,1,4),MID(A160,5,2),MID(A160,7,2))</f>
        <v>2024-03-30</v>
      </c>
      <c r="D160" s="77" t="n">
        <v>45381</v>
      </c>
      <c r="E160" s="19" t="s">
        <v>25</v>
      </c>
      <c r="F160" s="19" t="s">
        <v>26</v>
      </c>
      <c r="G160" s="172" t="s">
        <v>232</v>
      </c>
      <c r="H160" s="120" t="n">
        <v>45378</v>
      </c>
      <c r="I160" s="61" t="s">
        <v>149</v>
      </c>
      <c r="J160" s="61" t="s">
        <v>150</v>
      </c>
      <c r="K160" s="23" t="s">
        <v>233</v>
      </c>
      <c r="L160" s="62"/>
      <c r="M160" s="122"/>
      <c r="N160" s="110" t="s">
        <v>87</v>
      </c>
      <c r="O160" s="63" t="s">
        <v>88</v>
      </c>
      <c r="P160" s="149" t="n">
        <v>600</v>
      </c>
      <c r="Q160" s="63" t="s">
        <v>33</v>
      </c>
      <c r="R160" s="27" t="n">
        <v>2.14</v>
      </c>
      <c r="S160" s="30" t="n">
        <f aca="false">P160*R160</f>
        <v>1284</v>
      </c>
      <c r="T160" s="186"/>
      <c r="U160" s="90" t="n">
        <f aca="false">S160*$T$158/SUM($S$158:$S$161)</f>
        <v>290.705433746425</v>
      </c>
      <c r="V160" s="30" t="n">
        <f aca="false">U160+S160</f>
        <v>1574.70543374643</v>
      </c>
      <c r="W160" s="30" t="n">
        <f aca="false">V160/P160</f>
        <v>2.62450905624404</v>
      </c>
    </row>
    <row r="161" customFormat="false" ht="15.75" hidden="false" customHeight="true" outlineLevel="0" collapsed="false">
      <c r="A161" s="78" t="s">
        <v>227</v>
      </c>
      <c r="B161" s="78" t="str">
        <f aca="false">RIGHT(A161,LEN(A161)-FIND("_",A161))</f>
        <v>C1441</v>
      </c>
      <c r="C161" s="79" t="str">
        <f aca="false">_xlfn.TEXTJOIN("-",TRUE(),MID(A161,1,4),MID(A161,5,2),MID(A161,7,2))</f>
        <v>2024-03-30</v>
      </c>
      <c r="D161" s="79" t="n">
        <v>45381</v>
      </c>
      <c r="E161" s="34" t="s">
        <v>25</v>
      </c>
      <c r="F161" s="34" t="s">
        <v>26</v>
      </c>
      <c r="G161" s="173" t="s">
        <v>232</v>
      </c>
      <c r="H161" s="125" t="n">
        <v>45378</v>
      </c>
      <c r="I161" s="65" t="s">
        <v>149</v>
      </c>
      <c r="J161" s="65" t="s">
        <v>150</v>
      </c>
      <c r="K161" s="38" t="s">
        <v>233</v>
      </c>
      <c r="L161" s="127"/>
      <c r="M161" s="128"/>
      <c r="N161" s="114" t="s">
        <v>112</v>
      </c>
      <c r="O161" s="67" t="s">
        <v>113</v>
      </c>
      <c r="P161" s="152" t="n">
        <v>1400</v>
      </c>
      <c r="Q161" s="171" t="s">
        <v>33</v>
      </c>
      <c r="R161" s="27" t="n">
        <v>3.19</v>
      </c>
      <c r="S161" s="45" t="n">
        <f aca="false">P161*R161</f>
        <v>4466</v>
      </c>
      <c r="T161" s="131"/>
      <c r="U161" s="116" t="n">
        <f aca="false">S161*$T$158/SUM($S$158:$S$161)</f>
        <v>1011.12964728313</v>
      </c>
      <c r="V161" s="45" t="n">
        <f aca="false">U161+S161</f>
        <v>5477.12964728313</v>
      </c>
      <c r="W161" s="45" t="n">
        <f aca="false">V161/P161</f>
        <v>3.91223546234509</v>
      </c>
    </row>
    <row r="162" customFormat="false" ht="15.75" hidden="false" customHeight="true" outlineLevel="0" collapsed="false">
      <c r="A162" s="69" t="s">
        <v>234</v>
      </c>
      <c r="B162" s="69" t="str">
        <f aca="false">RIGHT(A162,LEN(A162)-FIND("_",A162))</f>
        <v>C26231</v>
      </c>
      <c r="C162" s="70" t="str">
        <f aca="false">_xlfn.TEXTJOIN("-",TRUE(),MID(A162,1,4),MID(A162,5,2),MID(A162,7,2))</f>
        <v>2024-03-22</v>
      </c>
      <c r="D162" s="70" t="n">
        <v>45373</v>
      </c>
      <c r="E162" s="49" t="s">
        <v>235</v>
      </c>
      <c r="F162" s="48" t="s">
        <v>26</v>
      </c>
      <c r="G162" s="187" t="s">
        <v>236</v>
      </c>
      <c r="H162" s="117" t="n">
        <v>45370</v>
      </c>
      <c r="I162" s="82" t="s">
        <v>48</v>
      </c>
      <c r="J162" s="61"/>
      <c r="K162" s="118" t="s">
        <v>237</v>
      </c>
      <c r="L162" s="119"/>
      <c r="M162" s="49"/>
      <c r="N162" s="187" t="s">
        <v>238</v>
      </c>
      <c r="O162" s="75" t="s">
        <v>239</v>
      </c>
      <c r="P162" s="188" t="n">
        <v>216</v>
      </c>
      <c r="Q162" s="166" t="s">
        <v>240</v>
      </c>
      <c r="R162" s="56" t="n">
        <v>43</v>
      </c>
      <c r="S162" s="59" t="n">
        <f aca="false">P162*R162</f>
        <v>9288</v>
      </c>
      <c r="T162" s="189" t="n">
        <v>4600</v>
      </c>
      <c r="U162" s="85" t="n">
        <f aca="false">S162*$T$162/SUM($S$162:$S$165)</f>
        <v>1564.66710613052</v>
      </c>
      <c r="V162" s="59" t="n">
        <f aca="false">U162+S162</f>
        <v>10852.6671061305</v>
      </c>
      <c r="W162" s="59" t="n">
        <f aca="false">V162/P162</f>
        <v>50.2438291950487</v>
      </c>
    </row>
    <row r="163" customFormat="false" ht="15" hidden="false" customHeight="true" outlineLevel="0" collapsed="false">
      <c r="A163" s="76" t="s">
        <v>234</v>
      </c>
      <c r="B163" s="76" t="str">
        <f aca="false">RIGHT(A163,LEN(A163)-FIND("_",A163))</f>
        <v>C26231</v>
      </c>
      <c r="C163" s="77" t="str">
        <f aca="false">_xlfn.TEXTJOIN("-",TRUE(),MID(A163,1,4),MID(A163,5,2),MID(A163,7,2))</f>
        <v>2024-03-22</v>
      </c>
      <c r="D163" s="77" t="n">
        <v>45373</v>
      </c>
      <c r="E163" s="122" t="s">
        <v>235</v>
      </c>
      <c r="F163" s="19" t="s">
        <v>26</v>
      </c>
      <c r="G163" s="190" t="s">
        <v>241</v>
      </c>
      <c r="H163" s="120" t="n">
        <v>45370</v>
      </c>
      <c r="I163" s="61" t="s">
        <v>48</v>
      </c>
      <c r="J163" s="61"/>
      <c r="K163" s="121" t="s">
        <v>237</v>
      </c>
      <c r="L163" s="62"/>
      <c r="M163" s="122"/>
      <c r="N163" s="190" t="s">
        <v>242</v>
      </c>
      <c r="O163" s="63" t="s">
        <v>243</v>
      </c>
      <c r="P163" s="149" t="n">
        <v>396</v>
      </c>
      <c r="Q163" s="160" t="s">
        <v>240</v>
      </c>
      <c r="R163" s="27" t="n">
        <v>18.2</v>
      </c>
      <c r="S163" s="30" t="n">
        <f aca="false">P163*R163</f>
        <v>7207.2</v>
      </c>
      <c r="T163" s="130"/>
      <c r="U163" s="90" t="n">
        <f aca="false">S163*$T$162/SUM($S$162:$S$165)</f>
        <v>1214.13315754779</v>
      </c>
      <c r="V163" s="30" t="n">
        <f aca="false">U163+S163</f>
        <v>8421.33315754779</v>
      </c>
      <c r="W163" s="30" t="n">
        <f aca="false">V163/P163</f>
        <v>21.2659928220904</v>
      </c>
    </row>
    <row r="164" customFormat="false" ht="15.75" hidden="false" customHeight="true" outlineLevel="0" collapsed="false">
      <c r="A164" s="76" t="s">
        <v>234</v>
      </c>
      <c r="B164" s="76" t="str">
        <f aca="false">RIGHT(A164,LEN(A164)-FIND("_",A164))</f>
        <v>C26231</v>
      </c>
      <c r="C164" s="77" t="str">
        <f aca="false">_xlfn.TEXTJOIN("-",TRUE(),MID(A164,1,4),MID(A164,5,2),MID(A164,7,2))</f>
        <v>2024-03-22</v>
      </c>
      <c r="D164" s="77" t="n">
        <v>45373</v>
      </c>
      <c r="E164" s="122" t="s">
        <v>235</v>
      </c>
      <c r="F164" s="19" t="s">
        <v>26</v>
      </c>
      <c r="G164" s="190" t="s">
        <v>244</v>
      </c>
      <c r="H164" s="120" t="n">
        <v>45370</v>
      </c>
      <c r="I164" s="61" t="s">
        <v>48</v>
      </c>
      <c r="J164" s="61"/>
      <c r="K164" s="121" t="s">
        <v>245</v>
      </c>
      <c r="L164" s="62"/>
      <c r="M164" s="122"/>
      <c r="N164" s="190" t="s">
        <v>242</v>
      </c>
      <c r="O164" s="63" t="s">
        <v>243</v>
      </c>
      <c r="P164" s="149" t="n">
        <v>396</v>
      </c>
      <c r="Q164" s="160" t="s">
        <v>240</v>
      </c>
      <c r="R164" s="27" t="n">
        <v>18.2</v>
      </c>
      <c r="S164" s="30" t="n">
        <f aca="false">P164*R164</f>
        <v>7207.2</v>
      </c>
      <c r="T164" s="130"/>
      <c r="U164" s="90" t="n">
        <f aca="false">S164*$T$162/SUM($S$162:$S$165)</f>
        <v>1214.13315754779</v>
      </c>
      <c r="V164" s="30" t="n">
        <f aca="false">U164+S164</f>
        <v>8421.33315754779</v>
      </c>
      <c r="W164" s="30" t="n">
        <f aca="false">V164/P164</f>
        <v>21.2659928220904</v>
      </c>
    </row>
    <row r="165" customFormat="false" ht="15" hidden="false" customHeight="true" outlineLevel="0" collapsed="false">
      <c r="A165" s="78" t="s">
        <v>234</v>
      </c>
      <c r="B165" s="78" t="str">
        <f aca="false">RIGHT(A165,LEN(A165)-FIND("_",A165))</f>
        <v>C26231</v>
      </c>
      <c r="C165" s="79" t="str">
        <f aca="false">_xlfn.TEXTJOIN("-",TRUE(),MID(A165,1,4),MID(A165,5,2),MID(A165,7,2))</f>
        <v>2024-03-22</v>
      </c>
      <c r="D165" s="79" t="n">
        <v>45373</v>
      </c>
      <c r="E165" s="128" t="s">
        <v>235</v>
      </c>
      <c r="F165" s="34" t="s">
        <v>26</v>
      </c>
      <c r="G165" s="191" t="s">
        <v>246</v>
      </c>
      <c r="H165" s="125" t="n">
        <v>45370</v>
      </c>
      <c r="I165" s="65" t="s">
        <v>48</v>
      </c>
      <c r="J165" s="61"/>
      <c r="K165" s="126" t="s">
        <v>245</v>
      </c>
      <c r="L165" s="127"/>
      <c r="M165" s="128"/>
      <c r="N165" s="191" t="s">
        <v>242</v>
      </c>
      <c r="O165" s="67" t="s">
        <v>243</v>
      </c>
      <c r="P165" s="152" t="n">
        <v>198</v>
      </c>
      <c r="Q165" s="171" t="s">
        <v>240</v>
      </c>
      <c r="R165" s="42" t="n">
        <v>18.2</v>
      </c>
      <c r="S165" s="45" t="n">
        <f aca="false">P165*R165</f>
        <v>3603.6</v>
      </c>
      <c r="T165" s="131"/>
      <c r="U165" s="116" t="n">
        <f aca="false">S165*$T$162/SUM($S$162:$S$165)</f>
        <v>607.066578773896</v>
      </c>
      <c r="V165" s="45" t="n">
        <f aca="false">U165+S165</f>
        <v>4210.6665787739</v>
      </c>
      <c r="W165" s="45" t="n">
        <f aca="false">V165/P165</f>
        <v>21.2659928220904</v>
      </c>
    </row>
    <row r="166" customFormat="false" ht="15" hidden="false" customHeight="true" outlineLevel="0" collapsed="false">
      <c r="A166" s="69" t="s">
        <v>247</v>
      </c>
      <c r="B166" s="69" t="str">
        <f aca="false">RIGHT(A166,LEN(A166)-FIND("_",A166))</f>
        <v>C29720</v>
      </c>
      <c r="C166" s="70" t="str">
        <f aca="false">_xlfn.TEXTJOIN("-",TRUE(),MID(A166,1,4),MID(A166,5,2),MID(A166,7,2))</f>
        <v>2024-04-01</v>
      </c>
      <c r="D166" s="70" t="n">
        <v>45383</v>
      </c>
      <c r="E166" s="48" t="s">
        <v>25</v>
      </c>
      <c r="F166" s="48" t="s">
        <v>26</v>
      </c>
      <c r="G166" s="105" t="s">
        <v>248</v>
      </c>
      <c r="H166" s="81" t="n">
        <v>45378</v>
      </c>
      <c r="I166" s="82" t="s">
        <v>149</v>
      </c>
      <c r="J166" s="82" t="s">
        <v>150</v>
      </c>
      <c r="K166" s="73" t="s">
        <v>249</v>
      </c>
      <c r="L166" s="119"/>
      <c r="M166" s="49"/>
      <c r="N166" s="107" t="s">
        <v>87</v>
      </c>
      <c r="O166" s="49" t="s">
        <v>88</v>
      </c>
      <c r="P166" s="148" t="n">
        <v>2100</v>
      </c>
      <c r="Q166" s="166" t="s">
        <v>33</v>
      </c>
      <c r="R166" s="56" t="n">
        <v>2.14</v>
      </c>
      <c r="S166" s="59" t="n">
        <f aca="false">P166*R166</f>
        <v>4494</v>
      </c>
      <c r="T166" s="186" t="n">
        <v>1900</v>
      </c>
      <c r="U166" s="85" t="n">
        <f aca="false">S166*$T$166/SUM($S$166:$S$167)</f>
        <v>1010.48042376131</v>
      </c>
      <c r="V166" s="59" t="n">
        <f aca="false">U166+S166</f>
        <v>5504.48042376131</v>
      </c>
      <c r="W166" s="59" t="n">
        <f aca="false">V166/P166</f>
        <v>2.62118115417205</v>
      </c>
    </row>
    <row r="167" customFormat="false" ht="15" hidden="false" customHeight="true" outlineLevel="0" collapsed="false">
      <c r="A167" s="76" t="s">
        <v>247</v>
      </c>
      <c r="B167" s="76" t="str">
        <f aca="false">RIGHT(A167,LEN(A167)-FIND("_",A167))</f>
        <v>C29720</v>
      </c>
      <c r="C167" s="77" t="str">
        <f aca="false">_xlfn.TEXTJOIN("-",TRUE(),MID(A167,1,4),MID(A167,5,2),MID(A167,7,2))</f>
        <v>2024-04-01</v>
      </c>
      <c r="D167" s="77" t="n">
        <v>45383</v>
      </c>
      <c r="E167" s="19" t="s">
        <v>25</v>
      </c>
      <c r="F167" s="19" t="s">
        <v>26</v>
      </c>
      <c r="G167" s="108" t="s">
        <v>248</v>
      </c>
      <c r="H167" s="87" t="n">
        <v>45378</v>
      </c>
      <c r="I167" s="61" t="s">
        <v>149</v>
      </c>
      <c r="J167" s="61" t="s">
        <v>150</v>
      </c>
      <c r="K167" s="23" t="s">
        <v>249</v>
      </c>
      <c r="L167" s="62"/>
      <c r="M167" s="122"/>
      <c r="N167" s="110" t="s">
        <v>31</v>
      </c>
      <c r="O167" s="63" t="s">
        <v>32</v>
      </c>
      <c r="P167" s="149" t="n">
        <v>594</v>
      </c>
      <c r="Q167" s="63" t="s">
        <v>33</v>
      </c>
      <c r="R167" s="27" t="n">
        <v>6.66</v>
      </c>
      <c r="S167" s="30" t="n">
        <f aca="false">P167*R167</f>
        <v>3956.04</v>
      </c>
      <c r="T167" s="130"/>
      <c r="U167" s="192" t="n">
        <f aca="false">S167*$T$166/SUM($S$166:$S$167)</f>
        <v>889.519576238692</v>
      </c>
      <c r="V167" s="30" t="n">
        <f aca="false">U167+S167</f>
        <v>4845.55957623869</v>
      </c>
      <c r="W167" s="30" t="n">
        <f aca="false">V167/P167</f>
        <v>8.15750770410554</v>
      </c>
    </row>
    <row r="168" customFormat="false" ht="15" hidden="false" customHeight="true" outlineLevel="0" collapsed="false">
      <c r="A168" s="76" t="s">
        <v>247</v>
      </c>
      <c r="B168" s="76" t="str">
        <f aca="false">RIGHT(A168,LEN(A168)-FIND("_",A168))</f>
        <v>C29720</v>
      </c>
      <c r="C168" s="77" t="str">
        <f aca="false">_xlfn.TEXTJOIN("-",TRUE(),MID(A168,1,4),MID(A168,5,2),MID(A168,7,2))</f>
        <v>2024-04-01</v>
      </c>
      <c r="D168" s="77" t="n">
        <v>45383</v>
      </c>
      <c r="E168" s="19" t="s">
        <v>25</v>
      </c>
      <c r="F168" s="19" t="s">
        <v>26</v>
      </c>
      <c r="G168" s="108" t="s">
        <v>250</v>
      </c>
      <c r="H168" s="87" t="n">
        <v>45378</v>
      </c>
      <c r="I168" s="61" t="s">
        <v>149</v>
      </c>
      <c r="J168" s="61" t="s">
        <v>150</v>
      </c>
      <c r="K168" s="23" t="s">
        <v>251</v>
      </c>
      <c r="L168" s="62"/>
      <c r="M168" s="122"/>
      <c r="N168" s="110" t="s">
        <v>87</v>
      </c>
      <c r="O168" s="63" t="s">
        <v>88</v>
      </c>
      <c r="P168" s="149" t="n">
        <v>2100</v>
      </c>
      <c r="Q168" s="63" t="s">
        <v>33</v>
      </c>
      <c r="R168" s="27" t="n">
        <v>2.14</v>
      </c>
      <c r="S168" s="30" t="n">
        <f aca="false">P168*R168</f>
        <v>4494</v>
      </c>
      <c r="T168" s="186" t="n">
        <v>1900</v>
      </c>
      <c r="U168" s="90" t="n">
        <f aca="false">S168*$T$168/SUM($S$168:$S$169)</f>
        <v>1010.48042376131</v>
      </c>
      <c r="V168" s="30" t="n">
        <f aca="false">U168+S168</f>
        <v>5504.48042376131</v>
      </c>
      <c r="W168" s="30" t="n">
        <f aca="false">V168/P168</f>
        <v>2.62118115417205</v>
      </c>
    </row>
    <row r="169" customFormat="false" ht="15" hidden="false" customHeight="true" outlineLevel="0" collapsed="false">
      <c r="A169" s="76" t="s">
        <v>247</v>
      </c>
      <c r="B169" s="76" t="str">
        <f aca="false">RIGHT(A169,LEN(A169)-FIND("_",A169))</f>
        <v>C29720</v>
      </c>
      <c r="C169" s="77" t="str">
        <f aca="false">_xlfn.TEXTJOIN("-",TRUE(),MID(A169,1,4),MID(A169,5,2),MID(A169,7,2))</f>
        <v>2024-04-01</v>
      </c>
      <c r="D169" s="77" t="n">
        <v>45383</v>
      </c>
      <c r="E169" s="19" t="s">
        <v>25</v>
      </c>
      <c r="F169" s="19" t="s">
        <v>26</v>
      </c>
      <c r="G169" s="108" t="s">
        <v>250</v>
      </c>
      <c r="H169" s="87" t="n">
        <v>45378</v>
      </c>
      <c r="I169" s="61" t="s">
        <v>149</v>
      </c>
      <c r="J169" s="61" t="s">
        <v>150</v>
      </c>
      <c r="K169" s="23" t="s">
        <v>251</v>
      </c>
      <c r="L169" s="62"/>
      <c r="M169" s="122"/>
      <c r="N169" s="110" t="s">
        <v>31</v>
      </c>
      <c r="O169" s="63" t="s">
        <v>32</v>
      </c>
      <c r="P169" s="149" t="n">
        <v>594</v>
      </c>
      <c r="Q169" s="63" t="s">
        <v>33</v>
      </c>
      <c r="R169" s="27" t="n">
        <v>6.66</v>
      </c>
      <c r="S169" s="30" t="n">
        <f aca="false">P169*R169</f>
        <v>3956.04</v>
      </c>
      <c r="T169" s="186"/>
      <c r="U169" s="90" t="n">
        <f aca="false">S169*$T$168/SUM($S$168:$S$169)</f>
        <v>889.519576238692</v>
      </c>
      <c r="V169" s="30" t="n">
        <f aca="false">U169+S169</f>
        <v>4845.55957623869</v>
      </c>
      <c r="W169" s="30" t="n">
        <f aca="false">V169/P169</f>
        <v>8.15750770410554</v>
      </c>
    </row>
    <row r="170" customFormat="false" ht="15" hidden="false" customHeight="true" outlineLevel="0" collapsed="false">
      <c r="A170" s="76" t="s">
        <v>247</v>
      </c>
      <c r="B170" s="76" t="str">
        <f aca="false">RIGHT(A170,LEN(A170)-FIND("_",A170))</f>
        <v>C29720</v>
      </c>
      <c r="C170" s="77" t="str">
        <f aca="false">_xlfn.TEXTJOIN("-",TRUE(),MID(A170,1,4),MID(A170,5,2),MID(A170,7,2))</f>
        <v>2024-04-01</v>
      </c>
      <c r="D170" s="77" t="n">
        <v>45383</v>
      </c>
      <c r="E170" s="19" t="s">
        <v>25</v>
      </c>
      <c r="F170" s="19" t="s">
        <v>26</v>
      </c>
      <c r="G170" s="108" t="s">
        <v>252</v>
      </c>
      <c r="H170" s="180" t="n">
        <v>45379</v>
      </c>
      <c r="I170" s="61" t="s">
        <v>149</v>
      </c>
      <c r="J170" s="61" t="s">
        <v>150</v>
      </c>
      <c r="K170" s="23" t="s">
        <v>253</v>
      </c>
      <c r="L170" s="62"/>
      <c r="M170" s="122"/>
      <c r="N170" s="134" t="s">
        <v>82</v>
      </c>
      <c r="O170" s="63" t="s">
        <v>83</v>
      </c>
      <c r="P170" s="135" t="n">
        <v>700</v>
      </c>
      <c r="Q170" s="63" t="s">
        <v>33</v>
      </c>
      <c r="R170" s="27" t="n">
        <v>1.49</v>
      </c>
      <c r="S170" s="30" t="n">
        <f aca="false">P170*R170</f>
        <v>1043</v>
      </c>
      <c r="T170" s="186" t="n">
        <v>1900</v>
      </c>
      <c r="U170" s="90" t="n">
        <f aca="false">S170*$T$170/SUM($S$170:$S$173)</f>
        <v>281.601878008992</v>
      </c>
      <c r="V170" s="30" t="n">
        <f aca="false">U170+S170</f>
        <v>1324.60187800899</v>
      </c>
      <c r="W170" s="30" t="n">
        <f aca="false">V170/P170</f>
        <v>1.8922883971557</v>
      </c>
    </row>
    <row r="171" customFormat="false" ht="15" hidden="false" customHeight="true" outlineLevel="0" collapsed="false">
      <c r="A171" s="76" t="s">
        <v>247</v>
      </c>
      <c r="B171" s="76" t="str">
        <f aca="false">RIGHT(A171,LEN(A171)-FIND("_",A171))</f>
        <v>C29720</v>
      </c>
      <c r="C171" s="77" t="str">
        <f aca="false">_xlfn.TEXTJOIN("-",TRUE(),MID(A171,1,4),MID(A171,5,2),MID(A171,7,2))</f>
        <v>2024-04-01</v>
      </c>
      <c r="D171" s="77" t="n">
        <v>45383</v>
      </c>
      <c r="E171" s="19" t="s">
        <v>25</v>
      </c>
      <c r="F171" s="19" t="s">
        <v>26</v>
      </c>
      <c r="G171" s="108" t="s">
        <v>252</v>
      </c>
      <c r="H171" s="180" t="n">
        <v>45379</v>
      </c>
      <c r="I171" s="61" t="s">
        <v>149</v>
      </c>
      <c r="J171" s="61" t="s">
        <v>150</v>
      </c>
      <c r="K171" s="23" t="s">
        <v>253</v>
      </c>
      <c r="L171" s="62"/>
      <c r="M171" s="122"/>
      <c r="N171" s="134" t="s">
        <v>87</v>
      </c>
      <c r="O171" s="63" t="s">
        <v>88</v>
      </c>
      <c r="P171" s="135" t="n">
        <v>1500</v>
      </c>
      <c r="Q171" s="63" t="s">
        <v>33</v>
      </c>
      <c r="R171" s="27" t="n">
        <v>2.14</v>
      </c>
      <c r="S171" s="30" t="n">
        <f aca="false">P171*R171</f>
        <v>3210</v>
      </c>
      <c r="T171" s="130"/>
      <c r="U171" s="90" t="n">
        <f aca="false">S171*$T$170/SUM($S$170:$S$173)</f>
        <v>866.675003268327</v>
      </c>
      <c r="V171" s="30" t="n">
        <f aca="false">U171+S171</f>
        <v>4076.67500326833</v>
      </c>
      <c r="W171" s="30" t="n">
        <f aca="false">V171/P171</f>
        <v>2.71778333551222</v>
      </c>
    </row>
    <row r="172" customFormat="false" ht="15" hidden="false" customHeight="true" outlineLevel="0" collapsed="false">
      <c r="A172" s="76" t="s">
        <v>247</v>
      </c>
      <c r="B172" s="76" t="str">
        <f aca="false">RIGHT(A172,LEN(A172)-FIND("_",A172))</f>
        <v>C29720</v>
      </c>
      <c r="C172" s="77" t="str">
        <f aca="false">_xlfn.TEXTJOIN("-",TRUE(),MID(A172,1,4),MID(A172,5,2),MID(A172,7,2))</f>
        <v>2024-04-01</v>
      </c>
      <c r="D172" s="77" t="n">
        <v>45383</v>
      </c>
      <c r="E172" s="19" t="s">
        <v>25</v>
      </c>
      <c r="F172" s="19" t="s">
        <v>26</v>
      </c>
      <c r="G172" s="108" t="s">
        <v>252</v>
      </c>
      <c r="H172" s="180" t="n">
        <v>45379</v>
      </c>
      <c r="I172" s="61" t="s">
        <v>149</v>
      </c>
      <c r="J172" s="61" t="s">
        <v>150</v>
      </c>
      <c r="K172" s="23" t="s">
        <v>253</v>
      </c>
      <c r="L172" s="62"/>
      <c r="M172" s="122"/>
      <c r="N172" s="134" t="s">
        <v>196</v>
      </c>
      <c r="O172" s="63" t="s">
        <v>197</v>
      </c>
      <c r="P172" s="135" t="n">
        <v>148.5</v>
      </c>
      <c r="Q172" s="63" t="s">
        <v>33</v>
      </c>
      <c r="R172" s="27" t="n">
        <v>6.64</v>
      </c>
      <c r="S172" s="30" t="n">
        <f aca="false">P172*R172</f>
        <v>986.04</v>
      </c>
      <c r="T172" s="130"/>
      <c r="U172" s="90" t="n">
        <f aca="false">S172*$T$170/SUM($S$170:$S$173)</f>
        <v>266.223121564704</v>
      </c>
      <c r="V172" s="30" t="n">
        <f aca="false">U172+S172</f>
        <v>1252.2631215647</v>
      </c>
      <c r="W172" s="30" t="n">
        <f aca="false">V172/P172</f>
        <v>8.43274829336501</v>
      </c>
    </row>
    <row r="173" customFormat="false" ht="15" hidden="false" customHeight="true" outlineLevel="0" collapsed="false">
      <c r="A173" s="76" t="s">
        <v>247</v>
      </c>
      <c r="B173" s="76" t="str">
        <f aca="false">RIGHT(A173,LEN(A173)-FIND("_",A173))</f>
        <v>C29720</v>
      </c>
      <c r="C173" s="77" t="str">
        <f aca="false">_xlfn.TEXTJOIN("-",TRUE(),MID(A173,1,4),MID(A173,5,2),MID(A173,7,2))</f>
        <v>2024-04-01</v>
      </c>
      <c r="D173" s="77" t="n">
        <v>45383</v>
      </c>
      <c r="E173" s="19" t="s">
        <v>25</v>
      </c>
      <c r="F173" s="19" t="s">
        <v>26</v>
      </c>
      <c r="G173" s="108" t="s">
        <v>252</v>
      </c>
      <c r="H173" s="180" t="n">
        <v>45379</v>
      </c>
      <c r="I173" s="61" t="s">
        <v>149</v>
      </c>
      <c r="J173" s="61" t="s">
        <v>150</v>
      </c>
      <c r="K173" s="23" t="s">
        <v>253</v>
      </c>
      <c r="L173" s="62"/>
      <c r="M173" s="122"/>
      <c r="N173" s="134" t="s">
        <v>31</v>
      </c>
      <c r="O173" s="63" t="s">
        <v>32</v>
      </c>
      <c r="P173" s="135" t="n">
        <v>270</v>
      </c>
      <c r="Q173" s="63" t="s">
        <v>33</v>
      </c>
      <c r="R173" s="27" t="n">
        <v>6.66</v>
      </c>
      <c r="S173" s="30" t="n">
        <f aca="false">P173*R173</f>
        <v>1798.2</v>
      </c>
      <c r="T173" s="130"/>
      <c r="U173" s="90" t="n">
        <f aca="false">S173*$T$170/SUM($S$170:$S$173)</f>
        <v>485.499997157977</v>
      </c>
      <c r="V173" s="30" t="n">
        <f aca="false">U173+S173</f>
        <v>2283.69999715798</v>
      </c>
      <c r="W173" s="30" t="n">
        <f aca="false">V173/P173</f>
        <v>8.45814813762214</v>
      </c>
    </row>
    <row r="174" customFormat="false" ht="15.75" hidden="false" customHeight="true" outlineLevel="0" collapsed="false">
      <c r="A174" s="76" t="s">
        <v>247</v>
      </c>
      <c r="B174" s="76" t="str">
        <f aca="false">RIGHT(A174,LEN(A174)-FIND("_",A174))</f>
        <v>C29720</v>
      </c>
      <c r="C174" s="77" t="str">
        <f aca="false">_xlfn.TEXTJOIN("-",TRUE(),MID(A174,1,4),MID(A174,5,2),MID(A174,7,2))</f>
        <v>2024-04-01</v>
      </c>
      <c r="D174" s="77" t="n">
        <v>45383</v>
      </c>
      <c r="E174" s="19" t="s">
        <v>25</v>
      </c>
      <c r="F174" s="19" t="s">
        <v>26</v>
      </c>
      <c r="G174" s="108" t="s">
        <v>254</v>
      </c>
      <c r="H174" s="180" t="n">
        <v>45379</v>
      </c>
      <c r="I174" s="61" t="s">
        <v>149</v>
      </c>
      <c r="J174" s="61" t="s">
        <v>150</v>
      </c>
      <c r="K174" s="23" t="s">
        <v>255</v>
      </c>
      <c r="L174" s="62"/>
      <c r="M174" s="122"/>
      <c r="N174" s="134" t="s">
        <v>87</v>
      </c>
      <c r="O174" s="63" t="s">
        <v>88</v>
      </c>
      <c r="P174" s="135" t="n">
        <v>2100</v>
      </c>
      <c r="Q174" s="63" t="s">
        <v>33</v>
      </c>
      <c r="R174" s="27" t="n">
        <v>2.14</v>
      </c>
      <c r="S174" s="30" t="n">
        <f aca="false">P174*R174</f>
        <v>4494</v>
      </c>
      <c r="T174" s="130" t="n">
        <v>1900</v>
      </c>
      <c r="U174" s="90" t="n">
        <f aca="false">S174*$T$174/SUM($S$174:$S$175)</f>
        <v>1010.48042376131</v>
      </c>
      <c r="V174" s="30" t="n">
        <f aca="false">U174+S174</f>
        <v>5504.48042376131</v>
      </c>
      <c r="W174" s="30" t="n">
        <f aca="false">V174/P174</f>
        <v>2.62118115417205</v>
      </c>
    </row>
    <row r="175" customFormat="false" ht="15" hidden="false" customHeight="true" outlineLevel="0" collapsed="false">
      <c r="A175" s="76" t="s">
        <v>247</v>
      </c>
      <c r="B175" s="76" t="str">
        <f aca="false">RIGHT(A175,LEN(A175)-FIND("_",A175))</f>
        <v>C29720</v>
      </c>
      <c r="C175" s="77" t="str">
        <f aca="false">_xlfn.TEXTJOIN("-",TRUE(),MID(A175,1,4),MID(A175,5,2),MID(A175,7,2))</f>
        <v>2024-04-01</v>
      </c>
      <c r="D175" s="77" t="n">
        <v>45383</v>
      </c>
      <c r="E175" s="19" t="s">
        <v>25</v>
      </c>
      <c r="F175" s="19" t="s">
        <v>26</v>
      </c>
      <c r="G175" s="108" t="s">
        <v>254</v>
      </c>
      <c r="H175" s="180" t="n">
        <v>45379</v>
      </c>
      <c r="I175" s="61" t="s">
        <v>149</v>
      </c>
      <c r="J175" s="61" t="s">
        <v>150</v>
      </c>
      <c r="K175" s="23" t="s">
        <v>255</v>
      </c>
      <c r="L175" s="62"/>
      <c r="M175" s="122"/>
      <c r="N175" s="134" t="s">
        <v>31</v>
      </c>
      <c r="O175" s="63" t="s">
        <v>32</v>
      </c>
      <c r="P175" s="135" t="n">
        <v>594</v>
      </c>
      <c r="Q175" s="63" t="s">
        <v>33</v>
      </c>
      <c r="R175" s="27" t="n">
        <v>6.66</v>
      </c>
      <c r="S175" s="30" t="n">
        <f aca="false">P175*R175</f>
        <v>3956.04</v>
      </c>
      <c r="T175" s="186"/>
      <c r="U175" s="90" t="n">
        <f aca="false">S175*$T$174/SUM($S$174:$S$175)</f>
        <v>889.519576238692</v>
      </c>
      <c r="V175" s="30" t="n">
        <f aca="false">U175+S175</f>
        <v>4845.55957623869</v>
      </c>
      <c r="W175" s="30" t="n">
        <f aca="false">V175/P175</f>
        <v>8.15750770410554</v>
      </c>
    </row>
    <row r="176" customFormat="false" ht="15" hidden="false" customHeight="true" outlineLevel="0" collapsed="false">
      <c r="A176" s="76" t="s">
        <v>247</v>
      </c>
      <c r="B176" s="76" t="str">
        <f aca="false">RIGHT(A176,LEN(A176)-FIND("_",A176))</f>
        <v>C29720</v>
      </c>
      <c r="C176" s="77" t="str">
        <f aca="false">_xlfn.TEXTJOIN("-",TRUE(),MID(A176,1,4),MID(A176,5,2),MID(A176,7,2))</f>
        <v>2024-04-01</v>
      </c>
      <c r="D176" s="77" t="n">
        <v>45383</v>
      </c>
      <c r="E176" s="19" t="s">
        <v>25</v>
      </c>
      <c r="F176" s="19" t="s">
        <v>26</v>
      </c>
      <c r="G176" s="108" t="s">
        <v>256</v>
      </c>
      <c r="H176" s="180" t="n">
        <v>45379</v>
      </c>
      <c r="I176" s="61" t="s">
        <v>149</v>
      </c>
      <c r="J176" s="61" t="s">
        <v>150</v>
      </c>
      <c r="K176" s="23" t="s">
        <v>257</v>
      </c>
      <c r="L176" s="62"/>
      <c r="M176" s="122"/>
      <c r="N176" s="134" t="s">
        <v>87</v>
      </c>
      <c r="O176" s="63" t="s">
        <v>88</v>
      </c>
      <c r="P176" s="135" t="n">
        <v>2100</v>
      </c>
      <c r="Q176" s="63" t="s">
        <v>33</v>
      </c>
      <c r="R176" s="27" t="n">
        <v>2.14</v>
      </c>
      <c r="S176" s="30" t="n">
        <f aca="false">P176*R176</f>
        <v>4494</v>
      </c>
      <c r="T176" s="186" t="n">
        <v>1900</v>
      </c>
      <c r="U176" s="90" t="n">
        <f aca="false">S176*$T$176/SUM($S$176:$S$177)</f>
        <v>1010.48042376131</v>
      </c>
      <c r="V176" s="30" t="n">
        <f aca="false">U176+S176</f>
        <v>5504.48042376131</v>
      </c>
      <c r="W176" s="30" t="n">
        <f aca="false">V176/P176</f>
        <v>2.62118115417205</v>
      </c>
    </row>
    <row r="177" customFormat="false" ht="15" hidden="false" customHeight="true" outlineLevel="0" collapsed="false">
      <c r="A177" s="76" t="s">
        <v>247</v>
      </c>
      <c r="B177" s="76" t="str">
        <f aca="false">RIGHT(A177,LEN(A177)-FIND("_",A177))</f>
        <v>C29720</v>
      </c>
      <c r="C177" s="77" t="str">
        <f aca="false">_xlfn.TEXTJOIN("-",TRUE(),MID(A177,1,4),MID(A177,5,2),MID(A177,7,2))</f>
        <v>2024-04-01</v>
      </c>
      <c r="D177" s="77" t="n">
        <v>45383</v>
      </c>
      <c r="E177" s="19" t="s">
        <v>25</v>
      </c>
      <c r="F177" s="19" t="s">
        <v>26</v>
      </c>
      <c r="G177" s="108" t="s">
        <v>256</v>
      </c>
      <c r="H177" s="180" t="n">
        <v>45379</v>
      </c>
      <c r="I177" s="61" t="s">
        <v>149</v>
      </c>
      <c r="J177" s="61" t="s">
        <v>150</v>
      </c>
      <c r="K177" s="23" t="s">
        <v>257</v>
      </c>
      <c r="L177" s="62"/>
      <c r="M177" s="122"/>
      <c r="N177" s="134" t="s">
        <v>31</v>
      </c>
      <c r="O177" s="63" t="s">
        <v>32</v>
      </c>
      <c r="P177" s="135" t="n">
        <v>594</v>
      </c>
      <c r="Q177" s="63" t="s">
        <v>33</v>
      </c>
      <c r="R177" s="27" t="n">
        <v>6.66</v>
      </c>
      <c r="S177" s="30" t="n">
        <f aca="false">P177*R177</f>
        <v>3956.04</v>
      </c>
      <c r="T177" s="186"/>
      <c r="U177" s="90" t="n">
        <f aca="false">S177*$T$176/SUM($S$176:$S$177)</f>
        <v>889.519576238692</v>
      </c>
      <c r="V177" s="30" t="n">
        <f aca="false">U177+S177</f>
        <v>4845.55957623869</v>
      </c>
      <c r="W177" s="30" t="n">
        <f aca="false">V177/P177</f>
        <v>8.15750770410554</v>
      </c>
    </row>
    <row r="178" customFormat="false" ht="15.75" hidden="false" customHeight="true" outlineLevel="0" collapsed="false">
      <c r="A178" s="76" t="s">
        <v>247</v>
      </c>
      <c r="B178" s="76" t="str">
        <f aca="false">RIGHT(A178,LEN(A178)-FIND("_",A178))</f>
        <v>C29720</v>
      </c>
      <c r="C178" s="77" t="str">
        <f aca="false">_xlfn.TEXTJOIN("-",TRUE(),MID(A178,1,4),MID(A178,5,2),MID(A178,7,2))</f>
        <v>2024-04-01</v>
      </c>
      <c r="D178" s="77" t="n">
        <v>45383</v>
      </c>
      <c r="E178" s="19" t="s">
        <v>25</v>
      </c>
      <c r="F178" s="19" t="s">
        <v>26</v>
      </c>
      <c r="G178" s="108" t="s">
        <v>258</v>
      </c>
      <c r="H178" s="180" t="n">
        <v>45379</v>
      </c>
      <c r="I178" s="61" t="s">
        <v>149</v>
      </c>
      <c r="J178" s="61" t="s">
        <v>150</v>
      </c>
      <c r="K178" s="23" t="s">
        <v>259</v>
      </c>
      <c r="L178" s="62"/>
      <c r="M178" s="122"/>
      <c r="N178" s="110" t="s">
        <v>87</v>
      </c>
      <c r="O178" s="63" t="s">
        <v>88</v>
      </c>
      <c r="P178" s="149" t="n">
        <v>2100</v>
      </c>
      <c r="Q178" s="63" t="s">
        <v>33</v>
      </c>
      <c r="R178" s="27" t="n">
        <v>2.14</v>
      </c>
      <c r="S178" s="30" t="n">
        <f aca="false">P178*R178</f>
        <v>4494</v>
      </c>
      <c r="T178" s="186" t="n">
        <v>1900</v>
      </c>
      <c r="U178" s="90" t="n">
        <f aca="false">S178*$T$178/SUM($S$178:$S$179)</f>
        <v>1010.48042376131</v>
      </c>
      <c r="V178" s="30" t="n">
        <f aca="false">U178+S178</f>
        <v>5504.48042376131</v>
      </c>
      <c r="W178" s="30" t="n">
        <f aca="false">V178/P178</f>
        <v>2.62118115417205</v>
      </c>
    </row>
    <row r="179" customFormat="false" ht="15.75" hidden="false" customHeight="true" outlineLevel="0" collapsed="false">
      <c r="A179" s="76" t="s">
        <v>247</v>
      </c>
      <c r="B179" s="76" t="str">
        <f aca="false">RIGHT(A179,LEN(A179)-FIND("_",A179))</f>
        <v>C29720</v>
      </c>
      <c r="C179" s="77" t="str">
        <f aca="false">_xlfn.TEXTJOIN("-",TRUE(),MID(A179,1,4),MID(A179,5,2),MID(A179,7,2))</f>
        <v>2024-04-01</v>
      </c>
      <c r="D179" s="77" t="n">
        <v>45383</v>
      </c>
      <c r="E179" s="19" t="s">
        <v>25</v>
      </c>
      <c r="F179" s="19" t="s">
        <v>26</v>
      </c>
      <c r="G179" s="108" t="s">
        <v>258</v>
      </c>
      <c r="H179" s="180" t="n">
        <v>45379</v>
      </c>
      <c r="I179" s="61" t="s">
        <v>149</v>
      </c>
      <c r="J179" s="61" t="s">
        <v>150</v>
      </c>
      <c r="K179" s="23" t="s">
        <v>259</v>
      </c>
      <c r="L179" s="62"/>
      <c r="M179" s="122"/>
      <c r="N179" s="110" t="s">
        <v>31</v>
      </c>
      <c r="O179" s="63" t="s">
        <v>32</v>
      </c>
      <c r="P179" s="149" t="n">
        <v>594</v>
      </c>
      <c r="Q179" s="63" t="s">
        <v>33</v>
      </c>
      <c r="R179" s="27" t="n">
        <v>6.66</v>
      </c>
      <c r="S179" s="30" t="n">
        <f aca="false">P179*R179</f>
        <v>3956.04</v>
      </c>
      <c r="T179" s="130"/>
      <c r="U179" s="90" t="n">
        <f aca="false">S179*$T$178/SUM($S$178:$S$179)</f>
        <v>889.519576238692</v>
      </c>
      <c r="V179" s="30" t="n">
        <f aca="false">U179+S179</f>
        <v>4845.55957623869</v>
      </c>
      <c r="W179" s="30" t="n">
        <f aca="false">V179/P179</f>
        <v>8.15750770410554</v>
      </c>
    </row>
    <row r="180" customFormat="false" ht="15" hidden="false" customHeight="true" outlineLevel="0" collapsed="false">
      <c r="A180" s="76" t="s">
        <v>247</v>
      </c>
      <c r="B180" s="76" t="str">
        <f aca="false">RIGHT(A180,LEN(A180)-FIND("_",A180))</f>
        <v>C29720</v>
      </c>
      <c r="C180" s="77" t="str">
        <f aca="false">_xlfn.TEXTJOIN("-",TRUE(),MID(A180,1,4),MID(A180,5,2),MID(A180,7,2))</f>
        <v>2024-04-01</v>
      </c>
      <c r="D180" s="77" t="n">
        <v>45383</v>
      </c>
      <c r="E180" s="19" t="s">
        <v>25</v>
      </c>
      <c r="F180" s="19" t="s">
        <v>26</v>
      </c>
      <c r="G180" s="108" t="s">
        <v>260</v>
      </c>
      <c r="H180" s="180" t="n">
        <v>45379</v>
      </c>
      <c r="I180" s="61" t="s">
        <v>149</v>
      </c>
      <c r="J180" s="61" t="s">
        <v>150</v>
      </c>
      <c r="K180" s="23" t="s">
        <v>261</v>
      </c>
      <c r="L180" s="62"/>
      <c r="M180" s="122"/>
      <c r="N180" s="110" t="s">
        <v>87</v>
      </c>
      <c r="O180" s="63" t="s">
        <v>88</v>
      </c>
      <c r="P180" s="149" t="n">
        <v>2100</v>
      </c>
      <c r="Q180" s="63" t="s">
        <v>33</v>
      </c>
      <c r="R180" s="27" t="n">
        <v>2.14</v>
      </c>
      <c r="S180" s="30" t="n">
        <f aca="false">P180*R180</f>
        <v>4494</v>
      </c>
      <c r="T180" s="130" t="n">
        <v>1900</v>
      </c>
      <c r="U180" s="90" t="n">
        <f aca="false">S180*$T$180/SUM($S$180:$S$181)</f>
        <v>1010.48042376131</v>
      </c>
      <c r="V180" s="30" t="n">
        <f aca="false">U180+S180</f>
        <v>5504.48042376131</v>
      </c>
      <c r="W180" s="30" t="n">
        <f aca="false">V180/P180</f>
        <v>2.62118115417205</v>
      </c>
    </row>
    <row r="181" customFormat="false" ht="15.75" hidden="false" customHeight="true" outlineLevel="0" collapsed="false">
      <c r="A181" s="78" t="s">
        <v>247</v>
      </c>
      <c r="B181" s="78" t="str">
        <f aca="false">RIGHT(A181,LEN(A181)-FIND("_",A181))</f>
        <v>C29720</v>
      </c>
      <c r="C181" s="79" t="str">
        <f aca="false">_xlfn.TEXTJOIN("-",TRUE(),MID(A181,1,4),MID(A181,5,2),MID(A181,7,2))</f>
        <v>2024-04-01</v>
      </c>
      <c r="D181" s="79" t="n">
        <v>45383</v>
      </c>
      <c r="E181" s="34" t="s">
        <v>25</v>
      </c>
      <c r="F181" s="34" t="s">
        <v>26</v>
      </c>
      <c r="G181" s="111" t="s">
        <v>260</v>
      </c>
      <c r="H181" s="181" t="n">
        <v>45379</v>
      </c>
      <c r="I181" s="65" t="s">
        <v>149</v>
      </c>
      <c r="J181" s="65" t="s">
        <v>150</v>
      </c>
      <c r="K181" s="38" t="s">
        <v>261</v>
      </c>
      <c r="L181" s="127"/>
      <c r="M181" s="128"/>
      <c r="N181" s="114" t="s">
        <v>31</v>
      </c>
      <c r="O181" s="67" t="s">
        <v>32</v>
      </c>
      <c r="P181" s="152" t="n">
        <v>594</v>
      </c>
      <c r="Q181" s="67" t="s">
        <v>33</v>
      </c>
      <c r="R181" s="42" t="n">
        <v>6.66</v>
      </c>
      <c r="S181" s="45" t="n">
        <f aca="false">P181*R181</f>
        <v>3956.04</v>
      </c>
      <c r="T181" s="131"/>
      <c r="U181" s="116" t="n">
        <f aca="false">S181*$T$180/SUM($S$180:$S$181)</f>
        <v>889.519576238692</v>
      </c>
      <c r="V181" s="45" t="n">
        <f aca="false">U181+S181</f>
        <v>4845.55957623869</v>
      </c>
      <c r="W181" s="45" t="n">
        <f aca="false">V181/P181</f>
        <v>8.15750770410554</v>
      </c>
    </row>
    <row r="182" customFormat="false" ht="15" hidden="false" customHeight="true" outlineLevel="0" collapsed="false">
      <c r="A182" s="69" t="s">
        <v>262</v>
      </c>
      <c r="B182" s="69" t="str">
        <f aca="false">RIGHT(A182,LEN(A182)-FIND("_",A182))</f>
        <v>C30382</v>
      </c>
      <c r="C182" s="70" t="str">
        <f aca="false">_xlfn.TEXTJOIN("-",TRUE(),MID(A182,1,4),MID(A182,5,2),MID(A182,7,2))</f>
        <v>2024-04-02</v>
      </c>
      <c r="D182" s="70" t="n">
        <v>45384</v>
      </c>
      <c r="E182" s="48" t="s">
        <v>25</v>
      </c>
      <c r="F182" s="48" t="s">
        <v>26</v>
      </c>
      <c r="G182" s="105" t="s">
        <v>263</v>
      </c>
      <c r="H182" s="179" t="n">
        <v>45379</v>
      </c>
      <c r="I182" s="82" t="s">
        <v>149</v>
      </c>
      <c r="J182" s="82" t="s">
        <v>150</v>
      </c>
      <c r="K182" s="193" t="s">
        <v>264</v>
      </c>
      <c r="L182" s="194"/>
      <c r="M182" s="195"/>
      <c r="N182" s="107" t="s">
        <v>87</v>
      </c>
      <c r="O182" s="75" t="s">
        <v>88</v>
      </c>
      <c r="P182" s="148" t="n">
        <v>2100</v>
      </c>
      <c r="Q182" s="166" t="s">
        <v>33</v>
      </c>
      <c r="R182" s="56" t="n">
        <v>2.14</v>
      </c>
      <c r="S182" s="59" t="n">
        <f aca="false">P182*R182</f>
        <v>4494</v>
      </c>
      <c r="T182" s="196" t="n">
        <v>1900</v>
      </c>
      <c r="U182" s="196" t="n">
        <f aca="false">S182*$T$182/SUM($S$182:$S$183)</f>
        <v>1010.48042376131</v>
      </c>
      <c r="V182" s="59" t="n">
        <f aca="false">U182+S182</f>
        <v>5504.48042376131</v>
      </c>
      <c r="W182" s="197" t="n">
        <f aca="false">V182/P182</f>
        <v>2.62118115417205</v>
      </c>
    </row>
    <row r="183" customFormat="false" ht="15" hidden="false" customHeight="true" outlineLevel="0" collapsed="false">
      <c r="A183" s="76" t="s">
        <v>262</v>
      </c>
      <c r="B183" s="76" t="str">
        <f aca="false">RIGHT(A183,LEN(A183)-FIND("_",A183))</f>
        <v>C30382</v>
      </c>
      <c r="C183" s="77" t="str">
        <f aca="false">_xlfn.TEXTJOIN("-",TRUE(),MID(A183,1,4),MID(A183,5,2),MID(A183,7,2))</f>
        <v>2024-04-02</v>
      </c>
      <c r="D183" s="77" t="n">
        <v>45384</v>
      </c>
      <c r="E183" s="19" t="s">
        <v>25</v>
      </c>
      <c r="F183" s="19" t="s">
        <v>26</v>
      </c>
      <c r="G183" s="108" t="s">
        <v>263</v>
      </c>
      <c r="H183" s="180" t="n">
        <v>45379</v>
      </c>
      <c r="I183" s="61" t="s">
        <v>149</v>
      </c>
      <c r="J183" s="61" t="s">
        <v>150</v>
      </c>
      <c r="K183" s="198" t="s">
        <v>264</v>
      </c>
      <c r="L183" s="199"/>
      <c r="M183" s="200"/>
      <c r="N183" s="110" t="s">
        <v>31</v>
      </c>
      <c r="O183" s="63" t="s">
        <v>32</v>
      </c>
      <c r="P183" s="149" t="n">
        <v>594</v>
      </c>
      <c r="Q183" s="63" t="s">
        <v>33</v>
      </c>
      <c r="R183" s="27" t="n">
        <v>6.66</v>
      </c>
      <c r="S183" s="30" t="n">
        <f aca="false">P183*R183</f>
        <v>3956.04</v>
      </c>
      <c r="T183" s="130"/>
      <c r="U183" s="196" t="n">
        <f aca="false">S183*$T$182/SUM($S$182:$S$183)</f>
        <v>889.519576238692</v>
      </c>
      <c r="V183" s="30" t="n">
        <f aca="false">U183+S183</f>
        <v>4845.55957623869</v>
      </c>
      <c r="W183" s="30" t="n">
        <f aca="false">V183/P183</f>
        <v>8.15750770410554</v>
      </c>
    </row>
    <row r="184" customFormat="false" ht="15" hidden="false" customHeight="true" outlineLevel="0" collapsed="false">
      <c r="A184" s="76" t="s">
        <v>262</v>
      </c>
      <c r="B184" s="76" t="str">
        <f aca="false">RIGHT(A184,LEN(A184)-FIND("_",A184))</f>
        <v>C30382</v>
      </c>
      <c r="C184" s="77" t="str">
        <f aca="false">_xlfn.TEXTJOIN("-",TRUE(),MID(A184,1,4),MID(A184,5,2),MID(A184,7,2))</f>
        <v>2024-04-02</v>
      </c>
      <c r="D184" s="77" t="n">
        <v>45384</v>
      </c>
      <c r="E184" s="19" t="s">
        <v>25</v>
      </c>
      <c r="F184" s="19" t="s">
        <v>26</v>
      </c>
      <c r="G184" s="108" t="s">
        <v>265</v>
      </c>
      <c r="H184" s="180" t="n">
        <v>45379</v>
      </c>
      <c r="I184" s="61" t="s">
        <v>149</v>
      </c>
      <c r="J184" s="61" t="s">
        <v>150</v>
      </c>
      <c r="K184" s="198" t="s">
        <v>266</v>
      </c>
      <c r="L184" s="199"/>
      <c r="M184" s="200"/>
      <c r="N184" s="110" t="s">
        <v>87</v>
      </c>
      <c r="O184" s="63" t="s">
        <v>88</v>
      </c>
      <c r="P184" s="149" t="n">
        <v>2100</v>
      </c>
      <c r="Q184" s="63" t="s">
        <v>33</v>
      </c>
      <c r="R184" s="27" t="n">
        <v>2.14</v>
      </c>
      <c r="S184" s="30" t="n">
        <f aca="false">P184*R184</f>
        <v>4494</v>
      </c>
      <c r="T184" s="196" t="n">
        <v>1900</v>
      </c>
      <c r="U184" s="196" t="n">
        <f aca="false">S184*$T$184/SUM($S$184:$S$185)</f>
        <v>1010.48042376131</v>
      </c>
      <c r="V184" s="30" t="n">
        <f aca="false">U184+S184</f>
        <v>5504.48042376131</v>
      </c>
      <c r="W184" s="30" t="n">
        <f aca="false">V184/P184</f>
        <v>2.62118115417205</v>
      </c>
    </row>
    <row r="185" customFormat="false" ht="15" hidden="false" customHeight="true" outlineLevel="0" collapsed="false">
      <c r="A185" s="76" t="s">
        <v>262</v>
      </c>
      <c r="B185" s="76" t="str">
        <f aca="false">RIGHT(A185,LEN(A185)-FIND("_",A185))</f>
        <v>C30382</v>
      </c>
      <c r="C185" s="77" t="str">
        <f aca="false">_xlfn.TEXTJOIN("-",TRUE(),MID(A185,1,4),MID(A185,5,2),MID(A185,7,2))</f>
        <v>2024-04-02</v>
      </c>
      <c r="D185" s="77" t="n">
        <v>45384</v>
      </c>
      <c r="E185" s="19" t="s">
        <v>25</v>
      </c>
      <c r="F185" s="19" t="s">
        <v>26</v>
      </c>
      <c r="G185" s="108" t="s">
        <v>265</v>
      </c>
      <c r="H185" s="180" t="n">
        <v>45379</v>
      </c>
      <c r="I185" s="61" t="s">
        <v>149</v>
      </c>
      <c r="J185" s="61" t="s">
        <v>150</v>
      </c>
      <c r="K185" s="198" t="s">
        <v>266</v>
      </c>
      <c r="L185" s="199"/>
      <c r="M185" s="200"/>
      <c r="N185" s="110" t="s">
        <v>31</v>
      </c>
      <c r="O185" s="63" t="s">
        <v>32</v>
      </c>
      <c r="P185" s="149" t="n">
        <v>594</v>
      </c>
      <c r="Q185" s="63" t="s">
        <v>33</v>
      </c>
      <c r="R185" s="27" t="n">
        <v>6.66</v>
      </c>
      <c r="S185" s="30" t="n">
        <f aca="false">P185*R185</f>
        <v>3956.04</v>
      </c>
      <c r="T185" s="130"/>
      <c r="U185" s="196" t="n">
        <f aca="false">S185*$T$184/SUM($S$184:$S$185)</f>
        <v>889.519576238692</v>
      </c>
      <c r="V185" s="30" t="n">
        <f aca="false">U185+S185</f>
        <v>4845.55957623869</v>
      </c>
      <c r="W185" s="30" t="n">
        <f aca="false">V185/P185</f>
        <v>8.15750770410554</v>
      </c>
    </row>
    <row r="186" customFormat="false" ht="15" hidden="false" customHeight="true" outlineLevel="0" collapsed="false">
      <c r="A186" s="76" t="s">
        <v>262</v>
      </c>
      <c r="B186" s="76" t="str">
        <f aca="false">RIGHT(A186,LEN(A186)-FIND("_",A186))</f>
        <v>C30382</v>
      </c>
      <c r="C186" s="77" t="str">
        <f aca="false">_xlfn.TEXTJOIN("-",TRUE(),MID(A186,1,4),MID(A186,5,2),MID(A186,7,2))</f>
        <v>2024-04-02</v>
      </c>
      <c r="D186" s="77" t="n">
        <v>45384</v>
      </c>
      <c r="E186" s="19" t="s">
        <v>25</v>
      </c>
      <c r="F186" s="19" t="s">
        <v>26</v>
      </c>
      <c r="G186" s="108" t="s">
        <v>267</v>
      </c>
      <c r="H186" s="180" t="n">
        <v>45380</v>
      </c>
      <c r="I186" s="61" t="s">
        <v>149</v>
      </c>
      <c r="J186" s="61" t="s">
        <v>150</v>
      </c>
      <c r="K186" s="198" t="s">
        <v>268</v>
      </c>
      <c r="L186" s="199"/>
      <c r="M186" s="200"/>
      <c r="N186" s="110" t="s">
        <v>87</v>
      </c>
      <c r="O186" s="63" t="s">
        <v>88</v>
      </c>
      <c r="P186" s="149" t="n">
        <v>2100</v>
      </c>
      <c r="Q186" s="63" t="s">
        <v>33</v>
      </c>
      <c r="R186" s="27" t="n">
        <v>2.14</v>
      </c>
      <c r="S186" s="30" t="n">
        <f aca="false">P186*R186</f>
        <v>4494</v>
      </c>
      <c r="T186" s="196" t="n">
        <v>1900</v>
      </c>
      <c r="U186" s="196" t="n">
        <f aca="false">S186*$T$186/SUM($S$186:$S$187)</f>
        <v>1010.48042376131</v>
      </c>
      <c r="V186" s="30" t="n">
        <f aca="false">U186+S186</f>
        <v>5504.48042376131</v>
      </c>
      <c r="W186" s="30" t="n">
        <f aca="false">V186/P186</f>
        <v>2.62118115417205</v>
      </c>
    </row>
    <row r="187" customFormat="false" ht="15" hidden="false" customHeight="true" outlineLevel="0" collapsed="false">
      <c r="A187" s="76" t="s">
        <v>262</v>
      </c>
      <c r="B187" s="76" t="str">
        <f aca="false">RIGHT(A187,LEN(A187)-FIND("_",A187))</f>
        <v>C30382</v>
      </c>
      <c r="C187" s="77" t="str">
        <f aca="false">_xlfn.TEXTJOIN("-",TRUE(),MID(A187,1,4),MID(A187,5,2),MID(A187,7,2))</f>
        <v>2024-04-02</v>
      </c>
      <c r="D187" s="77" t="n">
        <v>45384</v>
      </c>
      <c r="E187" s="19" t="s">
        <v>25</v>
      </c>
      <c r="F187" s="19" t="s">
        <v>26</v>
      </c>
      <c r="G187" s="108" t="s">
        <v>267</v>
      </c>
      <c r="H187" s="180" t="n">
        <v>45380</v>
      </c>
      <c r="I187" s="61" t="s">
        <v>149</v>
      </c>
      <c r="J187" s="61" t="s">
        <v>150</v>
      </c>
      <c r="K187" s="198" t="s">
        <v>268</v>
      </c>
      <c r="L187" s="199"/>
      <c r="M187" s="200"/>
      <c r="N187" s="110" t="s">
        <v>31</v>
      </c>
      <c r="O187" s="63" t="s">
        <v>32</v>
      </c>
      <c r="P187" s="149" t="n">
        <v>594</v>
      </c>
      <c r="Q187" s="63" t="s">
        <v>33</v>
      </c>
      <c r="R187" s="27" t="n">
        <v>6.66</v>
      </c>
      <c r="S187" s="30" t="n">
        <f aca="false">P187*R187</f>
        <v>3956.04</v>
      </c>
      <c r="T187" s="130"/>
      <c r="U187" s="196" t="n">
        <f aca="false">S187*$T$186/SUM($S$186:$S$187)</f>
        <v>889.519576238692</v>
      </c>
      <c r="V187" s="30" t="n">
        <f aca="false">U187+S187</f>
        <v>4845.55957623869</v>
      </c>
      <c r="W187" s="30" t="n">
        <f aca="false">V187/P187</f>
        <v>8.15750770410554</v>
      </c>
    </row>
    <row r="188" customFormat="false" ht="15" hidden="false" customHeight="true" outlineLevel="0" collapsed="false">
      <c r="A188" s="76" t="s">
        <v>262</v>
      </c>
      <c r="B188" s="76" t="str">
        <f aca="false">RIGHT(A188,LEN(A188)-FIND("_",A188))</f>
        <v>C30382</v>
      </c>
      <c r="C188" s="77" t="str">
        <f aca="false">_xlfn.TEXTJOIN("-",TRUE(),MID(A188,1,4),MID(A188,5,2),MID(A188,7,2))</f>
        <v>2024-04-02</v>
      </c>
      <c r="D188" s="77" t="n">
        <v>45384</v>
      </c>
      <c r="E188" s="19" t="s">
        <v>25</v>
      </c>
      <c r="F188" s="19" t="s">
        <v>26</v>
      </c>
      <c r="G188" s="108" t="s">
        <v>269</v>
      </c>
      <c r="H188" s="180" t="n">
        <v>45380</v>
      </c>
      <c r="I188" s="61" t="s">
        <v>149</v>
      </c>
      <c r="J188" s="61" t="s">
        <v>150</v>
      </c>
      <c r="K188" s="198" t="s">
        <v>270</v>
      </c>
      <c r="L188" s="199"/>
      <c r="M188" s="200"/>
      <c r="N188" s="110" t="s">
        <v>87</v>
      </c>
      <c r="O188" s="63" t="s">
        <v>88</v>
      </c>
      <c r="P188" s="149" t="n">
        <v>2100</v>
      </c>
      <c r="Q188" s="63" t="s">
        <v>33</v>
      </c>
      <c r="R188" s="27" t="n">
        <v>2.14</v>
      </c>
      <c r="S188" s="30" t="n">
        <f aca="false">P188*R188</f>
        <v>4494</v>
      </c>
      <c r="T188" s="196" t="n">
        <v>1900</v>
      </c>
      <c r="U188" s="196" t="n">
        <f aca="false">S188*$T$188/SUM($S$188:$S$189)</f>
        <v>1010.48042376131</v>
      </c>
      <c r="V188" s="30" t="n">
        <f aca="false">U188+S188</f>
        <v>5504.48042376131</v>
      </c>
      <c r="W188" s="30" t="n">
        <f aca="false">V188/P188</f>
        <v>2.62118115417205</v>
      </c>
    </row>
    <row r="189" customFormat="false" ht="15" hidden="false" customHeight="true" outlineLevel="0" collapsed="false">
      <c r="A189" s="78" t="s">
        <v>262</v>
      </c>
      <c r="B189" s="78" t="str">
        <f aca="false">RIGHT(A189,LEN(A189)-FIND("_",A189))</f>
        <v>C30382</v>
      </c>
      <c r="C189" s="79" t="str">
        <f aca="false">_xlfn.TEXTJOIN("-",TRUE(),MID(A189,1,4),MID(A189,5,2),MID(A189,7,2))</f>
        <v>2024-04-02</v>
      </c>
      <c r="D189" s="79" t="n">
        <v>45384</v>
      </c>
      <c r="E189" s="34" t="s">
        <v>25</v>
      </c>
      <c r="F189" s="34" t="s">
        <v>26</v>
      </c>
      <c r="G189" s="111" t="s">
        <v>269</v>
      </c>
      <c r="H189" s="181" t="n">
        <v>45380</v>
      </c>
      <c r="I189" s="65" t="s">
        <v>149</v>
      </c>
      <c r="J189" s="65" t="s">
        <v>150</v>
      </c>
      <c r="K189" s="201" t="s">
        <v>270</v>
      </c>
      <c r="L189" s="202"/>
      <c r="M189" s="203"/>
      <c r="N189" s="114" t="s">
        <v>31</v>
      </c>
      <c r="O189" s="67" t="s">
        <v>32</v>
      </c>
      <c r="P189" s="152" t="n">
        <v>594</v>
      </c>
      <c r="Q189" s="67" t="s">
        <v>33</v>
      </c>
      <c r="R189" s="42" t="n">
        <v>6.66</v>
      </c>
      <c r="S189" s="45" t="n">
        <f aca="false">P189*R189</f>
        <v>3956.04</v>
      </c>
      <c r="T189" s="131"/>
      <c r="U189" s="196" t="n">
        <f aca="false">S189*$T$188/SUM($S$188:$S$189)</f>
        <v>889.519576238692</v>
      </c>
      <c r="V189" s="45" t="n">
        <f aca="false">U189+S189</f>
        <v>4845.55957623869</v>
      </c>
      <c r="W189" s="45" t="n">
        <f aca="false">V189/P189</f>
        <v>8.15750770410554</v>
      </c>
    </row>
    <row r="190" customFormat="false" ht="15" hidden="false" customHeight="true" outlineLevel="0" collapsed="false">
      <c r="A190" s="69" t="s">
        <v>271</v>
      </c>
      <c r="B190" s="69" t="str">
        <f aca="false">RIGHT(A190,LEN(A190)-FIND("_",A190))</f>
        <v>C29747</v>
      </c>
      <c r="C190" s="70" t="str">
        <f aca="false">_xlfn.TEXTJOIN("-",TRUE(),MID(A190,1,4),MID(A190,5,2),MID(A190,7,2))</f>
        <v>2024-04-01</v>
      </c>
      <c r="D190" s="70" t="n">
        <v>45383</v>
      </c>
      <c r="E190" s="49" t="s">
        <v>272</v>
      </c>
      <c r="F190" s="49" t="s">
        <v>26</v>
      </c>
      <c r="G190" s="80" t="s">
        <v>273</v>
      </c>
      <c r="H190" s="179" t="n">
        <v>45372</v>
      </c>
      <c r="I190" s="69" t="s">
        <v>48</v>
      </c>
      <c r="J190" s="69"/>
      <c r="K190" s="204" t="s">
        <v>274</v>
      </c>
      <c r="L190" s="194"/>
      <c r="M190" s="195"/>
      <c r="N190" s="205" t="s">
        <v>275</v>
      </c>
      <c r="O190" s="206" t="s">
        <v>276</v>
      </c>
      <c r="P190" s="207" t="n">
        <v>4</v>
      </c>
      <c r="Q190" s="75" t="s">
        <v>240</v>
      </c>
      <c r="R190" s="208" t="n">
        <v>114</v>
      </c>
      <c r="S190" s="59" t="n">
        <f aca="false">P190*R190</f>
        <v>456</v>
      </c>
      <c r="T190" s="189" t="n">
        <f aca="false">6500+1772.21</f>
        <v>8272.21</v>
      </c>
      <c r="U190" s="85" t="n">
        <f aca="false">S190*$T$190/SUM($S$190:$S$220)</f>
        <v>42.5697604685675</v>
      </c>
      <c r="V190" s="59" t="n">
        <f aca="false">U190+S190</f>
        <v>498.569760468568</v>
      </c>
      <c r="W190" s="59" t="n">
        <f aca="false">V190/P190</f>
        <v>124.642440117142</v>
      </c>
    </row>
    <row r="191" customFormat="false" ht="15" hidden="false" customHeight="true" outlineLevel="0" collapsed="false">
      <c r="A191" s="76" t="s">
        <v>271</v>
      </c>
      <c r="B191" s="76" t="str">
        <f aca="false">RIGHT(A191,LEN(A191)-FIND("_",A191))</f>
        <v>C29747</v>
      </c>
      <c r="C191" s="77" t="str">
        <f aca="false">_xlfn.TEXTJOIN("-",TRUE(),MID(A191,1,4),MID(A191,5,2),MID(A191,7,2))</f>
        <v>2024-04-01</v>
      </c>
      <c r="D191" s="77" t="n">
        <v>45383</v>
      </c>
      <c r="E191" s="122" t="s">
        <v>272</v>
      </c>
      <c r="F191" s="122" t="s">
        <v>26</v>
      </c>
      <c r="G191" s="86" t="s">
        <v>273</v>
      </c>
      <c r="H191" s="180" t="n">
        <v>45372</v>
      </c>
      <c r="I191" s="76" t="s">
        <v>48</v>
      </c>
      <c r="J191" s="76"/>
      <c r="K191" s="209" t="s">
        <v>274</v>
      </c>
      <c r="L191" s="199"/>
      <c r="M191" s="200"/>
      <c r="N191" s="210" t="s">
        <v>277</v>
      </c>
      <c r="O191" s="210" t="s">
        <v>278</v>
      </c>
      <c r="P191" s="211" t="n">
        <v>26</v>
      </c>
      <c r="Q191" s="63" t="s">
        <v>240</v>
      </c>
      <c r="R191" s="212" t="n">
        <v>54</v>
      </c>
      <c r="S191" s="30" t="n">
        <f aca="false">P191*R191</f>
        <v>1404</v>
      </c>
      <c r="T191" s="130"/>
      <c r="U191" s="90" t="n">
        <f aca="false">S191*$T$190/SUM($S$190:$S$220)</f>
        <v>131.07005196901</v>
      </c>
      <c r="V191" s="30" t="n">
        <f aca="false">U191+S191</f>
        <v>1535.07005196901</v>
      </c>
      <c r="W191" s="30" t="n">
        <f aca="false">V191/P191</f>
        <v>59.0411558449619</v>
      </c>
    </row>
    <row r="192" customFormat="false" ht="15" hidden="false" customHeight="true" outlineLevel="0" collapsed="false">
      <c r="A192" s="76" t="s">
        <v>271</v>
      </c>
      <c r="B192" s="76" t="str">
        <f aca="false">RIGHT(A192,LEN(A192)-FIND("_",A192))</f>
        <v>C29747</v>
      </c>
      <c r="C192" s="77" t="str">
        <f aca="false">_xlfn.TEXTJOIN("-",TRUE(),MID(A192,1,4),MID(A192,5,2),MID(A192,7,2))</f>
        <v>2024-04-01</v>
      </c>
      <c r="D192" s="77" t="n">
        <v>45383</v>
      </c>
      <c r="E192" s="122" t="s">
        <v>272</v>
      </c>
      <c r="F192" s="122" t="s">
        <v>26</v>
      </c>
      <c r="G192" s="86" t="s">
        <v>273</v>
      </c>
      <c r="H192" s="180" t="n">
        <v>45372</v>
      </c>
      <c r="I192" s="76" t="s">
        <v>48</v>
      </c>
      <c r="J192" s="76"/>
      <c r="K192" s="209" t="s">
        <v>274</v>
      </c>
      <c r="L192" s="199"/>
      <c r="M192" s="200"/>
      <c r="N192" s="211" t="s">
        <v>279</v>
      </c>
      <c r="O192" s="213" t="s">
        <v>280</v>
      </c>
      <c r="P192" s="211" t="n">
        <v>14</v>
      </c>
      <c r="Q192" s="63" t="s">
        <v>240</v>
      </c>
      <c r="R192" s="212" t="n">
        <v>90</v>
      </c>
      <c r="S192" s="30" t="n">
        <f aca="false">P192*R192</f>
        <v>1260</v>
      </c>
      <c r="T192" s="130"/>
      <c r="U192" s="90" t="n">
        <f aca="false">S192*$T$190/SUM($S$190:$S$220)</f>
        <v>117.626969715779</v>
      </c>
      <c r="V192" s="30" t="n">
        <f aca="false">U192+S192</f>
        <v>1377.62696971578</v>
      </c>
      <c r="W192" s="30" t="n">
        <f aca="false">V192/P192</f>
        <v>98.4019264082699</v>
      </c>
    </row>
    <row r="193" customFormat="false" ht="15" hidden="false" customHeight="true" outlineLevel="0" collapsed="false">
      <c r="A193" s="76" t="s">
        <v>271</v>
      </c>
      <c r="B193" s="76" t="str">
        <f aca="false">RIGHT(A193,LEN(A193)-FIND("_",A193))</f>
        <v>C29747</v>
      </c>
      <c r="C193" s="77" t="str">
        <f aca="false">_xlfn.TEXTJOIN("-",TRUE(),MID(A193,1,4),MID(A193,5,2),MID(A193,7,2))</f>
        <v>2024-04-01</v>
      </c>
      <c r="D193" s="77" t="n">
        <v>45383</v>
      </c>
      <c r="E193" s="122" t="s">
        <v>272</v>
      </c>
      <c r="F193" s="122" t="s">
        <v>26</v>
      </c>
      <c r="G193" s="86" t="s">
        <v>273</v>
      </c>
      <c r="H193" s="180" t="n">
        <v>45372</v>
      </c>
      <c r="I193" s="76" t="s">
        <v>48</v>
      </c>
      <c r="J193" s="76"/>
      <c r="K193" s="209" t="s">
        <v>274</v>
      </c>
      <c r="L193" s="199"/>
      <c r="M193" s="200"/>
      <c r="N193" s="214" t="s">
        <v>281</v>
      </c>
      <c r="O193" s="210" t="s">
        <v>282</v>
      </c>
      <c r="P193" s="211" t="n">
        <v>6</v>
      </c>
      <c r="Q193" s="63" t="s">
        <v>240</v>
      </c>
      <c r="R193" s="212" t="n">
        <v>82</v>
      </c>
      <c r="S193" s="30" t="n">
        <f aca="false">P193*R193</f>
        <v>492</v>
      </c>
      <c r="T193" s="130"/>
      <c r="U193" s="90" t="n">
        <f aca="false">S193*$T$190/SUM($S$190:$S$220)</f>
        <v>45.9305310318755</v>
      </c>
      <c r="V193" s="30" t="n">
        <f aca="false">U193+S193</f>
        <v>537.930531031876</v>
      </c>
      <c r="W193" s="30" t="n">
        <f aca="false">V193/P193</f>
        <v>89.6550885053126</v>
      </c>
    </row>
    <row r="194" customFormat="false" ht="15" hidden="false" customHeight="true" outlineLevel="0" collapsed="false">
      <c r="A194" s="76" t="s">
        <v>271</v>
      </c>
      <c r="B194" s="76" t="str">
        <f aca="false">RIGHT(A194,LEN(A194)-FIND("_",A194))</f>
        <v>C29747</v>
      </c>
      <c r="C194" s="77" t="str">
        <f aca="false">_xlfn.TEXTJOIN("-",TRUE(),MID(A194,1,4),MID(A194,5,2),MID(A194,7,2))</f>
        <v>2024-04-01</v>
      </c>
      <c r="D194" s="77" t="n">
        <v>45383</v>
      </c>
      <c r="E194" s="122" t="s">
        <v>272</v>
      </c>
      <c r="F194" s="122" t="s">
        <v>26</v>
      </c>
      <c r="G194" s="86" t="s">
        <v>273</v>
      </c>
      <c r="H194" s="180" t="n">
        <v>45372</v>
      </c>
      <c r="I194" s="76" t="s">
        <v>48</v>
      </c>
      <c r="J194" s="76"/>
      <c r="K194" s="209" t="s">
        <v>274</v>
      </c>
      <c r="L194" s="199"/>
      <c r="M194" s="200"/>
      <c r="N194" s="214" t="s">
        <v>283</v>
      </c>
      <c r="O194" s="213" t="s">
        <v>284</v>
      </c>
      <c r="P194" s="211" t="n">
        <v>2</v>
      </c>
      <c r="Q194" s="63" t="s">
        <v>240</v>
      </c>
      <c r="R194" s="212" t="n">
        <v>29</v>
      </c>
      <c r="S194" s="30" t="n">
        <f aca="false">P194*R194</f>
        <v>58</v>
      </c>
      <c r="T194" s="130"/>
      <c r="U194" s="90" t="n">
        <f aca="false">S194*$T$190/SUM($S$190:$S$220)</f>
        <v>5.4145747964406</v>
      </c>
      <c r="V194" s="30" t="n">
        <f aca="false">U194+S194</f>
        <v>63.4145747964406</v>
      </c>
      <c r="W194" s="30" t="n">
        <f aca="false">V194/P194</f>
        <v>31.7072873982203</v>
      </c>
    </row>
    <row r="195" customFormat="false" ht="15" hidden="false" customHeight="true" outlineLevel="0" collapsed="false">
      <c r="A195" s="76" t="s">
        <v>271</v>
      </c>
      <c r="B195" s="76" t="str">
        <f aca="false">RIGHT(A195,LEN(A195)-FIND("_",A195))</f>
        <v>C29747</v>
      </c>
      <c r="C195" s="77" t="str">
        <f aca="false">_xlfn.TEXTJOIN("-",TRUE(),MID(A195,1,4),MID(A195,5,2),MID(A195,7,2))</f>
        <v>2024-04-01</v>
      </c>
      <c r="D195" s="77" t="n">
        <v>45383</v>
      </c>
      <c r="E195" s="122" t="s">
        <v>272</v>
      </c>
      <c r="F195" s="122" t="s">
        <v>26</v>
      </c>
      <c r="G195" s="86" t="s">
        <v>273</v>
      </c>
      <c r="H195" s="180" t="n">
        <v>45372</v>
      </c>
      <c r="I195" s="76" t="s">
        <v>48</v>
      </c>
      <c r="J195" s="76"/>
      <c r="K195" s="209" t="s">
        <v>274</v>
      </c>
      <c r="L195" s="199"/>
      <c r="M195" s="200"/>
      <c r="N195" s="214" t="s">
        <v>285</v>
      </c>
      <c r="O195" s="210" t="s">
        <v>286</v>
      </c>
      <c r="P195" s="211" t="n">
        <v>1</v>
      </c>
      <c r="Q195" s="63" t="s">
        <v>240</v>
      </c>
      <c r="R195" s="212" t="n">
        <v>26</v>
      </c>
      <c r="S195" s="30" t="n">
        <f aca="false">P195*R195</f>
        <v>26</v>
      </c>
      <c r="T195" s="130"/>
      <c r="U195" s="90" t="n">
        <f aca="false">S195*$T$190/SUM($S$190:$S$220)</f>
        <v>2.4272231846113</v>
      </c>
      <c r="V195" s="30" t="n">
        <f aca="false">U195+S195</f>
        <v>28.4272231846113</v>
      </c>
      <c r="W195" s="30" t="n">
        <f aca="false">V195/P195</f>
        <v>28.4272231846113</v>
      </c>
    </row>
    <row r="196" customFormat="false" ht="15" hidden="false" customHeight="true" outlineLevel="0" collapsed="false">
      <c r="A196" s="76" t="s">
        <v>271</v>
      </c>
      <c r="B196" s="76" t="str">
        <f aca="false">RIGHT(A196,LEN(A196)-FIND("_",A196))</f>
        <v>C29747</v>
      </c>
      <c r="C196" s="77" t="str">
        <f aca="false">_xlfn.TEXTJOIN("-",TRUE(),MID(A196,1,4),MID(A196,5,2),MID(A196,7,2))</f>
        <v>2024-04-01</v>
      </c>
      <c r="D196" s="77" t="n">
        <v>45383</v>
      </c>
      <c r="E196" s="122" t="s">
        <v>272</v>
      </c>
      <c r="F196" s="122" t="s">
        <v>26</v>
      </c>
      <c r="G196" s="86" t="s">
        <v>273</v>
      </c>
      <c r="H196" s="180" t="n">
        <v>45372</v>
      </c>
      <c r="I196" s="76" t="s">
        <v>48</v>
      </c>
      <c r="J196" s="76"/>
      <c r="K196" s="209" t="s">
        <v>274</v>
      </c>
      <c r="L196" s="199"/>
      <c r="M196" s="200"/>
      <c r="N196" s="214" t="s">
        <v>287</v>
      </c>
      <c r="O196" s="213" t="s">
        <v>288</v>
      </c>
      <c r="P196" s="211" t="n">
        <v>1</v>
      </c>
      <c r="Q196" s="63" t="s">
        <v>240</v>
      </c>
      <c r="R196" s="212" t="n">
        <v>26</v>
      </c>
      <c r="S196" s="30" t="n">
        <f aca="false">P196*R196</f>
        <v>26</v>
      </c>
      <c r="T196" s="130"/>
      <c r="U196" s="90" t="n">
        <f aca="false">S196*$T$190/SUM($S$190:$S$220)</f>
        <v>2.4272231846113</v>
      </c>
      <c r="V196" s="30" t="n">
        <f aca="false">U196+S196</f>
        <v>28.4272231846113</v>
      </c>
      <c r="W196" s="30" t="n">
        <f aca="false">V196/P196</f>
        <v>28.4272231846113</v>
      </c>
    </row>
    <row r="197" customFormat="false" ht="15" hidden="false" customHeight="true" outlineLevel="0" collapsed="false">
      <c r="A197" s="76" t="s">
        <v>271</v>
      </c>
      <c r="B197" s="76" t="str">
        <f aca="false">RIGHT(A197,LEN(A197)-FIND("_",A197))</f>
        <v>C29747</v>
      </c>
      <c r="C197" s="77" t="str">
        <f aca="false">_xlfn.TEXTJOIN("-",TRUE(),MID(A197,1,4),MID(A197,5,2),MID(A197,7,2))</f>
        <v>2024-04-01</v>
      </c>
      <c r="D197" s="77" t="n">
        <v>45383</v>
      </c>
      <c r="E197" s="122" t="s">
        <v>272</v>
      </c>
      <c r="F197" s="122" t="s">
        <v>26</v>
      </c>
      <c r="G197" s="86" t="s">
        <v>273</v>
      </c>
      <c r="H197" s="180" t="n">
        <v>45372</v>
      </c>
      <c r="I197" s="76" t="s">
        <v>48</v>
      </c>
      <c r="J197" s="76"/>
      <c r="K197" s="209" t="s">
        <v>274</v>
      </c>
      <c r="L197" s="199"/>
      <c r="M197" s="200"/>
      <c r="N197" s="214" t="s">
        <v>289</v>
      </c>
      <c r="O197" s="210" t="s">
        <v>290</v>
      </c>
      <c r="P197" s="211" t="n">
        <v>5</v>
      </c>
      <c r="Q197" s="63" t="s">
        <v>240</v>
      </c>
      <c r="R197" s="212" t="n">
        <v>26</v>
      </c>
      <c r="S197" s="30" t="n">
        <f aca="false">P197*R197</f>
        <v>130</v>
      </c>
      <c r="T197" s="130"/>
      <c r="U197" s="90" t="n">
        <f aca="false">S197*$T$190/SUM($S$190:$S$220)</f>
        <v>12.1361159230565</v>
      </c>
      <c r="V197" s="30" t="n">
        <f aca="false">U197+S197</f>
        <v>142.136115923057</v>
      </c>
      <c r="W197" s="30" t="n">
        <f aca="false">V197/P197</f>
        <v>28.4272231846113</v>
      </c>
    </row>
    <row r="198" customFormat="false" ht="15" hidden="false" customHeight="true" outlineLevel="0" collapsed="false">
      <c r="A198" s="76" t="s">
        <v>271</v>
      </c>
      <c r="B198" s="76" t="str">
        <f aca="false">RIGHT(A198,LEN(A198)-FIND("_",A198))</f>
        <v>C29747</v>
      </c>
      <c r="C198" s="77" t="str">
        <f aca="false">_xlfn.TEXTJOIN("-",TRUE(),MID(A198,1,4),MID(A198,5,2),MID(A198,7,2))</f>
        <v>2024-04-01</v>
      </c>
      <c r="D198" s="77" t="n">
        <v>45383</v>
      </c>
      <c r="E198" s="122" t="s">
        <v>272</v>
      </c>
      <c r="F198" s="122" t="s">
        <v>26</v>
      </c>
      <c r="G198" s="86" t="s">
        <v>273</v>
      </c>
      <c r="H198" s="180" t="n">
        <v>45372</v>
      </c>
      <c r="I198" s="76" t="s">
        <v>48</v>
      </c>
      <c r="J198" s="76"/>
      <c r="K198" s="209" t="s">
        <v>274</v>
      </c>
      <c r="L198" s="199"/>
      <c r="M198" s="200"/>
      <c r="N198" s="214" t="s">
        <v>291</v>
      </c>
      <c r="O198" s="213" t="s">
        <v>292</v>
      </c>
      <c r="P198" s="211" t="n">
        <v>7</v>
      </c>
      <c r="Q198" s="63" t="s">
        <v>240</v>
      </c>
      <c r="R198" s="212" t="n">
        <v>39</v>
      </c>
      <c r="S198" s="30" t="n">
        <f aca="false">P198*R198</f>
        <v>273</v>
      </c>
      <c r="T198" s="130"/>
      <c r="U198" s="90" t="n">
        <f aca="false">S198*$T$190/SUM($S$190:$S$220)</f>
        <v>25.4858434384187</v>
      </c>
      <c r="V198" s="30" t="n">
        <f aca="false">U198+S198</f>
        <v>298.485843438419</v>
      </c>
      <c r="W198" s="30" t="n">
        <f aca="false">V198/P198</f>
        <v>42.640834776917</v>
      </c>
    </row>
    <row r="199" customFormat="false" ht="15" hidden="false" customHeight="true" outlineLevel="0" collapsed="false">
      <c r="A199" s="76" t="s">
        <v>271</v>
      </c>
      <c r="B199" s="76" t="str">
        <f aca="false">RIGHT(A199,LEN(A199)-FIND("_",A199))</f>
        <v>C29747</v>
      </c>
      <c r="C199" s="77" t="str">
        <f aca="false">_xlfn.TEXTJOIN("-",TRUE(),MID(A199,1,4),MID(A199,5,2),MID(A199,7,2))</f>
        <v>2024-04-01</v>
      </c>
      <c r="D199" s="77" t="n">
        <v>45383</v>
      </c>
      <c r="E199" s="122" t="s">
        <v>272</v>
      </c>
      <c r="F199" s="122" t="s">
        <v>26</v>
      </c>
      <c r="G199" s="86" t="s">
        <v>273</v>
      </c>
      <c r="H199" s="180" t="n">
        <v>45372</v>
      </c>
      <c r="I199" s="76" t="s">
        <v>48</v>
      </c>
      <c r="J199" s="76"/>
      <c r="K199" s="209" t="s">
        <v>274</v>
      </c>
      <c r="L199" s="199"/>
      <c r="M199" s="200"/>
      <c r="N199" s="214" t="s">
        <v>293</v>
      </c>
      <c r="O199" s="210" t="s">
        <v>294</v>
      </c>
      <c r="P199" s="211" t="n">
        <v>4</v>
      </c>
      <c r="Q199" s="63" t="s">
        <v>240</v>
      </c>
      <c r="R199" s="212" t="n">
        <v>58</v>
      </c>
      <c r="S199" s="30" t="n">
        <f aca="false">P199*R199</f>
        <v>232</v>
      </c>
      <c r="T199" s="130"/>
      <c r="U199" s="90" t="n">
        <f aca="false">S199*$T$190/SUM($S$190:$S$220)</f>
        <v>21.6582991857624</v>
      </c>
      <c r="V199" s="30" t="n">
        <f aca="false">U199+S199</f>
        <v>253.658299185762</v>
      </c>
      <c r="W199" s="30" t="n">
        <f aca="false">V199/P199</f>
        <v>63.4145747964406</v>
      </c>
    </row>
    <row r="200" customFormat="false" ht="15" hidden="false" customHeight="true" outlineLevel="0" collapsed="false">
      <c r="A200" s="76" t="s">
        <v>271</v>
      </c>
      <c r="B200" s="76" t="str">
        <f aca="false">RIGHT(A200,LEN(A200)-FIND("_",A200))</f>
        <v>C29747</v>
      </c>
      <c r="C200" s="77" t="str">
        <f aca="false">_xlfn.TEXTJOIN("-",TRUE(),MID(A200,1,4),MID(A200,5,2),MID(A200,7,2))</f>
        <v>2024-04-01</v>
      </c>
      <c r="D200" s="77" t="n">
        <v>45383</v>
      </c>
      <c r="E200" s="122" t="s">
        <v>272</v>
      </c>
      <c r="F200" s="122" t="s">
        <v>26</v>
      </c>
      <c r="G200" s="86" t="s">
        <v>273</v>
      </c>
      <c r="H200" s="180" t="n">
        <v>45372</v>
      </c>
      <c r="I200" s="76" t="s">
        <v>48</v>
      </c>
      <c r="J200" s="76"/>
      <c r="K200" s="209" t="s">
        <v>274</v>
      </c>
      <c r="L200" s="199"/>
      <c r="M200" s="200"/>
      <c r="N200" s="214" t="s">
        <v>295</v>
      </c>
      <c r="O200" s="213" t="s">
        <v>296</v>
      </c>
      <c r="P200" s="211" t="n">
        <v>2</v>
      </c>
      <c r="Q200" s="63" t="s">
        <v>240</v>
      </c>
      <c r="R200" s="212" t="n">
        <v>56</v>
      </c>
      <c r="S200" s="30" t="n">
        <f aca="false">P200*R200</f>
        <v>112</v>
      </c>
      <c r="T200" s="130"/>
      <c r="U200" s="90" t="n">
        <f aca="false">S200*$T$190/SUM($S$190:$S$220)</f>
        <v>10.4557306414025</v>
      </c>
      <c r="V200" s="30" t="n">
        <f aca="false">U200+S200</f>
        <v>122.455730641403</v>
      </c>
      <c r="W200" s="30" t="n">
        <f aca="false">V200/P200</f>
        <v>61.2278653207013</v>
      </c>
    </row>
    <row r="201" customFormat="false" ht="15" hidden="false" customHeight="true" outlineLevel="0" collapsed="false">
      <c r="A201" s="76" t="s">
        <v>271</v>
      </c>
      <c r="B201" s="76" t="str">
        <f aca="false">RIGHT(A201,LEN(A201)-FIND("_",A201))</f>
        <v>C29747</v>
      </c>
      <c r="C201" s="77" t="str">
        <f aca="false">_xlfn.TEXTJOIN("-",TRUE(),MID(A201,1,4),MID(A201,5,2),MID(A201,7,2))</f>
        <v>2024-04-01</v>
      </c>
      <c r="D201" s="77" t="n">
        <v>45383</v>
      </c>
      <c r="E201" s="122" t="s">
        <v>272</v>
      </c>
      <c r="F201" s="122" t="s">
        <v>26</v>
      </c>
      <c r="G201" s="86" t="s">
        <v>273</v>
      </c>
      <c r="H201" s="180" t="n">
        <v>45372</v>
      </c>
      <c r="I201" s="76" t="s">
        <v>48</v>
      </c>
      <c r="J201" s="76"/>
      <c r="K201" s="209" t="s">
        <v>274</v>
      </c>
      <c r="L201" s="199"/>
      <c r="M201" s="200"/>
      <c r="N201" s="210" t="s">
        <v>297</v>
      </c>
      <c r="O201" s="210" t="s">
        <v>298</v>
      </c>
      <c r="P201" s="211" t="n">
        <v>50</v>
      </c>
      <c r="Q201" s="63" t="s">
        <v>240</v>
      </c>
      <c r="R201" s="212" t="n">
        <v>50</v>
      </c>
      <c r="S201" s="30" t="n">
        <f aca="false">P201*R201</f>
        <v>2500</v>
      </c>
      <c r="T201" s="130"/>
      <c r="U201" s="90" t="n">
        <f aca="false">S201*$T$190/SUM($S$190:$S$220)</f>
        <v>233.386844674164</v>
      </c>
      <c r="V201" s="30" t="n">
        <f aca="false">U201+S201</f>
        <v>2733.38684467416</v>
      </c>
      <c r="W201" s="30" t="n">
        <f aca="false">V201/P201</f>
        <v>54.6677368934833</v>
      </c>
    </row>
    <row r="202" customFormat="false" ht="15" hidden="false" customHeight="true" outlineLevel="0" collapsed="false">
      <c r="A202" s="76" t="s">
        <v>271</v>
      </c>
      <c r="B202" s="76" t="str">
        <f aca="false">RIGHT(A202,LEN(A202)-FIND("_",A202))</f>
        <v>C29747</v>
      </c>
      <c r="C202" s="77" t="str">
        <f aca="false">_xlfn.TEXTJOIN("-",TRUE(),MID(A202,1,4),MID(A202,5,2),MID(A202,7,2))</f>
        <v>2024-04-01</v>
      </c>
      <c r="D202" s="77" t="n">
        <v>45383</v>
      </c>
      <c r="E202" s="122" t="s">
        <v>272</v>
      </c>
      <c r="F202" s="122" t="s">
        <v>26</v>
      </c>
      <c r="G202" s="86" t="s">
        <v>273</v>
      </c>
      <c r="H202" s="180" t="n">
        <v>45372</v>
      </c>
      <c r="I202" s="76" t="s">
        <v>48</v>
      </c>
      <c r="J202" s="76"/>
      <c r="K202" s="209" t="s">
        <v>274</v>
      </c>
      <c r="L202" s="199"/>
      <c r="M202" s="200"/>
      <c r="N202" s="215" t="s">
        <v>299</v>
      </c>
      <c r="O202" s="213" t="s">
        <v>300</v>
      </c>
      <c r="P202" s="211" t="n">
        <v>125</v>
      </c>
      <c r="Q202" s="63" t="s">
        <v>240</v>
      </c>
      <c r="R202" s="212" t="n">
        <v>60</v>
      </c>
      <c r="S202" s="30" t="n">
        <f aca="false">P202*R202</f>
        <v>7500</v>
      </c>
      <c r="T202" s="130"/>
      <c r="U202" s="90" t="n">
        <f aca="false">S202*$T$190/SUM($S$190:$S$220)</f>
        <v>700.160534022492</v>
      </c>
      <c r="V202" s="30" t="n">
        <f aca="false">U202+S202</f>
        <v>8200.16053402249</v>
      </c>
      <c r="W202" s="30" t="n">
        <f aca="false">V202/P202</f>
        <v>65.6012842721799</v>
      </c>
    </row>
    <row r="203" customFormat="false" ht="15" hidden="false" customHeight="true" outlineLevel="0" collapsed="false">
      <c r="A203" s="76" t="s">
        <v>271</v>
      </c>
      <c r="B203" s="76" t="str">
        <f aca="false">RIGHT(A203,LEN(A203)-FIND("_",A203))</f>
        <v>C29747</v>
      </c>
      <c r="C203" s="77" t="str">
        <f aca="false">_xlfn.TEXTJOIN("-",TRUE(),MID(A203,1,4),MID(A203,5,2),MID(A203,7,2))</f>
        <v>2024-04-01</v>
      </c>
      <c r="D203" s="77" t="n">
        <v>45383</v>
      </c>
      <c r="E203" s="122" t="s">
        <v>272</v>
      </c>
      <c r="F203" s="122" t="s">
        <v>26</v>
      </c>
      <c r="G203" s="86" t="s">
        <v>273</v>
      </c>
      <c r="H203" s="180" t="n">
        <v>45372</v>
      </c>
      <c r="I203" s="76" t="s">
        <v>48</v>
      </c>
      <c r="J203" s="76"/>
      <c r="K203" s="209" t="s">
        <v>274</v>
      </c>
      <c r="L203" s="199"/>
      <c r="M203" s="200"/>
      <c r="N203" s="215" t="s">
        <v>301</v>
      </c>
      <c r="O203" s="210" t="s">
        <v>302</v>
      </c>
      <c r="P203" s="211" t="n">
        <v>320</v>
      </c>
      <c r="Q203" s="63" t="s">
        <v>240</v>
      </c>
      <c r="R203" s="212" t="n">
        <v>67</v>
      </c>
      <c r="S203" s="30" t="n">
        <f aca="false">P203*R203</f>
        <v>21440</v>
      </c>
      <c r="T203" s="130"/>
      <c r="U203" s="90" t="n">
        <f aca="false">S203*$T$190/SUM($S$190:$S$220)</f>
        <v>2001.52557992563</v>
      </c>
      <c r="V203" s="30" t="n">
        <f aca="false">U203+S203</f>
        <v>23441.5255799256</v>
      </c>
      <c r="W203" s="30" t="n">
        <f aca="false">V203/P203</f>
        <v>73.2547674372676</v>
      </c>
    </row>
    <row r="204" customFormat="false" ht="15" hidden="false" customHeight="true" outlineLevel="0" collapsed="false">
      <c r="A204" s="76" t="s">
        <v>271</v>
      </c>
      <c r="B204" s="76" t="str">
        <f aca="false">RIGHT(A204,LEN(A204)-FIND("_",A204))</f>
        <v>C29747</v>
      </c>
      <c r="C204" s="77" t="str">
        <f aca="false">_xlfn.TEXTJOIN("-",TRUE(),MID(A204,1,4),MID(A204,5,2),MID(A204,7,2))</f>
        <v>2024-04-01</v>
      </c>
      <c r="D204" s="77" t="n">
        <v>45383</v>
      </c>
      <c r="E204" s="122" t="s">
        <v>272</v>
      </c>
      <c r="F204" s="122" t="s">
        <v>26</v>
      </c>
      <c r="G204" s="86" t="s">
        <v>273</v>
      </c>
      <c r="H204" s="180" t="n">
        <v>45372</v>
      </c>
      <c r="I204" s="76" t="s">
        <v>48</v>
      </c>
      <c r="J204" s="76"/>
      <c r="K204" s="209" t="s">
        <v>274</v>
      </c>
      <c r="L204" s="199"/>
      <c r="M204" s="200"/>
      <c r="N204" s="215" t="s">
        <v>303</v>
      </c>
      <c r="O204" s="213" t="s">
        <v>304</v>
      </c>
      <c r="P204" s="211" t="n">
        <v>258</v>
      </c>
      <c r="Q204" s="63" t="s">
        <v>240</v>
      </c>
      <c r="R204" s="212" t="n">
        <v>74</v>
      </c>
      <c r="S204" s="30" t="n">
        <f aca="false">P204*R204</f>
        <v>19092</v>
      </c>
      <c r="T204" s="130"/>
      <c r="U204" s="90" t="n">
        <f aca="false">S204*$T$190/SUM($S$190:$S$220)</f>
        <v>1782.32865540765</v>
      </c>
      <c r="V204" s="30" t="n">
        <f aca="false">U204+S204</f>
        <v>20874.3286554077</v>
      </c>
      <c r="W204" s="30" t="n">
        <f aca="false">V204/P204</f>
        <v>80.9082506023553</v>
      </c>
    </row>
    <row r="205" customFormat="false" ht="15" hidden="false" customHeight="true" outlineLevel="0" collapsed="false">
      <c r="A205" s="76" t="s">
        <v>271</v>
      </c>
      <c r="B205" s="76" t="str">
        <f aca="false">RIGHT(A205,LEN(A205)-FIND("_",A205))</f>
        <v>C29747</v>
      </c>
      <c r="C205" s="77" t="str">
        <f aca="false">_xlfn.TEXTJOIN("-",TRUE(),MID(A205,1,4),MID(A205,5,2),MID(A205,7,2))</f>
        <v>2024-04-01</v>
      </c>
      <c r="D205" s="77" t="n">
        <v>45383</v>
      </c>
      <c r="E205" s="122" t="s">
        <v>272</v>
      </c>
      <c r="F205" s="122" t="s">
        <v>26</v>
      </c>
      <c r="G205" s="86" t="s">
        <v>273</v>
      </c>
      <c r="H205" s="180" t="n">
        <v>45372</v>
      </c>
      <c r="I205" s="76" t="s">
        <v>48</v>
      </c>
      <c r="J205" s="76"/>
      <c r="K205" s="209" t="s">
        <v>274</v>
      </c>
      <c r="L205" s="199"/>
      <c r="M205" s="200"/>
      <c r="N205" s="215" t="s">
        <v>305</v>
      </c>
      <c r="O205" s="210" t="s">
        <v>306</v>
      </c>
      <c r="P205" s="211" t="n">
        <v>46</v>
      </c>
      <c r="Q205" s="63" t="s">
        <v>240</v>
      </c>
      <c r="R205" s="212" t="n">
        <v>198</v>
      </c>
      <c r="S205" s="30" t="n">
        <f aca="false">P205*R205</f>
        <v>9108</v>
      </c>
      <c r="T205" s="130"/>
      <c r="U205" s="90" t="n">
        <f aca="false">S205*$T$190/SUM($S$190:$S$220)</f>
        <v>850.274952516914</v>
      </c>
      <c r="V205" s="30" t="n">
        <f aca="false">U205+S205</f>
        <v>9958.27495251691</v>
      </c>
      <c r="W205" s="30" t="n">
        <f aca="false">V205/P205</f>
        <v>216.484238098194</v>
      </c>
    </row>
    <row r="206" customFormat="false" ht="15.75" hidden="false" customHeight="true" outlineLevel="0" collapsed="false">
      <c r="A206" s="76" t="s">
        <v>271</v>
      </c>
      <c r="B206" s="76" t="str">
        <f aca="false">RIGHT(A206,LEN(A206)-FIND("_",A206))</f>
        <v>C29747</v>
      </c>
      <c r="C206" s="77" t="str">
        <f aca="false">_xlfn.TEXTJOIN("-",TRUE(),MID(A206,1,4),MID(A206,5,2),MID(A206,7,2))</f>
        <v>2024-04-01</v>
      </c>
      <c r="D206" s="77" t="n">
        <v>45383</v>
      </c>
      <c r="E206" s="122" t="s">
        <v>272</v>
      </c>
      <c r="F206" s="122" t="s">
        <v>26</v>
      </c>
      <c r="G206" s="86" t="s">
        <v>273</v>
      </c>
      <c r="H206" s="180" t="n">
        <v>45372</v>
      </c>
      <c r="I206" s="76" t="s">
        <v>48</v>
      </c>
      <c r="J206" s="76"/>
      <c r="K206" s="209" t="s">
        <v>274</v>
      </c>
      <c r="L206" s="199"/>
      <c r="M206" s="200"/>
      <c r="N206" s="215" t="s">
        <v>307</v>
      </c>
      <c r="O206" s="213" t="s">
        <v>308</v>
      </c>
      <c r="P206" s="211" t="n">
        <v>33</v>
      </c>
      <c r="Q206" s="63" t="s">
        <v>240</v>
      </c>
      <c r="R206" s="212" t="n">
        <v>386</v>
      </c>
      <c r="S206" s="30" t="n">
        <f aca="false">P206*R206</f>
        <v>12738</v>
      </c>
      <c r="T206" s="130"/>
      <c r="U206" s="90" t="n">
        <f aca="false">S206*$T$190/SUM($S$190:$S$220)</f>
        <v>1189.1526509838</v>
      </c>
      <c r="V206" s="30" t="n">
        <f aca="false">U206+S206</f>
        <v>13927.1526509838</v>
      </c>
      <c r="W206" s="30" t="n">
        <f aca="false">V206/P206</f>
        <v>422.034928817691</v>
      </c>
    </row>
    <row r="207" customFormat="false" ht="15.75" hidden="false" customHeight="true" outlineLevel="0" collapsed="false">
      <c r="A207" s="76" t="s">
        <v>271</v>
      </c>
      <c r="B207" s="76" t="str">
        <f aca="false">RIGHT(A207,LEN(A207)-FIND("_",A207))</f>
        <v>C29747</v>
      </c>
      <c r="C207" s="77" t="str">
        <f aca="false">_xlfn.TEXTJOIN("-",TRUE(),MID(A207,1,4),MID(A207,5,2),MID(A207,7,2))</f>
        <v>2024-04-01</v>
      </c>
      <c r="D207" s="77" t="n">
        <v>45383</v>
      </c>
      <c r="E207" s="122" t="s">
        <v>272</v>
      </c>
      <c r="F207" s="122" t="s">
        <v>26</v>
      </c>
      <c r="G207" s="86" t="s">
        <v>273</v>
      </c>
      <c r="H207" s="180" t="n">
        <v>45372</v>
      </c>
      <c r="I207" s="76" t="s">
        <v>48</v>
      </c>
      <c r="J207" s="76"/>
      <c r="K207" s="209" t="s">
        <v>274</v>
      </c>
      <c r="L207" s="62"/>
      <c r="M207" s="122"/>
      <c r="N207" s="215" t="s">
        <v>309</v>
      </c>
      <c r="O207" s="210" t="s">
        <v>310</v>
      </c>
      <c r="P207" s="211" t="n">
        <v>13</v>
      </c>
      <c r="Q207" s="63" t="s">
        <v>240</v>
      </c>
      <c r="R207" s="212" t="n">
        <v>513</v>
      </c>
      <c r="S207" s="30" t="n">
        <f aca="false">P207*R207</f>
        <v>6669</v>
      </c>
      <c r="T207" s="130"/>
      <c r="U207" s="90" t="n">
        <f aca="false">S207*$T$190/SUM($S$190:$S$220)</f>
        <v>622.5827468528</v>
      </c>
      <c r="V207" s="30" t="n">
        <f aca="false">U207+S207</f>
        <v>7291.5827468528</v>
      </c>
      <c r="W207" s="30" t="n">
        <f aca="false">V207/P207</f>
        <v>560.890980527139</v>
      </c>
    </row>
    <row r="208" customFormat="false" ht="15" hidden="false" customHeight="true" outlineLevel="0" collapsed="false">
      <c r="A208" s="76" t="s">
        <v>271</v>
      </c>
      <c r="B208" s="76" t="str">
        <f aca="false">RIGHT(A208,LEN(A208)-FIND("_",A208))</f>
        <v>C29747</v>
      </c>
      <c r="C208" s="77" t="str">
        <f aca="false">_xlfn.TEXTJOIN("-",TRUE(),MID(A208,1,4),MID(A208,5,2),MID(A208,7,2))</f>
        <v>2024-04-01</v>
      </c>
      <c r="D208" s="77" t="n">
        <v>45383</v>
      </c>
      <c r="E208" s="122" t="s">
        <v>272</v>
      </c>
      <c r="F208" s="122" t="s">
        <v>26</v>
      </c>
      <c r="G208" s="86" t="s">
        <v>273</v>
      </c>
      <c r="H208" s="180" t="n">
        <v>45372</v>
      </c>
      <c r="I208" s="76" t="s">
        <v>48</v>
      </c>
      <c r="J208" s="76"/>
      <c r="K208" s="209" t="s">
        <v>274</v>
      </c>
      <c r="L208" s="62"/>
      <c r="M208" s="122"/>
      <c r="N208" s="215" t="s">
        <v>311</v>
      </c>
      <c r="O208" s="213" t="s">
        <v>312</v>
      </c>
      <c r="P208" s="211" t="n">
        <v>2</v>
      </c>
      <c r="Q208" s="63" t="s">
        <v>240</v>
      </c>
      <c r="R208" s="212" t="n">
        <v>141</v>
      </c>
      <c r="S208" s="30" t="n">
        <f aca="false">P208*R208</f>
        <v>282</v>
      </c>
      <c r="T208" s="130"/>
      <c r="U208" s="90" t="n">
        <f aca="false">S208*$T$190/SUM($S$190:$S$220)</f>
        <v>26.3260360792457</v>
      </c>
      <c r="V208" s="30" t="n">
        <f aca="false">U208+S208</f>
        <v>308.326036079246</v>
      </c>
      <c r="W208" s="30" t="n">
        <f aca="false">V208/P208</f>
        <v>154.163018039623</v>
      </c>
    </row>
    <row r="209" customFormat="false" ht="15" hidden="false" customHeight="true" outlineLevel="0" collapsed="false">
      <c r="A209" s="76" t="s">
        <v>271</v>
      </c>
      <c r="B209" s="76" t="str">
        <f aca="false">RIGHT(A209,LEN(A209)-FIND("_",A209))</f>
        <v>C29747</v>
      </c>
      <c r="C209" s="77" t="str">
        <f aca="false">_xlfn.TEXTJOIN("-",TRUE(),MID(A209,1,4),MID(A209,5,2),MID(A209,7,2))</f>
        <v>2024-04-01</v>
      </c>
      <c r="D209" s="77" t="n">
        <v>45383</v>
      </c>
      <c r="E209" s="122" t="s">
        <v>272</v>
      </c>
      <c r="F209" s="122" t="s">
        <v>26</v>
      </c>
      <c r="G209" s="86" t="s">
        <v>273</v>
      </c>
      <c r="H209" s="180" t="n">
        <v>45372</v>
      </c>
      <c r="I209" s="76" t="s">
        <v>48</v>
      </c>
      <c r="J209" s="76"/>
      <c r="K209" s="209" t="s">
        <v>274</v>
      </c>
      <c r="L209" s="62"/>
      <c r="M209" s="122"/>
      <c r="N209" s="215" t="s">
        <v>313</v>
      </c>
      <c r="O209" s="210" t="s">
        <v>314</v>
      </c>
      <c r="P209" s="211" t="n">
        <v>1</v>
      </c>
      <c r="Q209" s="63" t="s">
        <v>240</v>
      </c>
      <c r="R209" s="212" t="n">
        <v>219</v>
      </c>
      <c r="S209" s="30" t="n">
        <f aca="false">P209*R209</f>
        <v>219</v>
      </c>
      <c r="T209" s="130"/>
      <c r="U209" s="90" t="n">
        <f aca="false">S209*$T$190/SUM($S$190:$S$220)</f>
        <v>20.4446875934568</v>
      </c>
      <c r="V209" s="30" t="n">
        <f aca="false">U209+S209</f>
        <v>239.444687593457</v>
      </c>
      <c r="W209" s="30" t="n">
        <f aca="false">V209/P209</f>
        <v>239.444687593457</v>
      </c>
    </row>
    <row r="210" customFormat="false" ht="15" hidden="false" customHeight="true" outlineLevel="0" collapsed="false">
      <c r="A210" s="76" t="s">
        <v>271</v>
      </c>
      <c r="B210" s="76" t="str">
        <f aca="false">RIGHT(A210,LEN(A210)-FIND("_",A210))</f>
        <v>C29747</v>
      </c>
      <c r="C210" s="77" t="str">
        <f aca="false">_xlfn.TEXTJOIN("-",TRUE(),MID(A210,1,4),MID(A210,5,2),MID(A210,7,2))</f>
        <v>2024-04-01</v>
      </c>
      <c r="D210" s="77" t="n">
        <v>45383</v>
      </c>
      <c r="E210" s="122" t="s">
        <v>272</v>
      </c>
      <c r="F210" s="122" t="s">
        <v>26</v>
      </c>
      <c r="G210" s="86" t="s">
        <v>273</v>
      </c>
      <c r="H210" s="180" t="n">
        <v>45372</v>
      </c>
      <c r="I210" s="76" t="s">
        <v>48</v>
      </c>
      <c r="J210" s="76"/>
      <c r="K210" s="209" t="s">
        <v>274</v>
      </c>
      <c r="L210" s="62"/>
      <c r="M210" s="122"/>
      <c r="N210" s="215" t="s">
        <v>315</v>
      </c>
      <c r="O210" s="213" t="s">
        <v>316</v>
      </c>
      <c r="P210" s="211" t="n">
        <v>40</v>
      </c>
      <c r="Q210" s="63" t="s">
        <v>240</v>
      </c>
      <c r="R210" s="212" t="n">
        <v>29.5</v>
      </c>
      <c r="S210" s="30" t="n">
        <f aca="false">P210*R210</f>
        <v>1180</v>
      </c>
      <c r="T210" s="130"/>
      <c r="U210" s="90" t="n">
        <f aca="false">S210*$T$190/SUM($S$190:$S$220)</f>
        <v>110.158590686205</v>
      </c>
      <c r="V210" s="30" t="n">
        <f aca="false">U210+S210</f>
        <v>1290.15859068621</v>
      </c>
      <c r="W210" s="30" t="n">
        <f aca="false">V210/P210</f>
        <v>32.2539647671551</v>
      </c>
    </row>
    <row r="211" customFormat="false" ht="15" hidden="false" customHeight="true" outlineLevel="0" collapsed="false">
      <c r="A211" s="76" t="s">
        <v>271</v>
      </c>
      <c r="B211" s="76" t="str">
        <f aca="false">RIGHT(A211,LEN(A211)-FIND("_",A211))</f>
        <v>C29747</v>
      </c>
      <c r="C211" s="77" t="str">
        <f aca="false">_xlfn.TEXTJOIN("-",TRUE(),MID(A211,1,4),MID(A211,5,2),MID(A211,7,2))</f>
        <v>2024-04-01</v>
      </c>
      <c r="D211" s="77" t="n">
        <v>45383</v>
      </c>
      <c r="E211" s="122" t="s">
        <v>272</v>
      </c>
      <c r="F211" s="122" t="s">
        <v>26</v>
      </c>
      <c r="G211" s="86" t="s">
        <v>273</v>
      </c>
      <c r="H211" s="180" t="n">
        <v>45372</v>
      </c>
      <c r="I211" s="76" t="s">
        <v>48</v>
      </c>
      <c r="J211" s="76"/>
      <c r="K211" s="209" t="s">
        <v>274</v>
      </c>
      <c r="L211" s="62"/>
      <c r="M211" s="122"/>
      <c r="N211" s="215" t="s">
        <v>317</v>
      </c>
      <c r="O211" s="210" t="s">
        <v>318</v>
      </c>
      <c r="P211" s="211" t="n">
        <v>20</v>
      </c>
      <c r="Q211" s="63" t="s">
        <v>240</v>
      </c>
      <c r="R211" s="212" t="n">
        <v>30.5</v>
      </c>
      <c r="S211" s="30" t="n">
        <f aca="false">P211*R211</f>
        <v>610</v>
      </c>
      <c r="T211" s="130"/>
      <c r="U211" s="90" t="n">
        <f aca="false">S211*$T$190/SUM($S$190:$S$220)</f>
        <v>56.946390100496</v>
      </c>
      <c r="V211" s="30" t="n">
        <f aca="false">U211+S211</f>
        <v>666.946390100496</v>
      </c>
      <c r="W211" s="30" t="n">
        <f aca="false">V211/P211</f>
        <v>33.3473195050248</v>
      </c>
    </row>
    <row r="212" customFormat="false" ht="15" hidden="false" customHeight="true" outlineLevel="0" collapsed="false">
      <c r="A212" s="76" t="s">
        <v>271</v>
      </c>
      <c r="B212" s="76" t="str">
        <f aca="false">RIGHT(A212,LEN(A212)-FIND("_",A212))</f>
        <v>C29747</v>
      </c>
      <c r="C212" s="77" t="str">
        <f aca="false">_xlfn.TEXTJOIN("-",TRUE(),MID(A212,1,4),MID(A212,5,2),MID(A212,7,2))</f>
        <v>2024-04-01</v>
      </c>
      <c r="D212" s="77" t="n">
        <v>45383</v>
      </c>
      <c r="E212" s="122" t="s">
        <v>272</v>
      </c>
      <c r="F212" s="122" t="s">
        <v>26</v>
      </c>
      <c r="G212" s="86" t="s">
        <v>273</v>
      </c>
      <c r="H212" s="180" t="n">
        <v>45372</v>
      </c>
      <c r="I212" s="76" t="s">
        <v>48</v>
      </c>
      <c r="J212" s="76"/>
      <c r="K212" s="209" t="s">
        <v>274</v>
      </c>
      <c r="L212" s="62"/>
      <c r="M212" s="122"/>
      <c r="N212" s="215" t="s">
        <v>319</v>
      </c>
      <c r="O212" s="213" t="s">
        <v>320</v>
      </c>
      <c r="P212" s="211" t="n">
        <v>10</v>
      </c>
      <c r="Q212" s="63" t="s">
        <v>240</v>
      </c>
      <c r="R212" s="212" t="n">
        <v>31.5</v>
      </c>
      <c r="S212" s="30" t="n">
        <f aca="false">P212*R212</f>
        <v>315</v>
      </c>
      <c r="T212" s="130"/>
      <c r="U212" s="90" t="n">
        <f aca="false">S212*$T$190/SUM($S$190:$S$220)</f>
        <v>29.4067424289447</v>
      </c>
      <c r="V212" s="30" t="n">
        <f aca="false">U212+S212</f>
        <v>344.406742428945</v>
      </c>
      <c r="W212" s="30" t="n">
        <f aca="false">V212/P212</f>
        <v>34.4406742428945</v>
      </c>
    </row>
    <row r="213" customFormat="false" ht="15" hidden="false" customHeight="true" outlineLevel="0" collapsed="false">
      <c r="A213" s="76" t="s">
        <v>271</v>
      </c>
      <c r="B213" s="76" t="str">
        <f aca="false">RIGHT(A213,LEN(A213)-FIND("_",A213))</f>
        <v>C29747</v>
      </c>
      <c r="C213" s="77" t="str">
        <f aca="false">_xlfn.TEXTJOIN("-",TRUE(),MID(A213,1,4),MID(A213,5,2),MID(A213,7,2))</f>
        <v>2024-04-01</v>
      </c>
      <c r="D213" s="77" t="n">
        <v>45383</v>
      </c>
      <c r="E213" s="122" t="s">
        <v>272</v>
      </c>
      <c r="F213" s="122" t="s">
        <v>26</v>
      </c>
      <c r="G213" s="86" t="s">
        <v>273</v>
      </c>
      <c r="H213" s="180" t="n">
        <v>45372</v>
      </c>
      <c r="I213" s="76" t="s">
        <v>48</v>
      </c>
      <c r="J213" s="76"/>
      <c r="K213" s="209" t="s">
        <v>274</v>
      </c>
      <c r="L213" s="62"/>
      <c r="M213" s="122"/>
      <c r="N213" s="215" t="s">
        <v>319</v>
      </c>
      <c r="O213" s="210" t="s">
        <v>321</v>
      </c>
      <c r="P213" s="211" t="n">
        <v>4</v>
      </c>
      <c r="Q213" s="63" t="s">
        <v>240</v>
      </c>
      <c r="R213" s="212" t="n">
        <v>31.5</v>
      </c>
      <c r="S213" s="30" t="n">
        <f aca="false">P213*R213</f>
        <v>126</v>
      </c>
      <c r="T213" s="130"/>
      <c r="U213" s="90" t="n">
        <f aca="false">S213*$T$190/SUM($S$190:$S$220)</f>
        <v>11.7626969715779</v>
      </c>
      <c r="V213" s="30" t="n">
        <f aca="false">U213+S213</f>
        <v>137.762696971578</v>
      </c>
      <c r="W213" s="30" t="n">
        <f aca="false">V213/P213</f>
        <v>34.4406742428945</v>
      </c>
    </row>
    <row r="214" customFormat="false" ht="15" hidden="false" customHeight="true" outlineLevel="0" collapsed="false">
      <c r="A214" s="76" t="s">
        <v>271</v>
      </c>
      <c r="B214" s="76" t="str">
        <f aca="false">RIGHT(A214,LEN(A214)-FIND("_",A214))</f>
        <v>C29747</v>
      </c>
      <c r="C214" s="77" t="str">
        <f aca="false">_xlfn.TEXTJOIN("-",TRUE(),MID(A214,1,4),MID(A214,5,2),MID(A214,7,2))</f>
        <v>2024-04-01</v>
      </c>
      <c r="D214" s="77" t="n">
        <v>45383</v>
      </c>
      <c r="E214" s="122" t="s">
        <v>272</v>
      </c>
      <c r="F214" s="122" t="s">
        <v>26</v>
      </c>
      <c r="G214" s="86" t="s">
        <v>273</v>
      </c>
      <c r="H214" s="180" t="n">
        <v>45372</v>
      </c>
      <c r="I214" s="76" t="s">
        <v>48</v>
      </c>
      <c r="J214" s="76"/>
      <c r="K214" s="209" t="s">
        <v>274</v>
      </c>
      <c r="L214" s="62"/>
      <c r="M214" s="122"/>
      <c r="N214" s="214" t="s">
        <v>322</v>
      </c>
      <c r="O214" s="213" t="s">
        <v>323</v>
      </c>
      <c r="P214" s="216" t="n">
        <v>100</v>
      </c>
      <c r="Q214" s="63" t="s">
        <v>240</v>
      </c>
      <c r="R214" s="212" t="n">
        <v>5.5</v>
      </c>
      <c r="S214" s="30" t="n">
        <f aca="false">P214*R214</f>
        <v>550</v>
      </c>
      <c r="T214" s="130"/>
      <c r="U214" s="90" t="n">
        <f aca="false">S214*$T$190/SUM($S$190:$S$220)</f>
        <v>51.345105828316</v>
      </c>
      <c r="V214" s="30" t="n">
        <f aca="false">U214+S214</f>
        <v>601.345105828316</v>
      </c>
      <c r="W214" s="30" t="n">
        <f aca="false">V214/P214</f>
        <v>6.01345105828316</v>
      </c>
    </row>
    <row r="215" customFormat="false" ht="15" hidden="false" customHeight="true" outlineLevel="0" collapsed="false">
      <c r="A215" s="76" t="s">
        <v>271</v>
      </c>
      <c r="B215" s="76" t="str">
        <f aca="false">RIGHT(A215,LEN(A215)-FIND("_",A215))</f>
        <v>C29747</v>
      </c>
      <c r="C215" s="77" t="str">
        <f aca="false">_xlfn.TEXTJOIN("-",TRUE(),MID(A215,1,4),MID(A215,5,2),MID(A215,7,2))</f>
        <v>2024-04-01</v>
      </c>
      <c r="D215" s="77" t="n">
        <v>45383</v>
      </c>
      <c r="E215" s="122" t="s">
        <v>272</v>
      </c>
      <c r="F215" s="122" t="s">
        <v>26</v>
      </c>
      <c r="G215" s="86" t="s">
        <v>273</v>
      </c>
      <c r="H215" s="180" t="n">
        <v>45372</v>
      </c>
      <c r="I215" s="76" t="s">
        <v>48</v>
      </c>
      <c r="J215" s="76"/>
      <c r="K215" s="209" t="s">
        <v>274</v>
      </c>
      <c r="L215" s="62"/>
      <c r="M215" s="122"/>
      <c r="N215" s="214" t="s">
        <v>324</v>
      </c>
      <c r="O215" s="210" t="s">
        <v>325</v>
      </c>
      <c r="P215" s="211" t="n">
        <v>25</v>
      </c>
      <c r="Q215" s="63" t="s">
        <v>240</v>
      </c>
      <c r="R215" s="212" t="n">
        <v>5.5</v>
      </c>
      <c r="S215" s="30" t="n">
        <f aca="false">P215*R215</f>
        <v>137.5</v>
      </c>
      <c r="T215" s="130"/>
      <c r="U215" s="90" t="n">
        <f aca="false">S215*$T$190/SUM($S$190:$S$220)</f>
        <v>12.836276457079</v>
      </c>
      <c r="V215" s="30" t="n">
        <f aca="false">U215+S215</f>
        <v>150.336276457079</v>
      </c>
      <c r="W215" s="30" t="n">
        <f aca="false">V215/P215</f>
        <v>6.01345105828316</v>
      </c>
    </row>
    <row r="216" customFormat="false" ht="15" hidden="false" customHeight="true" outlineLevel="0" collapsed="false">
      <c r="A216" s="76" t="s">
        <v>271</v>
      </c>
      <c r="B216" s="76" t="str">
        <f aca="false">RIGHT(A216,LEN(A216)-FIND("_",A216))</f>
        <v>C29747</v>
      </c>
      <c r="C216" s="77" t="str">
        <f aca="false">_xlfn.TEXTJOIN("-",TRUE(),MID(A216,1,4),MID(A216,5,2),MID(A216,7,2))</f>
        <v>2024-04-01</v>
      </c>
      <c r="D216" s="77" t="n">
        <v>45383</v>
      </c>
      <c r="E216" s="122" t="s">
        <v>272</v>
      </c>
      <c r="F216" s="122" t="s">
        <v>26</v>
      </c>
      <c r="G216" s="86" t="s">
        <v>273</v>
      </c>
      <c r="H216" s="180" t="n">
        <v>45372</v>
      </c>
      <c r="I216" s="76" t="s">
        <v>48</v>
      </c>
      <c r="J216" s="76"/>
      <c r="K216" s="209" t="s">
        <v>274</v>
      </c>
      <c r="L216" s="62"/>
      <c r="M216" s="122"/>
      <c r="N216" s="214" t="s">
        <v>326</v>
      </c>
      <c r="O216" s="213" t="s">
        <v>327</v>
      </c>
      <c r="P216" s="211" t="n">
        <v>20</v>
      </c>
      <c r="Q216" s="63" t="s">
        <v>240</v>
      </c>
      <c r="R216" s="212" t="n">
        <v>4.75</v>
      </c>
      <c r="S216" s="30" t="n">
        <f aca="false">P216*R216</f>
        <v>95</v>
      </c>
      <c r="T216" s="130"/>
      <c r="U216" s="90" t="n">
        <f aca="false">S216*$T$190/SUM($S$190:$S$220)</f>
        <v>8.86870009761823</v>
      </c>
      <c r="V216" s="30" t="n">
        <f aca="false">U216+S216</f>
        <v>103.868700097618</v>
      </c>
      <c r="W216" s="30" t="n">
        <f aca="false">V216/P216</f>
        <v>5.19343500488091</v>
      </c>
    </row>
    <row r="217" customFormat="false" ht="15" hidden="false" customHeight="true" outlineLevel="0" collapsed="false">
      <c r="A217" s="76" t="s">
        <v>271</v>
      </c>
      <c r="B217" s="76" t="str">
        <f aca="false">RIGHT(A217,LEN(A217)-FIND("_",A217))</f>
        <v>C29747</v>
      </c>
      <c r="C217" s="77" t="str">
        <f aca="false">_xlfn.TEXTJOIN("-",TRUE(),MID(A217,1,4),MID(A217,5,2),MID(A217,7,2))</f>
        <v>2024-04-01</v>
      </c>
      <c r="D217" s="77" t="n">
        <v>45383</v>
      </c>
      <c r="E217" s="122" t="s">
        <v>272</v>
      </c>
      <c r="F217" s="122" t="s">
        <v>26</v>
      </c>
      <c r="G217" s="86" t="s">
        <v>273</v>
      </c>
      <c r="H217" s="180" t="n">
        <v>45372</v>
      </c>
      <c r="I217" s="76" t="s">
        <v>48</v>
      </c>
      <c r="J217" s="76"/>
      <c r="K217" s="209" t="s">
        <v>274</v>
      </c>
      <c r="L217" s="62"/>
      <c r="M217" s="122"/>
      <c r="N217" s="214" t="s">
        <v>328</v>
      </c>
      <c r="O217" s="210" t="s">
        <v>329</v>
      </c>
      <c r="P217" s="211" t="n">
        <v>40</v>
      </c>
      <c r="Q217" s="63" t="s">
        <v>240</v>
      </c>
      <c r="R217" s="212" t="n">
        <v>4.75</v>
      </c>
      <c r="S217" s="30" t="n">
        <f aca="false">P217*R217</f>
        <v>190</v>
      </c>
      <c r="T217" s="130"/>
      <c r="U217" s="90" t="n">
        <f aca="false">S217*$T$190/SUM($S$190:$S$220)</f>
        <v>17.7374001952365</v>
      </c>
      <c r="V217" s="30" t="n">
        <f aca="false">U217+S217</f>
        <v>207.737400195236</v>
      </c>
      <c r="W217" s="30" t="n">
        <f aca="false">V217/P217</f>
        <v>5.19343500488091</v>
      </c>
    </row>
    <row r="218" customFormat="false" ht="15" hidden="false" customHeight="true" outlineLevel="0" collapsed="false">
      <c r="A218" s="76" t="s">
        <v>271</v>
      </c>
      <c r="B218" s="76" t="str">
        <f aca="false">RIGHT(A218,LEN(A218)-FIND("_",A218))</f>
        <v>C29747</v>
      </c>
      <c r="C218" s="77" t="str">
        <f aca="false">_xlfn.TEXTJOIN("-",TRUE(),MID(A218,1,4),MID(A218,5,2),MID(A218,7,2))</f>
        <v>2024-04-01</v>
      </c>
      <c r="D218" s="77" t="n">
        <v>45383</v>
      </c>
      <c r="E218" s="122" t="s">
        <v>272</v>
      </c>
      <c r="F218" s="122" t="s">
        <v>26</v>
      </c>
      <c r="G218" s="86" t="s">
        <v>273</v>
      </c>
      <c r="H218" s="180" t="n">
        <v>45372</v>
      </c>
      <c r="I218" s="76" t="s">
        <v>48</v>
      </c>
      <c r="J218" s="76"/>
      <c r="K218" s="209" t="s">
        <v>274</v>
      </c>
      <c r="L218" s="62"/>
      <c r="M218" s="122"/>
      <c r="N218" s="214" t="s">
        <v>330</v>
      </c>
      <c r="O218" s="213" t="s">
        <v>331</v>
      </c>
      <c r="P218" s="211" t="n">
        <v>20</v>
      </c>
      <c r="Q218" s="63" t="s">
        <v>240</v>
      </c>
      <c r="R218" s="212" t="n">
        <v>6.5</v>
      </c>
      <c r="S218" s="30" t="n">
        <f aca="false">P218*R218</f>
        <v>130</v>
      </c>
      <c r="T218" s="130"/>
      <c r="U218" s="90" t="n">
        <f aca="false">S218*$T$190/SUM($S$190:$S$220)</f>
        <v>12.1361159230565</v>
      </c>
      <c r="V218" s="30" t="n">
        <f aca="false">U218+S218</f>
        <v>142.136115923057</v>
      </c>
      <c r="W218" s="30" t="n">
        <f aca="false">V218/P218</f>
        <v>7.10680579615283</v>
      </c>
    </row>
    <row r="219" customFormat="false" ht="15" hidden="false" customHeight="true" outlineLevel="0" collapsed="false">
      <c r="A219" s="76" t="s">
        <v>271</v>
      </c>
      <c r="B219" s="76" t="str">
        <f aca="false">RIGHT(A219,LEN(A219)-FIND("_",A219))</f>
        <v>C29747</v>
      </c>
      <c r="C219" s="77" t="str">
        <f aca="false">_xlfn.TEXTJOIN("-",TRUE(),MID(A219,1,4),MID(A219,5,2),MID(A219,7,2))</f>
        <v>2024-04-01</v>
      </c>
      <c r="D219" s="77" t="n">
        <v>45383</v>
      </c>
      <c r="E219" s="122" t="s">
        <v>272</v>
      </c>
      <c r="F219" s="122" t="s">
        <v>26</v>
      </c>
      <c r="G219" s="86" t="s">
        <v>273</v>
      </c>
      <c r="H219" s="180" t="n">
        <v>45372</v>
      </c>
      <c r="I219" s="76" t="s">
        <v>48</v>
      </c>
      <c r="J219" s="76"/>
      <c r="K219" s="209" t="s">
        <v>274</v>
      </c>
      <c r="L219" s="62"/>
      <c r="M219" s="122"/>
      <c r="N219" s="214" t="s">
        <v>332</v>
      </c>
      <c r="O219" s="210" t="s">
        <v>333</v>
      </c>
      <c r="P219" s="211" t="n">
        <v>25</v>
      </c>
      <c r="Q219" s="63" t="s">
        <v>240</v>
      </c>
      <c r="R219" s="212" t="n">
        <v>36</v>
      </c>
      <c r="S219" s="30" t="n">
        <f aca="false">P219*R219</f>
        <v>900</v>
      </c>
      <c r="T219" s="130"/>
      <c r="U219" s="90" t="n">
        <f aca="false">S219*$T$190/SUM($S$190:$S$220)</f>
        <v>84.019264082699</v>
      </c>
      <c r="V219" s="30" t="n">
        <f aca="false">U219+S219</f>
        <v>984.019264082699</v>
      </c>
      <c r="W219" s="30" t="n">
        <f aca="false">V219/P219</f>
        <v>39.360770563308</v>
      </c>
    </row>
    <row r="220" customFormat="false" ht="15" hidden="false" customHeight="true" outlineLevel="0" collapsed="false">
      <c r="A220" s="78" t="s">
        <v>271</v>
      </c>
      <c r="B220" s="78" t="str">
        <f aca="false">RIGHT(A220,LEN(A220)-FIND("_",A220))</f>
        <v>C29747</v>
      </c>
      <c r="C220" s="79" t="str">
        <f aca="false">_xlfn.TEXTJOIN("-",TRUE(),MID(A220,1,4),MID(A220,5,2),MID(A220,7,2))</f>
        <v>2024-04-01</v>
      </c>
      <c r="D220" s="79" t="n">
        <v>45383</v>
      </c>
      <c r="E220" s="128" t="s">
        <v>272</v>
      </c>
      <c r="F220" s="128" t="s">
        <v>26</v>
      </c>
      <c r="G220" s="124" t="s">
        <v>273</v>
      </c>
      <c r="H220" s="181" t="n">
        <v>45372</v>
      </c>
      <c r="I220" s="78" t="s">
        <v>48</v>
      </c>
      <c r="J220" s="78"/>
      <c r="K220" s="217" t="s">
        <v>274</v>
      </c>
      <c r="L220" s="127"/>
      <c r="M220" s="128"/>
      <c r="N220" s="218" t="s">
        <v>332</v>
      </c>
      <c r="O220" s="219" t="s">
        <v>334</v>
      </c>
      <c r="P220" s="220" t="n">
        <v>10</v>
      </c>
      <c r="Q220" s="67" t="s">
        <v>240</v>
      </c>
      <c r="R220" s="221" t="n">
        <v>36</v>
      </c>
      <c r="S220" s="45" t="n">
        <f aca="false">P220*R220</f>
        <v>360</v>
      </c>
      <c r="T220" s="131"/>
      <c r="U220" s="116" t="n">
        <f aca="false">S220*$T$190/SUM($S$190:$S$220)</f>
        <v>33.6077056330796</v>
      </c>
      <c r="V220" s="45" t="n">
        <f aca="false">U220+S220</f>
        <v>393.60770563308</v>
      </c>
      <c r="W220" s="45" t="n">
        <f aca="false">V220/P220</f>
        <v>39.360770563308</v>
      </c>
    </row>
    <row r="221" customFormat="false" ht="15" hidden="false" customHeight="true" outlineLevel="0" collapsed="false">
      <c r="A221" s="69" t="s">
        <v>335</v>
      </c>
      <c r="B221" s="69" t="str">
        <f aca="false">RIGHT(A221,LEN(A221)-FIND("_",A221))</f>
        <v>C30390</v>
      </c>
      <c r="C221" s="70" t="str">
        <f aca="false">_xlfn.TEXTJOIN("-",TRUE(),MID(A221,1,4),MID(A221,5,2),MID(A221,7,2))</f>
        <v>2024-04-02</v>
      </c>
      <c r="D221" s="70" t="n">
        <v>45384</v>
      </c>
      <c r="E221" s="49" t="s">
        <v>235</v>
      </c>
      <c r="F221" s="49" t="s">
        <v>26</v>
      </c>
      <c r="G221" s="187" t="s">
        <v>336</v>
      </c>
      <c r="H221" s="179" t="n">
        <v>45372</v>
      </c>
      <c r="I221" s="69" t="s">
        <v>48</v>
      </c>
      <c r="J221" s="69"/>
      <c r="K221" s="222" t="s">
        <v>337</v>
      </c>
      <c r="L221" s="119"/>
      <c r="M221" s="49"/>
      <c r="N221" s="223" t="s">
        <v>338</v>
      </c>
      <c r="O221" s="75" t="s">
        <v>339</v>
      </c>
      <c r="P221" s="187" t="n">
        <v>216</v>
      </c>
      <c r="Q221" s="75" t="s">
        <v>240</v>
      </c>
      <c r="R221" s="224" t="n">
        <v>30.1</v>
      </c>
      <c r="S221" s="59" t="n">
        <f aca="false">P221*R221</f>
        <v>6501.6</v>
      </c>
      <c r="T221" s="189" t="n">
        <v>5400</v>
      </c>
      <c r="U221" s="85" t="n">
        <f aca="false">S221*$T$221/SUM($S$221:$S$223)</f>
        <v>2126.55909289141</v>
      </c>
      <c r="V221" s="59" t="n">
        <f aca="false">U221+S221</f>
        <v>8628.15909289141</v>
      </c>
      <c r="W221" s="59" t="n">
        <f aca="false">V221/P221</f>
        <v>39.9451809856084</v>
      </c>
    </row>
    <row r="222" customFormat="false" ht="15" hidden="false" customHeight="true" outlineLevel="0" collapsed="false">
      <c r="A222" s="76" t="s">
        <v>335</v>
      </c>
      <c r="B222" s="76" t="str">
        <f aca="false">RIGHT(A222,LEN(A222)-FIND("_",A222))</f>
        <v>C30390</v>
      </c>
      <c r="C222" s="77" t="str">
        <f aca="false">_xlfn.TEXTJOIN("-",TRUE(),MID(A222,1,4),MID(A222,5,2),MID(A222,7,2))</f>
        <v>2024-04-02</v>
      </c>
      <c r="D222" s="77" t="n">
        <v>45384</v>
      </c>
      <c r="E222" s="122" t="s">
        <v>235</v>
      </c>
      <c r="F222" s="122" t="s">
        <v>26</v>
      </c>
      <c r="G222" s="190" t="s">
        <v>340</v>
      </c>
      <c r="H222" s="180" t="n">
        <v>45372</v>
      </c>
      <c r="I222" s="76" t="s">
        <v>48</v>
      </c>
      <c r="J222" s="76"/>
      <c r="K222" s="225" t="s">
        <v>337</v>
      </c>
      <c r="L222" s="62"/>
      <c r="M222" s="122"/>
      <c r="N222" s="215" t="s">
        <v>341</v>
      </c>
      <c r="O222" s="63" t="s">
        <v>342</v>
      </c>
      <c r="P222" s="226" t="n">
        <v>144</v>
      </c>
      <c r="Q222" s="63" t="s">
        <v>240</v>
      </c>
      <c r="R222" s="227" t="n">
        <v>43</v>
      </c>
      <c r="S222" s="30" t="n">
        <f aca="false">P222*R222</f>
        <v>6192</v>
      </c>
      <c r="T222" s="130"/>
      <c r="U222" s="90" t="n">
        <f aca="false">S222*$T$221/SUM($S$221:$S$223)</f>
        <v>2025.29437418229</v>
      </c>
      <c r="V222" s="30" t="n">
        <f aca="false">U222+S222</f>
        <v>8217.2943741823</v>
      </c>
      <c r="W222" s="30" t="n">
        <f aca="false">V222/P222</f>
        <v>57.0645442651548</v>
      </c>
    </row>
    <row r="223" customFormat="false" ht="15" hidden="false" customHeight="true" outlineLevel="0" collapsed="false">
      <c r="A223" s="76" t="s">
        <v>335</v>
      </c>
      <c r="B223" s="76" t="str">
        <f aca="false">RIGHT(A223,LEN(A223)-FIND("_",A223))</f>
        <v>C30390</v>
      </c>
      <c r="C223" s="77" t="str">
        <f aca="false">_xlfn.TEXTJOIN("-",TRUE(),MID(A223,1,4),MID(A223,5,2),MID(A223,7,2))</f>
        <v>2024-04-02</v>
      </c>
      <c r="D223" s="77" t="n">
        <v>45384</v>
      </c>
      <c r="E223" s="122" t="s">
        <v>235</v>
      </c>
      <c r="F223" s="122" t="s">
        <v>26</v>
      </c>
      <c r="G223" s="190" t="s">
        <v>343</v>
      </c>
      <c r="H223" s="180" t="n">
        <v>45372</v>
      </c>
      <c r="I223" s="76" t="s">
        <v>48</v>
      </c>
      <c r="J223" s="76"/>
      <c r="K223" s="225" t="s">
        <v>337</v>
      </c>
      <c r="L223" s="62"/>
      <c r="M223" s="122"/>
      <c r="N223" s="190" t="s">
        <v>344</v>
      </c>
      <c r="O223" s="63" t="s">
        <v>345</v>
      </c>
      <c r="P223" s="226" t="n">
        <v>72</v>
      </c>
      <c r="Q223" s="63" t="s">
        <v>240</v>
      </c>
      <c r="R223" s="227" t="n">
        <v>53</v>
      </c>
      <c r="S223" s="30" t="n">
        <f aca="false">P223*R223</f>
        <v>3816</v>
      </c>
      <c r="T223" s="130"/>
      <c r="U223" s="90" t="n">
        <f aca="false">S223*$T$221/SUM($S$221:$S$223)</f>
        <v>1248.1465329263</v>
      </c>
      <c r="V223" s="30" t="n">
        <f aca="false">U223+S223</f>
        <v>5064.1465329263</v>
      </c>
      <c r="W223" s="30" t="n">
        <f aca="false">V223/P223</f>
        <v>70.3353685128652</v>
      </c>
    </row>
    <row r="224" customFormat="false" ht="15" hidden="false" customHeight="true" outlineLevel="0" collapsed="false">
      <c r="A224" s="76" t="s">
        <v>335</v>
      </c>
      <c r="B224" s="76" t="str">
        <f aca="false">RIGHT(A224,LEN(A224)-FIND("_",A224))</f>
        <v>C30390</v>
      </c>
      <c r="C224" s="77" t="str">
        <f aca="false">_xlfn.TEXTJOIN("-",TRUE(),MID(A224,1,4),MID(A224,5,2),MID(A224,7,2))</f>
        <v>2024-04-02</v>
      </c>
      <c r="D224" s="77" t="n">
        <v>45384</v>
      </c>
      <c r="E224" s="122" t="s">
        <v>235</v>
      </c>
      <c r="F224" s="122" t="s">
        <v>26</v>
      </c>
      <c r="G224" s="190" t="s">
        <v>346</v>
      </c>
      <c r="H224" s="180" t="n">
        <v>45373</v>
      </c>
      <c r="I224" s="76" t="s">
        <v>48</v>
      </c>
      <c r="J224" s="76"/>
      <c r="K224" s="228" t="s">
        <v>347</v>
      </c>
      <c r="L224" s="62"/>
      <c r="M224" s="122"/>
      <c r="N224" s="215" t="s">
        <v>348</v>
      </c>
      <c r="O224" s="63" t="s">
        <v>243</v>
      </c>
      <c r="P224" s="190" t="n">
        <v>132</v>
      </c>
      <c r="Q224" s="63" t="s">
        <v>240</v>
      </c>
      <c r="R224" s="227" t="n">
        <v>18.2</v>
      </c>
      <c r="S224" s="30" t="n">
        <f aca="false">P224*R224</f>
        <v>2402.4</v>
      </c>
      <c r="T224" s="130" t="n">
        <v>5400</v>
      </c>
      <c r="U224" s="90" t="n">
        <f aca="false">S224*$T$224/SUM($S$224:$S$228)</f>
        <v>786.468790920995</v>
      </c>
      <c r="V224" s="30" t="n">
        <f aca="false">U224+S224</f>
        <v>3188.868790921</v>
      </c>
      <c r="W224" s="30" t="n">
        <f aca="false">V224/P224</f>
        <v>24.1580969009166</v>
      </c>
    </row>
    <row r="225" customFormat="false" ht="15" hidden="false" customHeight="true" outlineLevel="0" collapsed="false">
      <c r="A225" s="76" t="s">
        <v>335</v>
      </c>
      <c r="B225" s="76" t="str">
        <f aca="false">RIGHT(A225,LEN(A225)-FIND("_",A225))</f>
        <v>C30390</v>
      </c>
      <c r="C225" s="77" t="str">
        <f aca="false">_xlfn.TEXTJOIN("-",TRUE(),MID(A225,1,4),MID(A225,5,2),MID(A225,7,2))</f>
        <v>2024-04-02</v>
      </c>
      <c r="D225" s="77" t="n">
        <v>45384</v>
      </c>
      <c r="E225" s="122" t="s">
        <v>235</v>
      </c>
      <c r="F225" s="122" t="s">
        <v>26</v>
      </c>
      <c r="G225" s="190" t="s">
        <v>349</v>
      </c>
      <c r="H225" s="180" t="n">
        <v>45373</v>
      </c>
      <c r="I225" s="76" t="s">
        <v>48</v>
      </c>
      <c r="J225" s="76"/>
      <c r="K225" s="228" t="s">
        <v>347</v>
      </c>
      <c r="L225" s="62"/>
      <c r="M225" s="122"/>
      <c r="N225" s="215" t="s">
        <v>348</v>
      </c>
      <c r="O225" s="63" t="s">
        <v>243</v>
      </c>
      <c r="P225" s="190" t="n">
        <v>132</v>
      </c>
      <c r="Q225" s="63" t="s">
        <v>240</v>
      </c>
      <c r="R225" s="227" t="n">
        <v>18.2</v>
      </c>
      <c r="S225" s="30" t="n">
        <f aca="false">P225*R225</f>
        <v>2402.4</v>
      </c>
      <c r="T225" s="130"/>
      <c r="U225" s="90" t="n">
        <f aca="false">S225*$T$224/SUM($S$224:$S$228)</f>
        <v>786.468790920995</v>
      </c>
      <c r="V225" s="30" t="n">
        <f aca="false">U225+S225</f>
        <v>3188.868790921</v>
      </c>
      <c r="W225" s="30" t="n">
        <f aca="false">V225/P225</f>
        <v>24.1580969009166</v>
      </c>
    </row>
    <row r="226" customFormat="false" ht="15" hidden="false" customHeight="true" outlineLevel="0" collapsed="false">
      <c r="A226" s="76" t="s">
        <v>335</v>
      </c>
      <c r="B226" s="76" t="str">
        <f aca="false">RIGHT(A226,LEN(A226)-FIND("_",A226))</f>
        <v>C30390</v>
      </c>
      <c r="C226" s="77" t="str">
        <f aca="false">_xlfn.TEXTJOIN("-",TRUE(),MID(A226,1,4),MID(A226,5,2),MID(A226,7,2))</f>
        <v>2024-04-02</v>
      </c>
      <c r="D226" s="77" t="n">
        <v>45384</v>
      </c>
      <c r="E226" s="122" t="s">
        <v>235</v>
      </c>
      <c r="F226" s="122" t="s">
        <v>26</v>
      </c>
      <c r="G226" s="190" t="s">
        <v>350</v>
      </c>
      <c r="H226" s="180" t="n">
        <v>45373</v>
      </c>
      <c r="I226" s="76" t="s">
        <v>48</v>
      </c>
      <c r="J226" s="76"/>
      <c r="K226" s="228" t="s">
        <v>347</v>
      </c>
      <c r="L226" s="62"/>
      <c r="M226" s="122"/>
      <c r="N226" s="215" t="s">
        <v>348</v>
      </c>
      <c r="O226" s="63" t="s">
        <v>243</v>
      </c>
      <c r="P226" s="190" t="n">
        <v>132</v>
      </c>
      <c r="Q226" s="63" t="s">
        <v>240</v>
      </c>
      <c r="R226" s="227" t="n">
        <v>18.2</v>
      </c>
      <c r="S226" s="30" t="n">
        <f aca="false">P226*R226</f>
        <v>2402.4</v>
      </c>
      <c r="T226" s="130"/>
      <c r="U226" s="90" t="n">
        <f aca="false">S226*$T$224/SUM($S$224:$S$228)</f>
        <v>786.468790920995</v>
      </c>
      <c r="V226" s="30" t="n">
        <f aca="false">U226+S226</f>
        <v>3188.868790921</v>
      </c>
      <c r="W226" s="30" t="n">
        <f aca="false">V226/P226</f>
        <v>24.1580969009166</v>
      </c>
    </row>
    <row r="227" customFormat="false" ht="15" hidden="false" customHeight="true" outlineLevel="0" collapsed="false">
      <c r="A227" s="76" t="s">
        <v>335</v>
      </c>
      <c r="B227" s="76" t="str">
        <f aca="false">RIGHT(A227,LEN(A227)-FIND("_",A227))</f>
        <v>C30390</v>
      </c>
      <c r="C227" s="77" t="str">
        <f aca="false">_xlfn.TEXTJOIN("-",TRUE(),MID(A227,1,4),MID(A227,5,2),MID(A227,7,2))</f>
        <v>2024-04-02</v>
      </c>
      <c r="D227" s="77" t="n">
        <v>45384</v>
      </c>
      <c r="E227" s="122" t="s">
        <v>235</v>
      </c>
      <c r="F227" s="122" t="s">
        <v>26</v>
      </c>
      <c r="G227" s="190" t="s">
        <v>346</v>
      </c>
      <c r="H227" s="180" t="n">
        <v>45373</v>
      </c>
      <c r="I227" s="76" t="s">
        <v>48</v>
      </c>
      <c r="J227" s="76"/>
      <c r="K227" s="228" t="s">
        <v>347</v>
      </c>
      <c r="L227" s="62"/>
      <c r="M227" s="122"/>
      <c r="N227" s="215" t="s">
        <v>238</v>
      </c>
      <c r="O227" s="63" t="s">
        <v>239</v>
      </c>
      <c r="P227" s="226" t="n">
        <v>36</v>
      </c>
      <c r="Q227" s="63" t="s">
        <v>240</v>
      </c>
      <c r="R227" s="227" t="n">
        <v>43</v>
      </c>
      <c r="S227" s="30" t="n">
        <f aca="false">P227*R227</f>
        <v>1548</v>
      </c>
      <c r="T227" s="130"/>
      <c r="U227" s="90" t="n">
        <f aca="false">S227*$T$224/SUM($S$224:$S$228)</f>
        <v>506.765604539502</v>
      </c>
      <c r="V227" s="30" t="n">
        <f aca="false">U227+S227</f>
        <v>2054.7656045395</v>
      </c>
      <c r="W227" s="30" t="n">
        <f aca="false">V227/P227</f>
        <v>57.0768223483195</v>
      </c>
    </row>
    <row r="228" customFormat="false" ht="15" hidden="false" customHeight="true" outlineLevel="0" collapsed="false">
      <c r="A228" s="76" t="s">
        <v>335</v>
      </c>
      <c r="B228" s="76" t="str">
        <f aca="false">RIGHT(A228,LEN(A228)-FIND("_",A228))</f>
        <v>C30390</v>
      </c>
      <c r="C228" s="77" t="str">
        <f aca="false">_xlfn.TEXTJOIN("-",TRUE(),MID(A228,1,4),MID(A228,5,2),MID(A228,7,2))</f>
        <v>2024-04-02</v>
      </c>
      <c r="D228" s="77" t="n">
        <v>45384</v>
      </c>
      <c r="E228" s="122" t="s">
        <v>235</v>
      </c>
      <c r="F228" s="122" t="s">
        <v>26</v>
      </c>
      <c r="G228" s="190" t="s">
        <v>351</v>
      </c>
      <c r="H228" s="180" t="n">
        <v>45373</v>
      </c>
      <c r="I228" s="76" t="s">
        <v>48</v>
      </c>
      <c r="J228" s="76"/>
      <c r="K228" s="228" t="s">
        <v>347</v>
      </c>
      <c r="L228" s="62"/>
      <c r="M228" s="122"/>
      <c r="N228" s="215" t="s">
        <v>352</v>
      </c>
      <c r="O228" s="63" t="s">
        <v>342</v>
      </c>
      <c r="P228" s="226" t="n">
        <v>180</v>
      </c>
      <c r="Q228" s="63" t="s">
        <v>240</v>
      </c>
      <c r="R228" s="227" t="n">
        <v>43</v>
      </c>
      <c r="S228" s="30" t="n">
        <f aca="false">P228*R228</f>
        <v>7740</v>
      </c>
      <c r="T228" s="130"/>
      <c r="U228" s="90" t="n">
        <f aca="false">S228*$T$224/SUM($S$224:$S$228)</f>
        <v>2533.82802269751</v>
      </c>
      <c r="V228" s="30" t="n">
        <f aca="false">U228+S228</f>
        <v>10273.8280226975</v>
      </c>
      <c r="W228" s="30" t="n">
        <f aca="false">V228/P228</f>
        <v>57.0768223483195</v>
      </c>
    </row>
    <row r="229" customFormat="false" ht="15" hidden="false" customHeight="true" outlineLevel="0" collapsed="false">
      <c r="A229" s="76" t="s">
        <v>335</v>
      </c>
      <c r="B229" s="76" t="str">
        <f aca="false">RIGHT(A229,LEN(A229)-FIND("_",A229))</f>
        <v>C30390</v>
      </c>
      <c r="C229" s="77" t="str">
        <f aca="false">_xlfn.TEXTJOIN("-",TRUE(),MID(A229,1,4),MID(A229,5,2),MID(A229,7,2))</f>
        <v>2024-04-02</v>
      </c>
      <c r="D229" s="77" t="n">
        <v>45384</v>
      </c>
      <c r="E229" s="122" t="s">
        <v>235</v>
      </c>
      <c r="F229" s="122" t="s">
        <v>26</v>
      </c>
      <c r="G229" s="190" t="s">
        <v>353</v>
      </c>
      <c r="H229" s="180" t="n">
        <v>45371</v>
      </c>
      <c r="I229" s="76" t="s">
        <v>48</v>
      </c>
      <c r="J229" s="76"/>
      <c r="K229" s="225" t="s">
        <v>354</v>
      </c>
      <c r="L229" s="62"/>
      <c r="M229" s="122"/>
      <c r="N229" s="215" t="s">
        <v>238</v>
      </c>
      <c r="O229" s="63" t="s">
        <v>239</v>
      </c>
      <c r="P229" s="226" t="n">
        <v>126</v>
      </c>
      <c r="Q229" s="63" t="s">
        <v>240</v>
      </c>
      <c r="R229" s="227" t="n">
        <v>43</v>
      </c>
      <c r="S229" s="30" t="n">
        <f aca="false">P229*R229</f>
        <v>5418</v>
      </c>
      <c r="T229" s="130" t="n">
        <v>5400</v>
      </c>
      <c r="U229" s="90" t="n">
        <f aca="false">S229*$T$229/SUM($S$229:$S$231)</f>
        <v>1681.91225165563</v>
      </c>
      <c r="V229" s="30" t="n">
        <f aca="false">U229+S229</f>
        <v>7099.91225165563</v>
      </c>
      <c r="W229" s="30" t="n">
        <f aca="false">V229/P229</f>
        <v>56.3485099337748</v>
      </c>
    </row>
    <row r="230" customFormat="false" ht="15" hidden="false" customHeight="true" outlineLevel="0" collapsed="false">
      <c r="A230" s="76" t="s">
        <v>335</v>
      </c>
      <c r="B230" s="76" t="str">
        <f aca="false">RIGHT(A230,LEN(A230)-FIND("_",A230))</f>
        <v>C30390</v>
      </c>
      <c r="C230" s="77" t="str">
        <f aca="false">_xlfn.TEXTJOIN("-",TRUE(),MID(A230,1,4),MID(A230,5,2),MID(A230,7,2))</f>
        <v>2024-04-02</v>
      </c>
      <c r="D230" s="77" t="n">
        <v>45384</v>
      </c>
      <c r="E230" s="122" t="s">
        <v>235</v>
      </c>
      <c r="F230" s="122" t="s">
        <v>26</v>
      </c>
      <c r="G230" s="190" t="s">
        <v>353</v>
      </c>
      <c r="H230" s="180" t="n">
        <v>45371</v>
      </c>
      <c r="I230" s="76" t="s">
        <v>48</v>
      </c>
      <c r="J230" s="76"/>
      <c r="K230" s="225" t="s">
        <v>354</v>
      </c>
      <c r="L230" s="62"/>
      <c r="M230" s="122"/>
      <c r="N230" s="190" t="s">
        <v>344</v>
      </c>
      <c r="O230" s="63" t="s">
        <v>345</v>
      </c>
      <c r="P230" s="226" t="n">
        <v>90</v>
      </c>
      <c r="Q230" s="63" t="s">
        <v>240</v>
      </c>
      <c r="R230" s="227" t="n">
        <v>53</v>
      </c>
      <c r="S230" s="30" t="n">
        <f aca="false">P230*R230</f>
        <v>4770</v>
      </c>
      <c r="T230" s="130"/>
      <c r="U230" s="90" t="n">
        <f aca="false">S230*$T$229/SUM($S$229:$S$231)</f>
        <v>1480.75331125828</v>
      </c>
      <c r="V230" s="30" t="n">
        <f aca="false">U230+S230</f>
        <v>6250.75331125828</v>
      </c>
      <c r="W230" s="30" t="n">
        <f aca="false">V230/P230</f>
        <v>69.4528145695364</v>
      </c>
    </row>
    <row r="231" customFormat="false" ht="15" hidden="false" customHeight="true" outlineLevel="0" collapsed="false">
      <c r="A231" s="76" t="s">
        <v>335</v>
      </c>
      <c r="B231" s="76" t="str">
        <f aca="false">RIGHT(A231,LEN(A231)-FIND("_",A231))</f>
        <v>C30390</v>
      </c>
      <c r="C231" s="77" t="str">
        <f aca="false">_xlfn.TEXTJOIN("-",TRUE(),MID(A231,1,4),MID(A231,5,2),MID(A231,7,2))</f>
        <v>2024-04-02</v>
      </c>
      <c r="D231" s="77" t="n">
        <v>45384</v>
      </c>
      <c r="E231" s="122" t="s">
        <v>235</v>
      </c>
      <c r="F231" s="122" t="s">
        <v>26</v>
      </c>
      <c r="G231" s="190" t="s">
        <v>355</v>
      </c>
      <c r="H231" s="180" t="n">
        <v>45371</v>
      </c>
      <c r="I231" s="76" t="s">
        <v>48</v>
      </c>
      <c r="J231" s="76"/>
      <c r="K231" s="225" t="s">
        <v>354</v>
      </c>
      <c r="L231" s="62"/>
      <c r="M231" s="122"/>
      <c r="N231" s="215" t="s">
        <v>348</v>
      </c>
      <c r="O231" s="63" t="s">
        <v>243</v>
      </c>
      <c r="P231" s="190" t="n">
        <v>396</v>
      </c>
      <c r="Q231" s="63" t="s">
        <v>240</v>
      </c>
      <c r="R231" s="227" t="n">
        <v>18.2</v>
      </c>
      <c r="S231" s="30" t="n">
        <f aca="false">P231*R231</f>
        <v>7207.2</v>
      </c>
      <c r="T231" s="130"/>
      <c r="U231" s="90" t="n">
        <f aca="false">S231*$T$229/SUM($S$229:$S$231)</f>
        <v>2237.33443708609</v>
      </c>
      <c r="V231" s="30" t="n">
        <f aca="false">U231+S231</f>
        <v>9444.53443708609</v>
      </c>
      <c r="W231" s="30" t="n">
        <f aca="false">V231/P231</f>
        <v>23.8498344370861</v>
      </c>
    </row>
    <row r="232" customFormat="false" ht="15" hidden="false" customHeight="true" outlineLevel="0" collapsed="false">
      <c r="A232" s="76" t="s">
        <v>335</v>
      </c>
      <c r="B232" s="76" t="str">
        <f aca="false">RIGHT(A232,LEN(A232)-FIND("_",A232))</f>
        <v>C30390</v>
      </c>
      <c r="C232" s="77" t="str">
        <f aca="false">_xlfn.TEXTJOIN("-",TRUE(),MID(A232,1,4),MID(A232,5,2),MID(A232,7,2))</f>
        <v>2024-04-02</v>
      </c>
      <c r="D232" s="77" t="n">
        <v>45384</v>
      </c>
      <c r="E232" s="122" t="s">
        <v>235</v>
      </c>
      <c r="F232" s="122" t="s">
        <v>26</v>
      </c>
      <c r="G232" s="190" t="s">
        <v>356</v>
      </c>
      <c r="H232" s="180" t="n">
        <v>45371</v>
      </c>
      <c r="I232" s="76" t="s">
        <v>48</v>
      </c>
      <c r="J232" s="76"/>
      <c r="K232" s="225" t="s">
        <v>357</v>
      </c>
      <c r="L232" s="62"/>
      <c r="M232" s="122"/>
      <c r="N232" s="215" t="s">
        <v>358</v>
      </c>
      <c r="O232" s="142" t="s">
        <v>339</v>
      </c>
      <c r="P232" s="190" t="n">
        <v>144</v>
      </c>
      <c r="Q232" s="63" t="s">
        <v>240</v>
      </c>
      <c r="R232" s="227" t="n">
        <v>30.1</v>
      </c>
      <c r="S232" s="30" t="n">
        <f aca="false">P232*R232</f>
        <v>4334.4</v>
      </c>
      <c r="T232" s="130" t="n">
        <v>5400</v>
      </c>
      <c r="U232" s="90" t="n">
        <f aca="false">S232*$T$232/SUM($S$232:$S$234)</f>
        <v>1482.35294117647</v>
      </c>
      <c r="V232" s="30" t="n">
        <f aca="false">U232+S232</f>
        <v>5816.75294117647</v>
      </c>
      <c r="W232" s="30" t="n">
        <f aca="false">V232/P232</f>
        <v>40.3941176470588</v>
      </c>
    </row>
    <row r="233" customFormat="false" ht="15" hidden="false" customHeight="true" outlineLevel="0" collapsed="false">
      <c r="A233" s="76" t="s">
        <v>335</v>
      </c>
      <c r="B233" s="76" t="str">
        <f aca="false">RIGHT(A233,LEN(A233)-FIND("_",A233))</f>
        <v>C30390</v>
      </c>
      <c r="C233" s="77" t="str">
        <f aca="false">_xlfn.TEXTJOIN("-",TRUE(),MID(A233,1,4),MID(A233,5,2),MID(A233,7,2))</f>
        <v>2024-04-02</v>
      </c>
      <c r="D233" s="77" t="n">
        <v>45384</v>
      </c>
      <c r="E233" s="122" t="s">
        <v>235</v>
      </c>
      <c r="F233" s="122" t="s">
        <v>26</v>
      </c>
      <c r="G233" s="190" t="s">
        <v>359</v>
      </c>
      <c r="H233" s="180" t="n">
        <v>45371</v>
      </c>
      <c r="I233" s="76" t="s">
        <v>48</v>
      </c>
      <c r="J233" s="76"/>
      <c r="K233" s="225" t="s">
        <v>357</v>
      </c>
      <c r="L233" s="62"/>
      <c r="M233" s="122"/>
      <c r="N233" s="215" t="s">
        <v>358</v>
      </c>
      <c r="O233" s="160" t="s">
        <v>339</v>
      </c>
      <c r="P233" s="190" t="n">
        <v>72</v>
      </c>
      <c r="Q233" s="63" t="s">
        <v>240</v>
      </c>
      <c r="R233" s="227" t="n">
        <v>30.1</v>
      </c>
      <c r="S233" s="30" t="n">
        <f aca="false">P233*R233</f>
        <v>2167.2</v>
      </c>
      <c r="T233" s="130"/>
      <c r="U233" s="90" t="n">
        <f aca="false">S233*$T$232/SUM($S$232:$S$234)</f>
        <v>741.176470588235</v>
      </c>
      <c r="V233" s="30" t="n">
        <f aca="false">U233+S233</f>
        <v>2908.37647058824</v>
      </c>
      <c r="W233" s="30" t="n">
        <f aca="false">V233/P233</f>
        <v>40.3941176470588</v>
      </c>
    </row>
    <row r="234" customFormat="false" ht="15" hidden="false" customHeight="true" outlineLevel="0" collapsed="false">
      <c r="A234" s="78" t="s">
        <v>335</v>
      </c>
      <c r="B234" s="78" t="str">
        <f aca="false">RIGHT(A234,LEN(A234)-FIND("_",A234))</f>
        <v>C30390</v>
      </c>
      <c r="C234" s="79" t="str">
        <f aca="false">_xlfn.TEXTJOIN("-",TRUE(),MID(A234,1,4),MID(A234,5,2),MID(A234,7,2))</f>
        <v>2024-04-02</v>
      </c>
      <c r="D234" s="79" t="n">
        <v>45384</v>
      </c>
      <c r="E234" s="128" t="s">
        <v>235</v>
      </c>
      <c r="F234" s="128" t="s">
        <v>26</v>
      </c>
      <c r="G234" s="191" t="s">
        <v>360</v>
      </c>
      <c r="H234" s="181" t="n">
        <v>45371</v>
      </c>
      <c r="I234" s="78" t="s">
        <v>48</v>
      </c>
      <c r="J234" s="78"/>
      <c r="K234" s="229" t="s">
        <v>357</v>
      </c>
      <c r="L234" s="127"/>
      <c r="M234" s="128"/>
      <c r="N234" s="230" t="s">
        <v>238</v>
      </c>
      <c r="O234" s="63" t="s">
        <v>239</v>
      </c>
      <c r="P234" s="231" t="n">
        <v>216</v>
      </c>
      <c r="Q234" s="67" t="s">
        <v>240</v>
      </c>
      <c r="R234" s="232" t="n">
        <v>43</v>
      </c>
      <c r="S234" s="45" t="n">
        <f aca="false">P234*R234</f>
        <v>9288</v>
      </c>
      <c r="T234" s="131"/>
      <c r="U234" s="116" t="n">
        <f aca="false">S234*$T$232/SUM($S$232:$S$234)</f>
        <v>3176.47058823529</v>
      </c>
      <c r="V234" s="45" t="n">
        <f aca="false">U234+S234</f>
        <v>12464.4705882353</v>
      </c>
      <c r="W234" s="45" t="n">
        <f aca="false">V234/P234</f>
        <v>57.7058823529412</v>
      </c>
    </row>
    <row r="235" customFormat="false" ht="15" hidden="false" customHeight="true" outlineLevel="0" collapsed="false">
      <c r="A235" s="69" t="s">
        <v>361</v>
      </c>
      <c r="B235" s="69" t="str">
        <f aca="false">RIGHT(A235,LEN(A235)-FIND("_",A235))</f>
        <v>C30875</v>
      </c>
      <c r="C235" s="70" t="str">
        <f aca="false">_xlfn.TEXTJOIN("-",TRUE(),MID(A235,1,4),MID(A235,5,2),MID(A235,7,2))</f>
        <v>2024-04-03</v>
      </c>
      <c r="D235" s="70" t="n">
        <v>45385</v>
      </c>
      <c r="E235" s="49" t="s">
        <v>235</v>
      </c>
      <c r="F235" s="49" t="s">
        <v>26</v>
      </c>
      <c r="G235" s="187" t="s">
        <v>362</v>
      </c>
      <c r="H235" s="179" t="n">
        <v>45379</v>
      </c>
      <c r="I235" s="69" t="s">
        <v>48</v>
      </c>
      <c r="J235" s="69"/>
      <c r="K235" s="207" t="s">
        <v>363</v>
      </c>
      <c r="L235" s="119"/>
      <c r="M235" s="49"/>
      <c r="N235" s="187" t="s">
        <v>358</v>
      </c>
      <c r="O235" s="166" t="s">
        <v>339</v>
      </c>
      <c r="P235" s="233" t="n">
        <v>216</v>
      </c>
      <c r="Q235" s="75" t="s">
        <v>240</v>
      </c>
      <c r="R235" s="234" t="n">
        <v>30.1</v>
      </c>
      <c r="S235" s="59" t="n">
        <f aca="false">P235*R235</f>
        <v>6501.6</v>
      </c>
      <c r="T235" s="189" t="n">
        <v>5400</v>
      </c>
      <c r="U235" s="85" t="n">
        <f aca="false">S235*$T$235/SUM($S$235:$S$238)</f>
        <v>2152.37254469212</v>
      </c>
      <c r="V235" s="59" t="n">
        <f aca="false">U235+S235</f>
        <v>8653.97254469212</v>
      </c>
      <c r="W235" s="59" t="n">
        <f aca="false">V235/P235</f>
        <v>40.064687706908</v>
      </c>
    </row>
    <row r="236" customFormat="false" ht="15" hidden="false" customHeight="true" outlineLevel="0" collapsed="false">
      <c r="A236" s="76" t="s">
        <v>361</v>
      </c>
      <c r="B236" s="76" t="str">
        <f aca="false">RIGHT(A236,LEN(A236)-FIND("_",A236))</f>
        <v>C30875</v>
      </c>
      <c r="C236" s="77" t="str">
        <f aca="false">_xlfn.TEXTJOIN("-",TRUE(),MID(A236,1,4),MID(A236,5,2),MID(A236,7,2))</f>
        <v>2024-04-03</v>
      </c>
      <c r="D236" s="77" t="n">
        <v>45385</v>
      </c>
      <c r="E236" s="122" t="s">
        <v>235</v>
      </c>
      <c r="F236" s="122" t="s">
        <v>26</v>
      </c>
      <c r="G236" s="190" t="s">
        <v>364</v>
      </c>
      <c r="H236" s="180" t="n">
        <v>45379</v>
      </c>
      <c r="I236" s="76" t="s">
        <v>48</v>
      </c>
      <c r="J236" s="76"/>
      <c r="K236" s="211" t="s">
        <v>363</v>
      </c>
      <c r="L236" s="62"/>
      <c r="M236" s="122"/>
      <c r="N236" s="190" t="s">
        <v>365</v>
      </c>
      <c r="O236" s="63" t="s">
        <v>345</v>
      </c>
      <c r="P236" s="235" t="n">
        <v>78</v>
      </c>
      <c r="Q236" s="63" t="s">
        <v>240</v>
      </c>
      <c r="R236" s="236" t="n">
        <v>53</v>
      </c>
      <c r="S236" s="30" t="n">
        <f aca="false">P236*R236</f>
        <v>4134</v>
      </c>
      <c r="T236" s="130"/>
      <c r="U236" s="90" t="n">
        <f aca="false">S236*$T$235/SUM($S$235:$S$238)</f>
        <v>1368.57205914809</v>
      </c>
      <c r="V236" s="30" t="n">
        <f aca="false">U236+S236</f>
        <v>5502.57205914809</v>
      </c>
      <c r="W236" s="30" t="n">
        <f aca="false">V236/P236</f>
        <v>70.5457956301037</v>
      </c>
    </row>
    <row r="237" customFormat="false" ht="15" hidden="false" customHeight="true" outlineLevel="0" collapsed="false">
      <c r="A237" s="76" t="s">
        <v>361</v>
      </c>
      <c r="B237" s="76" t="str">
        <f aca="false">RIGHT(A237,LEN(A237)-FIND("_",A237))</f>
        <v>C30875</v>
      </c>
      <c r="C237" s="77" t="str">
        <f aca="false">_xlfn.TEXTJOIN("-",TRUE(),MID(A237,1,4),MID(A237,5,2),MID(A237,7,2))</f>
        <v>2024-04-03</v>
      </c>
      <c r="D237" s="77" t="n">
        <v>45385</v>
      </c>
      <c r="E237" s="122" t="s">
        <v>235</v>
      </c>
      <c r="F237" s="122" t="s">
        <v>26</v>
      </c>
      <c r="G237" s="190" t="s">
        <v>366</v>
      </c>
      <c r="H237" s="180" t="n">
        <v>45379</v>
      </c>
      <c r="I237" s="76" t="s">
        <v>48</v>
      </c>
      <c r="J237" s="76"/>
      <c r="K237" s="211" t="s">
        <v>363</v>
      </c>
      <c r="L237" s="62"/>
      <c r="M237" s="122"/>
      <c r="N237" s="190" t="s">
        <v>367</v>
      </c>
      <c r="O237" s="63" t="s">
        <v>239</v>
      </c>
      <c r="P237" s="235" t="n">
        <v>30</v>
      </c>
      <c r="Q237" s="63" t="s">
        <v>240</v>
      </c>
      <c r="R237" s="236" t="n">
        <v>43</v>
      </c>
      <c r="S237" s="30" t="n">
        <f aca="false">P237*R237</f>
        <v>1290</v>
      </c>
      <c r="T237" s="130"/>
      <c r="U237" s="90" t="n">
        <f aca="false">S237*$T$235/SUM($S$235:$S$238)</f>
        <v>427.05804458177</v>
      </c>
      <c r="V237" s="30" t="n">
        <f aca="false">U237+S237</f>
        <v>1717.05804458177</v>
      </c>
      <c r="W237" s="30" t="n">
        <f aca="false">V237/P237</f>
        <v>57.2352681527257</v>
      </c>
    </row>
    <row r="238" customFormat="false" ht="15" hidden="false" customHeight="true" outlineLevel="0" collapsed="false">
      <c r="A238" s="78" t="s">
        <v>361</v>
      </c>
      <c r="B238" s="78" t="str">
        <f aca="false">RIGHT(A238,LEN(A238)-FIND("_",A238))</f>
        <v>C30875</v>
      </c>
      <c r="C238" s="79" t="str">
        <f aca="false">_xlfn.TEXTJOIN("-",TRUE(),MID(A238,1,4),MID(A238,5,2),MID(A238,7,2))</f>
        <v>2024-04-03</v>
      </c>
      <c r="D238" s="79" t="n">
        <v>45385</v>
      </c>
      <c r="E238" s="128" t="s">
        <v>235</v>
      </c>
      <c r="F238" s="128" t="s">
        <v>26</v>
      </c>
      <c r="G238" s="191" t="s">
        <v>368</v>
      </c>
      <c r="H238" s="181" t="n">
        <v>45379</v>
      </c>
      <c r="I238" s="78" t="s">
        <v>48</v>
      </c>
      <c r="J238" s="78"/>
      <c r="K238" s="220" t="s">
        <v>363</v>
      </c>
      <c r="L238" s="127"/>
      <c r="M238" s="128"/>
      <c r="N238" s="191" t="s">
        <v>238</v>
      </c>
      <c r="O238" s="67" t="s">
        <v>239</v>
      </c>
      <c r="P238" s="237" t="n">
        <v>102</v>
      </c>
      <c r="Q238" s="67" t="s">
        <v>240</v>
      </c>
      <c r="R238" s="238" t="n">
        <v>43</v>
      </c>
      <c r="S238" s="45" t="n">
        <f aca="false">P238*R238</f>
        <v>4386</v>
      </c>
      <c r="T238" s="131"/>
      <c r="U238" s="116" t="n">
        <f aca="false">S238*$T$235/SUM($S$235:$S$238)</f>
        <v>1451.99735157802</v>
      </c>
      <c r="V238" s="45" t="n">
        <f aca="false">U238+S238</f>
        <v>5837.99735157802</v>
      </c>
      <c r="W238" s="45" t="n">
        <f aca="false">V238/P238</f>
        <v>57.2352681527257</v>
      </c>
    </row>
    <row r="239" customFormat="false" ht="15" hidden="false" customHeight="true" outlineLevel="0" collapsed="false">
      <c r="A239" s="69" t="s">
        <v>369</v>
      </c>
      <c r="B239" s="69" t="str">
        <f aca="false">RIGHT(A239,LEN(A239)-FIND("_",A239))</f>
        <v>C31449</v>
      </c>
      <c r="C239" s="70" t="str">
        <f aca="false">_xlfn.TEXTJOIN("-",TRUE(),MID(A239,1,4),MID(A239,5,2),MID(A239,7,2))</f>
        <v>2024-04-04</v>
      </c>
      <c r="D239" s="70" t="n">
        <v>45386</v>
      </c>
      <c r="E239" s="49" t="s">
        <v>235</v>
      </c>
      <c r="F239" s="49" t="s">
        <v>26</v>
      </c>
      <c r="G239" s="187" t="s">
        <v>370</v>
      </c>
      <c r="H239" s="179" t="n">
        <v>45376</v>
      </c>
      <c r="I239" s="69" t="s">
        <v>48</v>
      </c>
      <c r="J239" s="69"/>
      <c r="K239" s="207" t="s">
        <v>371</v>
      </c>
      <c r="L239" s="119"/>
      <c r="M239" s="49"/>
      <c r="N239" s="239" t="s">
        <v>238</v>
      </c>
      <c r="O239" s="158" t="s">
        <v>239</v>
      </c>
      <c r="P239" s="240" t="n">
        <v>90</v>
      </c>
      <c r="Q239" s="75" t="s">
        <v>240</v>
      </c>
      <c r="R239" s="234" t="n">
        <v>43</v>
      </c>
      <c r="S239" s="59" t="n">
        <f aca="false">P239*R239</f>
        <v>3870</v>
      </c>
      <c r="T239" s="189" t="n">
        <v>5400</v>
      </c>
      <c r="U239" s="85" t="n">
        <f aca="false">S239*$T$239/SUM($S$239:$S$243)</f>
        <v>1253.50896134744</v>
      </c>
      <c r="V239" s="59" t="n">
        <f aca="false">U239+S239</f>
        <v>5123.50896134744</v>
      </c>
      <c r="W239" s="59" t="n">
        <f aca="false">V239/P239</f>
        <v>56.9278773483049</v>
      </c>
    </row>
    <row r="240" customFormat="false" ht="15" hidden="false" customHeight="true" outlineLevel="0" collapsed="false">
      <c r="A240" s="76" t="s">
        <v>369</v>
      </c>
      <c r="B240" s="76" t="str">
        <f aca="false">RIGHT(A240,LEN(A240)-FIND("_",A240))</f>
        <v>C31449</v>
      </c>
      <c r="C240" s="77" t="str">
        <f aca="false">_xlfn.TEXTJOIN("-",TRUE(),MID(A240,1,4),MID(A240,5,2),MID(A240,7,2))</f>
        <v>2024-04-04</v>
      </c>
      <c r="D240" s="77" t="n">
        <v>45386</v>
      </c>
      <c r="E240" s="122" t="s">
        <v>235</v>
      </c>
      <c r="F240" s="122" t="s">
        <v>26</v>
      </c>
      <c r="G240" s="190" t="s">
        <v>370</v>
      </c>
      <c r="H240" s="180" t="n">
        <v>45376</v>
      </c>
      <c r="I240" s="76" t="s">
        <v>48</v>
      </c>
      <c r="J240" s="76"/>
      <c r="K240" s="211" t="s">
        <v>371</v>
      </c>
      <c r="L240" s="62"/>
      <c r="M240" s="122"/>
      <c r="N240" s="190" t="s">
        <v>344</v>
      </c>
      <c r="O240" s="142" t="s">
        <v>345</v>
      </c>
      <c r="P240" s="241" t="n">
        <v>114</v>
      </c>
      <c r="Q240" s="63" t="s">
        <v>240</v>
      </c>
      <c r="R240" s="236" t="n">
        <v>53</v>
      </c>
      <c r="S240" s="30" t="n">
        <f aca="false">P240*R240</f>
        <v>6042</v>
      </c>
      <c r="T240" s="130"/>
      <c r="U240" s="90" t="n">
        <f aca="false">S240*$T$239/SUM($S$239:$S$243)</f>
        <v>1957.02871949903</v>
      </c>
      <c r="V240" s="30" t="n">
        <f aca="false">U240+S240</f>
        <v>7999.02871949903</v>
      </c>
      <c r="W240" s="30" t="n">
        <f aca="false">V240/P240</f>
        <v>70.1669185920967</v>
      </c>
    </row>
    <row r="241" customFormat="false" ht="15.75" hidden="false" customHeight="true" outlineLevel="0" collapsed="false">
      <c r="A241" s="76" t="s">
        <v>369</v>
      </c>
      <c r="B241" s="76" t="str">
        <f aca="false">RIGHT(A241,LEN(A241)-FIND("_",A241))</f>
        <v>C31449</v>
      </c>
      <c r="C241" s="77" t="str">
        <f aca="false">_xlfn.TEXTJOIN("-",TRUE(),MID(A241,1,4),MID(A241,5,2),MID(A241,7,2))</f>
        <v>2024-04-04</v>
      </c>
      <c r="D241" s="77" t="n">
        <v>45386</v>
      </c>
      <c r="E241" s="122" t="s">
        <v>235</v>
      </c>
      <c r="F241" s="122" t="s">
        <v>26</v>
      </c>
      <c r="G241" s="190" t="s">
        <v>372</v>
      </c>
      <c r="H241" s="180" t="n">
        <v>45376</v>
      </c>
      <c r="I241" s="76" t="s">
        <v>48</v>
      </c>
      <c r="J241" s="76"/>
      <c r="K241" s="211" t="s">
        <v>371</v>
      </c>
      <c r="L241" s="62"/>
      <c r="M241" s="122"/>
      <c r="N241" s="190" t="s">
        <v>341</v>
      </c>
      <c r="O241" s="142" t="s">
        <v>239</v>
      </c>
      <c r="P241" s="241" t="n">
        <v>6</v>
      </c>
      <c r="Q241" s="63" t="s">
        <v>240</v>
      </c>
      <c r="R241" s="236" t="n">
        <v>43</v>
      </c>
      <c r="S241" s="30" t="n">
        <f aca="false">P241*R241</f>
        <v>258</v>
      </c>
      <c r="T241" s="130"/>
      <c r="U241" s="90" t="n">
        <f aca="false">S241*$T$239/SUM($S$239:$S$243)</f>
        <v>83.5672640898294</v>
      </c>
      <c r="V241" s="30" t="n">
        <f aca="false">U241+S241</f>
        <v>341.567264089829</v>
      </c>
      <c r="W241" s="30" t="n">
        <f aca="false">V241/P241</f>
        <v>56.9278773483049</v>
      </c>
    </row>
    <row r="242" customFormat="false" ht="15.75" hidden="false" customHeight="true" outlineLevel="0" collapsed="false">
      <c r="A242" s="76" t="s">
        <v>369</v>
      </c>
      <c r="B242" s="76" t="str">
        <f aca="false">RIGHT(A242,LEN(A242)-FIND("_",A242))</f>
        <v>C31449</v>
      </c>
      <c r="C242" s="77" t="str">
        <f aca="false">_xlfn.TEXTJOIN("-",TRUE(),MID(A242,1,4),MID(A242,5,2),MID(A242,7,2))</f>
        <v>2024-04-04</v>
      </c>
      <c r="D242" s="77" t="n">
        <v>45386</v>
      </c>
      <c r="E242" s="122" t="s">
        <v>235</v>
      </c>
      <c r="F242" s="122" t="s">
        <v>26</v>
      </c>
      <c r="G242" s="190" t="s">
        <v>373</v>
      </c>
      <c r="H242" s="180" t="n">
        <v>45376</v>
      </c>
      <c r="I242" s="76" t="s">
        <v>48</v>
      </c>
      <c r="J242" s="76"/>
      <c r="K242" s="211" t="s">
        <v>371</v>
      </c>
      <c r="L242" s="62"/>
      <c r="M242" s="122"/>
      <c r="N242" s="242" t="s">
        <v>358</v>
      </c>
      <c r="O242" s="160" t="s">
        <v>339</v>
      </c>
      <c r="P242" s="243" t="n">
        <v>72</v>
      </c>
      <c r="Q242" s="63" t="s">
        <v>240</v>
      </c>
      <c r="R242" s="236" t="n">
        <v>30.1</v>
      </c>
      <c r="S242" s="30" t="n">
        <f aca="false">P242*R242</f>
        <v>2167.2</v>
      </c>
      <c r="T242" s="244"/>
      <c r="U242" s="90" t="n">
        <f aca="false">S242*$T$239/SUM($S$239:$S$243)</f>
        <v>701.965018354567</v>
      </c>
      <c r="V242" s="30" t="n">
        <f aca="false">U242+S242</f>
        <v>2869.16501835457</v>
      </c>
      <c r="W242" s="30" t="n">
        <f aca="false">V242/P242</f>
        <v>39.8495141438134</v>
      </c>
    </row>
    <row r="243" customFormat="false" ht="15" hidden="false" customHeight="true" outlineLevel="0" collapsed="false">
      <c r="A243" s="78" t="s">
        <v>369</v>
      </c>
      <c r="B243" s="78" t="str">
        <f aca="false">RIGHT(A243,LEN(A243)-FIND("_",A243))</f>
        <v>C31449</v>
      </c>
      <c r="C243" s="79" t="str">
        <f aca="false">_xlfn.TEXTJOIN("-",TRUE(),MID(A243,1,4),MID(A243,5,2),MID(A243,7,2))</f>
        <v>2024-04-04</v>
      </c>
      <c r="D243" s="79" t="n">
        <v>45386</v>
      </c>
      <c r="E243" s="128" t="s">
        <v>235</v>
      </c>
      <c r="F243" s="128" t="s">
        <v>26</v>
      </c>
      <c r="G243" s="191" t="s">
        <v>372</v>
      </c>
      <c r="H243" s="181" t="n">
        <v>45376</v>
      </c>
      <c r="I243" s="78" t="s">
        <v>48</v>
      </c>
      <c r="J243" s="78"/>
      <c r="K243" s="220" t="s">
        <v>371</v>
      </c>
      <c r="L243" s="127"/>
      <c r="M243" s="128"/>
      <c r="N243" s="245" t="s">
        <v>358</v>
      </c>
      <c r="O243" s="246" t="s">
        <v>339</v>
      </c>
      <c r="P243" s="247" t="n">
        <v>144</v>
      </c>
      <c r="Q243" s="67" t="s">
        <v>240</v>
      </c>
      <c r="R243" s="238" t="n">
        <v>30.1</v>
      </c>
      <c r="S243" s="45" t="n">
        <f aca="false">P243*R243</f>
        <v>4334.4</v>
      </c>
      <c r="T243" s="248"/>
      <c r="U243" s="116" t="n">
        <f aca="false">S243*$T$239/SUM($S$239:$S$243)</f>
        <v>1403.93003670913</v>
      </c>
      <c r="V243" s="45" t="n">
        <f aca="false">U243+S243</f>
        <v>5738.33003670913</v>
      </c>
      <c r="W243" s="45" t="n">
        <f aca="false">V243/P243</f>
        <v>39.8495141438134</v>
      </c>
    </row>
    <row r="244" customFormat="false" ht="15" hidden="false" customHeight="true" outlineLevel="0" collapsed="false">
      <c r="A244" s="69" t="s">
        <v>374</v>
      </c>
      <c r="B244" s="69" t="str">
        <f aca="false">RIGHT(A244,LEN(A244)-FIND("_",A244))</f>
        <v>C31581</v>
      </c>
      <c r="C244" s="70" t="str">
        <f aca="false">_xlfn.TEXTJOIN("-",TRUE(),MID(A244,1,4),MID(A244,5,2),MID(A244,7,2))</f>
        <v>2024-04-05</v>
      </c>
      <c r="D244" s="70" t="n">
        <v>45387</v>
      </c>
      <c r="E244" s="49" t="s">
        <v>25</v>
      </c>
      <c r="F244" s="49" t="s">
        <v>26</v>
      </c>
      <c r="G244" s="249" t="s">
        <v>375</v>
      </c>
      <c r="H244" s="179" t="n">
        <v>45380</v>
      </c>
      <c r="I244" s="69" t="s">
        <v>48</v>
      </c>
      <c r="J244" s="69"/>
      <c r="K244" s="250" t="s">
        <v>376</v>
      </c>
      <c r="L244" s="119"/>
      <c r="M244" s="49"/>
      <c r="N244" s="132" t="s">
        <v>377</v>
      </c>
      <c r="O244" s="49" t="s">
        <v>378</v>
      </c>
      <c r="P244" s="133" t="n">
        <v>527</v>
      </c>
      <c r="Q244" s="75" t="s">
        <v>240</v>
      </c>
      <c r="R244" s="133" t="n">
        <v>10.02</v>
      </c>
      <c r="S244" s="59" t="n">
        <f aca="false">P244*R244</f>
        <v>5280.54</v>
      </c>
      <c r="T244" s="251" t="n">
        <v>2500</v>
      </c>
      <c r="U244" s="252" t="n">
        <f aca="false">S244*$T$190/SUM($S$190:$S$220)</f>
        <v>492.963427510284</v>
      </c>
      <c r="V244" s="59" t="n">
        <f aca="false">U244+S244</f>
        <v>5773.50342751028</v>
      </c>
      <c r="W244" s="59" t="n">
        <f aca="false">V244/P244</f>
        <v>10.955414473454</v>
      </c>
    </row>
    <row r="245" customFormat="false" ht="15" hidden="false" customHeight="true" outlineLevel="0" collapsed="false">
      <c r="A245" s="76" t="s">
        <v>374</v>
      </c>
      <c r="B245" s="76" t="str">
        <f aca="false">RIGHT(A245,LEN(A245)-FIND("_",A245))</f>
        <v>C31581</v>
      </c>
      <c r="C245" s="77" t="str">
        <f aca="false">_xlfn.TEXTJOIN("-",TRUE(),MID(A245,1,4),MID(A245,5,2),MID(A245,7,2))</f>
        <v>2024-04-05</v>
      </c>
      <c r="D245" s="77" t="n">
        <v>45387</v>
      </c>
      <c r="E245" s="122" t="s">
        <v>25</v>
      </c>
      <c r="F245" s="122" t="s">
        <v>26</v>
      </c>
      <c r="G245" s="253" t="s">
        <v>379</v>
      </c>
      <c r="H245" s="180" t="n">
        <v>45363</v>
      </c>
      <c r="I245" s="76" t="s">
        <v>48</v>
      </c>
      <c r="J245" s="76"/>
      <c r="K245" s="254" t="s">
        <v>376</v>
      </c>
      <c r="L245" s="62"/>
      <c r="M245" s="122"/>
      <c r="N245" s="134" t="s">
        <v>377</v>
      </c>
      <c r="O245" s="122" t="s">
        <v>378</v>
      </c>
      <c r="P245" s="135" t="n">
        <v>173</v>
      </c>
      <c r="Q245" s="63" t="s">
        <v>240</v>
      </c>
      <c r="R245" s="135" t="n">
        <v>10.02</v>
      </c>
      <c r="S245" s="30" t="n">
        <f aca="false">P245*R245</f>
        <v>1733.46</v>
      </c>
      <c r="T245" s="244"/>
      <c r="U245" s="255" t="n">
        <f aca="false">S245*$T$190/SUM($S$190:$S$220)</f>
        <v>161.82670390755</v>
      </c>
      <c r="V245" s="30" t="n">
        <f aca="false">U245+S245</f>
        <v>1895.28670390755</v>
      </c>
      <c r="W245" s="30" t="n">
        <f aca="false">V245/P245</f>
        <v>10.955414473454</v>
      </c>
    </row>
    <row r="246" customFormat="false" ht="15.75" hidden="false" customHeight="true" outlineLevel="0" collapsed="false">
      <c r="A246" s="76" t="s">
        <v>374</v>
      </c>
      <c r="B246" s="76" t="str">
        <f aca="false">RIGHT(A246,LEN(A246)-FIND("_",A246))</f>
        <v>C31581</v>
      </c>
      <c r="C246" s="77" t="str">
        <f aca="false">_xlfn.TEXTJOIN("-",TRUE(),MID(A246,1,4),MID(A246,5,2),MID(A246,7,2))</f>
        <v>2024-04-05</v>
      </c>
      <c r="D246" s="77" t="n">
        <v>45387</v>
      </c>
      <c r="E246" s="122" t="s">
        <v>25</v>
      </c>
      <c r="F246" s="122" t="s">
        <v>26</v>
      </c>
      <c r="G246" s="253" t="s">
        <v>379</v>
      </c>
      <c r="H246" s="180" t="n">
        <v>45363</v>
      </c>
      <c r="I246" s="76" t="s">
        <v>48</v>
      </c>
      <c r="J246" s="76"/>
      <c r="K246" s="254" t="s">
        <v>376</v>
      </c>
      <c r="L246" s="62"/>
      <c r="M246" s="122"/>
      <c r="N246" s="134" t="s">
        <v>380</v>
      </c>
      <c r="O246" s="122" t="s">
        <v>381</v>
      </c>
      <c r="P246" s="135" t="n">
        <v>851</v>
      </c>
      <c r="Q246" s="63" t="s">
        <v>240</v>
      </c>
      <c r="R246" s="135" t="n">
        <v>8.39</v>
      </c>
      <c r="S246" s="30" t="n">
        <f aca="false">P246*R246</f>
        <v>7139.89</v>
      </c>
      <c r="T246" s="244"/>
      <c r="U246" s="255" t="n">
        <f aca="false">S246*$T$190/SUM($S$190:$S$220)</f>
        <v>666.542559368246</v>
      </c>
      <c r="V246" s="30" t="n">
        <f aca="false">U246+S246</f>
        <v>7806.43255936825</v>
      </c>
      <c r="W246" s="30" t="n">
        <f aca="false">V246/P246</f>
        <v>9.17324625072649</v>
      </c>
    </row>
    <row r="247" customFormat="false" ht="15.75" hidden="false" customHeight="true" outlineLevel="0" collapsed="false">
      <c r="A247" s="76" t="s">
        <v>374</v>
      </c>
      <c r="B247" s="76" t="str">
        <f aca="false">RIGHT(A247,LEN(A247)-FIND("_",A247))</f>
        <v>C31581</v>
      </c>
      <c r="C247" s="77" t="str">
        <f aca="false">_xlfn.TEXTJOIN("-",TRUE(),MID(A247,1,4),MID(A247,5,2),MID(A247,7,2))</f>
        <v>2024-04-05</v>
      </c>
      <c r="D247" s="77" t="n">
        <v>45387</v>
      </c>
      <c r="E247" s="122" t="s">
        <v>25</v>
      </c>
      <c r="F247" s="122" t="s">
        <v>26</v>
      </c>
      <c r="G247" s="253" t="s">
        <v>379</v>
      </c>
      <c r="H247" s="180" t="n">
        <v>45363</v>
      </c>
      <c r="I247" s="76" t="s">
        <v>48</v>
      </c>
      <c r="J247" s="76"/>
      <c r="K247" s="254" t="s">
        <v>376</v>
      </c>
      <c r="L247" s="62"/>
      <c r="M247" s="122"/>
      <c r="N247" s="134" t="s">
        <v>382</v>
      </c>
      <c r="O247" s="122" t="s">
        <v>383</v>
      </c>
      <c r="P247" s="135" t="n">
        <v>1000</v>
      </c>
      <c r="Q247" s="63" t="s">
        <v>240</v>
      </c>
      <c r="R247" s="135" t="n">
        <v>18.88</v>
      </c>
      <c r="S247" s="30" t="n">
        <f aca="false">P247*R247</f>
        <v>18880</v>
      </c>
      <c r="T247" s="244"/>
      <c r="U247" s="255" t="n">
        <f aca="false">S247*$T$190/SUM($S$190:$S$220)</f>
        <v>1762.53745097929</v>
      </c>
      <c r="V247" s="30" t="n">
        <f aca="false">U247+S247</f>
        <v>20642.5374509793</v>
      </c>
      <c r="W247" s="30" t="n">
        <f aca="false">V247/P247</f>
        <v>20.6425374509793</v>
      </c>
    </row>
    <row r="248" customFormat="false" ht="15" hidden="false" customHeight="true" outlineLevel="0" collapsed="false">
      <c r="A248" s="76" t="s">
        <v>374</v>
      </c>
      <c r="B248" s="76" t="str">
        <f aca="false">RIGHT(A248,LEN(A248)-FIND("_",A248))</f>
        <v>C31581</v>
      </c>
      <c r="C248" s="77" t="str">
        <f aca="false">_xlfn.TEXTJOIN("-",TRUE(),MID(A248,1,4),MID(A248,5,2),MID(A248,7,2))</f>
        <v>2024-04-05</v>
      </c>
      <c r="D248" s="77" t="n">
        <v>45387</v>
      </c>
      <c r="E248" s="122" t="s">
        <v>25</v>
      </c>
      <c r="F248" s="122" t="s">
        <v>26</v>
      </c>
      <c r="G248" s="253" t="s">
        <v>379</v>
      </c>
      <c r="H248" s="180" t="n">
        <v>45363</v>
      </c>
      <c r="I248" s="76" t="s">
        <v>48</v>
      </c>
      <c r="J248" s="76"/>
      <c r="K248" s="254" t="s">
        <v>376</v>
      </c>
      <c r="L248" s="199"/>
      <c r="M248" s="122"/>
      <c r="N248" s="134" t="s">
        <v>384</v>
      </c>
      <c r="O248" s="63" t="s">
        <v>385</v>
      </c>
      <c r="P248" s="135" t="n">
        <v>5</v>
      </c>
      <c r="Q248" s="63" t="s">
        <v>240</v>
      </c>
      <c r="R248" s="135" t="n">
        <v>19.8</v>
      </c>
      <c r="S248" s="30" t="n">
        <f aca="false">P248*R248</f>
        <v>99</v>
      </c>
      <c r="T248" s="130"/>
      <c r="U248" s="255" t="n">
        <f aca="false">S248*$T$190/SUM($S$190:$S$220)</f>
        <v>9.24211904909689</v>
      </c>
      <c r="V248" s="30" t="n">
        <f aca="false">U248+S248</f>
        <v>108.242119049097</v>
      </c>
      <c r="W248" s="30" t="n">
        <f aca="false">V248/P248</f>
        <v>21.6484238098194</v>
      </c>
    </row>
    <row r="249" customFormat="false" ht="15" hidden="false" customHeight="true" outlineLevel="0" collapsed="false">
      <c r="A249" s="76" t="s">
        <v>374</v>
      </c>
      <c r="B249" s="76" t="str">
        <f aca="false">RIGHT(A249,LEN(A249)-FIND("_",A249))</f>
        <v>C31581</v>
      </c>
      <c r="C249" s="77" t="str">
        <f aca="false">_xlfn.TEXTJOIN("-",TRUE(),MID(A249,1,4),MID(A249,5,2),MID(A249,7,2))</f>
        <v>2024-04-05</v>
      </c>
      <c r="D249" s="77" t="n">
        <v>45387</v>
      </c>
      <c r="E249" s="122" t="s">
        <v>25</v>
      </c>
      <c r="F249" s="122" t="s">
        <v>26</v>
      </c>
      <c r="G249" s="253" t="s">
        <v>379</v>
      </c>
      <c r="H249" s="180" t="n">
        <v>45363</v>
      </c>
      <c r="I249" s="76" t="s">
        <v>48</v>
      </c>
      <c r="J249" s="76"/>
      <c r="K249" s="254" t="s">
        <v>376</v>
      </c>
      <c r="L249" s="199"/>
      <c r="M249" s="122"/>
      <c r="N249" s="134" t="s">
        <v>386</v>
      </c>
      <c r="O249" s="63" t="s">
        <v>387</v>
      </c>
      <c r="P249" s="135" t="n">
        <v>15</v>
      </c>
      <c r="Q249" s="63" t="s">
        <v>240</v>
      </c>
      <c r="R249" s="135" t="n">
        <v>23.57</v>
      </c>
      <c r="S249" s="30" t="n">
        <f aca="false">P249*R249</f>
        <v>353.55</v>
      </c>
      <c r="T249" s="130"/>
      <c r="U249" s="255" t="n">
        <f aca="false">S249*$T$190/SUM($S$190:$S$220)</f>
        <v>33.0055675738203</v>
      </c>
      <c r="V249" s="30" t="n">
        <f aca="false">U249+S249</f>
        <v>386.55556757382</v>
      </c>
      <c r="W249" s="30" t="n">
        <f aca="false">V249/P249</f>
        <v>25.770371171588</v>
      </c>
    </row>
    <row r="250" customFormat="false" ht="15" hidden="false" customHeight="true" outlineLevel="0" collapsed="false">
      <c r="A250" s="76" t="s">
        <v>374</v>
      </c>
      <c r="B250" s="76" t="str">
        <f aca="false">RIGHT(A250,LEN(A250)-FIND("_",A250))</f>
        <v>C31581</v>
      </c>
      <c r="C250" s="77" t="str">
        <f aca="false">_xlfn.TEXTJOIN("-",TRUE(),MID(A250,1,4),MID(A250,5,2),MID(A250,7,2))</f>
        <v>2024-04-05</v>
      </c>
      <c r="D250" s="77" t="n">
        <v>45387</v>
      </c>
      <c r="E250" s="122" t="s">
        <v>25</v>
      </c>
      <c r="F250" s="122" t="s">
        <v>26</v>
      </c>
      <c r="G250" s="253" t="s">
        <v>375</v>
      </c>
      <c r="H250" s="180" t="n">
        <v>45380</v>
      </c>
      <c r="I250" s="76" t="s">
        <v>48</v>
      </c>
      <c r="J250" s="76"/>
      <c r="K250" s="254" t="s">
        <v>376</v>
      </c>
      <c r="L250" s="199"/>
      <c r="M250" s="122"/>
      <c r="N250" s="134" t="s">
        <v>388</v>
      </c>
      <c r="O250" s="63" t="s">
        <v>389</v>
      </c>
      <c r="P250" s="135" t="n">
        <v>550</v>
      </c>
      <c r="Q250" s="63" t="s">
        <v>240</v>
      </c>
      <c r="R250" s="135" t="n">
        <v>13.3</v>
      </c>
      <c r="S250" s="30" t="n">
        <f aca="false">P250*R250</f>
        <v>7315</v>
      </c>
      <c r="T250" s="130"/>
      <c r="U250" s="255" t="n">
        <f aca="false">S250*$T$190/SUM($S$190:$S$220)</f>
        <v>682.889907516603</v>
      </c>
      <c r="V250" s="30" t="n">
        <f aca="false">U250+S250</f>
        <v>7997.8899075166</v>
      </c>
      <c r="W250" s="30" t="n">
        <f aca="false">V250/P250</f>
        <v>14.5416180136666</v>
      </c>
    </row>
    <row r="251" customFormat="false" ht="15" hidden="false" customHeight="true" outlineLevel="0" collapsed="false">
      <c r="A251" s="76" t="s">
        <v>374</v>
      </c>
      <c r="B251" s="76" t="str">
        <f aca="false">RIGHT(A251,LEN(A251)-FIND("_",A251))</f>
        <v>C31581</v>
      </c>
      <c r="C251" s="77" t="str">
        <f aca="false">_xlfn.TEXTJOIN("-",TRUE(),MID(A251,1,4),MID(A251,5,2),MID(A251,7,2))</f>
        <v>2024-04-05</v>
      </c>
      <c r="D251" s="77" t="n">
        <v>45387</v>
      </c>
      <c r="E251" s="122" t="s">
        <v>25</v>
      </c>
      <c r="F251" s="122" t="s">
        <v>26</v>
      </c>
      <c r="G251" s="253" t="s">
        <v>379</v>
      </c>
      <c r="H251" s="180" t="n">
        <v>45363</v>
      </c>
      <c r="I251" s="76" t="s">
        <v>48</v>
      </c>
      <c r="J251" s="76"/>
      <c r="K251" s="254" t="s">
        <v>376</v>
      </c>
      <c r="L251" s="199"/>
      <c r="M251" s="122"/>
      <c r="N251" s="134" t="s">
        <v>390</v>
      </c>
      <c r="O251" s="63" t="s">
        <v>391</v>
      </c>
      <c r="P251" s="135" t="n">
        <v>5</v>
      </c>
      <c r="Q251" s="63" t="s">
        <v>240</v>
      </c>
      <c r="R251" s="135" t="n">
        <v>16.68</v>
      </c>
      <c r="S251" s="30" t="n">
        <f aca="false">P251*R251</f>
        <v>83.4</v>
      </c>
      <c r="T251" s="130"/>
      <c r="U251" s="255" t="n">
        <f aca="false">S251*$T$190/SUM($S$190:$S$220)</f>
        <v>7.78578513833011</v>
      </c>
      <c r="V251" s="30" t="n">
        <f aca="false">U251+S251</f>
        <v>91.1857851383301</v>
      </c>
      <c r="W251" s="30" t="n">
        <f aca="false">V251/P251</f>
        <v>18.237157027666</v>
      </c>
    </row>
    <row r="252" customFormat="false" ht="15" hidden="false" customHeight="true" outlineLevel="0" collapsed="false">
      <c r="A252" s="76" t="s">
        <v>374</v>
      </c>
      <c r="B252" s="76" t="str">
        <f aca="false">RIGHT(A252,LEN(A252)-FIND("_",A252))</f>
        <v>C31581</v>
      </c>
      <c r="C252" s="77" t="str">
        <f aca="false">_xlfn.TEXTJOIN("-",TRUE(),MID(A252,1,4),MID(A252,5,2),MID(A252,7,2))</f>
        <v>2024-04-05</v>
      </c>
      <c r="D252" s="77" t="n">
        <v>45387</v>
      </c>
      <c r="E252" s="122" t="s">
        <v>25</v>
      </c>
      <c r="F252" s="122" t="s">
        <v>26</v>
      </c>
      <c r="G252" s="253" t="s">
        <v>379</v>
      </c>
      <c r="H252" s="180" t="n">
        <v>45363</v>
      </c>
      <c r="I252" s="76" t="s">
        <v>48</v>
      </c>
      <c r="J252" s="76"/>
      <c r="K252" s="254" t="s">
        <v>376</v>
      </c>
      <c r="L252" s="199"/>
      <c r="M252" s="122"/>
      <c r="N252" s="134" t="s">
        <v>392</v>
      </c>
      <c r="O252" s="63" t="s">
        <v>393</v>
      </c>
      <c r="P252" s="135" t="n">
        <v>5</v>
      </c>
      <c r="Q252" s="63" t="s">
        <v>240</v>
      </c>
      <c r="R252" s="135" t="n">
        <v>37.27</v>
      </c>
      <c r="S252" s="30" t="n">
        <f aca="false">P252*R252</f>
        <v>186.35</v>
      </c>
      <c r="T252" s="130"/>
      <c r="U252" s="255" t="n">
        <f aca="false">S252*$T$190/SUM($S$190:$S$220)</f>
        <v>17.3966554020122</v>
      </c>
      <c r="V252" s="30" t="n">
        <f aca="false">U252+S252</f>
        <v>203.746655402012</v>
      </c>
      <c r="W252" s="30" t="n">
        <f aca="false">V252/P252</f>
        <v>40.7493310804024</v>
      </c>
    </row>
    <row r="253" customFormat="false" ht="15" hidden="false" customHeight="true" outlineLevel="0" collapsed="false">
      <c r="A253" s="76" t="s">
        <v>374</v>
      </c>
      <c r="B253" s="76" t="str">
        <f aca="false">RIGHT(A253,LEN(A253)-FIND("_",A253))</f>
        <v>C31581</v>
      </c>
      <c r="C253" s="77" t="str">
        <f aca="false">_xlfn.TEXTJOIN("-",TRUE(),MID(A253,1,4),MID(A253,5,2),MID(A253,7,2))</f>
        <v>2024-04-05</v>
      </c>
      <c r="D253" s="77" t="n">
        <v>45387</v>
      </c>
      <c r="E253" s="122" t="s">
        <v>25</v>
      </c>
      <c r="F253" s="122" t="s">
        <v>26</v>
      </c>
      <c r="G253" s="253" t="s">
        <v>379</v>
      </c>
      <c r="H253" s="180" t="n">
        <v>45363</v>
      </c>
      <c r="I253" s="76" t="s">
        <v>48</v>
      </c>
      <c r="J253" s="76"/>
      <c r="K253" s="254" t="s">
        <v>376</v>
      </c>
      <c r="L253" s="199"/>
      <c r="M253" s="122"/>
      <c r="N253" s="134" t="s">
        <v>394</v>
      </c>
      <c r="O253" s="63" t="s">
        <v>395</v>
      </c>
      <c r="P253" s="135" t="n">
        <v>3</v>
      </c>
      <c r="Q253" s="63" t="s">
        <v>240</v>
      </c>
      <c r="R253" s="135" t="n">
        <v>16.88</v>
      </c>
      <c r="S253" s="30" t="n">
        <f aca="false">P253*R253</f>
        <v>50.64</v>
      </c>
      <c r="T253" s="130"/>
      <c r="U253" s="255" t="n">
        <f aca="false">S253*$T$190/SUM($S$190:$S$220)</f>
        <v>4.72748392571986</v>
      </c>
      <c r="V253" s="30" t="n">
        <f aca="false">U253+S253</f>
        <v>55.3674839257199</v>
      </c>
      <c r="W253" s="30" t="n">
        <f aca="false">V253/P253</f>
        <v>18.45582797524</v>
      </c>
    </row>
    <row r="254" customFormat="false" ht="15" hidden="false" customHeight="true" outlineLevel="0" collapsed="false">
      <c r="A254" s="76" t="s">
        <v>374</v>
      </c>
      <c r="B254" s="76" t="str">
        <f aca="false">RIGHT(A254,LEN(A254)-FIND("_",A254))</f>
        <v>C31581</v>
      </c>
      <c r="C254" s="77" t="str">
        <f aca="false">_xlfn.TEXTJOIN("-",TRUE(),MID(A254,1,4),MID(A254,5,2),MID(A254,7,2))</f>
        <v>2024-04-05</v>
      </c>
      <c r="D254" s="77" t="n">
        <v>45387</v>
      </c>
      <c r="E254" s="122" t="s">
        <v>25</v>
      </c>
      <c r="F254" s="122" t="s">
        <v>26</v>
      </c>
      <c r="G254" s="253" t="s">
        <v>379</v>
      </c>
      <c r="H254" s="180" t="n">
        <v>45363</v>
      </c>
      <c r="I254" s="76" t="s">
        <v>48</v>
      </c>
      <c r="J254" s="76"/>
      <c r="K254" s="254" t="s">
        <v>376</v>
      </c>
      <c r="L254" s="199"/>
      <c r="M254" s="122"/>
      <c r="N254" s="134" t="s">
        <v>396</v>
      </c>
      <c r="O254" s="63" t="s">
        <v>397</v>
      </c>
      <c r="P254" s="135" t="n">
        <v>10</v>
      </c>
      <c r="Q254" s="63" t="s">
        <v>240</v>
      </c>
      <c r="R254" s="135" t="n">
        <v>38.24</v>
      </c>
      <c r="S254" s="30" t="n">
        <f aca="false">P254*R254</f>
        <v>382.4</v>
      </c>
      <c r="T254" s="130"/>
      <c r="U254" s="255" t="n">
        <f aca="false">S254*$T$190/SUM($S$190:$S$220)</f>
        <v>35.6988517613601</v>
      </c>
      <c r="V254" s="30" t="n">
        <f aca="false">U254+S254</f>
        <v>418.09885176136</v>
      </c>
      <c r="W254" s="30" t="n">
        <f aca="false">V254/P254</f>
        <v>41.809885176136</v>
      </c>
    </row>
    <row r="255" customFormat="false" ht="15" hidden="false" customHeight="true" outlineLevel="0" collapsed="false">
      <c r="A255" s="76" t="s">
        <v>374</v>
      </c>
      <c r="B255" s="76" t="str">
        <f aca="false">RIGHT(A255,LEN(A255)-FIND("_",A255))</f>
        <v>C31581</v>
      </c>
      <c r="C255" s="77" t="str">
        <f aca="false">_xlfn.TEXTJOIN("-",TRUE(),MID(A255,1,4),MID(A255,5,2),MID(A255,7,2))</f>
        <v>2024-04-05</v>
      </c>
      <c r="D255" s="77" t="n">
        <v>45387</v>
      </c>
      <c r="E255" s="122" t="s">
        <v>25</v>
      </c>
      <c r="F255" s="122" t="s">
        <v>26</v>
      </c>
      <c r="G255" s="253" t="s">
        <v>379</v>
      </c>
      <c r="H255" s="180" t="n">
        <v>45363</v>
      </c>
      <c r="I255" s="76" t="s">
        <v>48</v>
      </c>
      <c r="J255" s="76"/>
      <c r="K255" s="254" t="s">
        <v>376</v>
      </c>
      <c r="L255" s="199"/>
      <c r="M255" s="122"/>
      <c r="N255" s="134" t="s">
        <v>398</v>
      </c>
      <c r="O255" s="63" t="s">
        <v>399</v>
      </c>
      <c r="P255" s="135" t="n">
        <v>1</v>
      </c>
      <c r="Q255" s="63" t="s">
        <v>240</v>
      </c>
      <c r="R255" s="135" t="n">
        <v>12.11</v>
      </c>
      <c r="S255" s="30" t="n">
        <f aca="false">P255*R255</f>
        <v>12.11</v>
      </c>
      <c r="T255" s="130"/>
      <c r="U255" s="255" t="n">
        <f aca="false">S255*$T$190/SUM($S$190:$S$220)</f>
        <v>1.13052587560165</v>
      </c>
      <c r="V255" s="30" t="n">
        <f aca="false">U255+S255</f>
        <v>13.2405258756017</v>
      </c>
      <c r="W255" s="30" t="n">
        <f aca="false">V255/P255</f>
        <v>13.2405258756017</v>
      </c>
    </row>
    <row r="256" customFormat="false" ht="15" hidden="false" customHeight="true" outlineLevel="0" collapsed="false">
      <c r="A256" s="76" t="s">
        <v>374</v>
      </c>
      <c r="B256" s="76" t="str">
        <f aca="false">RIGHT(A256,LEN(A256)-FIND("_",A256))</f>
        <v>C31581</v>
      </c>
      <c r="C256" s="77" t="str">
        <f aca="false">_xlfn.TEXTJOIN("-",TRUE(),MID(A256,1,4),MID(A256,5,2),MID(A256,7,2))</f>
        <v>2024-04-05</v>
      </c>
      <c r="D256" s="77" t="n">
        <v>45387</v>
      </c>
      <c r="E256" s="122" t="s">
        <v>25</v>
      </c>
      <c r="F256" s="122" t="s">
        <v>26</v>
      </c>
      <c r="G256" s="253" t="s">
        <v>375</v>
      </c>
      <c r="H256" s="180" t="n">
        <v>45380</v>
      </c>
      <c r="I256" s="76" t="s">
        <v>48</v>
      </c>
      <c r="J256" s="76"/>
      <c r="K256" s="254" t="s">
        <v>376</v>
      </c>
      <c r="L256" s="199"/>
      <c r="M256" s="122"/>
      <c r="N256" s="134" t="s">
        <v>400</v>
      </c>
      <c r="O256" s="63" t="s">
        <v>401</v>
      </c>
      <c r="P256" s="135" t="n">
        <v>4</v>
      </c>
      <c r="Q256" s="63" t="s">
        <v>240</v>
      </c>
      <c r="R256" s="135" t="n">
        <v>13.41</v>
      </c>
      <c r="S256" s="30" t="n">
        <f aca="false">P256*R256</f>
        <v>53.64</v>
      </c>
      <c r="T256" s="130"/>
      <c r="U256" s="255" t="n">
        <f aca="false">S256*$T$190/SUM($S$190:$S$220)</f>
        <v>5.00754813932886</v>
      </c>
      <c r="V256" s="30" t="n">
        <f aca="false">U256+S256</f>
        <v>58.6475481393289</v>
      </c>
      <c r="W256" s="30" t="n">
        <f aca="false">V256/P256</f>
        <v>14.6618870348322</v>
      </c>
    </row>
    <row r="257" customFormat="false" ht="15" hidden="false" customHeight="true" outlineLevel="0" collapsed="false">
      <c r="A257" s="76" t="s">
        <v>374</v>
      </c>
      <c r="B257" s="76" t="str">
        <f aca="false">RIGHT(A257,LEN(A257)-FIND("_",A257))</f>
        <v>C31581</v>
      </c>
      <c r="C257" s="77" t="str">
        <f aca="false">_xlfn.TEXTJOIN("-",TRUE(),MID(A257,1,4),MID(A257,5,2),MID(A257,7,2))</f>
        <v>2024-04-05</v>
      </c>
      <c r="D257" s="77" t="n">
        <v>45387</v>
      </c>
      <c r="E257" s="122" t="s">
        <v>25</v>
      </c>
      <c r="F257" s="122" t="s">
        <v>26</v>
      </c>
      <c r="G257" s="253" t="s">
        <v>379</v>
      </c>
      <c r="H257" s="180" t="n">
        <v>45363</v>
      </c>
      <c r="I257" s="76" t="s">
        <v>48</v>
      </c>
      <c r="J257" s="76"/>
      <c r="K257" s="254" t="s">
        <v>376</v>
      </c>
      <c r="L257" s="199"/>
      <c r="M257" s="122"/>
      <c r="N257" s="134" t="s">
        <v>402</v>
      </c>
      <c r="O257" s="63" t="s">
        <v>403</v>
      </c>
      <c r="P257" s="135" t="n">
        <v>7</v>
      </c>
      <c r="Q257" s="63" t="s">
        <v>240</v>
      </c>
      <c r="R257" s="135" t="n">
        <v>13.59</v>
      </c>
      <c r="S257" s="30" t="n">
        <f aca="false">P257*R257</f>
        <v>95.13</v>
      </c>
      <c r="T257" s="130"/>
      <c r="U257" s="255" t="n">
        <f aca="false">S257*$T$190/SUM($S$190:$S$220)</f>
        <v>8.88083621354128</v>
      </c>
      <c r="V257" s="30" t="n">
        <f aca="false">U257+S257</f>
        <v>104.010836213541</v>
      </c>
      <c r="W257" s="30" t="n">
        <f aca="false">V257/P257</f>
        <v>14.8586908876488</v>
      </c>
    </row>
    <row r="258" customFormat="false" ht="15" hidden="false" customHeight="true" outlineLevel="0" collapsed="false">
      <c r="A258" s="76" t="s">
        <v>374</v>
      </c>
      <c r="B258" s="76" t="str">
        <f aca="false">RIGHT(A258,LEN(A258)-FIND("_",A258))</f>
        <v>C31581</v>
      </c>
      <c r="C258" s="77" t="str">
        <f aca="false">_xlfn.TEXTJOIN("-",TRUE(),MID(A258,1,4),MID(A258,5,2),MID(A258,7,2))</f>
        <v>2024-04-05</v>
      </c>
      <c r="D258" s="77" t="n">
        <v>45387</v>
      </c>
      <c r="E258" s="122" t="s">
        <v>25</v>
      </c>
      <c r="F258" s="122" t="s">
        <v>26</v>
      </c>
      <c r="G258" s="253" t="s">
        <v>379</v>
      </c>
      <c r="H258" s="180" t="n">
        <v>45363</v>
      </c>
      <c r="I258" s="76" t="s">
        <v>48</v>
      </c>
      <c r="J258" s="76"/>
      <c r="K258" s="254" t="s">
        <v>376</v>
      </c>
      <c r="L258" s="199"/>
      <c r="M258" s="122"/>
      <c r="N258" s="134" t="s">
        <v>404</v>
      </c>
      <c r="O258" s="63" t="s">
        <v>405</v>
      </c>
      <c r="P258" s="135" t="n">
        <v>100</v>
      </c>
      <c r="Q258" s="63" t="s">
        <v>240</v>
      </c>
      <c r="R258" s="135" t="n">
        <v>14.57</v>
      </c>
      <c r="S258" s="30" t="n">
        <f aca="false">P258*R258</f>
        <v>1457</v>
      </c>
      <c r="T258" s="130"/>
      <c r="U258" s="255" t="n">
        <f aca="false">S258*$T$190/SUM($S$190:$S$220)</f>
        <v>136.017853076103</v>
      </c>
      <c r="V258" s="30" t="n">
        <f aca="false">U258+S258</f>
        <v>1593.0178530761</v>
      </c>
      <c r="W258" s="30" t="n">
        <f aca="false">V258/P258</f>
        <v>15.930178530761</v>
      </c>
    </row>
    <row r="259" customFormat="false" ht="15" hidden="false" customHeight="true" outlineLevel="0" collapsed="false">
      <c r="A259" s="76" t="s">
        <v>374</v>
      </c>
      <c r="B259" s="76" t="str">
        <f aca="false">RIGHT(A259,LEN(A259)-FIND("_",A259))</f>
        <v>C31581</v>
      </c>
      <c r="C259" s="77" t="str">
        <f aca="false">_xlfn.TEXTJOIN("-",TRUE(),MID(A259,1,4),MID(A259,5,2),MID(A259,7,2))</f>
        <v>2024-04-05</v>
      </c>
      <c r="D259" s="77" t="n">
        <v>45387</v>
      </c>
      <c r="E259" s="122" t="s">
        <v>25</v>
      </c>
      <c r="F259" s="122" t="s">
        <v>26</v>
      </c>
      <c r="G259" s="253" t="s">
        <v>379</v>
      </c>
      <c r="H259" s="180" t="n">
        <v>45363</v>
      </c>
      <c r="I259" s="76" t="s">
        <v>48</v>
      </c>
      <c r="J259" s="76"/>
      <c r="K259" s="254" t="s">
        <v>376</v>
      </c>
      <c r="L259" s="199"/>
      <c r="M259" s="122"/>
      <c r="N259" s="134" t="s">
        <v>406</v>
      </c>
      <c r="O259" s="63" t="s">
        <v>407</v>
      </c>
      <c r="P259" s="135" t="n">
        <v>20</v>
      </c>
      <c r="Q259" s="63" t="s">
        <v>240</v>
      </c>
      <c r="R259" s="135" t="n">
        <v>24.47</v>
      </c>
      <c r="S259" s="30" t="n">
        <f aca="false">P259*R259</f>
        <v>489.4</v>
      </c>
      <c r="T259" s="130"/>
      <c r="U259" s="255" t="n">
        <f aca="false">S259*$T$190/SUM($S$190:$S$220)</f>
        <v>45.6878087134143</v>
      </c>
      <c r="V259" s="30" t="n">
        <f aca="false">U259+S259</f>
        <v>535.087808713414</v>
      </c>
      <c r="W259" s="30" t="n">
        <f aca="false">V259/P259</f>
        <v>26.7543904356707</v>
      </c>
    </row>
    <row r="260" customFormat="false" ht="15.75" hidden="false" customHeight="true" outlineLevel="0" collapsed="false">
      <c r="A260" s="76" t="s">
        <v>374</v>
      </c>
      <c r="B260" s="76" t="str">
        <f aca="false">RIGHT(A260,LEN(A260)-FIND("_",A260))</f>
        <v>C31581</v>
      </c>
      <c r="C260" s="77" t="str">
        <f aca="false">_xlfn.TEXTJOIN("-",TRUE(),MID(A260,1,4),MID(A260,5,2),MID(A260,7,2))</f>
        <v>2024-04-05</v>
      </c>
      <c r="D260" s="77" t="n">
        <v>45387</v>
      </c>
      <c r="E260" s="122" t="s">
        <v>25</v>
      </c>
      <c r="F260" s="122" t="s">
        <v>26</v>
      </c>
      <c r="G260" s="253" t="s">
        <v>379</v>
      </c>
      <c r="H260" s="180" t="n">
        <v>45363</v>
      </c>
      <c r="I260" s="76" t="s">
        <v>48</v>
      </c>
      <c r="J260" s="76"/>
      <c r="K260" s="254" t="s">
        <v>376</v>
      </c>
      <c r="L260" s="199"/>
      <c r="M260" s="122"/>
      <c r="N260" s="134" t="s">
        <v>408</v>
      </c>
      <c r="O260" s="63" t="s">
        <v>409</v>
      </c>
      <c r="P260" s="135" t="n">
        <v>30</v>
      </c>
      <c r="Q260" s="63" t="s">
        <v>240</v>
      </c>
      <c r="R260" s="135" t="n">
        <v>73.15</v>
      </c>
      <c r="S260" s="30" t="n">
        <f aca="false">P260*R260</f>
        <v>2194.5</v>
      </c>
      <c r="T260" s="130"/>
      <c r="U260" s="255" t="n">
        <f aca="false">S260*$T$190/SUM($S$190:$S$220)</f>
        <v>204.866972254981</v>
      </c>
      <c r="V260" s="30" t="n">
        <f aca="false">U260+S260</f>
        <v>2399.36697225498</v>
      </c>
      <c r="W260" s="30" t="n">
        <f aca="false">V260/P260</f>
        <v>79.978899075166</v>
      </c>
    </row>
    <row r="261" customFormat="false" ht="15" hidden="false" customHeight="true" outlineLevel="0" collapsed="false">
      <c r="A261" s="76" t="s">
        <v>374</v>
      </c>
      <c r="B261" s="76" t="str">
        <f aca="false">RIGHT(A261,LEN(A261)-FIND("_",A261))</f>
        <v>C31581</v>
      </c>
      <c r="C261" s="77" t="str">
        <f aca="false">_xlfn.TEXTJOIN("-",TRUE(),MID(A261,1,4),MID(A261,5,2),MID(A261,7,2))</f>
        <v>2024-04-05</v>
      </c>
      <c r="D261" s="77" t="n">
        <v>45387</v>
      </c>
      <c r="E261" s="122" t="s">
        <v>25</v>
      </c>
      <c r="F261" s="122" t="s">
        <v>26</v>
      </c>
      <c r="G261" s="253" t="s">
        <v>379</v>
      </c>
      <c r="H261" s="180" t="n">
        <v>45363</v>
      </c>
      <c r="I261" s="76" t="s">
        <v>48</v>
      </c>
      <c r="J261" s="76"/>
      <c r="K261" s="254" t="s">
        <v>376</v>
      </c>
      <c r="L261" s="256"/>
      <c r="M261" s="122"/>
      <c r="N261" s="134" t="s">
        <v>410</v>
      </c>
      <c r="O261" s="63" t="s">
        <v>411</v>
      </c>
      <c r="P261" s="135" t="n">
        <v>200</v>
      </c>
      <c r="Q261" s="63" t="s">
        <v>240</v>
      </c>
      <c r="R261" s="135" t="n">
        <v>4.58</v>
      </c>
      <c r="S261" s="30" t="n">
        <f aca="false">P261*R261</f>
        <v>916</v>
      </c>
      <c r="T261" s="130"/>
      <c r="U261" s="255" t="n">
        <f aca="false">S261*$T$190/SUM($S$190:$S$220)</f>
        <v>85.5129398886136</v>
      </c>
      <c r="V261" s="30" t="n">
        <f aca="false">U261+S261</f>
        <v>1001.51293988861</v>
      </c>
      <c r="W261" s="30" t="n">
        <f aca="false">V261/P261</f>
        <v>5.00756469944307</v>
      </c>
    </row>
    <row r="262" customFormat="false" ht="15" hidden="false" customHeight="true" outlineLevel="0" collapsed="false">
      <c r="A262" s="76" t="s">
        <v>374</v>
      </c>
      <c r="B262" s="76" t="str">
        <f aca="false">RIGHT(A262,LEN(A262)-FIND("_",A262))</f>
        <v>C31581</v>
      </c>
      <c r="C262" s="77" t="str">
        <f aca="false">_xlfn.TEXTJOIN("-",TRUE(),MID(A262,1,4),MID(A262,5,2),MID(A262,7,2))</f>
        <v>2024-04-05</v>
      </c>
      <c r="D262" s="77" t="n">
        <v>45387</v>
      </c>
      <c r="E262" s="122" t="s">
        <v>25</v>
      </c>
      <c r="F262" s="122" t="s">
        <v>26</v>
      </c>
      <c r="G262" s="253" t="s">
        <v>379</v>
      </c>
      <c r="H262" s="180" t="n">
        <v>45363</v>
      </c>
      <c r="I262" s="76" t="s">
        <v>48</v>
      </c>
      <c r="J262" s="76"/>
      <c r="K262" s="254" t="s">
        <v>376</v>
      </c>
      <c r="L262" s="256"/>
      <c r="M262" s="122"/>
      <c r="N262" s="134" t="s">
        <v>412</v>
      </c>
      <c r="O262" s="63" t="s">
        <v>413</v>
      </c>
      <c r="P262" s="135" t="n">
        <v>300</v>
      </c>
      <c r="Q262" s="63" t="s">
        <v>240</v>
      </c>
      <c r="R262" s="135" t="n">
        <v>4.76</v>
      </c>
      <c r="S262" s="30" t="n">
        <f aca="false">P262*R262</f>
        <v>1428</v>
      </c>
      <c r="T262" s="130"/>
      <c r="U262" s="255" t="n">
        <f aca="false">S262*$T$190/SUM($S$190:$S$220)</f>
        <v>133.310565677882</v>
      </c>
      <c r="V262" s="30" t="n">
        <f aca="false">U262+S262</f>
        <v>1561.31056567788</v>
      </c>
      <c r="W262" s="30" t="n">
        <f aca="false">V262/P262</f>
        <v>5.20436855225961</v>
      </c>
    </row>
    <row r="263" customFormat="false" ht="15" hidden="false" customHeight="true" outlineLevel="0" collapsed="false">
      <c r="A263" s="76" t="s">
        <v>374</v>
      </c>
      <c r="B263" s="76" t="str">
        <f aca="false">RIGHT(A263,LEN(A263)-FIND("_",A263))</f>
        <v>C31581</v>
      </c>
      <c r="C263" s="77" t="str">
        <f aca="false">_xlfn.TEXTJOIN("-",TRUE(),MID(A263,1,4),MID(A263,5,2),MID(A263,7,2))</f>
        <v>2024-04-05</v>
      </c>
      <c r="D263" s="77" t="n">
        <v>45387</v>
      </c>
      <c r="E263" s="122" t="s">
        <v>25</v>
      </c>
      <c r="F263" s="122" t="s">
        <v>26</v>
      </c>
      <c r="G263" s="253" t="s">
        <v>379</v>
      </c>
      <c r="H263" s="180" t="n">
        <v>45363</v>
      </c>
      <c r="I263" s="76" t="s">
        <v>48</v>
      </c>
      <c r="J263" s="76"/>
      <c r="K263" s="254" t="s">
        <v>376</v>
      </c>
      <c r="L263" s="256"/>
      <c r="M263" s="122"/>
      <c r="N263" s="134" t="s">
        <v>414</v>
      </c>
      <c r="O263" s="63" t="s">
        <v>415</v>
      </c>
      <c r="P263" s="135" t="n">
        <v>300</v>
      </c>
      <c r="Q263" s="63" t="s">
        <v>240</v>
      </c>
      <c r="R263" s="135" t="n">
        <v>7.21</v>
      </c>
      <c r="S263" s="30" t="n">
        <f aca="false">P263*R263</f>
        <v>2163</v>
      </c>
      <c r="T263" s="130"/>
      <c r="U263" s="255" t="n">
        <f aca="false">S263*$T$190/SUM($S$190:$S$220)</f>
        <v>201.926298012087</v>
      </c>
      <c r="V263" s="30" t="n">
        <f aca="false">U263+S263</f>
        <v>2364.92629801209</v>
      </c>
      <c r="W263" s="30" t="n">
        <f aca="false">V263/P263</f>
        <v>7.88308766004029</v>
      </c>
    </row>
    <row r="264" customFormat="false" ht="15" hidden="false" customHeight="true" outlineLevel="0" collapsed="false">
      <c r="A264" s="76" t="s">
        <v>374</v>
      </c>
      <c r="B264" s="76" t="str">
        <f aca="false">RIGHT(A264,LEN(A264)-FIND("_",A264))</f>
        <v>C31581</v>
      </c>
      <c r="C264" s="77" t="str">
        <f aca="false">_xlfn.TEXTJOIN("-",TRUE(),MID(A264,1,4),MID(A264,5,2),MID(A264,7,2))</f>
        <v>2024-04-05</v>
      </c>
      <c r="D264" s="77" t="n">
        <v>45387</v>
      </c>
      <c r="E264" s="122" t="s">
        <v>25</v>
      </c>
      <c r="F264" s="122" t="s">
        <v>26</v>
      </c>
      <c r="G264" s="253" t="s">
        <v>379</v>
      </c>
      <c r="H264" s="180" t="n">
        <v>45363</v>
      </c>
      <c r="I264" s="76" t="s">
        <v>48</v>
      </c>
      <c r="J264" s="76"/>
      <c r="K264" s="254" t="s">
        <v>376</v>
      </c>
      <c r="L264" s="199"/>
      <c r="M264" s="122"/>
      <c r="N264" s="134" t="s">
        <v>416</v>
      </c>
      <c r="O264" s="63" t="s">
        <v>417</v>
      </c>
      <c r="P264" s="135" t="n">
        <v>100</v>
      </c>
      <c r="Q264" s="63" t="s">
        <v>240</v>
      </c>
      <c r="R264" s="135" t="n">
        <v>8.21</v>
      </c>
      <c r="S264" s="30" t="n">
        <f aca="false">P264*R264</f>
        <v>821</v>
      </c>
      <c r="T264" s="130"/>
      <c r="U264" s="255" t="n">
        <f aca="false">S264*$T$190/SUM($S$190:$S$220)</f>
        <v>76.6442397909954</v>
      </c>
      <c r="V264" s="30" t="n">
        <f aca="false">U264+S264</f>
        <v>897.644239790996</v>
      </c>
      <c r="W264" s="30" t="n">
        <f aca="false">V264/P264</f>
        <v>8.97644239790996</v>
      </c>
    </row>
    <row r="265" customFormat="false" ht="15" hidden="false" customHeight="true" outlineLevel="0" collapsed="false">
      <c r="A265" s="76" t="s">
        <v>374</v>
      </c>
      <c r="B265" s="76" t="str">
        <f aca="false">RIGHT(A265,LEN(A265)-FIND("_",A265))</f>
        <v>C31581</v>
      </c>
      <c r="C265" s="77" t="str">
        <f aca="false">_xlfn.TEXTJOIN("-",TRUE(),MID(A265,1,4),MID(A265,5,2),MID(A265,7,2))</f>
        <v>2024-04-05</v>
      </c>
      <c r="D265" s="77" t="n">
        <v>45387</v>
      </c>
      <c r="E265" s="122" t="s">
        <v>25</v>
      </c>
      <c r="F265" s="122" t="s">
        <v>26</v>
      </c>
      <c r="G265" s="253" t="s">
        <v>379</v>
      </c>
      <c r="H265" s="180" t="n">
        <v>45363</v>
      </c>
      <c r="I265" s="76" t="s">
        <v>48</v>
      </c>
      <c r="J265" s="76"/>
      <c r="K265" s="254" t="s">
        <v>376</v>
      </c>
      <c r="L265" s="199"/>
      <c r="M265" s="122"/>
      <c r="N265" s="134" t="s">
        <v>418</v>
      </c>
      <c r="O265" s="63" t="s">
        <v>419</v>
      </c>
      <c r="P265" s="135" t="n">
        <v>30</v>
      </c>
      <c r="Q265" s="63" t="s">
        <v>240</v>
      </c>
      <c r="R265" s="135" t="n">
        <v>11.73</v>
      </c>
      <c r="S265" s="30" t="n">
        <f aca="false">P265*R265</f>
        <v>351.9</v>
      </c>
      <c r="T265" s="130"/>
      <c r="U265" s="255" t="n">
        <f aca="false">S265*$T$190/SUM($S$190:$S$220)</f>
        <v>32.8515322563353</v>
      </c>
      <c r="V265" s="30" t="n">
        <f aca="false">U265+S265</f>
        <v>384.751532256335</v>
      </c>
      <c r="W265" s="30" t="n">
        <f aca="false">V265/P265</f>
        <v>12.8250510752112</v>
      </c>
    </row>
    <row r="266" customFormat="false" ht="15" hidden="false" customHeight="true" outlineLevel="0" collapsed="false">
      <c r="A266" s="76" t="s">
        <v>374</v>
      </c>
      <c r="B266" s="76" t="str">
        <f aca="false">RIGHT(A266,LEN(A266)-FIND("_",A266))</f>
        <v>C31581</v>
      </c>
      <c r="C266" s="77" t="str">
        <f aca="false">_xlfn.TEXTJOIN("-",TRUE(),MID(A266,1,4),MID(A266,5,2),MID(A266,7,2))</f>
        <v>2024-04-05</v>
      </c>
      <c r="D266" s="77" t="n">
        <v>45387</v>
      </c>
      <c r="E266" s="122" t="s">
        <v>25</v>
      </c>
      <c r="F266" s="122" t="s">
        <v>26</v>
      </c>
      <c r="G266" s="253" t="s">
        <v>420</v>
      </c>
      <c r="H266" s="180" t="n">
        <v>45363</v>
      </c>
      <c r="I266" s="76" t="s">
        <v>48</v>
      </c>
      <c r="J266" s="76"/>
      <c r="K266" s="254" t="s">
        <v>376</v>
      </c>
      <c r="L266" s="199"/>
      <c r="M266" s="122"/>
      <c r="N266" s="134" t="s">
        <v>421</v>
      </c>
      <c r="O266" s="63" t="s">
        <v>422</v>
      </c>
      <c r="P266" s="135" t="n">
        <v>10</v>
      </c>
      <c r="Q266" s="63" t="s">
        <v>240</v>
      </c>
      <c r="R266" s="135" t="n">
        <v>21.12</v>
      </c>
      <c r="S266" s="30" t="n">
        <f aca="false">P266*R266</f>
        <v>211.2</v>
      </c>
      <c r="T266" s="130"/>
      <c r="U266" s="255" t="n">
        <f aca="false">S266*$T$190/SUM($S$190:$S$220)</f>
        <v>19.7165206380734</v>
      </c>
      <c r="V266" s="30" t="n">
        <f aca="false">U266+S266</f>
        <v>230.916520638073</v>
      </c>
      <c r="W266" s="30" t="n">
        <f aca="false">V266/P266</f>
        <v>23.0916520638073</v>
      </c>
    </row>
    <row r="267" customFormat="false" ht="15" hidden="false" customHeight="true" outlineLevel="0" collapsed="false">
      <c r="A267" s="76" t="s">
        <v>374</v>
      </c>
      <c r="B267" s="76" t="str">
        <f aca="false">RIGHT(A267,LEN(A267)-FIND("_",A267))</f>
        <v>C31581</v>
      </c>
      <c r="C267" s="77" t="str">
        <f aca="false">_xlfn.TEXTJOIN("-",TRUE(),MID(A267,1,4),MID(A267,5,2),MID(A267,7,2))</f>
        <v>2024-04-05</v>
      </c>
      <c r="D267" s="77" t="n">
        <v>45387</v>
      </c>
      <c r="E267" s="122" t="s">
        <v>25</v>
      </c>
      <c r="F267" s="122" t="s">
        <v>26</v>
      </c>
      <c r="G267" s="253" t="s">
        <v>379</v>
      </c>
      <c r="H267" s="180" t="n">
        <v>45363</v>
      </c>
      <c r="I267" s="76" t="s">
        <v>48</v>
      </c>
      <c r="J267" s="76"/>
      <c r="K267" s="254" t="s">
        <v>376</v>
      </c>
      <c r="L267" s="199"/>
      <c r="M267" s="122"/>
      <c r="N267" s="134" t="s">
        <v>423</v>
      </c>
      <c r="O267" s="63" t="s">
        <v>424</v>
      </c>
      <c r="P267" s="135" t="n">
        <v>10</v>
      </c>
      <c r="Q267" s="63" t="s">
        <v>240</v>
      </c>
      <c r="R267" s="135" t="n">
        <v>29.12</v>
      </c>
      <c r="S267" s="30" t="n">
        <f aca="false">P267*R267</f>
        <v>291.2</v>
      </c>
      <c r="T267" s="130"/>
      <c r="U267" s="255" t="n">
        <f aca="false">S267*$T$190/SUM($S$190:$S$220)</f>
        <v>27.1848996676466</v>
      </c>
      <c r="V267" s="30" t="n">
        <f aca="false">U267+S267</f>
        <v>318.384899667647</v>
      </c>
      <c r="W267" s="30" t="n">
        <f aca="false">V267/P267</f>
        <v>31.8384899667647</v>
      </c>
    </row>
    <row r="268" customFormat="false" ht="15" hidden="false" customHeight="true" outlineLevel="0" collapsed="false">
      <c r="A268" s="76" t="s">
        <v>374</v>
      </c>
      <c r="B268" s="76" t="str">
        <f aca="false">RIGHT(A268,LEN(A268)-FIND("_",A268))</f>
        <v>C31581</v>
      </c>
      <c r="C268" s="77" t="str">
        <f aca="false">_xlfn.TEXTJOIN("-",TRUE(),MID(A268,1,4),MID(A268,5,2),MID(A268,7,2))</f>
        <v>2024-04-05</v>
      </c>
      <c r="D268" s="77" t="n">
        <v>45387</v>
      </c>
      <c r="E268" s="122" t="s">
        <v>25</v>
      </c>
      <c r="F268" s="122" t="s">
        <v>26</v>
      </c>
      <c r="G268" s="253" t="s">
        <v>379</v>
      </c>
      <c r="H268" s="180" t="n">
        <v>45363</v>
      </c>
      <c r="I268" s="76" t="s">
        <v>48</v>
      </c>
      <c r="J268" s="76"/>
      <c r="K268" s="254" t="s">
        <v>376</v>
      </c>
      <c r="L268" s="199"/>
      <c r="M268" s="122"/>
      <c r="N268" s="134" t="s">
        <v>425</v>
      </c>
      <c r="O268" s="63" t="s">
        <v>426</v>
      </c>
      <c r="P268" s="135" t="n">
        <v>10</v>
      </c>
      <c r="Q268" s="63" t="s">
        <v>240</v>
      </c>
      <c r="R268" s="135" t="n">
        <v>57.69</v>
      </c>
      <c r="S268" s="30" t="n">
        <f aca="false">P268*R268</f>
        <v>576.9</v>
      </c>
      <c r="T268" s="130"/>
      <c r="U268" s="255" t="n">
        <f aca="false">S268*$T$190/SUM($S$190:$S$220)</f>
        <v>53.8563482770101</v>
      </c>
      <c r="V268" s="30" t="n">
        <f aca="false">U268+S268</f>
        <v>630.75634827701</v>
      </c>
      <c r="W268" s="30" t="n">
        <f aca="false">V268/P268</f>
        <v>63.075634827701</v>
      </c>
    </row>
    <row r="269" customFormat="false" ht="15" hidden="false" customHeight="true" outlineLevel="0" collapsed="false">
      <c r="A269" s="76" t="s">
        <v>374</v>
      </c>
      <c r="B269" s="76" t="str">
        <f aca="false">RIGHT(A269,LEN(A269)-FIND("_",A269))</f>
        <v>C31581</v>
      </c>
      <c r="C269" s="77" t="str">
        <f aca="false">_xlfn.TEXTJOIN("-",TRUE(),MID(A269,1,4),MID(A269,5,2),MID(A269,7,2))</f>
        <v>2024-04-05</v>
      </c>
      <c r="D269" s="77" t="n">
        <v>45387</v>
      </c>
      <c r="E269" s="122" t="s">
        <v>25</v>
      </c>
      <c r="F269" s="122" t="s">
        <v>26</v>
      </c>
      <c r="G269" s="253" t="s">
        <v>379</v>
      </c>
      <c r="H269" s="180" t="n">
        <v>45363</v>
      </c>
      <c r="I269" s="76" t="s">
        <v>48</v>
      </c>
      <c r="J269" s="76"/>
      <c r="K269" s="254" t="s">
        <v>376</v>
      </c>
      <c r="L269" s="199"/>
      <c r="M269" s="122"/>
      <c r="N269" s="134" t="s">
        <v>427</v>
      </c>
      <c r="O269" s="63" t="s">
        <v>428</v>
      </c>
      <c r="P269" s="135" t="n">
        <v>10</v>
      </c>
      <c r="Q269" s="63" t="s">
        <v>240</v>
      </c>
      <c r="R269" s="135" t="n">
        <v>22.75</v>
      </c>
      <c r="S269" s="30" t="n">
        <f aca="false">P269*R269</f>
        <v>227.5</v>
      </c>
      <c r="T269" s="130"/>
      <c r="U269" s="255" t="n">
        <f aca="false">S269*$T$190/SUM($S$190:$S$220)</f>
        <v>21.2382028653489</v>
      </c>
      <c r="V269" s="30" t="n">
        <f aca="false">U269+S269</f>
        <v>248.738202865349</v>
      </c>
      <c r="W269" s="30" t="n">
        <f aca="false">V269/P269</f>
        <v>24.8738202865349</v>
      </c>
    </row>
    <row r="270" customFormat="false" ht="15" hidden="false" customHeight="true" outlineLevel="0" collapsed="false">
      <c r="A270" s="76" t="s">
        <v>374</v>
      </c>
      <c r="B270" s="76" t="str">
        <f aca="false">RIGHT(A270,LEN(A270)-FIND("_",A270))</f>
        <v>C31581</v>
      </c>
      <c r="C270" s="77" t="str">
        <f aca="false">_xlfn.TEXTJOIN("-",TRUE(),MID(A270,1,4),MID(A270,5,2),MID(A270,7,2))</f>
        <v>2024-04-05</v>
      </c>
      <c r="D270" s="77" t="n">
        <v>45387</v>
      </c>
      <c r="E270" s="122" t="s">
        <v>25</v>
      </c>
      <c r="F270" s="122" t="s">
        <v>26</v>
      </c>
      <c r="G270" s="253" t="s">
        <v>379</v>
      </c>
      <c r="H270" s="180" t="n">
        <v>45363</v>
      </c>
      <c r="I270" s="76" t="s">
        <v>48</v>
      </c>
      <c r="J270" s="168"/>
      <c r="K270" s="254" t="s">
        <v>376</v>
      </c>
      <c r="L270" s="199"/>
      <c r="M270" s="122"/>
      <c r="N270" s="134" t="s">
        <v>429</v>
      </c>
      <c r="O270" s="63" t="s">
        <v>430</v>
      </c>
      <c r="P270" s="135" t="n">
        <v>50</v>
      </c>
      <c r="Q270" s="63" t="s">
        <v>240</v>
      </c>
      <c r="R270" s="135" t="n">
        <v>14.63</v>
      </c>
      <c r="S270" s="30" t="n">
        <f aca="false">P270*R270</f>
        <v>731.5</v>
      </c>
      <c r="T270" s="130"/>
      <c r="U270" s="255" t="n">
        <f aca="false">S270*$T$190/SUM($S$190:$S$220)</f>
        <v>68.2889907516604</v>
      </c>
      <c r="V270" s="30" t="n">
        <f aca="false">U270+S270</f>
        <v>799.78899075166</v>
      </c>
      <c r="W270" s="30" t="n">
        <f aca="false">V270/P270</f>
        <v>15.9957798150332</v>
      </c>
    </row>
    <row r="271" customFormat="false" ht="15.75" hidden="false" customHeight="true" outlineLevel="0" collapsed="false">
      <c r="A271" s="76" t="s">
        <v>374</v>
      </c>
      <c r="B271" s="76" t="str">
        <f aca="false">RIGHT(A271,LEN(A271)-FIND("_",A271))</f>
        <v>C31581</v>
      </c>
      <c r="C271" s="77" t="str">
        <f aca="false">_xlfn.TEXTJOIN("-",TRUE(),MID(A271,1,4),MID(A271,5,2),MID(A271,7,2))</f>
        <v>2024-04-05</v>
      </c>
      <c r="D271" s="77" t="n">
        <v>45387</v>
      </c>
      <c r="E271" s="122" t="s">
        <v>25</v>
      </c>
      <c r="F271" s="122" t="s">
        <v>26</v>
      </c>
      <c r="G271" s="253" t="s">
        <v>379</v>
      </c>
      <c r="H271" s="180" t="n">
        <v>45363</v>
      </c>
      <c r="I271" s="76" t="s">
        <v>48</v>
      </c>
      <c r="J271" s="168"/>
      <c r="K271" s="254" t="s">
        <v>376</v>
      </c>
      <c r="L271" s="199"/>
      <c r="M271" s="122"/>
      <c r="N271" s="134" t="s">
        <v>431</v>
      </c>
      <c r="O271" s="63" t="s">
        <v>432</v>
      </c>
      <c r="P271" s="135" t="n">
        <v>170</v>
      </c>
      <c r="Q271" s="63" t="s">
        <v>240</v>
      </c>
      <c r="R271" s="135" t="n">
        <v>14.63</v>
      </c>
      <c r="S271" s="30" t="n">
        <f aca="false">P271*R271</f>
        <v>2487.1</v>
      </c>
      <c r="T271" s="130"/>
      <c r="U271" s="255" t="n">
        <f aca="false">S271*$T$190/SUM($S$190:$S$220)</f>
        <v>232.182568555645</v>
      </c>
      <c r="V271" s="30" t="n">
        <f aca="false">U271+S271</f>
        <v>2719.28256855565</v>
      </c>
      <c r="W271" s="30" t="n">
        <f aca="false">V271/P271</f>
        <v>15.9957798150332</v>
      </c>
    </row>
    <row r="272" customFormat="false" ht="15.75" hidden="false" customHeight="true" outlineLevel="0" collapsed="false">
      <c r="A272" s="76" t="s">
        <v>374</v>
      </c>
      <c r="B272" s="76" t="str">
        <f aca="false">RIGHT(A272,LEN(A272)-FIND("_",A272))</f>
        <v>C31581</v>
      </c>
      <c r="C272" s="77" t="str">
        <f aca="false">_xlfn.TEXTJOIN("-",TRUE(),MID(A272,1,4),MID(A272,5,2),MID(A272,7,2))</f>
        <v>2024-04-05</v>
      </c>
      <c r="D272" s="77" t="n">
        <v>45387</v>
      </c>
      <c r="E272" s="122" t="s">
        <v>25</v>
      </c>
      <c r="F272" s="122" t="s">
        <v>26</v>
      </c>
      <c r="G272" s="253" t="s">
        <v>375</v>
      </c>
      <c r="H272" s="180" t="n">
        <v>45380</v>
      </c>
      <c r="I272" s="76" t="s">
        <v>48</v>
      </c>
      <c r="J272" s="168"/>
      <c r="K272" s="254" t="s">
        <v>376</v>
      </c>
      <c r="L272" s="199"/>
      <c r="M272" s="122"/>
      <c r="N272" s="134" t="s">
        <v>431</v>
      </c>
      <c r="O272" s="63" t="s">
        <v>432</v>
      </c>
      <c r="P272" s="135" t="n">
        <v>30</v>
      </c>
      <c r="Q272" s="63" t="s">
        <v>240</v>
      </c>
      <c r="R272" s="135" t="n">
        <v>14.63</v>
      </c>
      <c r="S272" s="30" t="n">
        <f aca="false">P272*R272</f>
        <v>438.9</v>
      </c>
      <c r="T272" s="123"/>
      <c r="U272" s="255" t="n">
        <f aca="false">S272*$T$190/SUM($S$190:$S$220)</f>
        <v>40.9733944509962</v>
      </c>
      <c r="V272" s="30" t="n">
        <f aca="false">U272+S272</f>
        <v>479.873394450996</v>
      </c>
      <c r="W272" s="30" t="n">
        <f aca="false">V272/P272</f>
        <v>15.9957798150332</v>
      </c>
    </row>
    <row r="273" customFormat="false" ht="15" hidden="false" customHeight="true" outlineLevel="0" collapsed="false">
      <c r="A273" s="76" t="s">
        <v>374</v>
      </c>
      <c r="B273" s="76" t="str">
        <f aca="false">RIGHT(A273,LEN(A273)-FIND("_",A273))</f>
        <v>C31581</v>
      </c>
      <c r="C273" s="77" t="str">
        <f aca="false">_xlfn.TEXTJOIN("-",TRUE(),MID(A273,1,4),MID(A273,5,2),MID(A273,7,2))</f>
        <v>2024-04-05</v>
      </c>
      <c r="D273" s="77" t="n">
        <v>45387</v>
      </c>
      <c r="E273" s="122" t="s">
        <v>25</v>
      </c>
      <c r="F273" s="122" t="s">
        <v>26</v>
      </c>
      <c r="G273" s="253" t="s">
        <v>379</v>
      </c>
      <c r="H273" s="180" t="n">
        <v>45363</v>
      </c>
      <c r="I273" s="76" t="s">
        <v>48</v>
      </c>
      <c r="J273" s="257"/>
      <c r="K273" s="254" t="s">
        <v>376</v>
      </c>
      <c r="L273" s="199"/>
      <c r="M273" s="200"/>
      <c r="N273" s="134" t="s">
        <v>433</v>
      </c>
      <c r="O273" s="63" t="s">
        <v>434</v>
      </c>
      <c r="P273" s="135" t="n">
        <v>100</v>
      </c>
      <c r="Q273" s="63" t="s">
        <v>240</v>
      </c>
      <c r="R273" s="135" t="n">
        <v>7.33</v>
      </c>
      <c r="S273" s="30" t="n">
        <f aca="false">P273*R273</f>
        <v>733</v>
      </c>
      <c r="T273" s="130"/>
      <c r="U273" s="255" t="n">
        <f aca="false">S273*$T$190/SUM($S$190:$S$220)</f>
        <v>68.4290228584649</v>
      </c>
      <c r="V273" s="30" t="n">
        <f aca="false">U273+S273</f>
        <v>801.429022858465</v>
      </c>
      <c r="W273" s="30" t="n">
        <f aca="false">V273/P273</f>
        <v>8.01429022858465</v>
      </c>
    </row>
    <row r="274" customFormat="false" ht="15" hidden="false" customHeight="true" outlineLevel="0" collapsed="false">
      <c r="A274" s="76" t="s">
        <v>374</v>
      </c>
      <c r="B274" s="76" t="str">
        <f aca="false">RIGHT(A274,LEN(A274)-FIND("_",A274))</f>
        <v>C31581</v>
      </c>
      <c r="C274" s="77" t="str">
        <f aca="false">_xlfn.TEXTJOIN("-",TRUE(),MID(A274,1,4),MID(A274,5,2),MID(A274,7,2))</f>
        <v>2024-04-05</v>
      </c>
      <c r="D274" s="77" t="n">
        <v>45387</v>
      </c>
      <c r="E274" s="122" t="s">
        <v>25</v>
      </c>
      <c r="F274" s="122" t="s">
        <v>26</v>
      </c>
      <c r="G274" s="253" t="s">
        <v>379</v>
      </c>
      <c r="H274" s="180" t="n">
        <v>45363</v>
      </c>
      <c r="I274" s="76" t="s">
        <v>48</v>
      </c>
      <c r="J274" s="257"/>
      <c r="K274" s="254" t="s">
        <v>376</v>
      </c>
      <c r="L274" s="199"/>
      <c r="M274" s="200"/>
      <c r="N274" s="134" t="s">
        <v>435</v>
      </c>
      <c r="O274" s="63" t="s">
        <v>436</v>
      </c>
      <c r="P274" s="135" t="n">
        <v>20</v>
      </c>
      <c r="Q274" s="63" t="s">
        <v>240</v>
      </c>
      <c r="R274" s="135" t="n">
        <v>12.21</v>
      </c>
      <c r="S274" s="30" t="n">
        <f aca="false">P274*R274</f>
        <v>244.2</v>
      </c>
      <c r="T274" s="130"/>
      <c r="U274" s="255" t="n">
        <f aca="false">S274*$T$190/SUM($S$190:$S$220)</f>
        <v>22.7972269877723</v>
      </c>
      <c r="V274" s="30" t="n">
        <f aca="false">U274+S274</f>
        <v>266.997226987772</v>
      </c>
      <c r="W274" s="30" t="n">
        <f aca="false">V274/P274</f>
        <v>13.3498613493886</v>
      </c>
    </row>
    <row r="275" customFormat="false" ht="15" hidden="false" customHeight="true" outlineLevel="0" collapsed="false">
      <c r="A275" s="76" t="s">
        <v>374</v>
      </c>
      <c r="B275" s="76" t="str">
        <f aca="false">RIGHT(A275,LEN(A275)-FIND("_",A275))</f>
        <v>C31581</v>
      </c>
      <c r="C275" s="77" t="str">
        <f aca="false">_xlfn.TEXTJOIN("-",TRUE(),MID(A275,1,4),MID(A275,5,2),MID(A275,7,2))</f>
        <v>2024-04-05</v>
      </c>
      <c r="D275" s="77" t="n">
        <v>45387</v>
      </c>
      <c r="E275" s="122" t="s">
        <v>25</v>
      </c>
      <c r="F275" s="122" t="s">
        <v>26</v>
      </c>
      <c r="G275" s="253" t="s">
        <v>379</v>
      </c>
      <c r="H275" s="180" t="n">
        <v>45363</v>
      </c>
      <c r="I275" s="76" t="s">
        <v>48</v>
      </c>
      <c r="J275" s="257"/>
      <c r="K275" s="254" t="s">
        <v>376</v>
      </c>
      <c r="L275" s="256"/>
      <c r="M275" s="200"/>
      <c r="N275" s="134" t="s">
        <v>437</v>
      </c>
      <c r="O275" s="122" t="s">
        <v>438</v>
      </c>
      <c r="P275" s="135" t="n">
        <v>20</v>
      </c>
      <c r="Q275" s="63" t="s">
        <v>240</v>
      </c>
      <c r="R275" s="135" t="n">
        <v>21.49</v>
      </c>
      <c r="S275" s="30" t="n">
        <f aca="false">P275*R275</f>
        <v>429.8</v>
      </c>
      <c r="T275" s="130"/>
      <c r="U275" s="255" t="n">
        <f aca="false">S275*$T$190/SUM($S$190:$S$220)</f>
        <v>40.1238663363823</v>
      </c>
      <c r="V275" s="30" t="n">
        <f aca="false">U275+S275</f>
        <v>469.923866336382</v>
      </c>
      <c r="W275" s="30" t="n">
        <f aca="false">V275/P275</f>
        <v>23.4961933168191</v>
      </c>
    </row>
    <row r="276" customFormat="false" ht="15" hidden="false" customHeight="true" outlineLevel="0" collapsed="false">
      <c r="A276" s="76" t="s">
        <v>374</v>
      </c>
      <c r="B276" s="76" t="str">
        <f aca="false">RIGHT(A276,LEN(A276)-FIND("_",A276))</f>
        <v>C31581</v>
      </c>
      <c r="C276" s="77" t="str">
        <f aca="false">_xlfn.TEXTJOIN("-",TRUE(),MID(A276,1,4),MID(A276,5,2),MID(A276,7,2))</f>
        <v>2024-04-05</v>
      </c>
      <c r="D276" s="77" t="n">
        <v>45387</v>
      </c>
      <c r="E276" s="122" t="s">
        <v>25</v>
      </c>
      <c r="F276" s="122" t="s">
        <v>26</v>
      </c>
      <c r="G276" s="253" t="s">
        <v>379</v>
      </c>
      <c r="H276" s="180" t="n">
        <v>45363</v>
      </c>
      <c r="I276" s="76" t="s">
        <v>48</v>
      </c>
      <c r="J276" s="257"/>
      <c r="K276" s="254" t="s">
        <v>376</v>
      </c>
      <c r="L276" s="256"/>
      <c r="M276" s="200"/>
      <c r="N276" s="134" t="s">
        <v>439</v>
      </c>
      <c r="O276" s="122" t="s">
        <v>440</v>
      </c>
      <c r="P276" s="135" t="n">
        <v>5</v>
      </c>
      <c r="Q276" s="63" t="s">
        <v>240</v>
      </c>
      <c r="R276" s="135" t="n">
        <v>28.02</v>
      </c>
      <c r="S276" s="30" t="n">
        <f aca="false">P276*R276</f>
        <v>140.1</v>
      </c>
      <c r="T276" s="130"/>
      <c r="U276" s="255" t="n">
        <f aca="false">S276*$T$190/SUM($S$190:$S$220)</f>
        <v>13.0789987755401</v>
      </c>
      <c r="V276" s="30" t="n">
        <f aca="false">U276+S276</f>
        <v>153.17899877554</v>
      </c>
      <c r="W276" s="30" t="n">
        <f aca="false">V276/P276</f>
        <v>30.635799755108</v>
      </c>
    </row>
    <row r="277" customFormat="false" ht="15" hidden="false" customHeight="true" outlineLevel="0" collapsed="false">
      <c r="A277" s="76" t="s">
        <v>374</v>
      </c>
      <c r="B277" s="76" t="str">
        <f aca="false">RIGHT(A277,LEN(A277)-FIND("_",A277))</f>
        <v>C31581</v>
      </c>
      <c r="C277" s="77" t="str">
        <f aca="false">_xlfn.TEXTJOIN("-",TRUE(),MID(A277,1,4),MID(A277,5,2),MID(A277,7,2))</f>
        <v>2024-04-05</v>
      </c>
      <c r="D277" s="77" t="n">
        <v>45387</v>
      </c>
      <c r="E277" s="122" t="s">
        <v>25</v>
      </c>
      <c r="F277" s="122" t="s">
        <v>26</v>
      </c>
      <c r="G277" s="253" t="s">
        <v>379</v>
      </c>
      <c r="H277" s="180" t="n">
        <v>45363</v>
      </c>
      <c r="I277" s="76" t="s">
        <v>48</v>
      </c>
      <c r="J277" s="257"/>
      <c r="K277" s="254" t="s">
        <v>376</v>
      </c>
      <c r="L277" s="256"/>
      <c r="M277" s="200"/>
      <c r="N277" s="134" t="s">
        <v>441</v>
      </c>
      <c r="O277" s="63" t="s">
        <v>442</v>
      </c>
      <c r="P277" s="135" t="n">
        <v>40</v>
      </c>
      <c r="Q277" s="63" t="s">
        <v>240</v>
      </c>
      <c r="R277" s="135" t="n">
        <v>50.4</v>
      </c>
      <c r="S277" s="30" t="n">
        <f aca="false">P277*R277</f>
        <v>2016</v>
      </c>
      <c r="T277" s="130"/>
      <c r="U277" s="255" t="n">
        <f aca="false">S277*$T$190/SUM($S$190:$S$220)</f>
        <v>188.203151545246</v>
      </c>
      <c r="V277" s="30" t="n">
        <f aca="false">U277+S277</f>
        <v>2204.20315154525</v>
      </c>
      <c r="W277" s="30" t="n">
        <f aca="false">V277/P277</f>
        <v>55.1050787886312</v>
      </c>
    </row>
    <row r="278" customFormat="false" ht="15" hidden="false" customHeight="true" outlineLevel="0" collapsed="false">
      <c r="A278" s="76" t="s">
        <v>374</v>
      </c>
      <c r="B278" s="76" t="str">
        <f aca="false">RIGHT(A278,LEN(A278)-FIND("_",A278))</f>
        <v>C31581</v>
      </c>
      <c r="C278" s="77" t="str">
        <f aca="false">_xlfn.TEXTJOIN("-",TRUE(),MID(A278,1,4),MID(A278,5,2),MID(A278,7,2))</f>
        <v>2024-04-05</v>
      </c>
      <c r="D278" s="77" t="n">
        <v>45387</v>
      </c>
      <c r="E278" s="122" t="s">
        <v>25</v>
      </c>
      <c r="F278" s="122" t="s">
        <v>26</v>
      </c>
      <c r="G278" s="253" t="s">
        <v>379</v>
      </c>
      <c r="H278" s="180" t="n">
        <v>45363</v>
      </c>
      <c r="I278" s="76" t="s">
        <v>48</v>
      </c>
      <c r="J278" s="257"/>
      <c r="K278" s="254" t="s">
        <v>376</v>
      </c>
      <c r="L278" s="256"/>
      <c r="M278" s="200"/>
      <c r="N278" s="134" t="s">
        <v>443</v>
      </c>
      <c r="O278" s="63" t="s">
        <v>444</v>
      </c>
      <c r="P278" s="135" t="n">
        <v>40</v>
      </c>
      <c r="Q278" s="63" t="s">
        <v>240</v>
      </c>
      <c r="R278" s="135" t="n">
        <v>38.77</v>
      </c>
      <c r="S278" s="30" t="n">
        <f aca="false">P278*R278</f>
        <v>1550.8</v>
      </c>
      <c r="T278" s="130"/>
      <c r="U278" s="255" t="n">
        <f aca="false">S278*$T$190/SUM($S$190:$S$220)</f>
        <v>144.774527488277</v>
      </c>
      <c r="V278" s="30" t="n">
        <f aca="false">U278+S278</f>
        <v>1695.57452748828</v>
      </c>
      <c r="W278" s="30" t="n">
        <f aca="false">V278/P278</f>
        <v>42.3893631872069</v>
      </c>
    </row>
    <row r="279" customFormat="false" ht="15" hidden="false" customHeight="true" outlineLevel="0" collapsed="false">
      <c r="A279" s="76" t="s">
        <v>374</v>
      </c>
      <c r="B279" s="76" t="str">
        <f aca="false">RIGHT(A279,LEN(A279)-FIND("_",A279))</f>
        <v>C31581</v>
      </c>
      <c r="C279" s="77" t="str">
        <f aca="false">_xlfn.TEXTJOIN("-",TRUE(),MID(A279,1,4),MID(A279,5,2),MID(A279,7,2))</f>
        <v>2024-04-05</v>
      </c>
      <c r="D279" s="77" t="n">
        <v>45387</v>
      </c>
      <c r="E279" s="122" t="s">
        <v>25</v>
      </c>
      <c r="F279" s="122" t="s">
        <v>26</v>
      </c>
      <c r="G279" s="253" t="s">
        <v>379</v>
      </c>
      <c r="H279" s="180" t="n">
        <v>45363</v>
      </c>
      <c r="I279" s="76" t="s">
        <v>48</v>
      </c>
      <c r="J279" s="257"/>
      <c r="K279" s="254" t="s">
        <v>376</v>
      </c>
      <c r="L279" s="199"/>
      <c r="M279" s="200"/>
      <c r="N279" s="134" t="s">
        <v>445</v>
      </c>
      <c r="O279" s="63" t="s">
        <v>446</v>
      </c>
      <c r="P279" s="135" t="n">
        <v>25</v>
      </c>
      <c r="Q279" s="63" t="s">
        <v>240</v>
      </c>
      <c r="R279" s="135" t="n">
        <v>10.91</v>
      </c>
      <c r="S279" s="30" t="n">
        <f aca="false">P279*R279</f>
        <v>272.75</v>
      </c>
      <c r="T279" s="130"/>
      <c r="U279" s="255" t="n">
        <f aca="false">S279*$T$190/SUM($S$190:$S$220)</f>
        <v>25.4625047539513</v>
      </c>
      <c r="V279" s="30" t="n">
        <f aca="false">U279+S279</f>
        <v>298.212504753951</v>
      </c>
      <c r="W279" s="30" t="n">
        <f aca="false">V279/P279</f>
        <v>11.9285001901581</v>
      </c>
    </row>
    <row r="280" customFormat="false" ht="15" hidden="false" customHeight="true" outlineLevel="0" collapsed="false">
      <c r="A280" s="76" t="s">
        <v>374</v>
      </c>
      <c r="B280" s="76" t="str">
        <f aca="false">RIGHT(A280,LEN(A280)-FIND("_",A280))</f>
        <v>C31581</v>
      </c>
      <c r="C280" s="77" t="str">
        <f aca="false">_xlfn.TEXTJOIN("-",TRUE(),MID(A280,1,4),MID(A280,5,2),MID(A280,7,2))</f>
        <v>2024-04-05</v>
      </c>
      <c r="D280" s="77" t="n">
        <v>45387</v>
      </c>
      <c r="E280" s="122" t="s">
        <v>25</v>
      </c>
      <c r="F280" s="122" t="s">
        <v>26</v>
      </c>
      <c r="G280" s="253" t="s">
        <v>379</v>
      </c>
      <c r="H280" s="180" t="n">
        <v>45363</v>
      </c>
      <c r="I280" s="76" t="s">
        <v>48</v>
      </c>
      <c r="J280" s="257"/>
      <c r="K280" s="254" t="s">
        <v>376</v>
      </c>
      <c r="L280" s="256"/>
      <c r="M280" s="200"/>
      <c r="N280" s="134" t="s">
        <v>447</v>
      </c>
      <c r="O280" s="122" t="s">
        <v>448</v>
      </c>
      <c r="P280" s="135" t="n">
        <v>37</v>
      </c>
      <c r="Q280" s="63" t="s">
        <v>240</v>
      </c>
      <c r="R280" s="135" t="n">
        <v>3.27</v>
      </c>
      <c r="S280" s="30" t="n">
        <f aca="false">P280*R280</f>
        <v>120.99</v>
      </c>
      <c r="T280" s="130"/>
      <c r="U280" s="255" t="n">
        <f aca="false">S280*$T$190/SUM($S$190:$S$220)</f>
        <v>11.2949897348508</v>
      </c>
      <c r="V280" s="30" t="n">
        <f aca="false">U280+S280</f>
        <v>132.284989734851</v>
      </c>
      <c r="W280" s="30" t="n">
        <f aca="false">V280/P280</f>
        <v>3.57526999283381</v>
      </c>
    </row>
    <row r="281" customFormat="false" ht="15" hidden="false" customHeight="true" outlineLevel="0" collapsed="false">
      <c r="A281" s="76" t="s">
        <v>374</v>
      </c>
      <c r="B281" s="76" t="str">
        <f aca="false">RIGHT(A281,LEN(A281)-FIND("_",A281))</f>
        <v>C31581</v>
      </c>
      <c r="C281" s="77" t="str">
        <f aca="false">_xlfn.TEXTJOIN("-",TRUE(),MID(A281,1,4),MID(A281,5,2),MID(A281,7,2))</f>
        <v>2024-04-05</v>
      </c>
      <c r="D281" s="77" t="n">
        <v>45387</v>
      </c>
      <c r="E281" s="122" t="s">
        <v>25</v>
      </c>
      <c r="F281" s="122" t="s">
        <v>26</v>
      </c>
      <c r="G281" s="253" t="s">
        <v>379</v>
      </c>
      <c r="H281" s="180" t="n">
        <v>45363</v>
      </c>
      <c r="I281" s="76" t="s">
        <v>48</v>
      </c>
      <c r="J281" s="257"/>
      <c r="K281" s="254" t="s">
        <v>376</v>
      </c>
      <c r="L281" s="256"/>
      <c r="M281" s="200"/>
      <c r="N281" s="134" t="s">
        <v>449</v>
      </c>
      <c r="O281" s="63" t="s">
        <v>450</v>
      </c>
      <c r="P281" s="135" t="n">
        <v>81</v>
      </c>
      <c r="Q281" s="63" t="s">
        <v>240</v>
      </c>
      <c r="R281" s="135" t="n">
        <v>3.84</v>
      </c>
      <c r="S281" s="30" t="n">
        <f aca="false">P281*R281</f>
        <v>311.04</v>
      </c>
      <c r="T281" s="130"/>
      <c r="U281" s="255" t="n">
        <f aca="false">S281*$T$190/SUM($S$190:$S$220)</f>
        <v>29.0370576669808</v>
      </c>
      <c r="V281" s="30" t="n">
        <f aca="false">U281+S281</f>
        <v>340.077057666981</v>
      </c>
      <c r="W281" s="30" t="n">
        <f aca="false">V281/P281</f>
        <v>4.19848219341952</v>
      </c>
    </row>
    <row r="282" customFormat="false" ht="15" hidden="false" customHeight="true" outlineLevel="0" collapsed="false">
      <c r="A282" s="76" t="s">
        <v>374</v>
      </c>
      <c r="B282" s="76" t="str">
        <f aca="false">RIGHT(A282,LEN(A282)-FIND("_",A282))</f>
        <v>C31581</v>
      </c>
      <c r="C282" s="77" t="str">
        <f aca="false">_xlfn.TEXTJOIN("-",TRUE(),MID(A282,1,4),MID(A282,5,2),MID(A282,7,2))</f>
        <v>2024-04-05</v>
      </c>
      <c r="D282" s="77" t="n">
        <v>45387</v>
      </c>
      <c r="E282" s="122" t="s">
        <v>25</v>
      </c>
      <c r="F282" s="122" t="s">
        <v>26</v>
      </c>
      <c r="G282" s="253" t="s">
        <v>379</v>
      </c>
      <c r="H282" s="180" t="n">
        <v>45363</v>
      </c>
      <c r="I282" s="76" t="s">
        <v>48</v>
      </c>
      <c r="J282" s="257"/>
      <c r="K282" s="254" t="s">
        <v>376</v>
      </c>
      <c r="L282" s="199"/>
      <c r="M282" s="200"/>
      <c r="N282" s="134" t="s">
        <v>451</v>
      </c>
      <c r="O282" s="63" t="s">
        <v>452</v>
      </c>
      <c r="P282" s="135" t="n">
        <v>95</v>
      </c>
      <c r="Q282" s="63" t="s">
        <v>240</v>
      </c>
      <c r="R282" s="135" t="n">
        <v>4.78</v>
      </c>
      <c r="S282" s="30" t="n">
        <f aca="false">P282*R282</f>
        <v>454.1</v>
      </c>
      <c r="T282" s="130"/>
      <c r="U282" s="255" t="n">
        <f aca="false">S282*$T$190/SUM($S$190:$S$220)</f>
        <v>42.3923864666151</v>
      </c>
      <c r="V282" s="30" t="n">
        <f aca="false">U282+S282</f>
        <v>496.492386466615</v>
      </c>
      <c r="W282" s="30" t="n">
        <f aca="false">V282/P282</f>
        <v>5.226235647017</v>
      </c>
    </row>
    <row r="283" customFormat="false" ht="15" hidden="false" customHeight="true" outlineLevel="0" collapsed="false">
      <c r="A283" s="76" t="s">
        <v>374</v>
      </c>
      <c r="B283" s="76" t="str">
        <f aca="false">RIGHT(A283,LEN(A283)-FIND("_",A283))</f>
        <v>C31581</v>
      </c>
      <c r="C283" s="77" t="str">
        <f aca="false">_xlfn.TEXTJOIN("-",TRUE(),MID(A283,1,4),MID(A283,5,2),MID(A283,7,2))</f>
        <v>2024-04-05</v>
      </c>
      <c r="D283" s="77" t="n">
        <v>45387</v>
      </c>
      <c r="E283" s="122" t="s">
        <v>25</v>
      </c>
      <c r="F283" s="122" t="s">
        <v>26</v>
      </c>
      <c r="G283" s="253" t="s">
        <v>379</v>
      </c>
      <c r="H283" s="180" t="n">
        <v>45363</v>
      </c>
      <c r="I283" s="76" t="s">
        <v>48</v>
      </c>
      <c r="J283" s="257"/>
      <c r="K283" s="254" t="s">
        <v>376</v>
      </c>
      <c r="L283" s="199"/>
      <c r="M283" s="200"/>
      <c r="N283" s="134" t="s">
        <v>453</v>
      </c>
      <c r="O283" s="63" t="s">
        <v>454</v>
      </c>
      <c r="P283" s="135" t="n">
        <v>118</v>
      </c>
      <c r="Q283" s="63" t="s">
        <v>240</v>
      </c>
      <c r="R283" s="135" t="n">
        <v>6.33</v>
      </c>
      <c r="S283" s="30" t="n">
        <f aca="false">P283*R283</f>
        <v>746.94</v>
      </c>
      <c r="T283" s="130"/>
      <c r="U283" s="255" t="n">
        <f aca="false">S283*$T$190/SUM($S$190:$S$220)</f>
        <v>69.730387904368</v>
      </c>
      <c r="V283" s="30" t="n">
        <f aca="false">U283+S283</f>
        <v>816.670387904368</v>
      </c>
      <c r="W283" s="30" t="n">
        <f aca="false">V283/P283</f>
        <v>6.92093549071498</v>
      </c>
    </row>
    <row r="284" customFormat="false" ht="15" hidden="false" customHeight="true" outlineLevel="0" collapsed="false">
      <c r="A284" s="76" t="s">
        <v>374</v>
      </c>
      <c r="B284" s="76" t="str">
        <f aca="false">RIGHT(A284,LEN(A284)-FIND("_",A284))</f>
        <v>C31581</v>
      </c>
      <c r="C284" s="77" t="str">
        <f aca="false">_xlfn.TEXTJOIN("-",TRUE(),MID(A284,1,4),MID(A284,5,2),MID(A284,7,2))</f>
        <v>2024-04-05</v>
      </c>
      <c r="D284" s="77" t="n">
        <v>45387</v>
      </c>
      <c r="E284" s="122" t="s">
        <v>25</v>
      </c>
      <c r="F284" s="122" t="s">
        <v>26</v>
      </c>
      <c r="G284" s="253" t="s">
        <v>379</v>
      </c>
      <c r="H284" s="180" t="n">
        <v>45363</v>
      </c>
      <c r="I284" s="76" t="s">
        <v>48</v>
      </c>
      <c r="J284" s="257"/>
      <c r="K284" s="254" t="s">
        <v>376</v>
      </c>
      <c r="L284" s="199"/>
      <c r="M284" s="200"/>
      <c r="N284" s="134" t="s">
        <v>455</v>
      </c>
      <c r="O284" s="63" t="s">
        <v>456</v>
      </c>
      <c r="P284" s="135" t="n">
        <v>170</v>
      </c>
      <c r="Q284" s="63" t="s">
        <v>240</v>
      </c>
      <c r="R284" s="135" t="n">
        <v>7.91</v>
      </c>
      <c r="S284" s="30" t="n">
        <f aca="false">P284*R284</f>
        <v>1344.7</v>
      </c>
      <c r="T284" s="130"/>
      <c r="U284" s="255" t="n">
        <f aca="false">S284*$T$190/SUM($S$190:$S$220)</f>
        <v>125.534116013339</v>
      </c>
      <c r="V284" s="30" t="n">
        <f aca="false">U284+S284</f>
        <v>1470.23411601334</v>
      </c>
      <c r="W284" s="30" t="n">
        <f aca="false">V284/P284</f>
        <v>8.64843597654905</v>
      </c>
    </row>
    <row r="285" customFormat="false" ht="15" hidden="false" customHeight="true" outlineLevel="0" collapsed="false">
      <c r="A285" s="76" t="s">
        <v>374</v>
      </c>
      <c r="B285" s="76" t="str">
        <f aca="false">RIGHT(A285,LEN(A285)-FIND("_",A285))</f>
        <v>C31581</v>
      </c>
      <c r="C285" s="77" t="str">
        <f aca="false">_xlfn.TEXTJOIN("-",TRUE(),MID(A285,1,4),MID(A285,5,2),MID(A285,7,2))</f>
        <v>2024-04-05</v>
      </c>
      <c r="D285" s="77" t="n">
        <v>45387</v>
      </c>
      <c r="E285" s="122" t="s">
        <v>25</v>
      </c>
      <c r="F285" s="122" t="s">
        <v>26</v>
      </c>
      <c r="G285" s="253" t="s">
        <v>375</v>
      </c>
      <c r="H285" s="180" t="n">
        <v>45380</v>
      </c>
      <c r="I285" s="76" t="s">
        <v>48</v>
      </c>
      <c r="J285" s="257"/>
      <c r="K285" s="254" t="s">
        <v>376</v>
      </c>
      <c r="L285" s="256"/>
      <c r="M285" s="200"/>
      <c r="N285" s="134" t="s">
        <v>457</v>
      </c>
      <c r="O285" s="63" t="s">
        <v>458</v>
      </c>
      <c r="P285" s="135" t="n">
        <v>10</v>
      </c>
      <c r="Q285" s="63" t="s">
        <v>240</v>
      </c>
      <c r="R285" s="135" t="n">
        <v>9.74</v>
      </c>
      <c r="S285" s="30" t="n">
        <f aca="false">P285*R285</f>
        <v>97.4</v>
      </c>
      <c r="T285" s="130"/>
      <c r="U285" s="255" t="n">
        <f aca="false">S285*$T$190/SUM($S$190:$S$220)</f>
        <v>9.09275146850542</v>
      </c>
      <c r="V285" s="30" t="n">
        <f aca="false">U285+S285</f>
        <v>106.492751468505</v>
      </c>
      <c r="W285" s="30" t="n">
        <f aca="false">V285/P285</f>
        <v>10.6492751468505</v>
      </c>
    </row>
    <row r="286" customFormat="false" ht="15" hidden="false" customHeight="true" outlineLevel="0" collapsed="false">
      <c r="A286" s="76" t="s">
        <v>374</v>
      </c>
      <c r="B286" s="76" t="str">
        <f aca="false">RIGHT(A286,LEN(A286)-FIND("_",A286))</f>
        <v>C31581</v>
      </c>
      <c r="C286" s="77" t="str">
        <f aca="false">_xlfn.TEXTJOIN("-",TRUE(),MID(A286,1,4),MID(A286,5,2),MID(A286,7,2))</f>
        <v>2024-04-05</v>
      </c>
      <c r="D286" s="77" t="n">
        <v>45387</v>
      </c>
      <c r="E286" s="122" t="s">
        <v>25</v>
      </c>
      <c r="F286" s="122" t="s">
        <v>26</v>
      </c>
      <c r="G286" s="253" t="s">
        <v>379</v>
      </c>
      <c r="H286" s="180" t="n">
        <v>45363</v>
      </c>
      <c r="I286" s="76" t="s">
        <v>48</v>
      </c>
      <c r="J286" s="257"/>
      <c r="K286" s="254" t="s">
        <v>376</v>
      </c>
      <c r="L286" s="256"/>
      <c r="M286" s="200"/>
      <c r="N286" s="134" t="s">
        <v>459</v>
      </c>
      <c r="O286" s="63" t="s">
        <v>460</v>
      </c>
      <c r="P286" s="135" t="n">
        <v>261</v>
      </c>
      <c r="Q286" s="63" t="s">
        <v>240</v>
      </c>
      <c r="R286" s="135" t="n">
        <v>13.98</v>
      </c>
      <c r="S286" s="30" t="n">
        <f aca="false">P286*R286</f>
        <v>3648.78</v>
      </c>
      <c r="T286" s="130"/>
      <c r="U286" s="255" t="n">
        <f aca="false">S286*$T$190/SUM($S$190:$S$220)</f>
        <v>340.630900444078</v>
      </c>
      <c r="V286" s="30" t="n">
        <f aca="false">U286+S286</f>
        <v>3989.41090044408</v>
      </c>
      <c r="W286" s="30" t="n">
        <f aca="false">V286/P286</f>
        <v>15.2850992354179</v>
      </c>
    </row>
    <row r="287" customFormat="false" ht="15" hidden="false" customHeight="true" outlineLevel="0" collapsed="false">
      <c r="A287" s="76" t="s">
        <v>374</v>
      </c>
      <c r="B287" s="76" t="str">
        <f aca="false">RIGHT(A287,LEN(A287)-FIND("_",A287))</f>
        <v>C31581</v>
      </c>
      <c r="C287" s="77" t="str">
        <f aca="false">_xlfn.TEXTJOIN("-",TRUE(),MID(A287,1,4),MID(A287,5,2),MID(A287,7,2))</f>
        <v>2024-04-05</v>
      </c>
      <c r="D287" s="77" t="n">
        <v>45387</v>
      </c>
      <c r="E287" s="122" t="s">
        <v>25</v>
      </c>
      <c r="F287" s="122" t="s">
        <v>26</v>
      </c>
      <c r="G287" s="253" t="s">
        <v>379</v>
      </c>
      <c r="H287" s="180" t="n">
        <v>45363</v>
      </c>
      <c r="I287" s="76" t="s">
        <v>48</v>
      </c>
      <c r="J287" s="257"/>
      <c r="K287" s="254" t="s">
        <v>376</v>
      </c>
      <c r="L287" s="256"/>
      <c r="M287" s="200"/>
      <c r="N287" s="134" t="s">
        <v>461</v>
      </c>
      <c r="O287" s="63" t="s">
        <v>462</v>
      </c>
      <c r="P287" s="135" t="n">
        <v>44</v>
      </c>
      <c r="Q287" s="63" t="s">
        <v>240</v>
      </c>
      <c r="R287" s="135" t="n">
        <v>3.27</v>
      </c>
      <c r="S287" s="30" t="n">
        <f aca="false">P287*R287</f>
        <v>143.88</v>
      </c>
      <c r="T287" s="130"/>
      <c r="U287" s="255" t="n">
        <f aca="false">S287*$T$190/SUM($S$190:$S$220)</f>
        <v>13.4318796846875</v>
      </c>
      <c r="V287" s="30" t="n">
        <f aca="false">U287+S287</f>
        <v>157.311879684687</v>
      </c>
      <c r="W287" s="30" t="n">
        <f aca="false">V287/P287</f>
        <v>3.57526999283381</v>
      </c>
    </row>
    <row r="288" customFormat="false" ht="15" hidden="false" customHeight="true" outlineLevel="0" collapsed="false">
      <c r="A288" s="76" t="s">
        <v>374</v>
      </c>
      <c r="B288" s="76" t="str">
        <f aca="false">RIGHT(A288,LEN(A288)-FIND("_",A288))</f>
        <v>C31581</v>
      </c>
      <c r="C288" s="77" t="str">
        <f aca="false">_xlfn.TEXTJOIN("-",TRUE(),MID(A288,1,4),MID(A288,5,2),MID(A288,7,2))</f>
        <v>2024-04-05</v>
      </c>
      <c r="D288" s="77" t="n">
        <v>45387</v>
      </c>
      <c r="E288" s="122" t="s">
        <v>25</v>
      </c>
      <c r="F288" s="122" t="s">
        <v>26</v>
      </c>
      <c r="G288" s="253" t="s">
        <v>379</v>
      </c>
      <c r="H288" s="180" t="n">
        <v>45363</v>
      </c>
      <c r="I288" s="76" t="s">
        <v>48</v>
      </c>
      <c r="J288" s="257"/>
      <c r="K288" s="254" t="s">
        <v>376</v>
      </c>
      <c r="L288" s="199"/>
      <c r="M288" s="200"/>
      <c r="N288" s="134" t="s">
        <v>463</v>
      </c>
      <c r="O288" s="63" t="s">
        <v>464</v>
      </c>
      <c r="P288" s="135" t="n">
        <v>1366</v>
      </c>
      <c r="Q288" s="63" t="s">
        <v>240</v>
      </c>
      <c r="R288" s="135" t="n">
        <v>3.27</v>
      </c>
      <c r="S288" s="30" t="n">
        <f aca="false">P288*R288</f>
        <v>4466.82</v>
      </c>
      <c r="T288" s="130"/>
      <c r="U288" s="255" t="n">
        <f aca="false">S288*$T$190/SUM($S$190:$S$220)</f>
        <v>416.998810210979</v>
      </c>
      <c r="V288" s="30" t="n">
        <f aca="false">U288+S288</f>
        <v>4883.81881021098</v>
      </c>
      <c r="W288" s="30" t="n">
        <f aca="false">V288/P288</f>
        <v>3.57526999283381</v>
      </c>
    </row>
    <row r="289" customFormat="false" ht="15.75" hidden="false" customHeight="true" outlineLevel="0" collapsed="false">
      <c r="A289" s="76" t="s">
        <v>374</v>
      </c>
      <c r="B289" s="76" t="str">
        <f aca="false">RIGHT(A289,LEN(A289)-FIND("_",A289))</f>
        <v>C31581</v>
      </c>
      <c r="C289" s="77" t="str">
        <f aca="false">_xlfn.TEXTJOIN("-",TRUE(),MID(A289,1,4),MID(A289,5,2),MID(A289,7,2))</f>
        <v>2024-04-05</v>
      </c>
      <c r="D289" s="77" t="n">
        <v>45387</v>
      </c>
      <c r="E289" s="122" t="s">
        <v>25</v>
      </c>
      <c r="F289" s="122" t="s">
        <v>26</v>
      </c>
      <c r="G289" s="253" t="s">
        <v>379</v>
      </c>
      <c r="H289" s="180" t="n">
        <v>45363</v>
      </c>
      <c r="I289" s="76" t="s">
        <v>48</v>
      </c>
      <c r="J289" s="257"/>
      <c r="K289" s="254" t="s">
        <v>376</v>
      </c>
      <c r="L289" s="199"/>
      <c r="M289" s="200"/>
      <c r="N289" s="134" t="s">
        <v>465</v>
      </c>
      <c r="O289" s="63" t="s">
        <v>466</v>
      </c>
      <c r="P289" s="135" t="n">
        <v>2</v>
      </c>
      <c r="Q289" s="63" t="s">
        <v>240</v>
      </c>
      <c r="R289" s="135" t="n">
        <v>10.84</v>
      </c>
      <c r="S289" s="30" t="n">
        <f aca="false">P289*R289</f>
        <v>21.68</v>
      </c>
      <c r="T289" s="130"/>
      <c r="U289" s="255" t="n">
        <f aca="false">S289*$T$190/SUM($S$190:$S$220)</f>
        <v>2.02393071701435</v>
      </c>
      <c r="V289" s="30" t="n">
        <f aca="false">U289+S289</f>
        <v>23.7039307170143</v>
      </c>
      <c r="W289" s="30" t="n">
        <f aca="false">V289/P289</f>
        <v>11.8519653585072</v>
      </c>
    </row>
    <row r="290" customFormat="false" ht="15.75" hidden="false" customHeight="true" outlineLevel="0" collapsed="false">
      <c r="A290" s="76" t="s">
        <v>374</v>
      </c>
      <c r="B290" s="76" t="str">
        <f aca="false">RIGHT(A290,LEN(A290)-FIND("_",A290))</f>
        <v>C31581</v>
      </c>
      <c r="C290" s="77" t="str">
        <f aca="false">_xlfn.TEXTJOIN("-",TRUE(),MID(A290,1,4),MID(A290,5,2),MID(A290,7,2))</f>
        <v>2024-04-05</v>
      </c>
      <c r="D290" s="77" t="n">
        <v>45387</v>
      </c>
      <c r="E290" s="122" t="s">
        <v>25</v>
      </c>
      <c r="F290" s="122" t="s">
        <v>26</v>
      </c>
      <c r="G290" s="253" t="s">
        <v>379</v>
      </c>
      <c r="H290" s="180" t="n">
        <v>45363</v>
      </c>
      <c r="I290" s="76" t="s">
        <v>48</v>
      </c>
      <c r="J290" s="257"/>
      <c r="K290" s="254" t="s">
        <v>376</v>
      </c>
      <c r="L290" s="199"/>
      <c r="M290" s="200"/>
      <c r="N290" s="134" t="s">
        <v>467</v>
      </c>
      <c r="O290" s="63" t="s">
        <v>468</v>
      </c>
      <c r="P290" s="135" t="n">
        <v>3</v>
      </c>
      <c r="Q290" s="63" t="s">
        <v>240</v>
      </c>
      <c r="R290" s="135" t="n">
        <v>12.73</v>
      </c>
      <c r="S290" s="30" t="n">
        <f aca="false">P290*R290</f>
        <v>38.19</v>
      </c>
      <c r="T290" s="258"/>
      <c r="U290" s="255" t="n">
        <f aca="false">S290*$T$190/SUM($S$190:$S$220)</f>
        <v>3.56521743924253</v>
      </c>
      <c r="V290" s="30" t="n">
        <f aca="false">U290+S290</f>
        <v>41.7552174392425</v>
      </c>
      <c r="W290" s="30" t="n">
        <f aca="false">V290/P290</f>
        <v>13.9184058130808</v>
      </c>
    </row>
    <row r="291" customFormat="false" ht="15.75" hidden="false" customHeight="true" outlineLevel="0" collapsed="false">
      <c r="A291" s="76" t="s">
        <v>374</v>
      </c>
      <c r="B291" s="76" t="str">
        <f aca="false">RIGHT(A291,LEN(A291)-FIND("_",A291))</f>
        <v>C31581</v>
      </c>
      <c r="C291" s="77" t="str">
        <f aca="false">_xlfn.TEXTJOIN("-",TRUE(),MID(A291,1,4),MID(A291,5,2),MID(A291,7,2))</f>
        <v>2024-04-05</v>
      </c>
      <c r="D291" s="77" t="n">
        <v>45387</v>
      </c>
      <c r="E291" s="122" t="s">
        <v>25</v>
      </c>
      <c r="F291" s="122" t="s">
        <v>26</v>
      </c>
      <c r="G291" s="253" t="s">
        <v>379</v>
      </c>
      <c r="H291" s="180" t="n">
        <v>45363</v>
      </c>
      <c r="I291" s="76" t="s">
        <v>48</v>
      </c>
      <c r="J291" s="168"/>
      <c r="K291" s="254" t="s">
        <v>376</v>
      </c>
      <c r="L291" s="199"/>
      <c r="M291" s="122"/>
      <c r="N291" s="134" t="s">
        <v>469</v>
      </c>
      <c r="O291" s="63" t="s">
        <v>470</v>
      </c>
      <c r="P291" s="135" t="n">
        <v>1</v>
      </c>
      <c r="Q291" s="63" t="s">
        <v>240</v>
      </c>
      <c r="R291" s="135" t="n">
        <v>16.43</v>
      </c>
      <c r="S291" s="30" t="n">
        <f aca="false">P291*R291</f>
        <v>16.43</v>
      </c>
      <c r="T291" s="259"/>
      <c r="U291" s="255" t="n">
        <f aca="false">S291*$T$190/SUM($S$190:$S$220)</f>
        <v>1.53381834319861</v>
      </c>
      <c r="V291" s="30" t="n">
        <f aca="false">U291+S291</f>
        <v>17.9638183431986</v>
      </c>
      <c r="W291" s="30" t="n">
        <f aca="false">V291/P291</f>
        <v>17.9638183431986</v>
      </c>
    </row>
    <row r="292" customFormat="false" ht="15.75" hidden="false" customHeight="true" outlineLevel="0" collapsed="false">
      <c r="A292" s="76" t="s">
        <v>374</v>
      </c>
      <c r="B292" s="76" t="str">
        <f aca="false">RIGHT(A292,LEN(A292)-FIND("_",A292))</f>
        <v>C31581</v>
      </c>
      <c r="C292" s="77" t="str">
        <f aca="false">_xlfn.TEXTJOIN("-",TRUE(),MID(A292,1,4),MID(A292,5,2),MID(A292,7,2))</f>
        <v>2024-04-05</v>
      </c>
      <c r="D292" s="77" t="n">
        <v>45387</v>
      </c>
      <c r="E292" s="122" t="s">
        <v>25</v>
      </c>
      <c r="F292" s="122" t="s">
        <v>26</v>
      </c>
      <c r="G292" s="253" t="s">
        <v>375</v>
      </c>
      <c r="H292" s="180" t="n">
        <v>45380</v>
      </c>
      <c r="I292" s="76" t="s">
        <v>48</v>
      </c>
      <c r="J292" s="168"/>
      <c r="K292" s="254" t="s">
        <v>376</v>
      </c>
      <c r="L292" s="199"/>
      <c r="M292" s="122"/>
      <c r="N292" s="134" t="s">
        <v>471</v>
      </c>
      <c r="O292" s="63" t="s">
        <v>472</v>
      </c>
      <c r="P292" s="135" t="n">
        <v>5</v>
      </c>
      <c r="Q292" s="63" t="s">
        <v>240</v>
      </c>
      <c r="R292" s="135" t="n">
        <v>20.51</v>
      </c>
      <c r="S292" s="30" t="n">
        <f aca="false">P292*R292</f>
        <v>102.55</v>
      </c>
      <c r="T292" s="259"/>
      <c r="U292" s="255" t="n">
        <f aca="false">S292*$T$190/SUM($S$190:$S$220)</f>
        <v>9.5735283685342</v>
      </c>
      <c r="V292" s="30" t="n">
        <f aca="false">U292+S292</f>
        <v>112.123528368534</v>
      </c>
      <c r="W292" s="30" t="n">
        <f aca="false">V292/P292</f>
        <v>22.4247056737068</v>
      </c>
    </row>
    <row r="293" customFormat="false" ht="15" hidden="false" customHeight="true" outlineLevel="0" collapsed="false">
      <c r="A293" s="76" t="s">
        <v>374</v>
      </c>
      <c r="B293" s="76" t="str">
        <f aca="false">RIGHT(A293,LEN(A293)-FIND("_",A293))</f>
        <v>C31581</v>
      </c>
      <c r="C293" s="77" t="str">
        <f aca="false">_xlfn.TEXTJOIN("-",TRUE(),MID(A293,1,4),MID(A293,5,2),MID(A293,7,2))</f>
        <v>2024-04-05</v>
      </c>
      <c r="D293" s="77" t="n">
        <v>45387</v>
      </c>
      <c r="E293" s="122" t="s">
        <v>25</v>
      </c>
      <c r="F293" s="122" t="s">
        <v>26</v>
      </c>
      <c r="G293" s="253" t="s">
        <v>379</v>
      </c>
      <c r="H293" s="180" t="n">
        <v>45363</v>
      </c>
      <c r="I293" s="76" t="s">
        <v>48</v>
      </c>
      <c r="J293" s="76"/>
      <c r="K293" s="254" t="s">
        <v>376</v>
      </c>
      <c r="L293" s="256"/>
      <c r="M293" s="122"/>
      <c r="N293" s="134" t="s">
        <v>473</v>
      </c>
      <c r="O293" s="63" t="s">
        <v>474</v>
      </c>
      <c r="P293" s="135" t="n">
        <v>20</v>
      </c>
      <c r="Q293" s="63" t="s">
        <v>240</v>
      </c>
      <c r="R293" s="135" t="n">
        <v>22.76</v>
      </c>
      <c r="S293" s="30" t="n">
        <f aca="false">P293*R293</f>
        <v>455.2</v>
      </c>
      <c r="T293" s="130"/>
      <c r="U293" s="255" t="n">
        <f aca="false">S293*$T$190/SUM($S$190:$S$220)</f>
        <v>42.4950766782718</v>
      </c>
      <c r="V293" s="30" t="n">
        <f aca="false">U293+S293</f>
        <v>497.695076678272</v>
      </c>
      <c r="W293" s="30" t="n">
        <f aca="false">V293/P293</f>
        <v>24.8847538339136</v>
      </c>
    </row>
    <row r="294" customFormat="false" ht="15" hidden="false" customHeight="true" outlineLevel="0" collapsed="false">
      <c r="A294" s="76" t="s">
        <v>374</v>
      </c>
      <c r="B294" s="76" t="str">
        <f aca="false">RIGHT(A294,LEN(A294)-FIND("_",A294))</f>
        <v>C31581</v>
      </c>
      <c r="C294" s="77" t="str">
        <f aca="false">_xlfn.TEXTJOIN("-",TRUE(),MID(A294,1,4),MID(A294,5,2),MID(A294,7,2))</f>
        <v>2024-04-05</v>
      </c>
      <c r="D294" s="77" t="n">
        <v>45387</v>
      </c>
      <c r="E294" s="122" t="s">
        <v>25</v>
      </c>
      <c r="F294" s="122" t="s">
        <v>26</v>
      </c>
      <c r="G294" s="253" t="s">
        <v>379</v>
      </c>
      <c r="H294" s="180" t="n">
        <v>45363</v>
      </c>
      <c r="I294" s="76" t="s">
        <v>48</v>
      </c>
      <c r="J294" s="76"/>
      <c r="K294" s="254" t="s">
        <v>376</v>
      </c>
      <c r="L294" s="256"/>
      <c r="M294" s="122"/>
      <c r="N294" s="134" t="s">
        <v>475</v>
      </c>
      <c r="O294" s="63" t="s">
        <v>476</v>
      </c>
      <c r="P294" s="135" t="n">
        <v>200</v>
      </c>
      <c r="Q294" s="63" t="s">
        <v>240</v>
      </c>
      <c r="R294" s="135" t="n">
        <v>1.46</v>
      </c>
      <c r="S294" s="30" t="n">
        <f aca="false">P294*R294</f>
        <v>292</v>
      </c>
      <c r="T294" s="130"/>
      <c r="U294" s="255" t="n">
        <f aca="false">S294*$T$190/SUM($S$190:$S$220)</f>
        <v>27.2595834579423</v>
      </c>
      <c r="V294" s="30" t="n">
        <f aca="false">U294+S294</f>
        <v>319.259583457942</v>
      </c>
      <c r="W294" s="30" t="n">
        <f aca="false">V294/P294</f>
        <v>1.59629791728971</v>
      </c>
    </row>
    <row r="295" customFormat="false" ht="15" hidden="false" customHeight="true" outlineLevel="0" collapsed="false">
      <c r="A295" s="76" t="s">
        <v>374</v>
      </c>
      <c r="B295" s="76" t="str">
        <f aca="false">RIGHT(A295,LEN(A295)-FIND("_",A295))</f>
        <v>C31581</v>
      </c>
      <c r="C295" s="77" t="str">
        <f aca="false">_xlfn.TEXTJOIN("-",TRUE(),MID(A295,1,4),MID(A295,5,2),MID(A295,7,2))</f>
        <v>2024-04-05</v>
      </c>
      <c r="D295" s="77" t="n">
        <v>45387</v>
      </c>
      <c r="E295" s="122" t="s">
        <v>25</v>
      </c>
      <c r="F295" s="122" t="s">
        <v>26</v>
      </c>
      <c r="G295" s="253" t="s">
        <v>375</v>
      </c>
      <c r="H295" s="180" t="n">
        <v>45380</v>
      </c>
      <c r="I295" s="76" t="s">
        <v>48</v>
      </c>
      <c r="J295" s="76"/>
      <c r="K295" s="254" t="s">
        <v>376</v>
      </c>
      <c r="L295" s="256"/>
      <c r="M295" s="122"/>
      <c r="N295" s="134" t="s">
        <v>477</v>
      </c>
      <c r="O295" s="63" t="s">
        <v>478</v>
      </c>
      <c r="P295" s="135" t="n">
        <v>7980</v>
      </c>
      <c r="Q295" s="63" t="s">
        <v>240</v>
      </c>
      <c r="R295" s="135" t="n">
        <v>1.65</v>
      </c>
      <c r="S295" s="30" t="n">
        <f aca="false">P295*R295</f>
        <v>13167</v>
      </c>
      <c r="T295" s="130"/>
      <c r="U295" s="255" t="n">
        <f aca="false">S295*$T$190/SUM($S$190:$S$220)</f>
        <v>1229.20183352989</v>
      </c>
      <c r="V295" s="30" t="n">
        <f aca="false">U295+S295</f>
        <v>14396.2018335299</v>
      </c>
      <c r="W295" s="30" t="n">
        <f aca="false">V295/P295</f>
        <v>1.80403531748495</v>
      </c>
    </row>
    <row r="296" customFormat="false" ht="15" hidden="false" customHeight="true" outlineLevel="0" collapsed="false">
      <c r="A296" s="76" t="s">
        <v>374</v>
      </c>
      <c r="B296" s="76" t="str">
        <f aca="false">RIGHT(A296,LEN(A296)-FIND("_",A296))</f>
        <v>C31581</v>
      </c>
      <c r="C296" s="77" t="str">
        <f aca="false">_xlfn.TEXTJOIN("-",TRUE(),MID(A296,1,4),MID(A296,5,2),MID(A296,7,2))</f>
        <v>2024-04-05</v>
      </c>
      <c r="D296" s="77" t="n">
        <v>45387</v>
      </c>
      <c r="E296" s="122" t="s">
        <v>25</v>
      </c>
      <c r="F296" s="122" t="s">
        <v>26</v>
      </c>
      <c r="G296" s="253" t="s">
        <v>379</v>
      </c>
      <c r="H296" s="180" t="n">
        <v>45363</v>
      </c>
      <c r="I296" s="76" t="s">
        <v>48</v>
      </c>
      <c r="J296" s="76"/>
      <c r="K296" s="254" t="s">
        <v>376</v>
      </c>
      <c r="L296" s="256"/>
      <c r="M296" s="122"/>
      <c r="N296" s="134" t="s">
        <v>477</v>
      </c>
      <c r="O296" s="63" t="s">
        <v>479</v>
      </c>
      <c r="P296" s="135" t="n">
        <v>20</v>
      </c>
      <c r="Q296" s="63" t="s">
        <v>240</v>
      </c>
      <c r="R296" s="135" t="n">
        <v>1.65</v>
      </c>
      <c r="S296" s="30" t="n">
        <f aca="false">P296*R296</f>
        <v>33</v>
      </c>
      <c r="T296" s="130"/>
      <c r="U296" s="255" t="n">
        <f aca="false">S296*$T$190/SUM($S$190:$S$220)</f>
        <v>3.08070634969896</v>
      </c>
      <c r="V296" s="30" t="n">
        <f aca="false">U296+S296</f>
        <v>36.080706349699</v>
      </c>
      <c r="W296" s="30" t="n">
        <f aca="false">V296/P296</f>
        <v>1.80403531748495</v>
      </c>
    </row>
    <row r="297" customFormat="false" ht="15" hidden="false" customHeight="true" outlineLevel="0" collapsed="false">
      <c r="A297" s="76" t="s">
        <v>374</v>
      </c>
      <c r="B297" s="76" t="str">
        <f aca="false">RIGHT(A297,LEN(A297)-FIND("_",A297))</f>
        <v>C31581</v>
      </c>
      <c r="C297" s="77" t="str">
        <f aca="false">_xlfn.TEXTJOIN("-",TRUE(),MID(A297,1,4),MID(A297,5,2),MID(A297,7,2))</f>
        <v>2024-04-05</v>
      </c>
      <c r="D297" s="77" t="n">
        <v>45387</v>
      </c>
      <c r="E297" s="122" t="s">
        <v>25</v>
      </c>
      <c r="F297" s="122" t="s">
        <v>26</v>
      </c>
      <c r="G297" s="253" t="s">
        <v>379</v>
      </c>
      <c r="H297" s="180" t="n">
        <v>45363</v>
      </c>
      <c r="I297" s="76" t="s">
        <v>48</v>
      </c>
      <c r="J297" s="76"/>
      <c r="K297" s="254" t="s">
        <v>376</v>
      </c>
      <c r="L297" s="256"/>
      <c r="M297" s="122"/>
      <c r="N297" s="134" t="s">
        <v>480</v>
      </c>
      <c r="O297" s="63" t="s">
        <v>479</v>
      </c>
      <c r="P297" s="135" t="n">
        <v>3000</v>
      </c>
      <c r="Q297" s="63" t="s">
        <v>240</v>
      </c>
      <c r="R297" s="135" t="n">
        <v>1.78</v>
      </c>
      <c r="S297" s="30" t="n">
        <f aca="false">P297*R297</f>
        <v>5340</v>
      </c>
      <c r="T297" s="130"/>
      <c r="U297" s="255" t="n">
        <f aca="false">S297*$T$190/SUM($S$190:$S$220)</f>
        <v>498.514300224014</v>
      </c>
      <c r="V297" s="30" t="n">
        <f aca="false">U297+S297</f>
        <v>5838.51430022401</v>
      </c>
      <c r="W297" s="30" t="n">
        <f aca="false">V297/P297</f>
        <v>1.946171433408</v>
      </c>
    </row>
    <row r="298" customFormat="false" ht="15" hidden="false" customHeight="true" outlineLevel="0" collapsed="false">
      <c r="A298" s="76" t="s">
        <v>374</v>
      </c>
      <c r="B298" s="76" t="str">
        <f aca="false">RIGHT(A298,LEN(A298)-FIND("_",A298))</f>
        <v>C31581</v>
      </c>
      <c r="C298" s="77" t="str">
        <f aca="false">_xlfn.TEXTJOIN("-",TRUE(),MID(A298,1,4),MID(A298,5,2),MID(A298,7,2))</f>
        <v>2024-04-05</v>
      </c>
      <c r="D298" s="77" t="n">
        <v>45387</v>
      </c>
      <c r="E298" s="122" t="s">
        <v>25</v>
      </c>
      <c r="F298" s="122" t="s">
        <v>26</v>
      </c>
      <c r="G298" s="253" t="s">
        <v>379</v>
      </c>
      <c r="H298" s="180" t="n">
        <v>45363</v>
      </c>
      <c r="I298" s="76" t="s">
        <v>48</v>
      </c>
      <c r="J298" s="76"/>
      <c r="K298" s="254" t="s">
        <v>376</v>
      </c>
      <c r="L298" s="256"/>
      <c r="M298" s="122"/>
      <c r="N298" s="134" t="s">
        <v>481</v>
      </c>
      <c r="O298" s="63" t="s">
        <v>482</v>
      </c>
      <c r="P298" s="135" t="n">
        <v>200</v>
      </c>
      <c r="Q298" s="63" t="s">
        <v>240</v>
      </c>
      <c r="R298" s="135" t="n">
        <v>1.87</v>
      </c>
      <c r="S298" s="30" t="n">
        <f aca="false">P298*R298</f>
        <v>374</v>
      </c>
      <c r="T298" s="130"/>
      <c r="U298" s="255" t="n">
        <f aca="false">S298*$T$190/SUM($S$190:$S$220)</f>
        <v>34.9146719632549</v>
      </c>
      <c r="V298" s="30" t="n">
        <f aca="false">U298+S298</f>
        <v>408.914671963255</v>
      </c>
      <c r="W298" s="30" t="n">
        <f aca="false">V298/P298</f>
        <v>2.04457335981627</v>
      </c>
    </row>
    <row r="299" customFormat="false" ht="15" hidden="false" customHeight="true" outlineLevel="0" collapsed="false">
      <c r="A299" s="76" t="s">
        <v>374</v>
      </c>
      <c r="B299" s="76" t="str">
        <f aca="false">RIGHT(A299,LEN(A299)-FIND("_",A299))</f>
        <v>C31581</v>
      </c>
      <c r="C299" s="77" t="str">
        <f aca="false">_xlfn.TEXTJOIN("-",TRUE(),MID(A299,1,4),MID(A299,5,2),MID(A299,7,2))</f>
        <v>2024-04-05</v>
      </c>
      <c r="D299" s="77" t="n">
        <v>45387</v>
      </c>
      <c r="E299" s="122" t="s">
        <v>25</v>
      </c>
      <c r="F299" s="122" t="s">
        <v>26</v>
      </c>
      <c r="G299" s="253" t="s">
        <v>375</v>
      </c>
      <c r="H299" s="180" t="n">
        <v>45380</v>
      </c>
      <c r="I299" s="76" t="s">
        <v>48</v>
      </c>
      <c r="J299" s="76"/>
      <c r="K299" s="254" t="s">
        <v>376</v>
      </c>
      <c r="L299" s="256"/>
      <c r="M299" s="122"/>
      <c r="N299" s="134" t="s">
        <v>483</v>
      </c>
      <c r="O299" s="63" t="s">
        <v>484</v>
      </c>
      <c r="P299" s="135" t="n">
        <v>5000</v>
      </c>
      <c r="Q299" s="63" t="s">
        <v>240</v>
      </c>
      <c r="R299" s="135" t="n">
        <v>2.89</v>
      </c>
      <c r="S299" s="30" t="n">
        <f aca="false">P299*R299</f>
        <v>14450</v>
      </c>
      <c r="T299" s="130"/>
      <c r="U299" s="255" t="n">
        <f aca="false">S299*$T$190/SUM($S$190:$S$220)</f>
        <v>1348.97596221667</v>
      </c>
      <c r="V299" s="30" t="n">
        <f aca="false">U299+S299</f>
        <v>15798.9759622167</v>
      </c>
      <c r="W299" s="30" t="n">
        <f aca="false">V299/P299</f>
        <v>3.15979519244333</v>
      </c>
    </row>
    <row r="300" customFormat="false" ht="15.75" hidden="false" customHeight="true" outlineLevel="0" collapsed="false">
      <c r="A300" s="76" t="s">
        <v>374</v>
      </c>
      <c r="B300" s="76" t="str">
        <f aca="false">RIGHT(A300,LEN(A300)-FIND("_",A300))</f>
        <v>C31581</v>
      </c>
      <c r="C300" s="77" t="str">
        <f aca="false">_xlfn.TEXTJOIN("-",TRUE(),MID(A300,1,4),MID(A300,5,2),MID(A300,7,2))</f>
        <v>2024-04-05</v>
      </c>
      <c r="D300" s="77" t="n">
        <v>45387</v>
      </c>
      <c r="E300" s="122" t="s">
        <v>25</v>
      </c>
      <c r="F300" s="122" t="s">
        <v>26</v>
      </c>
      <c r="G300" s="253" t="s">
        <v>379</v>
      </c>
      <c r="H300" s="180" t="n">
        <v>45363</v>
      </c>
      <c r="I300" s="76" t="s">
        <v>48</v>
      </c>
      <c r="J300" s="76"/>
      <c r="K300" s="254" t="s">
        <v>376</v>
      </c>
      <c r="L300" s="256"/>
      <c r="M300" s="122"/>
      <c r="N300" s="134" t="s">
        <v>485</v>
      </c>
      <c r="O300" s="63" t="s">
        <v>486</v>
      </c>
      <c r="P300" s="135" t="n">
        <v>1000</v>
      </c>
      <c r="Q300" s="63" t="s">
        <v>240</v>
      </c>
      <c r="R300" s="135" t="n">
        <v>3.03</v>
      </c>
      <c r="S300" s="30" t="n">
        <f aca="false">P300*R300</f>
        <v>3030</v>
      </c>
      <c r="T300" s="130"/>
      <c r="U300" s="255" t="n">
        <f aca="false">S300*$T$190/SUM($S$190:$S$220)</f>
        <v>282.864855745087</v>
      </c>
      <c r="V300" s="30" t="n">
        <f aca="false">U300+S300</f>
        <v>3312.86485574509</v>
      </c>
      <c r="W300" s="30" t="n">
        <f aca="false">V300/P300</f>
        <v>3.31286485574509</v>
      </c>
    </row>
    <row r="301" customFormat="false" ht="15" hidden="false" customHeight="true" outlineLevel="0" collapsed="false">
      <c r="A301" s="76" t="s">
        <v>374</v>
      </c>
      <c r="B301" s="76" t="str">
        <f aca="false">RIGHT(A301,LEN(A301)-FIND("_",A301))</f>
        <v>C31581</v>
      </c>
      <c r="C301" s="77" t="str">
        <f aca="false">_xlfn.TEXTJOIN("-",TRUE(),MID(A301,1,4),MID(A301,5,2),MID(A301,7,2))</f>
        <v>2024-04-05</v>
      </c>
      <c r="D301" s="77" t="n">
        <v>45387</v>
      </c>
      <c r="E301" s="122" t="s">
        <v>25</v>
      </c>
      <c r="F301" s="122" t="s">
        <v>26</v>
      </c>
      <c r="G301" s="253" t="s">
        <v>379</v>
      </c>
      <c r="H301" s="180" t="n">
        <v>45363</v>
      </c>
      <c r="I301" s="76" t="s">
        <v>48</v>
      </c>
      <c r="J301" s="76"/>
      <c r="K301" s="254" t="s">
        <v>376</v>
      </c>
      <c r="L301" s="199"/>
      <c r="M301" s="200"/>
      <c r="N301" s="134" t="s">
        <v>487</v>
      </c>
      <c r="O301" s="63" t="s">
        <v>488</v>
      </c>
      <c r="P301" s="135" t="n">
        <v>1000</v>
      </c>
      <c r="Q301" s="63" t="s">
        <v>240</v>
      </c>
      <c r="R301" s="135" t="n">
        <v>4.25</v>
      </c>
      <c r="S301" s="30" t="n">
        <f aca="false">P301*R301</f>
        <v>4250</v>
      </c>
      <c r="T301" s="130"/>
      <c r="U301" s="255" t="n">
        <f aca="false">S301*$T$190/SUM($S$190:$S$220)</f>
        <v>396.757635946079</v>
      </c>
      <c r="V301" s="30" t="n">
        <f aca="false">U301+S301</f>
        <v>4646.75763594608</v>
      </c>
      <c r="W301" s="30" t="n">
        <f aca="false">V301/P301</f>
        <v>4.64675763594608</v>
      </c>
    </row>
    <row r="302" customFormat="false" ht="15" hidden="false" customHeight="true" outlineLevel="0" collapsed="false">
      <c r="A302" s="76" t="s">
        <v>374</v>
      </c>
      <c r="B302" s="76" t="str">
        <f aca="false">RIGHT(A302,LEN(A302)-FIND("_",A302))</f>
        <v>C31581</v>
      </c>
      <c r="C302" s="77" t="str">
        <f aca="false">_xlfn.TEXTJOIN("-",TRUE(),MID(A302,1,4),MID(A302,5,2),MID(A302,7,2))</f>
        <v>2024-04-05</v>
      </c>
      <c r="D302" s="77" t="n">
        <v>45387</v>
      </c>
      <c r="E302" s="122" t="s">
        <v>25</v>
      </c>
      <c r="F302" s="122" t="s">
        <v>26</v>
      </c>
      <c r="G302" s="253" t="s">
        <v>379</v>
      </c>
      <c r="H302" s="180" t="n">
        <v>45363</v>
      </c>
      <c r="I302" s="76" t="s">
        <v>48</v>
      </c>
      <c r="J302" s="76"/>
      <c r="K302" s="254" t="s">
        <v>376</v>
      </c>
      <c r="L302" s="199"/>
      <c r="M302" s="200"/>
      <c r="N302" s="134" t="s">
        <v>489</v>
      </c>
      <c r="O302" s="63" t="s">
        <v>490</v>
      </c>
      <c r="P302" s="135" t="n">
        <v>300</v>
      </c>
      <c r="Q302" s="63" t="s">
        <v>240</v>
      </c>
      <c r="R302" s="135" t="n">
        <v>5.68</v>
      </c>
      <c r="S302" s="30" t="n">
        <f aca="false">P302*R302</f>
        <v>1704</v>
      </c>
      <c r="T302" s="130"/>
      <c r="U302" s="255" t="n">
        <f aca="false">S302*$T$190/SUM($S$190:$S$220)</f>
        <v>159.07647332991</v>
      </c>
      <c r="V302" s="30" t="n">
        <f aca="false">U302+S302</f>
        <v>1863.07647332991</v>
      </c>
      <c r="W302" s="30" t="n">
        <f aca="false">V302/P302</f>
        <v>6.2102549110997</v>
      </c>
    </row>
    <row r="303" customFormat="false" ht="15" hidden="false" customHeight="true" outlineLevel="0" collapsed="false">
      <c r="A303" s="76" t="s">
        <v>374</v>
      </c>
      <c r="B303" s="76" t="str">
        <f aca="false">RIGHT(A303,LEN(A303)-FIND("_",A303))</f>
        <v>C31581</v>
      </c>
      <c r="C303" s="77" t="str">
        <f aca="false">_xlfn.TEXTJOIN("-",TRUE(),MID(A303,1,4),MID(A303,5,2),MID(A303,7,2))</f>
        <v>2024-04-05</v>
      </c>
      <c r="D303" s="77" t="n">
        <v>45387</v>
      </c>
      <c r="E303" s="122" t="s">
        <v>25</v>
      </c>
      <c r="F303" s="122" t="s">
        <v>26</v>
      </c>
      <c r="G303" s="253" t="s">
        <v>379</v>
      </c>
      <c r="H303" s="180" t="n">
        <v>45363</v>
      </c>
      <c r="I303" s="76" t="s">
        <v>48</v>
      </c>
      <c r="J303" s="76"/>
      <c r="K303" s="254" t="s">
        <v>376</v>
      </c>
      <c r="L303" s="256"/>
      <c r="M303" s="200"/>
      <c r="N303" s="134" t="s">
        <v>491</v>
      </c>
      <c r="O303" s="63" t="s">
        <v>492</v>
      </c>
      <c r="P303" s="135" t="n">
        <v>500</v>
      </c>
      <c r="Q303" s="63" t="s">
        <v>240</v>
      </c>
      <c r="R303" s="135" t="n">
        <v>6.94</v>
      </c>
      <c r="S303" s="30" t="n">
        <f aca="false">P303*R303</f>
        <v>3470</v>
      </c>
      <c r="T303" s="130"/>
      <c r="U303" s="255" t="n">
        <f aca="false">S303*$T$190/SUM($S$190:$S$220)</f>
        <v>323.940940407739</v>
      </c>
      <c r="V303" s="30" t="n">
        <f aca="false">U303+S303</f>
        <v>3793.94094040774</v>
      </c>
      <c r="W303" s="30" t="n">
        <f aca="false">V303/P303</f>
        <v>7.58788188081548</v>
      </c>
    </row>
    <row r="304" customFormat="false" ht="15" hidden="false" customHeight="true" outlineLevel="0" collapsed="false">
      <c r="A304" s="76" t="s">
        <v>374</v>
      </c>
      <c r="B304" s="76" t="str">
        <f aca="false">RIGHT(A304,LEN(A304)-FIND("_",A304))</f>
        <v>C31581</v>
      </c>
      <c r="C304" s="77" t="str">
        <f aca="false">_xlfn.TEXTJOIN("-",TRUE(),MID(A304,1,4),MID(A304,5,2),MID(A304,7,2))</f>
        <v>2024-04-05</v>
      </c>
      <c r="D304" s="77" t="n">
        <v>45387</v>
      </c>
      <c r="E304" s="122" t="s">
        <v>25</v>
      </c>
      <c r="F304" s="122" t="s">
        <v>26</v>
      </c>
      <c r="G304" s="253" t="s">
        <v>379</v>
      </c>
      <c r="H304" s="180" t="n">
        <v>45363</v>
      </c>
      <c r="I304" s="76" t="s">
        <v>48</v>
      </c>
      <c r="J304" s="76"/>
      <c r="K304" s="254" t="s">
        <v>376</v>
      </c>
      <c r="L304" s="256"/>
      <c r="M304" s="200"/>
      <c r="N304" s="134" t="s">
        <v>493</v>
      </c>
      <c r="O304" s="63" t="s">
        <v>494</v>
      </c>
      <c r="P304" s="135" t="n">
        <v>50</v>
      </c>
      <c r="Q304" s="63" t="s">
        <v>240</v>
      </c>
      <c r="R304" s="135" t="n">
        <v>9.48</v>
      </c>
      <c r="S304" s="30" t="n">
        <f aca="false">P304*R304</f>
        <v>474</v>
      </c>
      <c r="T304" s="130"/>
      <c r="U304" s="255" t="n">
        <f aca="false">S304*$T$190/SUM($S$190:$S$220)</f>
        <v>44.2501457502215</v>
      </c>
      <c r="V304" s="30" t="n">
        <f aca="false">U304+S304</f>
        <v>518.250145750222</v>
      </c>
      <c r="W304" s="30" t="n">
        <f aca="false">V304/P304</f>
        <v>10.3650029150044</v>
      </c>
    </row>
    <row r="305" customFormat="false" ht="15" hidden="false" customHeight="true" outlineLevel="0" collapsed="false">
      <c r="A305" s="76" t="s">
        <v>374</v>
      </c>
      <c r="B305" s="76" t="str">
        <f aca="false">RIGHT(A305,LEN(A305)-FIND("_",A305))</f>
        <v>C31581</v>
      </c>
      <c r="C305" s="77" t="str">
        <f aca="false">_xlfn.TEXTJOIN("-",TRUE(),MID(A305,1,4),MID(A305,5,2),MID(A305,7,2))</f>
        <v>2024-04-05</v>
      </c>
      <c r="D305" s="77" t="n">
        <v>45387</v>
      </c>
      <c r="E305" s="122" t="s">
        <v>25</v>
      </c>
      <c r="F305" s="122" t="s">
        <v>26</v>
      </c>
      <c r="G305" s="253" t="s">
        <v>420</v>
      </c>
      <c r="H305" s="180" t="n">
        <v>45367</v>
      </c>
      <c r="I305" s="76" t="s">
        <v>48</v>
      </c>
      <c r="J305" s="76"/>
      <c r="K305" s="254" t="s">
        <v>376</v>
      </c>
      <c r="L305" s="256"/>
      <c r="M305" s="200"/>
      <c r="N305" s="134" t="s">
        <v>495</v>
      </c>
      <c r="O305" s="63" t="s">
        <v>496</v>
      </c>
      <c r="P305" s="135" t="n">
        <v>253</v>
      </c>
      <c r="Q305" s="63" t="s">
        <v>240</v>
      </c>
      <c r="R305" s="135" t="n">
        <v>12.62</v>
      </c>
      <c r="S305" s="30" t="n">
        <f aca="false">P305*R305</f>
        <v>3192.86</v>
      </c>
      <c r="T305" s="130"/>
      <c r="U305" s="255" t="n">
        <f aca="false">S305*$T$190/SUM($S$190:$S$220)</f>
        <v>298.06860835454</v>
      </c>
      <c r="V305" s="30" t="n">
        <f aca="false">U305+S305</f>
        <v>3490.92860835454</v>
      </c>
      <c r="W305" s="30" t="n">
        <f aca="false">V305/P305</f>
        <v>13.7981367919152</v>
      </c>
    </row>
    <row r="306" customFormat="false" ht="15" hidden="false" customHeight="true" outlineLevel="0" collapsed="false">
      <c r="A306" s="76" t="s">
        <v>374</v>
      </c>
      <c r="B306" s="76" t="str">
        <f aca="false">RIGHT(A306,LEN(A306)-FIND("_",A306))</f>
        <v>C31581</v>
      </c>
      <c r="C306" s="77" t="str">
        <f aca="false">_xlfn.TEXTJOIN("-",TRUE(),MID(A306,1,4),MID(A306,5,2),MID(A306,7,2))</f>
        <v>2024-04-05</v>
      </c>
      <c r="D306" s="77" t="n">
        <v>45387</v>
      </c>
      <c r="E306" s="122" t="s">
        <v>25</v>
      </c>
      <c r="F306" s="122" t="s">
        <v>26</v>
      </c>
      <c r="G306" s="253" t="s">
        <v>379</v>
      </c>
      <c r="H306" s="180" t="n">
        <v>45363</v>
      </c>
      <c r="I306" s="76" t="s">
        <v>48</v>
      </c>
      <c r="J306" s="76"/>
      <c r="K306" s="254" t="s">
        <v>376</v>
      </c>
      <c r="L306" s="256"/>
      <c r="M306" s="200"/>
      <c r="N306" s="134" t="s">
        <v>497</v>
      </c>
      <c r="O306" s="63" t="s">
        <v>498</v>
      </c>
      <c r="P306" s="135" t="n">
        <v>20</v>
      </c>
      <c r="Q306" s="63" t="s">
        <v>240</v>
      </c>
      <c r="R306" s="135" t="n">
        <v>25.12</v>
      </c>
      <c r="S306" s="30" t="n">
        <f aca="false">P306*R306</f>
        <v>502.4</v>
      </c>
      <c r="T306" s="130"/>
      <c r="U306" s="255" t="n">
        <f aca="false">S306*$T$190/SUM($S$190:$S$220)</f>
        <v>46.90142030572</v>
      </c>
      <c r="V306" s="30" t="n">
        <f aca="false">U306+S306</f>
        <v>549.30142030572</v>
      </c>
      <c r="W306" s="30" t="n">
        <f aca="false">V306/P306</f>
        <v>27.465071015286</v>
      </c>
    </row>
    <row r="307" customFormat="false" ht="15" hidden="false" customHeight="true" outlineLevel="0" collapsed="false">
      <c r="A307" s="78" t="s">
        <v>374</v>
      </c>
      <c r="B307" s="78" t="str">
        <f aca="false">RIGHT(A307,LEN(A307)-FIND("_",A307))</f>
        <v>C31581</v>
      </c>
      <c r="C307" s="79" t="str">
        <f aca="false">_xlfn.TEXTJOIN("-",TRUE(),MID(A307,1,4),MID(A307,5,2),MID(A307,7,2))</f>
        <v>2024-04-05</v>
      </c>
      <c r="D307" s="79" t="n">
        <v>45387</v>
      </c>
      <c r="E307" s="128" t="s">
        <v>25</v>
      </c>
      <c r="F307" s="128" t="s">
        <v>26</v>
      </c>
      <c r="G307" s="260" t="s">
        <v>379</v>
      </c>
      <c r="H307" s="181" t="n">
        <v>45363</v>
      </c>
      <c r="I307" s="78" t="s">
        <v>48</v>
      </c>
      <c r="J307" s="78"/>
      <c r="K307" s="261" t="s">
        <v>376</v>
      </c>
      <c r="L307" s="262"/>
      <c r="M307" s="203"/>
      <c r="N307" s="146" t="s">
        <v>499</v>
      </c>
      <c r="O307" s="67" t="s">
        <v>500</v>
      </c>
      <c r="P307" s="147" t="n">
        <v>10</v>
      </c>
      <c r="Q307" s="67" t="s">
        <v>240</v>
      </c>
      <c r="R307" s="147" t="n">
        <v>52.74</v>
      </c>
      <c r="S307" s="45" t="n">
        <f aca="false">P307*R307</f>
        <v>527.4</v>
      </c>
      <c r="T307" s="131"/>
      <c r="U307" s="263" t="n">
        <f aca="false">S307*$T$190/SUM($S$190:$S$220)</f>
        <v>49.2352887524616</v>
      </c>
      <c r="V307" s="45" t="n">
        <f aca="false">U307+S307</f>
        <v>576.635288752462</v>
      </c>
      <c r="W307" s="45" t="n">
        <f aca="false">V307/P307</f>
        <v>57.6635288752462</v>
      </c>
    </row>
    <row r="308" customFormat="false" ht="15" hidden="false" customHeight="true" outlineLevel="0" collapsed="false">
      <c r="A308" s="69" t="s">
        <v>501</v>
      </c>
      <c r="B308" s="69" t="str">
        <f aca="false">RIGHT(A308,LEN(A308)-FIND("_",A308))</f>
        <v>C35292</v>
      </c>
      <c r="C308" s="70" t="str">
        <f aca="false">_xlfn.TEXTJOIN("-",TRUE(),MID(A308,1,4),MID(A308,5,2),MID(A308,7,2))</f>
        <v>2024-04-15</v>
      </c>
      <c r="D308" s="70" t="n">
        <v>45397</v>
      </c>
      <c r="E308" s="49" t="s">
        <v>235</v>
      </c>
      <c r="F308" s="49" t="s">
        <v>26</v>
      </c>
      <c r="G308" s="239" t="s">
        <v>502</v>
      </c>
      <c r="H308" s="264" t="n">
        <v>45386</v>
      </c>
      <c r="I308" s="69"/>
      <c r="J308" s="69"/>
      <c r="K308" s="239" t="s">
        <v>503</v>
      </c>
      <c r="L308" s="265"/>
      <c r="M308" s="195"/>
      <c r="N308" s="239" t="s">
        <v>504</v>
      </c>
      <c r="O308" s="49" t="s">
        <v>505</v>
      </c>
      <c r="P308" s="239" t="n">
        <v>8</v>
      </c>
      <c r="Q308" s="75" t="s">
        <v>240</v>
      </c>
      <c r="R308" s="266" t="n">
        <v>141.47</v>
      </c>
      <c r="S308" s="59" t="n">
        <f aca="false">P308*R308</f>
        <v>1131.76</v>
      </c>
      <c r="T308" s="189" t="n">
        <v>5400</v>
      </c>
      <c r="U308" s="85" t="n">
        <f aca="false">S308*$T$308/SUM($S$308:$S$332)</f>
        <v>139.323387802743</v>
      </c>
      <c r="V308" s="59" t="n">
        <f aca="false">U308+S308</f>
        <v>1271.08338780274</v>
      </c>
      <c r="W308" s="59" t="n">
        <f aca="false">V308/P308</f>
        <v>158.885423475343</v>
      </c>
    </row>
    <row r="309" customFormat="false" ht="15" hidden="false" customHeight="true" outlineLevel="0" collapsed="false">
      <c r="A309" s="76" t="s">
        <v>501</v>
      </c>
      <c r="B309" s="76" t="str">
        <f aca="false">RIGHT(A309,LEN(A309)-FIND("_",A309))</f>
        <v>C35292</v>
      </c>
      <c r="C309" s="77" t="str">
        <f aca="false">_xlfn.TEXTJOIN("-",TRUE(),MID(A309,1,4),MID(A309,5,2),MID(A309,7,2))</f>
        <v>2024-04-15</v>
      </c>
      <c r="D309" s="77" t="n">
        <v>45397</v>
      </c>
      <c r="E309" s="122" t="s">
        <v>235</v>
      </c>
      <c r="F309" s="122" t="s">
        <v>26</v>
      </c>
      <c r="G309" s="242" t="s">
        <v>502</v>
      </c>
      <c r="H309" s="267" t="n">
        <v>45386</v>
      </c>
      <c r="I309" s="76"/>
      <c r="J309" s="76"/>
      <c r="K309" s="242" t="s">
        <v>503</v>
      </c>
      <c r="L309" s="256"/>
      <c r="M309" s="200"/>
      <c r="N309" s="242" t="s">
        <v>506</v>
      </c>
      <c r="O309" s="63" t="s">
        <v>507</v>
      </c>
      <c r="P309" s="242" t="n">
        <v>8</v>
      </c>
      <c r="Q309" s="63" t="s">
        <v>240</v>
      </c>
      <c r="R309" s="268" t="n">
        <v>141.47</v>
      </c>
      <c r="S309" s="30" t="n">
        <f aca="false">P309*R309</f>
        <v>1131.76</v>
      </c>
      <c r="T309" s="130"/>
      <c r="U309" s="90" t="n">
        <f aca="false">S309*$T$308/SUM($S$308:$S$332)</f>
        <v>139.323387802743</v>
      </c>
      <c r="V309" s="30" t="n">
        <f aca="false">U309+S309</f>
        <v>1271.08338780274</v>
      </c>
      <c r="W309" s="30" t="n">
        <f aca="false">V309/P309</f>
        <v>158.885423475343</v>
      </c>
    </row>
    <row r="310" customFormat="false" ht="15" hidden="false" customHeight="true" outlineLevel="0" collapsed="false">
      <c r="A310" s="76" t="s">
        <v>501</v>
      </c>
      <c r="B310" s="76" t="str">
        <f aca="false">RIGHT(A310,LEN(A310)-FIND("_",A310))</f>
        <v>C35292</v>
      </c>
      <c r="C310" s="77" t="str">
        <f aca="false">_xlfn.TEXTJOIN("-",TRUE(),MID(A310,1,4),MID(A310,5,2),MID(A310,7,2))</f>
        <v>2024-04-15</v>
      </c>
      <c r="D310" s="77" t="n">
        <v>45397</v>
      </c>
      <c r="E310" s="122" t="s">
        <v>235</v>
      </c>
      <c r="F310" s="122" t="s">
        <v>26</v>
      </c>
      <c r="G310" s="242" t="s">
        <v>502</v>
      </c>
      <c r="H310" s="267" t="n">
        <v>45386</v>
      </c>
      <c r="I310" s="76"/>
      <c r="J310" s="76"/>
      <c r="K310" s="242" t="s">
        <v>503</v>
      </c>
      <c r="L310" s="256"/>
      <c r="M310" s="200"/>
      <c r="N310" s="242" t="s">
        <v>508</v>
      </c>
      <c r="O310" s="63" t="s">
        <v>509</v>
      </c>
      <c r="P310" s="242" t="n">
        <v>18</v>
      </c>
      <c r="Q310" s="63" t="s">
        <v>240</v>
      </c>
      <c r="R310" s="268" t="n">
        <v>137.6</v>
      </c>
      <c r="S310" s="30" t="n">
        <f aca="false">P310*R310</f>
        <v>2476.8</v>
      </c>
      <c r="T310" s="130"/>
      <c r="U310" s="90" t="n">
        <f aca="false">S310*$T$308/SUM($S$308:$S$332)</f>
        <v>304.902246863146</v>
      </c>
      <c r="V310" s="30" t="n">
        <f aca="false">U310+S310</f>
        <v>2781.70224686315</v>
      </c>
      <c r="W310" s="30" t="n">
        <f aca="false">V310/P310</f>
        <v>154.539013714619</v>
      </c>
    </row>
    <row r="311" customFormat="false" ht="15" hidden="false" customHeight="true" outlineLevel="0" collapsed="false">
      <c r="A311" s="76" t="s">
        <v>501</v>
      </c>
      <c r="B311" s="76" t="str">
        <f aca="false">RIGHT(A311,LEN(A311)-FIND("_",A311))</f>
        <v>C35292</v>
      </c>
      <c r="C311" s="77" t="str">
        <f aca="false">_xlfn.TEXTJOIN("-",TRUE(),MID(A311,1,4),MID(A311,5,2),MID(A311,7,2))</f>
        <v>2024-04-15</v>
      </c>
      <c r="D311" s="77" t="n">
        <v>45397</v>
      </c>
      <c r="E311" s="122" t="s">
        <v>235</v>
      </c>
      <c r="F311" s="122" t="s">
        <v>26</v>
      </c>
      <c r="G311" s="242" t="s">
        <v>510</v>
      </c>
      <c r="H311" s="267" t="n">
        <v>45386</v>
      </c>
      <c r="I311" s="76"/>
      <c r="J311" s="76"/>
      <c r="K311" s="242" t="s">
        <v>503</v>
      </c>
      <c r="L311" s="256"/>
      <c r="M311" s="200"/>
      <c r="N311" s="242" t="s">
        <v>511</v>
      </c>
      <c r="O311" s="269" t="s">
        <v>512</v>
      </c>
      <c r="P311" s="242" t="n">
        <v>24</v>
      </c>
      <c r="Q311" s="63" t="s">
        <v>240</v>
      </c>
      <c r="R311" s="268" t="n">
        <v>117.39</v>
      </c>
      <c r="S311" s="30" t="n">
        <f aca="false">P311*R311</f>
        <v>2817.36</v>
      </c>
      <c r="T311" s="130"/>
      <c r="U311" s="90" t="n">
        <f aca="false">S311*$T$308/SUM($S$308:$S$332)</f>
        <v>346.826305806828</v>
      </c>
      <c r="V311" s="30" t="n">
        <f aca="false">U311+S311</f>
        <v>3164.18630580683</v>
      </c>
      <c r="W311" s="30" t="n">
        <f aca="false">V311/P311</f>
        <v>131.841096075285</v>
      </c>
    </row>
    <row r="312" customFormat="false" ht="15" hidden="false" customHeight="true" outlineLevel="0" collapsed="false">
      <c r="A312" s="76" t="s">
        <v>501</v>
      </c>
      <c r="B312" s="76" t="str">
        <f aca="false">RIGHT(A312,LEN(A312)-FIND("_",A312))</f>
        <v>C35292</v>
      </c>
      <c r="C312" s="77" t="str">
        <f aca="false">_xlfn.TEXTJOIN("-",TRUE(),MID(A312,1,4),MID(A312,5,2),MID(A312,7,2))</f>
        <v>2024-04-15</v>
      </c>
      <c r="D312" s="77" t="n">
        <v>45397</v>
      </c>
      <c r="E312" s="122" t="s">
        <v>235</v>
      </c>
      <c r="F312" s="122" t="s">
        <v>26</v>
      </c>
      <c r="G312" s="242" t="s">
        <v>510</v>
      </c>
      <c r="H312" s="267" t="n">
        <v>45386</v>
      </c>
      <c r="I312" s="76"/>
      <c r="J312" s="76"/>
      <c r="K312" s="242" t="s">
        <v>503</v>
      </c>
      <c r="L312" s="256"/>
      <c r="M312" s="200"/>
      <c r="N312" s="242" t="s">
        <v>513</v>
      </c>
      <c r="O312" s="63" t="s">
        <v>514</v>
      </c>
      <c r="P312" s="242" t="n">
        <v>8</v>
      </c>
      <c r="Q312" s="63" t="s">
        <v>240</v>
      </c>
      <c r="R312" s="268" t="n">
        <v>141.47</v>
      </c>
      <c r="S312" s="30" t="n">
        <f aca="false">P312*R312</f>
        <v>1131.76</v>
      </c>
      <c r="T312" s="130"/>
      <c r="U312" s="90" t="n">
        <f aca="false">S312*$T$308/SUM($S$308:$S$332)</f>
        <v>139.323387802743</v>
      </c>
      <c r="V312" s="30" t="n">
        <f aca="false">U312+S312</f>
        <v>1271.08338780274</v>
      </c>
      <c r="W312" s="30" t="n">
        <f aca="false">V312/P312</f>
        <v>158.885423475343</v>
      </c>
    </row>
    <row r="313" customFormat="false" ht="15" hidden="false" customHeight="true" outlineLevel="0" collapsed="false">
      <c r="A313" s="76" t="s">
        <v>501</v>
      </c>
      <c r="B313" s="76" t="str">
        <f aca="false">RIGHT(A313,LEN(A313)-FIND("_",A313))</f>
        <v>C35292</v>
      </c>
      <c r="C313" s="77" t="str">
        <f aca="false">_xlfn.TEXTJOIN("-",TRUE(),MID(A313,1,4),MID(A313,5,2),MID(A313,7,2))</f>
        <v>2024-04-15</v>
      </c>
      <c r="D313" s="77" t="n">
        <v>45397</v>
      </c>
      <c r="E313" s="122" t="s">
        <v>235</v>
      </c>
      <c r="F313" s="122" t="s">
        <v>26</v>
      </c>
      <c r="G313" s="242" t="s">
        <v>510</v>
      </c>
      <c r="H313" s="267" t="n">
        <v>45386</v>
      </c>
      <c r="I313" s="76"/>
      <c r="J313" s="76"/>
      <c r="K313" s="242" t="s">
        <v>503</v>
      </c>
      <c r="L313" s="256"/>
      <c r="M313" s="200"/>
      <c r="N313" s="242" t="s">
        <v>515</v>
      </c>
      <c r="O313" s="63" t="s">
        <v>516</v>
      </c>
      <c r="P313" s="242" t="n">
        <v>8</v>
      </c>
      <c r="Q313" s="63" t="s">
        <v>240</v>
      </c>
      <c r="R313" s="268" t="n">
        <v>141.47</v>
      </c>
      <c r="S313" s="30" t="n">
        <f aca="false">P313*R313</f>
        <v>1131.76</v>
      </c>
      <c r="T313" s="130"/>
      <c r="U313" s="90" t="n">
        <f aca="false">S313*$T$308/SUM($S$308:$S$332)</f>
        <v>139.323387802743</v>
      </c>
      <c r="V313" s="30" t="n">
        <f aca="false">U313+S313</f>
        <v>1271.08338780274</v>
      </c>
      <c r="W313" s="30" t="n">
        <f aca="false">V313/P313</f>
        <v>158.885423475343</v>
      </c>
    </row>
    <row r="314" customFormat="false" ht="15" hidden="false" customHeight="true" outlineLevel="0" collapsed="false">
      <c r="A314" s="76" t="s">
        <v>501</v>
      </c>
      <c r="B314" s="76" t="str">
        <f aca="false">RIGHT(A314,LEN(A314)-FIND("_",A314))</f>
        <v>C35292</v>
      </c>
      <c r="C314" s="77" t="str">
        <f aca="false">_xlfn.TEXTJOIN("-",TRUE(),MID(A314,1,4),MID(A314,5,2),MID(A314,7,2))</f>
        <v>2024-04-15</v>
      </c>
      <c r="D314" s="77" t="n">
        <v>45397</v>
      </c>
      <c r="E314" s="122" t="s">
        <v>235</v>
      </c>
      <c r="F314" s="122" t="s">
        <v>26</v>
      </c>
      <c r="G314" s="242" t="s">
        <v>510</v>
      </c>
      <c r="H314" s="267" t="n">
        <v>45386</v>
      </c>
      <c r="I314" s="76"/>
      <c r="J314" s="76"/>
      <c r="K314" s="242" t="s">
        <v>503</v>
      </c>
      <c r="L314" s="256"/>
      <c r="M314" s="200"/>
      <c r="N314" s="242" t="s">
        <v>517</v>
      </c>
      <c r="O314" s="63" t="s">
        <v>518</v>
      </c>
      <c r="P314" s="242" t="n">
        <v>16</v>
      </c>
      <c r="Q314" s="63" t="s">
        <v>240</v>
      </c>
      <c r="R314" s="268" t="n">
        <v>93.74</v>
      </c>
      <c r="S314" s="30" t="n">
        <f aca="false">P314*R314</f>
        <v>1499.84</v>
      </c>
      <c r="T314" s="130"/>
      <c r="U314" s="90" t="n">
        <f aca="false">S314*$T$308/SUM($S$308:$S$332)</f>
        <v>184.635249489349</v>
      </c>
      <c r="V314" s="30" t="n">
        <f aca="false">U314+S314</f>
        <v>1684.47524948935</v>
      </c>
      <c r="W314" s="30" t="n">
        <f aca="false">V314/P314</f>
        <v>105.279703093084</v>
      </c>
    </row>
    <row r="315" customFormat="false" ht="15" hidden="false" customHeight="true" outlineLevel="0" collapsed="false">
      <c r="A315" s="76" t="s">
        <v>501</v>
      </c>
      <c r="B315" s="76" t="str">
        <f aca="false">RIGHT(A315,LEN(A315)-FIND("_",A315))</f>
        <v>C35292</v>
      </c>
      <c r="C315" s="77" t="str">
        <f aca="false">_xlfn.TEXTJOIN("-",TRUE(),MID(A315,1,4),MID(A315,5,2),MID(A315,7,2))</f>
        <v>2024-04-15</v>
      </c>
      <c r="D315" s="77" t="n">
        <v>45397</v>
      </c>
      <c r="E315" s="122" t="s">
        <v>235</v>
      </c>
      <c r="F315" s="122" t="s">
        <v>26</v>
      </c>
      <c r="G315" s="242" t="s">
        <v>510</v>
      </c>
      <c r="H315" s="267" t="n">
        <v>45386</v>
      </c>
      <c r="I315" s="76"/>
      <c r="J315" s="76"/>
      <c r="K315" s="242" t="s">
        <v>503</v>
      </c>
      <c r="L315" s="256"/>
      <c r="M315" s="200"/>
      <c r="N315" s="242" t="s">
        <v>519</v>
      </c>
      <c r="O315" s="63" t="s">
        <v>520</v>
      </c>
      <c r="P315" s="242" t="n">
        <v>12</v>
      </c>
      <c r="Q315" s="63" t="s">
        <v>240</v>
      </c>
      <c r="R315" s="268" t="n">
        <v>97.61</v>
      </c>
      <c r="S315" s="30" t="n">
        <f aca="false">P315*R315</f>
        <v>1171.32</v>
      </c>
      <c r="T315" s="130"/>
      <c r="U315" s="90" t="n">
        <f aca="false">S315*$T$308/SUM($S$308:$S$332)</f>
        <v>144.193354245696</v>
      </c>
      <c r="V315" s="30" t="n">
        <f aca="false">U315+S315</f>
        <v>1315.5133542457</v>
      </c>
      <c r="W315" s="30" t="n">
        <f aca="false">V315/P315</f>
        <v>109.626112853808</v>
      </c>
    </row>
    <row r="316" customFormat="false" ht="15" hidden="false" customHeight="true" outlineLevel="0" collapsed="false">
      <c r="A316" s="76" t="s">
        <v>501</v>
      </c>
      <c r="B316" s="76" t="str">
        <f aca="false">RIGHT(A316,LEN(A316)-FIND("_",A316))</f>
        <v>C35292</v>
      </c>
      <c r="C316" s="77" t="str">
        <f aca="false">_xlfn.TEXTJOIN("-",TRUE(),MID(A316,1,4),MID(A316,5,2),MID(A316,7,2))</f>
        <v>2024-04-15</v>
      </c>
      <c r="D316" s="77" t="n">
        <v>45397</v>
      </c>
      <c r="E316" s="122" t="s">
        <v>235</v>
      </c>
      <c r="F316" s="122" t="s">
        <v>26</v>
      </c>
      <c r="G316" s="242" t="s">
        <v>521</v>
      </c>
      <c r="H316" s="267" t="n">
        <v>45386</v>
      </c>
      <c r="I316" s="76"/>
      <c r="J316" s="76"/>
      <c r="K316" s="242" t="s">
        <v>522</v>
      </c>
      <c r="L316" s="199"/>
      <c r="M316" s="200"/>
      <c r="N316" s="242" t="s">
        <v>352</v>
      </c>
      <c r="O316" s="63" t="s">
        <v>239</v>
      </c>
      <c r="P316" s="242" t="n">
        <v>4</v>
      </c>
      <c r="Q316" s="63" t="s">
        <v>240</v>
      </c>
      <c r="R316" s="268" t="n">
        <v>43</v>
      </c>
      <c r="S316" s="30" t="n">
        <f aca="false">P316*R316</f>
        <v>172</v>
      </c>
      <c r="T316" s="130"/>
      <c r="U316" s="90" t="n">
        <f aca="false">S316*$T$308/SUM($S$308:$S$332)</f>
        <v>21.173767143274</v>
      </c>
      <c r="V316" s="30" t="n">
        <f aca="false">U316+S316</f>
        <v>193.173767143274</v>
      </c>
      <c r="W316" s="30" t="n">
        <f aca="false">V316/P316</f>
        <v>48.2934417858185</v>
      </c>
    </row>
    <row r="317" customFormat="false" ht="15.75" hidden="false" customHeight="true" outlineLevel="0" collapsed="false">
      <c r="A317" s="76" t="s">
        <v>501</v>
      </c>
      <c r="B317" s="76" t="str">
        <f aca="false">RIGHT(A317,LEN(A317)-FIND("_",A317))</f>
        <v>C35292</v>
      </c>
      <c r="C317" s="77" t="str">
        <f aca="false">_xlfn.TEXTJOIN("-",TRUE(),MID(A317,1,4),MID(A317,5,2),MID(A317,7,2))</f>
        <v>2024-04-15</v>
      </c>
      <c r="D317" s="77" t="n">
        <v>45397</v>
      </c>
      <c r="E317" s="122" t="s">
        <v>235</v>
      </c>
      <c r="F317" s="122" t="s">
        <v>26</v>
      </c>
      <c r="G317" s="242" t="s">
        <v>521</v>
      </c>
      <c r="H317" s="267" t="n">
        <v>45386</v>
      </c>
      <c r="I317" s="76"/>
      <c r="J317" s="76"/>
      <c r="K317" s="242" t="s">
        <v>522</v>
      </c>
      <c r="L317" s="199"/>
      <c r="M317" s="200"/>
      <c r="N317" s="242" t="s">
        <v>523</v>
      </c>
      <c r="O317" s="63" t="s">
        <v>345</v>
      </c>
      <c r="P317" s="242" t="n">
        <v>4</v>
      </c>
      <c r="Q317" s="63" t="s">
        <v>240</v>
      </c>
      <c r="R317" s="268" t="n">
        <v>53</v>
      </c>
      <c r="S317" s="30" t="n">
        <f aca="false">P317*R317</f>
        <v>212</v>
      </c>
      <c r="T317" s="130"/>
      <c r="U317" s="90" t="n">
        <f aca="false">S317*$T$308/SUM($S$308:$S$332)</f>
        <v>26.0978990370587</v>
      </c>
      <c r="V317" s="30" t="n">
        <f aca="false">U317+S317</f>
        <v>238.097899037059</v>
      </c>
      <c r="W317" s="30" t="n">
        <f aca="false">V317/P317</f>
        <v>59.5244747592647</v>
      </c>
    </row>
    <row r="318" customFormat="false" ht="15" hidden="false" customHeight="true" outlineLevel="0" collapsed="false">
      <c r="A318" s="76" t="s">
        <v>501</v>
      </c>
      <c r="B318" s="76" t="str">
        <f aca="false">RIGHT(A318,LEN(A318)-FIND("_",A318))</f>
        <v>C35292</v>
      </c>
      <c r="C318" s="77" t="str">
        <f aca="false">_xlfn.TEXTJOIN("-",TRUE(),MID(A318,1,4),MID(A318,5,2),MID(A318,7,2))</f>
        <v>2024-04-15</v>
      </c>
      <c r="D318" s="77" t="n">
        <v>45397</v>
      </c>
      <c r="E318" s="122" t="s">
        <v>235</v>
      </c>
      <c r="F318" s="122" t="s">
        <v>26</v>
      </c>
      <c r="G318" s="242" t="s">
        <v>521</v>
      </c>
      <c r="H318" s="267" t="n">
        <v>45386</v>
      </c>
      <c r="I318" s="76"/>
      <c r="J318" s="76"/>
      <c r="K318" s="242" t="s">
        <v>522</v>
      </c>
      <c r="L318" s="199"/>
      <c r="M318" s="200"/>
      <c r="N318" s="242" t="s">
        <v>524</v>
      </c>
      <c r="O318" s="160" t="s">
        <v>339</v>
      </c>
      <c r="P318" s="242" t="n">
        <v>24</v>
      </c>
      <c r="Q318" s="63" t="s">
        <v>240</v>
      </c>
      <c r="R318" s="268" t="n">
        <v>30.1</v>
      </c>
      <c r="S318" s="30" t="n">
        <f aca="false">P318*R318</f>
        <v>722.4</v>
      </c>
      <c r="T318" s="186"/>
      <c r="U318" s="90" t="n">
        <f aca="false">S318*$T$308/SUM($S$308:$S$332)</f>
        <v>88.9298220017508</v>
      </c>
      <c r="V318" s="30" t="n">
        <f aca="false">U318+S318</f>
        <v>811.329822001751</v>
      </c>
      <c r="W318" s="30" t="n">
        <f aca="false">V318/P318</f>
        <v>33.805409250073</v>
      </c>
    </row>
    <row r="319" customFormat="false" ht="15.75" hidden="false" customHeight="true" outlineLevel="0" collapsed="false">
      <c r="A319" s="76" t="s">
        <v>501</v>
      </c>
      <c r="B319" s="76" t="str">
        <f aca="false">RIGHT(A319,LEN(A319)-FIND("_",A319))</f>
        <v>C35292</v>
      </c>
      <c r="C319" s="77" t="str">
        <f aca="false">_xlfn.TEXTJOIN("-",TRUE(),MID(A319,1,4),MID(A319,5,2),MID(A319,7,2))</f>
        <v>2024-04-15</v>
      </c>
      <c r="D319" s="77" t="n">
        <v>45397</v>
      </c>
      <c r="E319" s="122" t="s">
        <v>235</v>
      </c>
      <c r="F319" s="122" t="s">
        <v>26</v>
      </c>
      <c r="G319" s="242" t="s">
        <v>525</v>
      </c>
      <c r="H319" s="267" t="n">
        <v>45386</v>
      </c>
      <c r="I319" s="76"/>
      <c r="J319" s="76"/>
      <c r="K319" s="242" t="s">
        <v>522</v>
      </c>
      <c r="L319" s="199"/>
      <c r="M319" s="200"/>
      <c r="N319" s="242" t="s">
        <v>348</v>
      </c>
      <c r="O319" s="63" t="s">
        <v>243</v>
      </c>
      <c r="P319" s="242" t="n">
        <v>66</v>
      </c>
      <c r="Q319" s="63" t="s">
        <v>240</v>
      </c>
      <c r="R319" s="270" t="n">
        <v>18.2</v>
      </c>
      <c r="S319" s="30" t="n">
        <f aca="false">P319*R319</f>
        <v>1201.2</v>
      </c>
      <c r="T319" s="186"/>
      <c r="U319" s="90" t="n">
        <f aca="false">S319*$T$308/SUM($S$308:$S$332)</f>
        <v>147.871680770353</v>
      </c>
      <c r="V319" s="30" t="n">
        <f aca="false">U319+S319</f>
        <v>1349.07168077035</v>
      </c>
      <c r="W319" s="30" t="n">
        <f aca="false">V319/P319</f>
        <v>20.440480011672</v>
      </c>
    </row>
    <row r="320" customFormat="false" ht="15" hidden="false" customHeight="true" outlineLevel="0" collapsed="false">
      <c r="A320" s="76" t="s">
        <v>501</v>
      </c>
      <c r="B320" s="76" t="str">
        <f aca="false">RIGHT(A320,LEN(A320)-FIND("_",A320))</f>
        <v>C35292</v>
      </c>
      <c r="C320" s="77" t="str">
        <f aca="false">_xlfn.TEXTJOIN("-",TRUE(),MID(A320,1,4),MID(A320,5,2),MID(A320,7,2))</f>
        <v>2024-04-15</v>
      </c>
      <c r="D320" s="77" t="n">
        <v>45397</v>
      </c>
      <c r="E320" s="122" t="s">
        <v>235</v>
      </c>
      <c r="F320" s="122" t="s">
        <v>26</v>
      </c>
      <c r="G320" s="242" t="s">
        <v>525</v>
      </c>
      <c r="H320" s="267" t="n">
        <v>45386</v>
      </c>
      <c r="I320" s="76"/>
      <c r="J320" s="76"/>
      <c r="K320" s="242" t="s">
        <v>522</v>
      </c>
      <c r="L320" s="199"/>
      <c r="M320" s="200"/>
      <c r="N320" s="242" t="s">
        <v>238</v>
      </c>
      <c r="O320" s="63" t="s">
        <v>239</v>
      </c>
      <c r="P320" s="242" t="n">
        <v>66</v>
      </c>
      <c r="Q320" s="63" t="s">
        <v>240</v>
      </c>
      <c r="R320" s="270" t="n">
        <v>43</v>
      </c>
      <c r="S320" s="30" t="n">
        <f aca="false">P320*R320</f>
        <v>2838</v>
      </c>
      <c r="T320" s="186"/>
      <c r="U320" s="90" t="n">
        <f aca="false">S320*$T$308/SUM($S$308:$S$332)</f>
        <v>349.367157864021</v>
      </c>
      <c r="V320" s="30" t="n">
        <f aca="false">U320+S320</f>
        <v>3187.36715786402</v>
      </c>
      <c r="W320" s="30" t="n">
        <f aca="false">V320/P320</f>
        <v>48.2934417858185</v>
      </c>
    </row>
    <row r="321" customFormat="false" ht="15" hidden="false" customHeight="true" outlineLevel="0" collapsed="false">
      <c r="A321" s="76" t="s">
        <v>501</v>
      </c>
      <c r="B321" s="76" t="str">
        <f aca="false">RIGHT(A321,LEN(A321)-FIND("_",A321))</f>
        <v>C35292</v>
      </c>
      <c r="C321" s="77" t="str">
        <f aca="false">_xlfn.TEXTJOIN("-",TRUE(),MID(A321,1,4),MID(A321,5,2),MID(A321,7,2))</f>
        <v>2024-04-15</v>
      </c>
      <c r="D321" s="77" t="n">
        <v>45397</v>
      </c>
      <c r="E321" s="122" t="s">
        <v>235</v>
      </c>
      <c r="F321" s="122" t="s">
        <v>26</v>
      </c>
      <c r="G321" s="242" t="s">
        <v>525</v>
      </c>
      <c r="H321" s="267" t="n">
        <v>45386</v>
      </c>
      <c r="I321" s="76"/>
      <c r="J321" s="76"/>
      <c r="K321" s="242" t="s">
        <v>522</v>
      </c>
      <c r="L321" s="199"/>
      <c r="M321" s="200"/>
      <c r="N321" s="242" t="s">
        <v>526</v>
      </c>
      <c r="O321" s="63" t="s">
        <v>345</v>
      </c>
      <c r="P321" s="242" t="n">
        <v>24</v>
      </c>
      <c r="Q321" s="63" t="s">
        <v>240</v>
      </c>
      <c r="R321" s="270" t="n">
        <v>53</v>
      </c>
      <c r="S321" s="30" t="n">
        <f aca="false">P321*R321</f>
        <v>1272</v>
      </c>
      <c r="T321" s="186"/>
      <c r="U321" s="90" t="n">
        <f aca="false">S321*$T$308/SUM($S$308:$S$332)</f>
        <v>156.587394222352</v>
      </c>
      <c r="V321" s="30" t="n">
        <f aca="false">U321+S321</f>
        <v>1428.58739422235</v>
      </c>
      <c r="W321" s="30" t="n">
        <f aca="false">V321/P321</f>
        <v>59.5244747592647</v>
      </c>
    </row>
    <row r="322" customFormat="false" ht="15.75" hidden="false" customHeight="true" outlineLevel="0" collapsed="false">
      <c r="A322" s="76" t="s">
        <v>501</v>
      </c>
      <c r="B322" s="76" t="str">
        <f aca="false">RIGHT(A322,LEN(A322)-FIND("_",A322))</f>
        <v>C35292</v>
      </c>
      <c r="C322" s="77" t="str">
        <f aca="false">_xlfn.TEXTJOIN("-",TRUE(),MID(A322,1,4),MID(A322,5,2),MID(A322,7,2))</f>
        <v>2024-04-15</v>
      </c>
      <c r="D322" s="77" t="n">
        <v>45397</v>
      </c>
      <c r="E322" s="122" t="s">
        <v>235</v>
      </c>
      <c r="F322" s="122" t="s">
        <v>26</v>
      </c>
      <c r="G322" s="242" t="s">
        <v>527</v>
      </c>
      <c r="H322" s="267" t="n">
        <v>45386</v>
      </c>
      <c r="I322" s="76"/>
      <c r="J322" s="76"/>
      <c r="K322" s="242" t="s">
        <v>522</v>
      </c>
      <c r="L322" s="199"/>
      <c r="M322" s="200"/>
      <c r="N322" s="242" t="s">
        <v>348</v>
      </c>
      <c r="O322" s="63" t="s">
        <v>243</v>
      </c>
      <c r="P322" s="242" t="n">
        <v>6</v>
      </c>
      <c r="Q322" s="63" t="s">
        <v>240</v>
      </c>
      <c r="R322" s="270" t="n">
        <v>18.2</v>
      </c>
      <c r="S322" s="30" t="n">
        <f aca="false">P322*R322</f>
        <v>109.2</v>
      </c>
      <c r="T322" s="186"/>
      <c r="U322" s="90" t="n">
        <f aca="false">S322*$T$308/SUM($S$308:$S$332)</f>
        <v>13.4428800700321</v>
      </c>
      <c r="V322" s="30" t="n">
        <f aca="false">U322+S322</f>
        <v>122.642880070032</v>
      </c>
      <c r="W322" s="30" t="n">
        <f aca="false">V322/P322</f>
        <v>20.440480011672</v>
      </c>
    </row>
    <row r="323" customFormat="false" ht="15" hidden="false" customHeight="true" outlineLevel="0" collapsed="false">
      <c r="A323" s="76" t="s">
        <v>501</v>
      </c>
      <c r="B323" s="76" t="str">
        <f aca="false">RIGHT(A323,LEN(A323)-FIND("_",A323))</f>
        <v>C35292</v>
      </c>
      <c r="C323" s="77" t="str">
        <f aca="false">_xlfn.TEXTJOIN("-",TRUE(),MID(A323,1,4),MID(A323,5,2),MID(A323,7,2))</f>
        <v>2024-04-15</v>
      </c>
      <c r="D323" s="77" t="n">
        <v>45397</v>
      </c>
      <c r="E323" s="122" t="s">
        <v>235</v>
      </c>
      <c r="F323" s="122" t="s">
        <v>26</v>
      </c>
      <c r="G323" s="242" t="s">
        <v>528</v>
      </c>
      <c r="H323" s="267" t="n">
        <v>45386</v>
      </c>
      <c r="I323" s="76"/>
      <c r="J323" s="76"/>
      <c r="K323" s="242" t="s">
        <v>522</v>
      </c>
      <c r="L323" s="199"/>
      <c r="M323" s="200"/>
      <c r="N323" s="242" t="s">
        <v>523</v>
      </c>
      <c r="O323" s="63" t="s">
        <v>345</v>
      </c>
      <c r="P323" s="242" t="n">
        <v>18</v>
      </c>
      <c r="Q323" s="63" t="s">
        <v>240</v>
      </c>
      <c r="R323" s="270" t="n">
        <v>53</v>
      </c>
      <c r="S323" s="30" t="n">
        <f aca="false">P323*R323</f>
        <v>954</v>
      </c>
      <c r="T323" s="130"/>
      <c r="U323" s="90" t="n">
        <f aca="false">S323*$T$308/SUM($S$308:$S$332)</f>
        <v>117.440545666764</v>
      </c>
      <c r="V323" s="30" t="n">
        <f aca="false">U323+S323</f>
        <v>1071.44054566676</v>
      </c>
      <c r="W323" s="30" t="n">
        <f aca="false">V323/P323</f>
        <v>59.5244747592647</v>
      </c>
    </row>
    <row r="324" customFormat="false" ht="15" hidden="false" customHeight="true" outlineLevel="0" collapsed="false">
      <c r="A324" s="76" t="s">
        <v>501</v>
      </c>
      <c r="B324" s="76" t="str">
        <f aca="false">RIGHT(A324,LEN(A324)-FIND("_",A324))</f>
        <v>C35292</v>
      </c>
      <c r="C324" s="77" t="str">
        <f aca="false">_xlfn.TEXTJOIN("-",TRUE(),MID(A324,1,4),MID(A324,5,2),MID(A324,7,2))</f>
        <v>2024-04-15</v>
      </c>
      <c r="D324" s="77" t="n">
        <v>45397</v>
      </c>
      <c r="E324" s="122" t="s">
        <v>235</v>
      </c>
      <c r="F324" s="122" t="s">
        <v>26</v>
      </c>
      <c r="G324" s="242" t="s">
        <v>529</v>
      </c>
      <c r="H324" s="267" t="n">
        <v>45386</v>
      </c>
      <c r="I324" s="76"/>
      <c r="J324" s="76"/>
      <c r="K324" s="242" t="s">
        <v>522</v>
      </c>
      <c r="L324" s="199"/>
      <c r="M324" s="200"/>
      <c r="N324" s="242" t="s">
        <v>524</v>
      </c>
      <c r="O324" s="160" t="s">
        <v>339</v>
      </c>
      <c r="P324" s="242" t="n">
        <v>108</v>
      </c>
      <c r="Q324" s="63" t="s">
        <v>240</v>
      </c>
      <c r="R324" s="270" t="n">
        <v>30.1</v>
      </c>
      <c r="S324" s="30" t="n">
        <f aca="false">P324*R324</f>
        <v>3250.8</v>
      </c>
      <c r="T324" s="130"/>
      <c r="U324" s="90" t="n">
        <f aca="false">S324*$T$308/SUM($S$308:$S$332)</f>
        <v>400.184199007879</v>
      </c>
      <c r="V324" s="30" t="n">
        <f aca="false">U324+S324</f>
        <v>3650.98419900788</v>
      </c>
      <c r="W324" s="30" t="n">
        <f aca="false">V324/P324</f>
        <v>33.805409250073</v>
      </c>
    </row>
    <row r="325" customFormat="false" ht="15" hidden="false" customHeight="true" outlineLevel="0" collapsed="false">
      <c r="A325" s="76" t="s">
        <v>501</v>
      </c>
      <c r="B325" s="76" t="str">
        <f aca="false">RIGHT(A325,LEN(A325)-FIND("_",A325))</f>
        <v>C35292</v>
      </c>
      <c r="C325" s="77" t="str">
        <f aca="false">_xlfn.TEXTJOIN("-",TRUE(),MID(A325,1,4),MID(A325,5,2),MID(A325,7,2))</f>
        <v>2024-04-15</v>
      </c>
      <c r="D325" s="77" t="n">
        <v>45397</v>
      </c>
      <c r="E325" s="122" t="s">
        <v>235</v>
      </c>
      <c r="F325" s="122" t="s">
        <v>26</v>
      </c>
      <c r="G325" s="242" t="s">
        <v>530</v>
      </c>
      <c r="H325" s="267" t="n">
        <v>45386</v>
      </c>
      <c r="I325" s="76"/>
      <c r="J325" s="76"/>
      <c r="K325" s="242" t="s">
        <v>522</v>
      </c>
      <c r="L325" s="199"/>
      <c r="M325" s="200"/>
      <c r="N325" s="242" t="s">
        <v>238</v>
      </c>
      <c r="O325" s="63" t="s">
        <v>239</v>
      </c>
      <c r="P325" s="242" t="n">
        <v>108</v>
      </c>
      <c r="Q325" s="63" t="s">
        <v>240</v>
      </c>
      <c r="R325" s="270" t="n">
        <v>43</v>
      </c>
      <c r="S325" s="30" t="n">
        <f aca="false">P325*R325</f>
        <v>4644</v>
      </c>
      <c r="T325" s="130"/>
      <c r="U325" s="90" t="n">
        <f aca="false">S325*$T$308/SUM($S$308:$S$332)</f>
        <v>571.691712868398</v>
      </c>
      <c r="V325" s="30" t="n">
        <f aca="false">U325+S325</f>
        <v>5215.6917128684</v>
      </c>
      <c r="W325" s="30" t="n">
        <f aca="false">V325/P325</f>
        <v>48.2934417858185</v>
      </c>
    </row>
    <row r="326" customFormat="false" ht="15" hidden="false" customHeight="true" outlineLevel="0" collapsed="false">
      <c r="A326" s="76" t="s">
        <v>501</v>
      </c>
      <c r="B326" s="76" t="str">
        <f aca="false">RIGHT(A326,LEN(A326)-FIND("_",A326))</f>
        <v>C35292</v>
      </c>
      <c r="C326" s="77" t="str">
        <f aca="false">_xlfn.TEXTJOIN("-",TRUE(),MID(A326,1,4),MID(A326,5,2),MID(A326,7,2))</f>
        <v>2024-04-15</v>
      </c>
      <c r="D326" s="77" t="n">
        <v>45397</v>
      </c>
      <c r="E326" s="122" t="s">
        <v>235</v>
      </c>
      <c r="F326" s="122" t="s">
        <v>26</v>
      </c>
      <c r="G326" s="242" t="s">
        <v>531</v>
      </c>
      <c r="H326" s="267" t="n">
        <v>45386</v>
      </c>
      <c r="I326" s="76"/>
      <c r="J326" s="76"/>
      <c r="K326" s="242" t="s">
        <v>522</v>
      </c>
      <c r="L326" s="199"/>
      <c r="M326" s="200"/>
      <c r="N326" s="242" t="s">
        <v>524</v>
      </c>
      <c r="O326" s="160" t="s">
        <v>339</v>
      </c>
      <c r="P326" s="242" t="n">
        <v>36</v>
      </c>
      <c r="Q326" s="63" t="s">
        <v>240</v>
      </c>
      <c r="R326" s="270" t="n">
        <v>30.1</v>
      </c>
      <c r="S326" s="30" t="n">
        <f aca="false">P326*R326</f>
        <v>1083.6</v>
      </c>
      <c r="T326" s="130"/>
      <c r="U326" s="90" t="n">
        <f aca="false">S326*$T$308/SUM($S$308:$S$332)</f>
        <v>133.394733002626</v>
      </c>
      <c r="V326" s="30" t="n">
        <f aca="false">U326+S326</f>
        <v>1216.99473300263</v>
      </c>
      <c r="W326" s="30" t="n">
        <f aca="false">V326/P326</f>
        <v>33.805409250073</v>
      </c>
    </row>
    <row r="327" customFormat="false" ht="15" hidden="false" customHeight="true" outlineLevel="0" collapsed="false">
      <c r="A327" s="76" t="s">
        <v>501</v>
      </c>
      <c r="B327" s="76" t="str">
        <f aca="false">RIGHT(A327,LEN(A327)-FIND("_",A327))</f>
        <v>C35292</v>
      </c>
      <c r="C327" s="77" t="str">
        <f aca="false">_xlfn.TEXTJOIN("-",TRUE(),MID(A327,1,4),MID(A327,5,2),MID(A327,7,2))</f>
        <v>2024-04-15</v>
      </c>
      <c r="D327" s="77" t="n">
        <v>45397</v>
      </c>
      <c r="E327" s="122" t="s">
        <v>235</v>
      </c>
      <c r="F327" s="122" t="s">
        <v>26</v>
      </c>
      <c r="G327" s="242" t="s">
        <v>532</v>
      </c>
      <c r="H327" s="267" t="n">
        <v>45387</v>
      </c>
      <c r="I327" s="76"/>
      <c r="J327" s="76"/>
      <c r="K327" s="242" t="s">
        <v>533</v>
      </c>
      <c r="L327" s="199"/>
      <c r="M327" s="200"/>
      <c r="N327" s="242" t="s">
        <v>238</v>
      </c>
      <c r="O327" s="63" t="s">
        <v>239</v>
      </c>
      <c r="P327" s="242" t="n">
        <v>204</v>
      </c>
      <c r="Q327" s="63" t="s">
        <v>240</v>
      </c>
      <c r="R327" s="268" t="n">
        <v>43</v>
      </c>
      <c r="S327" s="30" t="n">
        <f aca="false">P327*R327</f>
        <v>8772</v>
      </c>
      <c r="T327" s="130"/>
      <c r="U327" s="90" t="n">
        <f aca="false">S327*$T$308/SUM($S$308:$S$332)</f>
        <v>1079.86212430697</v>
      </c>
      <c r="V327" s="30" t="n">
        <f aca="false">U327+S327</f>
        <v>9851.86212430697</v>
      </c>
      <c r="W327" s="30" t="n">
        <f aca="false">V327/P327</f>
        <v>48.2934417858185</v>
      </c>
    </row>
    <row r="328" customFormat="false" ht="15" hidden="false" customHeight="true" outlineLevel="0" collapsed="false">
      <c r="A328" s="76" t="s">
        <v>501</v>
      </c>
      <c r="B328" s="76" t="str">
        <f aca="false">RIGHT(A328,LEN(A328)-FIND("_",A328))</f>
        <v>C35292</v>
      </c>
      <c r="C328" s="77" t="str">
        <f aca="false">_xlfn.TEXTJOIN("-",TRUE(),MID(A328,1,4),MID(A328,5,2),MID(A328,7,2))</f>
        <v>2024-04-15</v>
      </c>
      <c r="D328" s="77" t="n">
        <v>45397</v>
      </c>
      <c r="E328" s="122" t="s">
        <v>235</v>
      </c>
      <c r="F328" s="122" t="s">
        <v>26</v>
      </c>
      <c r="G328" s="242" t="s">
        <v>534</v>
      </c>
      <c r="H328" s="267" t="n">
        <v>45387</v>
      </c>
      <c r="I328" s="76"/>
      <c r="J328" s="76"/>
      <c r="K328" s="242" t="s">
        <v>533</v>
      </c>
      <c r="L328" s="199"/>
      <c r="M328" s="200"/>
      <c r="N328" s="242" t="s">
        <v>524</v>
      </c>
      <c r="O328" s="160" t="s">
        <v>339</v>
      </c>
      <c r="P328" s="242" t="n">
        <v>144</v>
      </c>
      <c r="Q328" s="63" t="s">
        <v>240</v>
      </c>
      <c r="R328" s="268" t="n">
        <v>30.1</v>
      </c>
      <c r="S328" s="30" t="n">
        <f aca="false">P328*R328</f>
        <v>4334.4</v>
      </c>
      <c r="T328" s="130"/>
      <c r="U328" s="90" t="n">
        <f aca="false">S328*$T$308/SUM($S$308:$S$332)</f>
        <v>533.578932010505</v>
      </c>
      <c r="V328" s="30" t="n">
        <f aca="false">U328+S328</f>
        <v>4867.97893201051</v>
      </c>
      <c r="W328" s="30" t="n">
        <f aca="false">V328/P328</f>
        <v>33.805409250073</v>
      </c>
    </row>
    <row r="329" customFormat="false" ht="15" hidden="false" customHeight="true" outlineLevel="0" collapsed="false">
      <c r="A329" s="76" t="s">
        <v>501</v>
      </c>
      <c r="B329" s="76" t="str">
        <f aca="false">RIGHT(A329,LEN(A329)-FIND("_",A329))</f>
        <v>C35292</v>
      </c>
      <c r="C329" s="77" t="str">
        <f aca="false">_xlfn.TEXTJOIN("-",TRUE(),MID(A329,1,4),MID(A329,5,2),MID(A329,7,2))</f>
        <v>2024-04-15</v>
      </c>
      <c r="D329" s="77" t="n">
        <v>45397</v>
      </c>
      <c r="E329" s="122" t="s">
        <v>235</v>
      </c>
      <c r="F329" s="122" t="s">
        <v>26</v>
      </c>
      <c r="G329" s="242" t="s">
        <v>535</v>
      </c>
      <c r="H329" s="267" t="n">
        <v>45387</v>
      </c>
      <c r="I329" s="76"/>
      <c r="J329" s="76"/>
      <c r="K329" s="242" t="s">
        <v>533</v>
      </c>
      <c r="L329" s="199"/>
      <c r="M329" s="200"/>
      <c r="N329" s="242" t="s">
        <v>352</v>
      </c>
      <c r="O329" s="63" t="s">
        <v>342</v>
      </c>
      <c r="P329" s="242" t="n">
        <v>6</v>
      </c>
      <c r="Q329" s="63" t="s">
        <v>240</v>
      </c>
      <c r="R329" s="268" t="n">
        <v>43</v>
      </c>
      <c r="S329" s="30" t="n">
        <f aca="false">P329*R329</f>
        <v>258</v>
      </c>
      <c r="T329" s="130"/>
      <c r="U329" s="90" t="n">
        <f aca="false">S329*$T$308/SUM($S$308:$S$332)</f>
        <v>31.760650714911</v>
      </c>
      <c r="V329" s="30" t="n">
        <f aca="false">U329+S329</f>
        <v>289.760650714911</v>
      </c>
      <c r="W329" s="30" t="n">
        <f aca="false">V329/P329</f>
        <v>48.2934417858185</v>
      </c>
    </row>
    <row r="330" customFormat="false" ht="15" hidden="false" customHeight="true" outlineLevel="0" collapsed="false">
      <c r="A330" s="76" t="s">
        <v>501</v>
      </c>
      <c r="B330" s="76" t="str">
        <f aca="false">RIGHT(A330,LEN(A330)-FIND("_",A330))</f>
        <v>C35292</v>
      </c>
      <c r="C330" s="77" t="str">
        <f aca="false">_xlfn.TEXTJOIN("-",TRUE(),MID(A330,1,4),MID(A330,5,2),MID(A330,7,2))</f>
        <v>2024-04-15</v>
      </c>
      <c r="D330" s="77" t="n">
        <v>45397</v>
      </c>
      <c r="E330" s="122" t="s">
        <v>235</v>
      </c>
      <c r="F330" s="122" t="s">
        <v>26</v>
      </c>
      <c r="G330" s="242" t="s">
        <v>535</v>
      </c>
      <c r="H330" s="267" t="n">
        <v>45387</v>
      </c>
      <c r="I330" s="76"/>
      <c r="J330" s="76"/>
      <c r="K330" s="242" t="s">
        <v>533</v>
      </c>
      <c r="L330" s="199"/>
      <c r="M330" s="200"/>
      <c r="N330" s="242" t="s">
        <v>524</v>
      </c>
      <c r="O330" s="160" t="s">
        <v>339</v>
      </c>
      <c r="P330" s="242" t="n">
        <v>24</v>
      </c>
      <c r="Q330" s="63" t="s">
        <v>240</v>
      </c>
      <c r="R330" s="268" t="n">
        <v>30.1</v>
      </c>
      <c r="S330" s="30" t="n">
        <f aca="false">P330*R330</f>
        <v>722.4</v>
      </c>
      <c r="T330" s="130"/>
      <c r="U330" s="90" t="n">
        <f aca="false">S330*$T$308/SUM($S$308:$S$332)</f>
        <v>88.9298220017508</v>
      </c>
      <c r="V330" s="30" t="n">
        <f aca="false">U330+S330</f>
        <v>811.329822001751</v>
      </c>
      <c r="W330" s="30" t="n">
        <f aca="false">V330/P330</f>
        <v>33.805409250073</v>
      </c>
    </row>
    <row r="331" customFormat="false" ht="15" hidden="false" customHeight="true" outlineLevel="0" collapsed="false">
      <c r="A331" s="76" t="s">
        <v>501</v>
      </c>
      <c r="B331" s="76" t="str">
        <f aca="false">RIGHT(A331,LEN(A331)-FIND("_",A331))</f>
        <v>C35292</v>
      </c>
      <c r="C331" s="77" t="str">
        <f aca="false">_xlfn.TEXTJOIN("-",TRUE(),MID(A331,1,4),MID(A331,5,2),MID(A331,7,2))</f>
        <v>2024-04-15</v>
      </c>
      <c r="D331" s="77" t="n">
        <v>45397</v>
      </c>
      <c r="E331" s="122" t="s">
        <v>235</v>
      </c>
      <c r="F331" s="122" t="s">
        <v>26</v>
      </c>
      <c r="G331" s="242" t="s">
        <v>536</v>
      </c>
      <c r="H331" s="267" t="n">
        <v>45387</v>
      </c>
      <c r="I331" s="76"/>
      <c r="J331" s="76"/>
      <c r="K331" s="242" t="s">
        <v>533</v>
      </c>
      <c r="L331" s="199"/>
      <c r="M331" s="200"/>
      <c r="N331" s="242" t="s">
        <v>519</v>
      </c>
      <c r="O331" s="63" t="s">
        <v>520</v>
      </c>
      <c r="P331" s="242" t="n">
        <v>4</v>
      </c>
      <c r="Q331" s="63" t="s">
        <v>240</v>
      </c>
      <c r="R331" s="268" t="n">
        <v>97.61</v>
      </c>
      <c r="S331" s="30" t="n">
        <f aca="false">P331*R331</f>
        <v>390.44</v>
      </c>
      <c r="T331" s="130"/>
      <c r="U331" s="90" t="n">
        <f aca="false">S331*$T$308/SUM($S$308:$S$332)</f>
        <v>48.064451415232</v>
      </c>
      <c r="V331" s="30" t="n">
        <f aca="false">U331+S331</f>
        <v>438.504451415232</v>
      </c>
      <c r="W331" s="30" t="n">
        <f aca="false">V331/P331</f>
        <v>109.626112853808</v>
      </c>
    </row>
    <row r="332" customFormat="false" ht="15" hidden="false" customHeight="true" outlineLevel="0" collapsed="false">
      <c r="A332" s="78" t="s">
        <v>501</v>
      </c>
      <c r="B332" s="78" t="str">
        <f aca="false">RIGHT(A332,LEN(A332)-FIND("_",A332))</f>
        <v>C35292</v>
      </c>
      <c r="C332" s="79" t="str">
        <f aca="false">_xlfn.TEXTJOIN("-",TRUE(),MID(A332,1,4),MID(A332,5,2),MID(A332,7,2))</f>
        <v>2024-04-15</v>
      </c>
      <c r="D332" s="79" t="n">
        <v>45397</v>
      </c>
      <c r="E332" s="128" t="s">
        <v>235</v>
      </c>
      <c r="F332" s="128" t="s">
        <v>26</v>
      </c>
      <c r="G332" s="245" t="s">
        <v>537</v>
      </c>
      <c r="H332" s="271" t="n">
        <v>45387</v>
      </c>
      <c r="I332" s="272"/>
      <c r="J332" s="272"/>
      <c r="K332" s="245" t="s">
        <v>533</v>
      </c>
      <c r="L332" s="202"/>
      <c r="M332" s="203"/>
      <c r="N332" s="245" t="s">
        <v>348</v>
      </c>
      <c r="O332" s="63" t="s">
        <v>243</v>
      </c>
      <c r="P332" s="245" t="n">
        <v>24</v>
      </c>
      <c r="Q332" s="67" t="s">
        <v>240</v>
      </c>
      <c r="R332" s="273" t="n">
        <v>18.2</v>
      </c>
      <c r="S332" s="45" t="n">
        <f aca="false">P332*R332</f>
        <v>436.8</v>
      </c>
      <c r="T332" s="131"/>
      <c r="U332" s="116" t="n">
        <f aca="false">S332*$T$308/SUM($S$308:$S$332)</f>
        <v>53.7715202801284</v>
      </c>
      <c r="V332" s="45" t="n">
        <f aca="false">U332+S332</f>
        <v>490.571520280128</v>
      </c>
      <c r="W332" s="45" t="n">
        <f aca="false">V332/P332</f>
        <v>20.440480011672</v>
      </c>
    </row>
    <row r="333" customFormat="false" ht="15" hidden="false" customHeight="true" outlineLevel="0" collapsed="false">
      <c r="A333" s="69" t="s">
        <v>538</v>
      </c>
      <c r="B333" s="69" t="str">
        <f aca="false">RIGHT(A333,LEN(A333)-FIND("_",A333))</f>
        <v>C35643</v>
      </c>
      <c r="C333" s="70" t="str">
        <f aca="false">_xlfn.TEXTJOIN("-",TRUE(),MID(A333,1,4),MID(A333,5,2),MID(A333,7,2))</f>
        <v>2024-04-16</v>
      </c>
      <c r="D333" s="70" t="n">
        <v>45398</v>
      </c>
      <c r="E333" s="49" t="s">
        <v>235</v>
      </c>
      <c r="F333" s="49" t="s">
        <v>26</v>
      </c>
      <c r="G333" s="239" t="s">
        <v>539</v>
      </c>
      <c r="H333" s="264" t="n">
        <v>45391</v>
      </c>
      <c r="I333" s="274"/>
      <c r="J333" s="274"/>
      <c r="K333" s="239" t="s">
        <v>540</v>
      </c>
      <c r="L333" s="194"/>
      <c r="M333" s="195"/>
      <c r="N333" s="239" t="s">
        <v>515</v>
      </c>
      <c r="O333" s="75" t="s">
        <v>516</v>
      </c>
      <c r="P333" s="239" t="n">
        <v>2</v>
      </c>
      <c r="Q333" s="75" t="s">
        <v>240</v>
      </c>
      <c r="R333" s="266" t="n">
        <v>141.47</v>
      </c>
      <c r="S333" s="59" t="n">
        <f aca="false">P333*R333</f>
        <v>282.94</v>
      </c>
      <c r="T333" s="189" t="n">
        <v>5400</v>
      </c>
      <c r="U333" s="85" t="n">
        <f aca="false">S333*$T$333/SUM($S$333:$S$345)</f>
        <v>135.8112</v>
      </c>
      <c r="V333" s="59" t="n">
        <f aca="false">U333+S333</f>
        <v>418.7512</v>
      </c>
      <c r="W333" s="59" t="n">
        <f aca="false">V333/P333</f>
        <v>209.3756</v>
      </c>
    </row>
    <row r="334" customFormat="false" ht="15" hidden="false" customHeight="true" outlineLevel="0" collapsed="false">
      <c r="A334" s="76" t="s">
        <v>538</v>
      </c>
      <c r="B334" s="76" t="str">
        <f aca="false">RIGHT(A334,LEN(A334)-FIND("_",A334))</f>
        <v>C35643</v>
      </c>
      <c r="C334" s="77" t="str">
        <f aca="false">_xlfn.TEXTJOIN("-",TRUE(),MID(A334,1,4),MID(A334,5,2),MID(A334,7,2))</f>
        <v>2024-04-16</v>
      </c>
      <c r="D334" s="77" t="n">
        <v>45398</v>
      </c>
      <c r="E334" s="122" t="s">
        <v>235</v>
      </c>
      <c r="F334" s="122" t="s">
        <v>26</v>
      </c>
      <c r="G334" s="242" t="s">
        <v>539</v>
      </c>
      <c r="H334" s="267" t="n">
        <v>45391</v>
      </c>
      <c r="I334" s="257"/>
      <c r="J334" s="257"/>
      <c r="K334" s="242" t="s">
        <v>540</v>
      </c>
      <c r="L334" s="199"/>
      <c r="M334" s="200"/>
      <c r="N334" s="242" t="s">
        <v>517</v>
      </c>
      <c r="O334" s="269" t="s">
        <v>518</v>
      </c>
      <c r="P334" s="242" t="n">
        <v>1</v>
      </c>
      <c r="Q334" s="63" t="s">
        <v>240</v>
      </c>
      <c r="R334" s="268" t="n">
        <v>93.74</v>
      </c>
      <c r="S334" s="30" t="n">
        <f aca="false">P334*R334</f>
        <v>93.74</v>
      </c>
      <c r="T334" s="130"/>
      <c r="U334" s="90" t="n">
        <f aca="false">S334*$T$333/SUM($S$333:$S$345)</f>
        <v>44.9952</v>
      </c>
      <c r="V334" s="30" t="n">
        <f aca="false">U334+S334</f>
        <v>138.7352</v>
      </c>
      <c r="W334" s="30" t="n">
        <f aca="false">V334/P334</f>
        <v>138.7352</v>
      </c>
    </row>
    <row r="335" customFormat="false" ht="15" hidden="false" customHeight="true" outlineLevel="0" collapsed="false">
      <c r="A335" s="76" t="s">
        <v>538</v>
      </c>
      <c r="B335" s="76" t="str">
        <f aca="false">RIGHT(A335,LEN(A335)-FIND("_",A335))</f>
        <v>C35643</v>
      </c>
      <c r="C335" s="77" t="str">
        <f aca="false">_xlfn.TEXTJOIN("-",TRUE(),MID(A335,1,4),MID(A335,5,2),MID(A335,7,2))</f>
        <v>2024-04-16</v>
      </c>
      <c r="D335" s="77" t="n">
        <v>45398</v>
      </c>
      <c r="E335" s="122" t="s">
        <v>235</v>
      </c>
      <c r="F335" s="122" t="s">
        <v>26</v>
      </c>
      <c r="G335" s="242" t="s">
        <v>539</v>
      </c>
      <c r="H335" s="267" t="n">
        <v>45391</v>
      </c>
      <c r="I335" s="257"/>
      <c r="J335" s="257"/>
      <c r="K335" s="242" t="s">
        <v>540</v>
      </c>
      <c r="L335" s="199"/>
      <c r="M335" s="200"/>
      <c r="N335" s="242" t="s">
        <v>541</v>
      </c>
      <c r="O335" s="160" t="s">
        <v>542</v>
      </c>
      <c r="P335" s="242" t="n">
        <v>2</v>
      </c>
      <c r="Q335" s="63" t="s">
        <v>240</v>
      </c>
      <c r="R335" s="268" t="n">
        <v>61.92</v>
      </c>
      <c r="S335" s="30" t="n">
        <f aca="false">P335*R335</f>
        <v>123.84</v>
      </c>
      <c r="T335" s="130"/>
      <c r="U335" s="90" t="n">
        <f aca="false">S335*$T$333/SUM($S$333:$S$345)</f>
        <v>59.4432</v>
      </c>
      <c r="V335" s="30" t="n">
        <f aca="false">U335+S335</f>
        <v>183.2832</v>
      </c>
      <c r="W335" s="30" t="n">
        <f aca="false">V335/P335</f>
        <v>91.6416</v>
      </c>
    </row>
    <row r="336" customFormat="false" ht="15" hidden="false" customHeight="true" outlineLevel="0" collapsed="false">
      <c r="A336" s="76" t="s">
        <v>538</v>
      </c>
      <c r="B336" s="76" t="str">
        <f aca="false">RIGHT(A336,LEN(A336)-FIND("_",A336))</f>
        <v>C35643</v>
      </c>
      <c r="C336" s="77" t="str">
        <f aca="false">_xlfn.TEXTJOIN("-",TRUE(),MID(A336,1,4),MID(A336,5,2),MID(A336,7,2))</f>
        <v>2024-04-16</v>
      </c>
      <c r="D336" s="77" t="n">
        <v>45398</v>
      </c>
      <c r="E336" s="122" t="s">
        <v>235</v>
      </c>
      <c r="F336" s="122" t="s">
        <v>26</v>
      </c>
      <c r="G336" s="242" t="s">
        <v>539</v>
      </c>
      <c r="H336" s="267" t="n">
        <v>45391</v>
      </c>
      <c r="I336" s="257"/>
      <c r="J336" s="257"/>
      <c r="K336" s="242" t="s">
        <v>540</v>
      </c>
      <c r="L336" s="199"/>
      <c r="M336" s="200"/>
      <c r="N336" s="242" t="s">
        <v>519</v>
      </c>
      <c r="O336" s="269" t="s">
        <v>520</v>
      </c>
      <c r="P336" s="242" t="n">
        <v>18</v>
      </c>
      <c r="Q336" s="63" t="s">
        <v>240</v>
      </c>
      <c r="R336" s="268" t="n">
        <v>97.61</v>
      </c>
      <c r="S336" s="30" t="n">
        <f aca="false">P336*R336</f>
        <v>1756.98</v>
      </c>
      <c r="T336" s="130"/>
      <c r="U336" s="90" t="n">
        <f aca="false">S336*$T$333/SUM($S$333:$S$345)</f>
        <v>843.3504</v>
      </c>
      <c r="V336" s="30" t="n">
        <f aca="false">U336+S336</f>
        <v>2600.3304</v>
      </c>
      <c r="W336" s="30" t="n">
        <f aca="false">V336/P336</f>
        <v>144.4628</v>
      </c>
    </row>
    <row r="337" customFormat="false" ht="15" hidden="false" customHeight="true" outlineLevel="0" collapsed="false">
      <c r="A337" s="76" t="s">
        <v>538</v>
      </c>
      <c r="B337" s="76" t="str">
        <f aca="false">RIGHT(A337,LEN(A337)-FIND("_",A337))</f>
        <v>C35643</v>
      </c>
      <c r="C337" s="77" t="str">
        <f aca="false">_xlfn.TEXTJOIN("-",TRUE(),MID(A337,1,4),MID(A337,5,2),MID(A337,7,2))</f>
        <v>2024-04-16</v>
      </c>
      <c r="D337" s="77" t="n">
        <v>45398</v>
      </c>
      <c r="E337" s="122" t="s">
        <v>235</v>
      </c>
      <c r="F337" s="122" t="s">
        <v>26</v>
      </c>
      <c r="G337" s="242" t="s">
        <v>543</v>
      </c>
      <c r="H337" s="267" t="n">
        <v>45391</v>
      </c>
      <c r="I337" s="257"/>
      <c r="J337" s="257"/>
      <c r="K337" s="242" t="s">
        <v>540</v>
      </c>
      <c r="L337" s="199"/>
      <c r="M337" s="200"/>
      <c r="N337" s="242" t="s">
        <v>524</v>
      </c>
      <c r="O337" s="63" t="s">
        <v>339</v>
      </c>
      <c r="P337" s="242" t="n">
        <v>2</v>
      </c>
      <c r="Q337" s="63" t="s">
        <v>240</v>
      </c>
      <c r="R337" s="268" t="n">
        <v>30.1</v>
      </c>
      <c r="S337" s="30" t="n">
        <f aca="false">P337*R337</f>
        <v>60.2</v>
      </c>
      <c r="T337" s="130"/>
      <c r="U337" s="90" t="n">
        <f aca="false">S337*$T$333/SUM($S$333:$S$345)</f>
        <v>28.896</v>
      </c>
      <c r="V337" s="30" t="n">
        <f aca="false">U337+S337</f>
        <v>89.096</v>
      </c>
      <c r="W337" s="30" t="n">
        <f aca="false">V337/P337</f>
        <v>44.548</v>
      </c>
    </row>
    <row r="338" customFormat="false" ht="15" hidden="false" customHeight="true" outlineLevel="0" collapsed="false">
      <c r="A338" s="76" t="s">
        <v>538</v>
      </c>
      <c r="B338" s="76" t="str">
        <f aca="false">RIGHT(A338,LEN(A338)-FIND("_",A338))</f>
        <v>C35643</v>
      </c>
      <c r="C338" s="77" t="str">
        <f aca="false">_xlfn.TEXTJOIN("-",TRUE(),MID(A338,1,4),MID(A338,5,2),MID(A338,7,2))</f>
        <v>2024-04-16</v>
      </c>
      <c r="D338" s="77" t="n">
        <v>45398</v>
      </c>
      <c r="E338" s="122" t="s">
        <v>235</v>
      </c>
      <c r="F338" s="122" t="s">
        <v>26</v>
      </c>
      <c r="G338" s="242" t="s">
        <v>543</v>
      </c>
      <c r="H338" s="267" t="n">
        <v>45391</v>
      </c>
      <c r="I338" s="257"/>
      <c r="J338" s="257"/>
      <c r="K338" s="242" t="s">
        <v>540</v>
      </c>
      <c r="L338" s="199"/>
      <c r="M338" s="200"/>
      <c r="N338" s="242" t="s">
        <v>352</v>
      </c>
      <c r="O338" s="63" t="s">
        <v>342</v>
      </c>
      <c r="P338" s="242" t="n">
        <v>6</v>
      </c>
      <c r="Q338" s="63" t="s">
        <v>240</v>
      </c>
      <c r="R338" s="268" t="n">
        <v>43</v>
      </c>
      <c r="S338" s="30" t="n">
        <f aca="false">P338*R338</f>
        <v>258</v>
      </c>
      <c r="T338" s="130"/>
      <c r="U338" s="90" t="n">
        <f aca="false">S338*$T$333/SUM($S$333:$S$345)</f>
        <v>123.84</v>
      </c>
      <c r="V338" s="30" t="n">
        <f aca="false">U338+S338</f>
        <v>381.84</v>
      </c>
      <c r="W338" s="30" t="n">
        <f aca="false">V338/P338</f>
        <v>63.64</v>
      </c>
    </row>
    <row r="339" customFormat="false" ht="15" hidden="false" customHeight="true" outlineLevel="0" collapsed="false">
      <c r="A339" s="76" t="s">
        <v>538</v>
      </c>
      <c r="B339" s="76" t="str">
        <f aca="false">RIGHT(A339,LEN(A339)-FIND("_",A339))</f>
        <v>C35643</v>
      </c>
      <c r="C339" s="77" t="str">
        <f aca="false">_xlfn.TEXTJOIN("-",TRUE(),MID(A339,1,4),MID(A339,5,2),MID(A339,7,2))</f>
        <v>2024-04-16</v>
      </c>
      <c r="D339" s="77" t="n">
        <v>45398</v>
      </c>
      <c r="E339" s="122" t="s">
        <v>235</v>
      </c>
      <c r="F339" s="122" t="s">
        <v>26</v>
      </c>
      <c r="G339" s="242" t="s">
        <v>544</v>
      </c>
      <c r="H339" s="267" t="n">
        <v>45391</v>
      </c>
      <c r="I339" s="257"/>
      <c r="J339" s="257"/>
      <c r="K339" s="242" t="s">
        <v>540</v>
      </c>
      <c r="L339" s="199"/>
      <c r="M339" s="200"/>
      <c r="N339" s="242" t="s">
        <v>545</v>
      </c>
      <c r="O339" s="63" t="s">
        <v>243</v>
      </c>
      <c r="P339" s="242" t="n">
        <v>130</v>
      </c>
      <c r="Q339" s="63" t="s">
        <v>240</v>
      </c>
      <c r="R339" s="268" t="n">
        <v>18.2</v>
      </c>
      <c r="S339" s="30" t="n">
        <f aca="false">P339*R339</f>
        <v>2366</v>
      </c>
      <c r="T339" s="130"/>
      <c r="U339" s="90" t="n">
        <f aca="false">S339*$T$333/SUM($S$333:$S$345)</f>
        <v>1135.68</v>
      </c>
      <c r="V339" s="30" t="n">
        <f aca="false">U339+S339</f>
        <v>3501.68</v>
      </c>
      <c r="W339" s="30" t="n">
        <f aca="false">V339/P339</f>
        <v>26.936</v>
      </c>
    </row>
    <row r="340" customFormat="false" ht="15" hidden="false" customHeight="true" outlineLevel="0" collapsed="false">
      <c r="A340" s="76" t="s">
        <v>538</v>
      </c>
      <c r="B340" s="76" t="str">
        <f aca="false">RIGHT(A340,LEN(A340)-FIND("_",A340))</f>
        <v>C35643</v>
      </c>
      <c r="C340" s="77" t="str">
        <f aca="false">_xlfn.TEXTJOIN("-",TRUE(),MID(A340,1,4),MID(A340,5,2),MID(A340,7,2))</f>
        <v>2024-04-16</v>
      </c>
      <c r="D340" s="77" t="n">
        <v>45398</v>
      </c>
      <c r="E340" s="122" t="s">
        <v>235</v>
      </c>
      <c r="F340" s="122" t="s">
        <v>26</v>
      </c>
      <c r="G340" s="242" t="s">
        <v>544</v>
      </c>
      <c r="H340" s="267" t="n">
        <v>45391</v>
      </c>
      <c r="I340" s="257"/>
      <c r="J340" s="257"/>
      <c r="K340" s="242" t="s">
        <v>540</v>
      </c>
      <c r="L340" s="199"/>
      <c r="M340" s="200"/>
      <c r="N340" s="242" t="s">
        <v>546</v>
      </c>
      <c r="O340" s="63" t="s">
        <v>547</v>
      </c>
      <c r="P340" s="242" t="n">
        <v>2520</v>
      </c>
      <c r="Q340" s="63" t="s">
        <v>240</v>
      </c>
      <c r="R340" s="268" t="n">
        <v>1.3</v>
      </c>
      <c r="S340" s="30" t="n">
        <f aca="false">P340*R340</f>
        <v>3276</v>
      </c>
      <c r="T340" s="130"/>
      <c r="U340" s="90" t="n">
        <f aca="false">S340*$T$333/SUM($S$333:$S$345)</f>
        <v>1572.48</v>
      </c>
      <c r="V340" s="30" t="n">
        <f aca="false">U340+S340</f>
        <v>4848.48</v>
      </c>
      <c r="W340" s="30" t="n">
        <f aca="false">V340/P340</f>
        <v>1.924</v>
      </c>
    </row>
    <row r="341" customFormat="false" ht="15" hidden="false" customHeight="true" outlineLevel="0" collapsed="false">
      <c r="A341" s="76" t="s">
        <v>538</v>
      </c>
      <c r="B341" s="76" t="str">
        <f aca="false">RIGHT(A341,LEN(A341)-FIND("_",A341))</f>
        <v>C35643</v>
      </c>
      <c r="C341" s="77" t="str">
        <f aca="false">_xlfn.TEXTJOIN("-",TRUE(),MID(A341,1,4),MID(A341,5,2),MID(A341,7,2))</f>
        <v>2024-04-16</v>
      </c>
      <c r="D341" s="77" t="n">
        <v>45398</v>
      </c>
      <c r="E341" s="122" t="s">
        <v>235</v>
      </c>
      <c r="F341" s="122" t="s">
        <v>26</v>
      </c>
      <c r="G341" s="242" t="s">
        <v>548</v>
      </c>
      <c r="H341" s="267" t="n">
        <v>45391</v>
      </c>
      <c r="I341" s="257"/>
      <c r="J341" s="257"/>
      <c r="K341" s="242" t="s">
        <v>540</v>
      </c>
      <c r="L341" s="256"/>
      <c r="M341" s="200"/>
      <c r="N341" s="242" t="s">
        <v>549</v>
      </c>
      <c r="O341" s="269" t="s">
        <v>512</v>
      </c>
      <c r="P341" s="242" t="n">
        <v>12</v>
      </c>
      <c r="Q341" s="63" t="s">
        <v>240</v>
      </c>
      <c r="R341" s="268" t="n">
        <v>117.39</v>
      </c>
      <c r="S341" s="30" t="n">
        <f aca="false">P341*R341</f>
        <v>1408.68</v>
      </c>
      <c r="T341" s="130"/>
      <c r="U341" s="90" t="n">
        <f aca="false">S341*$T$333/SUM($S$333:$S$345)</f>
        <v>676.1664</v>
      </c>
      <c r="V341" s="30" t="n">
        <f aca="false">U341+S341</f>
        <v>2084.8464</v>
      </c>
      <c r="W341" s="30" t="n">
        <f aca="false">V341/P341</f>
        <v>173.7372</v>
      </c>
    </row>
    <row r="342" customFormat="false" ht="15" hidden="false" customHeight="true" outlineLevel="0" collapsed="false">
      <c r="A342" s="76" t="s">
        <v>538</v>
      </c>
      <c r="B342" s="76" t="str">
        <f aca="false">RIGHT(A342,LEN(A342)-FIND("_",A342))</f>
        <v>C35643</v>
      </c>
      <c r="C342" s="77" t="str">
        <f aca="false">_xlfn.TEXTJOIN("-",TRUE(),MID(A342,1,4),MID(A342,5,2),MID(A342,7,2))</f>
        <v>2024-04-16</v>
      </c>
      <c r="D342" s="77" t="n">
        <v>45398</v>
      </c>
      <c r="E342" s="122" t="s">
        <v>235</v>
      </c>
      <c r="F342" s="122" t="s">
        <v>26</v>
      </c>
      <c r="G342" s="242" t="s">
        <v>548</v>
      </c>
      <c r="H342" s="267" t="n">
        <v>45391</v>
      </c>
      <c r="I342" s="257"/>
      <c r="J342" s="257"/>
      <c r="K342" s="242" t="s">
        <v>540</v>
      </c>
      <c r="L342" s="256"/>
      <c r="M342" s="200"/>
      <c r="N342" s="242" t="s">
        <v>513</v>
      </c>
      <c r="O342" s="63" t="s">
        <v>514</v>
      </c>
      <c r="P342" s="242" t="n">
        <v>2</v>
      </c>
      <c r="Q342" s="63" t="s">
        <v>240</v>
      </c>
      <c r="R342" s="268" t="n">
        <v>141.47</v>
      </c>
      <c r="S342" s="30" t="n">
        <f aca="false">P342*R342</f>
        <v>282.94</v>
      </c>
      <c r="T342" s="130"/>
      <c r="U342" s="90" t="n">
        <f aca="false">S342*$T$333/SUM($S$333:$S$345)</f>
        <v>135.8112</v>
      </c>
      <c r="V342" s="30" t="n">
        <f aca="false">U342+S342</f>
        <v>418.7512</v>
      </c>
      <c r="W342" s="30" t="n">
        <f aca="false">V342/P342</f>
        <v>209.3756</v>
      </c>
    </row>
    <row r="343" customFormat="false" ht="15" hidden="false" customHeight="true" outlineLevel="0" collapsed="false">
      <c r="A343" s="76" t="s">
        <v>538</v>
      </c>
      <c r="B343" s="76" t="str">
        <f aca="false">RIGHT(A343,LEN(A343)-FIND("_",A343))</f>
        <v>C35643</v>
      </c>
      <c r="C343" s="77" t="str">
        <f aca="false">_xlfn.TEXTJOIN("-",TRUE(),MID(A343,1,4),MID(A343,5,2),MID(A343,7,2))</f>
        <v>2024-04-16</v>
      </c>
      <c r="D343" s="77" t="n">
        <v>45398</v>
      </c>
      <c r="E343" s="122" t="s">
        <v>235</v>
      </c>
      <c r="F343" s="122" t="s">
        <v>26</v>
      </c>
      <c r="G343" s="242" t="s">
        <v>548</v>
      </c>
      <c r="H343" s="267" t="n">
        <v>45391</v>
      </c>
      <c r="I343" s="257"/>
      <c r="J343" s="257"/>
      <c r="K343" s="242" t="s">
        <v>540</v>
      </c>
      <c r="L343" s="256"/>
      <c r="M343" s="200"/>
      <c r="N343" s="242" t="s">
        <v>517</v>
      </c>
      <c r="O343" s="63" t="s">
        <v>518</v>
      </c>
      <c r="P343" s="242" t="n">
        <v>2</v>
      </c>
      <c r="Q343" s="63" t="s">
        <v>240</v>
      </c>
      <c r="R343" s="268" t="n">
        <v>93.74</v>
      </c>
      <c r="S343" s="30" t="n">
        <f aca="false">P343*R343</f>
        <v>187.48</v>
      </c>
      <c r="T343" s="130"/>
      <c r="U343" s="90" t="n">
        <f aca="false">S343*$T$333/SUM($S$333:$S$345)</f>
        <v>89.9904</v>
      </c>
      <c r="V343" s="30" t="n">
        <f aca="false">U343+S343</f>
        <v>277.4704</v>
      </c>
      <c r="W343" s="30" t="n">
        <f aca="false">V343/P343</f>
        <v>138.7352</v>
      </c>
    </row>
    <row r="344" customFormat="false" ht="15" hidden="false" customHeight="true" outlineLevel="0" collapsed="false">
      <c r="A344" s="76" t="s">
        <v>538</v>
      </c>
      <c r="B344" s="76" t="str">
        <f aca="false">RIGHT(A344,LEN(A344)-FIND("_",A344))</f>
        <v>C35643</v>
      </c>
      <c r="C344" s="77" t="str">
        <f aca="false">_xlfn.TEXTJOIN("-",TRUE(),MID(A344,1,4),MID(A344,5,2),MID(A344,7,2))</f>
        <v>2024-04-16</v>
      </c>
      <c r="D344" s="77" t="n">
        <v>45398</v>
      </c>
      <c r="E344" s="122" t="s">
        <v>235</v>
      </c>
      <c r="F344" s="122" t="s">
        <v>26</v>
      </c>
      <c r="G344" s="242" t="s">
        <v>548</v>
      </c>
      <c r="H344" s="267" t="n">
        <v>45391</v>
      </c>
      <c r="I344" s="257"/>
      <c r="J344" s="257"/>
      <c r="K344" s="242" t="s">
        <v>540</v>
      </c>
      <c r="L344" s="256"/>
      <c r="M344" s="200"/>
      <c r="N344" s="242" t="s">
        <v>508</v>
      </c>
      <c r="O344" s="63" t="s">
        <v>509</v>
      </c>
      <c r="P344" s="242" t="n">
        <v>6</v>
      </c>
      <c r="Q344" s="63" t="s">
        <v>240</v>
      </c>
      <c r="R344" s="268" t="n">
        <v>137.6</v>
      </c>
      <c r="S344" s="30" t="n">
        <f aca="false">P344*R344</f>
        <v>825.6</v>
      </c>
      <c r="T344" s="130"/>
      <c r="U344" s="90" t="n">
        <f aca="false">S344*$T$333/SUM($S$333:$S$345)</f>
        <v>396.288</v>
      </c>
      <c r="V344" s="30" t="n">
        <f aca="false">U344+S344</f>
        <v>1221.888</v>
      </c>
      <c r="W344" s="30" t="n">
        <f aca="false">V344/P344</f>
        <v>203.648</v>
      </c>
    </row>
    <row r="345" customFormat="false" ht="15.75" hidden="false" customHeight="true" outlineLevel="0" collapsed="false">
      <c r="A345" s="78" t="s">
        <v>538</v>
      </c>
      <c r="B345" s="78" t="str">
        <f aca="false">RIGHT(A345,LEN(A345)-FIND("_",A345))</f>
        <v>C35643</v>
      </c>
      <c r="C345" s="79" t="str">
        <f aca="false">_xlfn.TEXTJOIN("-",TRUE(),MID(A345,1,4),MID(A345,5,2),MID(A345,7,2))</f>
        <v>2024-04-16</v>
      </c>
      <c r="D345" s="79" t="n">
        <v>45398</v>
      </c>
      <c r="E345" s="128" t="s">
        <v>235</v>
      </c>
      <c r="F345" s="128" t="s">
        <v>26</v>
      </c>
      <c r="G345" s="245" t="s">
        <v>550</v>
      </c>
      <c r="H345" s="271" t="n">
        <v>45391</v>
      </c>
      <c r="I345" s="272"/>
      <c r="J345" s="272"/>
      <c r="K345" s="245" t="s">
        <v>540</v>
      </c>
      <c r="L345" s="262"/>
      <c r="M345" s="203"/>
      <c r="N345" s="245" t="s">
        <v>545</v>
      </c>
      <c r="O345" s="63" t="s">
        <v>243</v>
      </c>
      <c r="P345" s="245" t="n">
        <v>18</v>
      </c>
      <c r="Q345" s="67" t="s">
        <v>240</v>
      </c>
      <c r="R345" s="273" t="n">
        <v>18.2</v>
      </c>
      <c r="S345" s="45" t="n">
        <f aca="false">P345*R345</f>
        <v>327.6</v>
      </c>
      <c r="T345" s="131"/>
      <c r="U345" s="116" t="n">
        <f aca="false">S345*$T$333/SUM($S$333:$S$345)</f>
        <v>157.248</v>
      </c>
      <c r="V345" s="45" t="n">
        <f aca="false">U345+S345</f>
        <v>484.848</v>
      </c>
      <c r="W345" s="45" t="n">
        <f aca="false">V345/P345</f>
        <v>26.936</v>
      </c>
    </row>
    <row r="346" customFormat="false" ht="15" hidden="false" customHeight="true" outlineLevel="0" collapsed="false">
      <c r="A346" s="69" t="s">
        <v>551</v>
      </c>
      <c r="B346" s="69" t="str">
        <f aca="false">RIGHT(A346,LEN(A346)-FIND("_",A346))</f>
        <v>C36719</v>
      </c>
      <c r="C346" s="70" t="str">
        <f aca="false">_xlfn.TEXTJOIN("-",TRUE(),MID(A346,1,4),MID(A346,5,2),MID(A346,7,2))</f>
        <v>2024-04-18</v>
      </c>
      <c r="D346" s="70" t="n">
        <v>45400</v>
      </c>
      <c r="E346" s="49" t="s">
        <v>235</v>
      </c>
      <c r="F346" s="49" t="s">
        <v>26</v>
      </c>
      <c r="G346" s="239" t="s">
        <v>552</v>
      </c>
      <c r="H346" s="264" t="n">
        <v>45392</v>
      </c>
      <c r="I346" s="274"/>
      <c r="J346" s="274"/>
      <c r="K346" s="239" t="s">
        <v>553</v>
      </c>
      <c r="L346" s="194"/>
      <c r="M346" s="49"/>
      <c r="N346" s="239" t="s">
        <v>554</v>
      </c>
      <c r="O346" s="75" t="s">
        <v>555</v>
      </c>
      <c r="P346" s="239" t="n">
        <v>320</v>
      </c>
      <c r="Q346" s="75" t="s">
        <v>240</v>
      </c>
      <c r="R346" s="275" t="n">
        <v>4.87</v>
      </c>
      <c r="S346" s="59" t="n">
        <f aca="false">P346*R346</f>
        <v>1558.4</v>
      </c>
      <c r="T346" s="276" t="n">
        <v>5400</v>
      </c>
      <c r="U346" s="85" t="n">
        <f aca="false">S346*$T$346/SUM($S$346:$S$351)</f>
        <v>791.947420328698</v>
      </c>
      <c r="V346" s="59" t="n">
        <f aca="false">U346+S346</f>
        <v>2350.3474203287</v>
      </c>
      <c r="W346" s="59" t="n">
        <f aca="false">V346/P346</f>
        <v>7.34483568852718</v>
      </c>
    </row>
    <row r="347" customFormat="false" ht="15" hidden="false" customHeight="true" outlineLevel="0" collapsed="false">
      <c r="A347" s="76" t="s">
        <v>551</v>
      </c>
      <c r="B347" s="76" t="str">
        <f aca="false">RIGHT(A347,LEN(A347)-FIND("_",A347))</f>
        <v>C36719</v>
      </c>
      <c r="C347" s="77" t="str">
        <f aca="false">_xlfn.TEXTJOIN("-",TRUE(),MID(A347,1,4),MID(A347,5,2),MID(A347,7,2))</f>
        <v>2024-04-18</v>
      </c>
      <c r="D347" s="77" t="n">
        <v>45400</v>
      </c>
      <c r="E347" s="122" t="s">
        <v>235</v>
      </c>
      <c r="F347" s="122" t="s">
        <v>26</v>
      </c>
      <c r="G347" s="242" t="s">
        <v>552</v>
      </c>
      <c r="H347" s="267" t="n">
        <v>45392</v>
      </c>
      <c r="I347" s="257"/>
      <c r="J347" s="257"/>
      <c r="K347" s="242" t="s">
        <v>553</v>
      </c>
      <c r="L347" s="199"/>
      <c r="M347" s="122"/>
      <c r="N347" s="242" t="s">
        <v>556</v>
      </c>
      <c r="O347" s="63" t="s">
        <v>557</v>
      </c>
      <c r="P347" s="242" t="n">
        <v>640</v>
      </c>
      <c r="Q347" s="63" t="s">
        <v>240</v>
      </c>
      <c r="R347" s="270" t="n">
        <v>12.16</v>
      </c>
      <c r="S347" s="30" t="n">
        <f aca="false">P347*R347</f>
        <v>7782.4</v>
      </c>
      <c r="T347" s="123"/>
      <c r="U347" s="90" t="n">
        <f aca="false">S347*$T$346/SUM($S$346:$S$351)</f>
        <v>3954.85857544023</v>
      </c>
      <c r="V347" s="30" t="n">
        <f aca="false">U347+S347</f>
        <v>11737.2585754402</v>
      </c>
      <c r="W347" s="30" t="n">
        <f aca="false">V347/P347</f>
        <v>18.3394665241254</v>
      </c>
    </row>
    <row r="348" customFormat="false" ht="15" hidden="false" customHeight="true" outlineLevel="0" collapsed="false">
      <c r="A348" s="76" t="s">
        <v>551</v>
      </c>
      <c r="B348" s="76" t="str">
        <f aca="false">RIGHT(A348,LEN(A348)-FIND("_",A348))</f>
        <v>C36719</v>
      </c>
      <c r="C348" s="77" t="str">
        <f aca="false">_xlfn.TEXTJOIN("-",TRUE(),MID(A348,1,4),MID(A348,5,2),MID(A348,7,2))</f>
        <v>2024-04-18</v>
      </c>
      <c r="D348" s="77" t="n">
        <v>45400</v>
      </c>
      <c r="E348" s="122" t="s">
        <v>235</v>
      </c>
      <c r="F348" s="122" t="s">
        <v>26</v>
      </c>
      <c r="G348" s="242" t="s">
        <v>552</v>
      </c>
      <c r="H348" s="267" t="n">
        <v>45392</v>
      </c>
      <c r="I348" s="257"/>
      <c r="J348" s="257"/>
      <c r="K348" s="242" t="s">
        <v>553</v>
      </c>
      <c r="L348" s="199"/>
      <c r="M348" s="122"/>
      <c r="N348" s="242" t="s">
        <v>558</v>
      </c>
      <c r="O348" s="63" t="s">
        <v>559</v>
      </c>
      <c r="P348" s="242" t="n">
        <v>36</v>
      </c>
      <c r="Q348" s="63" t="s">
        <v>240</v>
      </c>
      <c r="R348" s="270" t="n">
        <v>1.74</v>
      </c>
      <c r="S348" s="30" t="n">
        <f aca="false">P348*R348</f>
        <v>62.64</v>
      </c>
      <c r="T348" s="123"/>
      <c r="U348" s="90" t="n">
        <f aca="false">S348*$T$346/SUM($S$346:$S$351)</f>
        <v>31.8323834762511</v>
      </c>
      <c r="V348" s="30" t="n">
        <f aca="false">U348+S348</f>
        <v>94.4723834762511</v>
      </c>
      <c r="W348" s="30" t="n">
        <f aca="false">V348/P348</f>
        <v>2.62423287434031</v>
      </c>
    </row>
    <row r="349" customFormat="false" ht="15" hidden="false" customHeight="true" outlineLevel="0" collapsed="false">
      <c r="A349" s="76" t="s">
        <v>551</v>
      </c>
      <c r="B349" s="76" t="str">
        <f aca="false">RIGHT(A349,LEN(A349)-FIND("_",A349))</f>
        <v>C36719</v>
      </c>
      <c r="C349" s="77" t="str">
        <f aca="false">_xlfn.TEXTJOIN("-",TRUE(),MID(A349,1,4),MID(A349,5,2),MID(A349,7,2))</f>
        <v>2024-04-18</v>
      </c>
      <c r="D349" s="77" t="n">
        <v>45400</v>
      </c>
      <c r="E349" s="122" t="s">
        <v>235</v>
      </c>
      <c r="F349" s="122" t="s">
        <v>26</v>
      </c>
      <c r="G349" s="242" t="s">
        <v>552</v>
      </c>
      <c r="H349" s="267" t="n">
        <v>45392</v>
      </c>
      <c r="I349" s="257"/>
      <c r="J349" s="257"/>
      <c r="K349" s="242" t="s">
        <v>553</v>
      </c>
      <c r="L349" s="199"/>
      <c r="M349" s="122"/>
      <c r="N349" s="242" t="s">
        <v>560</v>
      </c>
      <c r="O349" s="63" t="s">
        <v>561</v>
      </c>
      <c r="P349" s="242" t="n">
        <v>68</v>
      </c>
      <c r="Q349" s="63" t="s">
        <v>240</v>
      </c>
      <c r="R349" s="270" t="n">
        <v>1.76</v>
      </c>
      <c r="S349" s="30" t="n">
        <f aca="false">P349*R349</f>
        <v>119.68</v>
      </c>
      <c r="T349" s="123"/>
      <c r="U349" s="90" t="n">
        <f aca="false">S349*$T$346/SUM($S$346:$S$351)</f>
        <v>60.8189600006023</v>
      </c>
      <c r="V349" s="30" t="n">
        <f aca="false">U349+S349</f>
        <v>180.498960000602</v>
      </c>
      <c r="W349" s="30" t="n">
        <f aca="false">V349/P349</f>
        <v>2.65439647059709</v>
      </c>
    </row>
    <row r="350" customFormat="false" ht="15" hidden="false" customHeight="true" outlineLevel="0" collapsed="false">
      <c r="A350" s="76" t="s">
        <v>551</v>
      </c>
      <c r="B350" s="76" t="str">
        <f aca="false">RIGHT(A350,LEN(A350)-FIND("_",A350))</f>
        <v>C36719</v>
      </c>
      <c r="C350" s="77" t="str">
        <f aca="false">_xlfn.TEXTJOIN("-",TRUE(),MID(A350,1,4),MID(A350,5,2),MID(A350,7,2))</f>
        <v>2024-04-18</v>
      </c>
      <c r="D350" s="77" t="n">
        <v>45400</v>
      </c>
      <c r="E350" s="122" t="s">
        <v>235</v>
      </c>
      <c r="F350" s="122" t="s">
        <v>26</v>
      </c>
      <c r="G350" s="242" t="s">
        <v>552</v>
      </c>
      <c r="H350" s="267" t="n">
        <v>45392</v>
      </c>
      <c r="I350" s="257"/>
      <c r="J350" s="257"/>
      <c r="K350" s="242" t="s">
        <v>553</v>
      </c>
      <c r="L350" s="199"/>
      <c r="M350" s="122"/>
      <c r="N350" s="242" t="s">
        <v>562</v>
      </c>
      <c r="O350" s="63" t="s">
        <v>563</v>
      </c>
      <c r="P350" s="242" t="n">
        <v>72</v>
      </c>
      <c r="Q350" s="63" t="s">
        <v>240</v>
      </c>
      <c r="R350" s="270" t="n">
        <v>4.8</v>
      </c>
      <c r="S350" s="30" t="n">
        <f aca="false">P350*R350</f>
        <v>345.6</v>
      </c>
      <c r="T350" s="123"/>
      <c r="U350" s="90" t="n">
        <f aca="false">S350*$T$346/SUM($S$346:$S$351)</f>
        <v>175.626943317247</v>
      </c>
      <c r="V350" s="30" t="n">
        <f aca="false">U350+S350</f>
        <v>521.226943317247</v>
      </c>
      <c r="W350" s="30" t="n">
        <f aca="false">V350/P350</f>
        <v>7.23926310162843</v>
      </c>
    </row>
    <row r="351" customFormat="false" ht="15" hidden="false" customHeight="true" outlineLevel="0" collapsed="false">
      <c r="A351" s="78" t="s">
        <v>551</v>
      </c>
      <c r="B351" s="78" t="str">
        <f aca="false">RIGHT(A351,LEN(A351)-FIND("_",A351))</f>
        <v>C36719</v>
      </c>
      <c r="C351" s="79" t="str">
        <f aca="false">_xlfn.TEXTJOIN("-",TRUE(),MID(A351,1,4),MID(A351,5,2),MID(A351,7,2))</f>
        <v>2024-04-18</v>
      </c>
      <c r="D351" s="79" t="n">
        <v>45400</v>
      </c>
      <c r="E351" s="128" t="s">
        <v>235</v>
      </c>
      <c r="F351" s="128" t="s">
        <v>26</v>
      </c>
      <c r="G351" s="245" t="s">
        <v>552</v>
      </c>
      <c r="H351" s="271" t="n">
        <v>45392</v>
      </c>
      <c r="I351" s="272"/>
      <c r="J351" s="272"/>
      <c r="K351" s="245" t="s">
        <v>553</v>
      </c>
      <c r="L351" s="202"/>
      <c r="M351" s="128"/>
      <c r="N351" s="245" t="s">
        <v>564</v>
      </c>
      <c r="O351" s="67" t="s">
        <v>565</v>
      </c>
      <c r="P351" s="245" t="n">
        <v>288</v>
      </c>
      <c r="Q351" s="67" t="s">
        <v>240</v>
      </c>
      <c r="R351" s="277" t="n">
        <v>2.63</v>
      </c>
      <c r="S351" s="45" t="n">
        <f aca="false">P351*R351</f>
        <v>757.44</v>
      </c>
      <c r="T351" s="129"/>
      <c r="U351" s="116" t="n">
        <f aca="false">S351*$T$346/SUM($S$346:$S$351)</f>
        <v>384.915717436967</v>
      </c>
      <c r="V351" s="45" t="n">
        <f aca="false">U351+S351</f>
        <v>1142.35571743697</v>
      </c>
      <c r="W351" s="45" t="n">
        <f aca="false">V351/P351</f>
        <v>3.96651290776725</v>
      </c>
    </row>
    <row r="352" customFormat="false" ht="15" hidden="false" customHeight="true" outlineLevel="0" collapsed="false">
      <c r="A352" s="69" t="s">
        <v>566</v>
      </c>
      <c r="B352" s="69" t="str">
        <f aca="false">RIGHT(A352,LEN(A352)-FIND("_",A352))</f>
        <v>C37859</v>
      </c>
      <c r="C352" s="70" t="str">
        <f aca="false">_xlfn.TEXTJOIN("-",TRUE(),MID(A352,1,4),MID(A352,5,2),MID(A352,7,2))</f>
        <v>2024-04-22</v>
      </c>
      <c r="D352" s="70" t="n">
        <v>45404</v>
      </c>
      <c r="E352" s="49" t="s">
        <v>235</v>
      </c>
      <c r="F352" s="49" t="s">
        <v>26</v>
      </c>
      <c r="G352" s="239" t="s">
        <v>567</v>
      </c>
      <c r="H352" s="264" t="n">
        <v>45394</v>
      </c>
      <c r="I352" s="274"/>
      <c r="J352" s="274"/>
      <c r="K352" s="239" t="s">
        <v>568</v>
      </c>
      <c r="L352" s="194"/>
      <c r="M352" s="49"/>
      <c r="N352" s="239" t="s">
        <v>519</v>
      </c>
      <c r="O352" s="63" t="s">
        <v>520</v>
      </c>
      <c r="P352" s="239" t="n">
        <v>14</v>
      </c>
      <c r="Q352" s="75" t="s">
        <v>240</v>
      </c>
      <c r="R352" s="275" t="n">
        <v>97.61</v>
      </c>
      <c r="S352" s="59" t="n">
        <f aca="false">P352*R352</f>
        <v>1366.54</v>
      </c>
      <c r="T352" s="276" t="n">
        <v>5400</v>
      </c>
      <c r="U352" s="85" t="n">
        <f aca="false">S352*$T$352/SUM($S$352:$S$359)</f>
        <v>362.181417683944</v>
      </c>
      <c r="V352" s="59" t="n">
        <f aca="false">U352+S352</f>
        <v>1728.72141768394</v>
      </c>
      <c r="W352" s="59" t="n">
        <f aca="false">V352/P352</f>
        <v>123.480101263139</v>
      </c>
    </row>
    <row r="353" customFormat="false" ht="15" hidden="false" customHeight="true" outlineLevel="0" collapsed="false">
      <c r="A353" s="76" t="s">
        <v>566</v>
      </c>
      <c r="B353" s="76" t="str">
        <f aca="false">RIGHT(A353,LEN(A353)-FIND("_",A353))</f>
        <v>C37859</v>
      </c>
      <c r="C353" s="77" t="str">
        <f aca="false">_xlfn.TEXTJOIN("-",TRUE(),MID(A353,1,4),MID(A353,5,2),MID(A353,7,2))</f>
        <v>2024-04-22</v>
      </c>
      <c r="D353" s="77" t="n">
        <v>45404</v>
      </c>
      <c r="E353" s="122" t="s">
        <v>235</v>
      </c>
      <c r="F353" s="122" t="s">
        <v>26</v>
      </c>
      <c r="G353" s="242" t="s">
        <v>569</v>
      </c>
      <c r="H353" s="267" t="n">
        <v>45394</v>
      </c>
      <c r="I353" s="257"/>
      <c r="J353" s="257"/>
      <c r="K353" s="242" t="s">
        <v>568</v>
      </c>
      <c r="L353" s="199"/>
      <c r="M353" s="122"/>
      <c r="N353" s="242" t="s">
        <v>508</v>
      </c>
      <c r="O353" s="63" t="s">
        <v>509</v>
      </c>
      <c r="P353" s="242" t="n">
        <v>6</v>
      </c>
      <c r="Q353" s="63" t="s">
        <v>240</v>
      </c>
      <c r="R353" s="270" t="n">
        <v>137.6</v>
      </c>
      <c r="S353" s="30" t="n">
        <f aca="false">P353*R353</f>
        <v>825.6</v>
      </c>
      <c r="T353" s="123"/>
      <c r="U353" s="90" t="n">
        <f aca="false">S353*$T$352/SUM($S$352:$S$359)</f>
        <v>218.813191300558</v>
      </c>
      <c r="V353" s="30" t="n">
        <f aca="false">U353+S353</f>
        <v>1044.41319130056</v>
      </c>
      <c r="W353" s="30" t="n">
        <f aca="false">V353/P353</f>
        <v>174.06886521676</v>
      </c>
    </row>
    <row r="354" customFormat="false" ht="15" hidden="false" customHeight="true" outlineLevel="0" collapsed="false">
      <c r="A354" s="76" t="s">
        <v>566</v>
      </c>
      <c r="B354" s="76" t="str">
        <f aca="false">RIGHT(A354,LEN(A354)-FIND("_",A354))</f>
        <v>C37859</v>
      </c>
      <c r="C354" s="77" t="str">
        <f aca="false">_xlfn.TEXTJOIN("-",TRUE(),MID(A354,1,4),MID(A354,5,2),MID(A354,7,2))</f>
        <v>2024-04-22</v>
      </c>
      <c r="D354" s="77" t="n">
        <v>45404</v>
      </c>
      <c r="E354" s="122" t="s">
        <v>235</v>
      </c>
      <c r="F354" s="122" t="s">
        <v>26</v>
      </c>
      <c r="G354" s="242" t="s">
        <v>569</v>
      </c>
      <c r="H354" s="267" t="n">
        <v>45394</v>
      </c>
      <c r="I354" s="257"/>
      <c r="J354" s="257"/>
      <c r="K354" s="242" t="s">
        <v>568</v>
      </c>
      <c r="L354" s="199"/>
      <c r="M354" s="122"/>
      <c r="N354" s="242" t="s">
        <v>549</v>
      </c>
      <c r="O354" s="269" t="s">
        <v>512</v>
      </c>
      <c r="P354" s="242" t="n">
        <v>24</v>
      </c>
      <c r="Q354" s="63" t="s">
        <v>240</v>
      </c>
      <c r="R354" s="270" t="n">
        <v>117.39</v>
      </c>
      <c r="S354" s="30" t="n">
        <f aca="false">P354*R354</f>
        <v>2817.36</v>
      </c>
      <c r="T354" s="123"/>
      <c r="U354" s="90" t="n">
        <f aca="false">S354*$T$352/SUM($S$352:$S$359)</f>
        <v>746.700015313154</v>
      </c>
      <c r="V354" s="30" t="n">
        <f aca="false">U354+S354</f>
        <v>3564.06001531315</v>
      </c>
      <c r="W354" s="30" t="n">
        <f aca="false">V354/P354</f>
        <v>148.502500638048</v>
      </c>
    </row>
    <row r="355" customFormat="false" ht="15" hidden="false" customHeight="true" outlineLevel="0" collapsed="false">
      <c r="A355" s="76" t="s">
        <v>566</v>
      </c>
      <c r="B355" s="76" t="str">
        <f aca="false">RIGHT(A355,LEN(A355)-FIND("_",A355))</f>
        <v>C37859</v>
      </c>
      <c r="C355" s="77" t="str">
        <f aca="false">_xlfn.TEXTJOIN("-",TRUE(),MID(A355,1,4),MID(A355,5,2),MID(A355,7,2))</f>
        <v>2024-04-22</v>
      </c>
      <c r="D355" s="77" t="n">
        <v>45404</v>
      </c>
      <c r="E355" s="122" t="s">
        <v>235</v>
      </c>
      <c r="F355" s="122" t="s">
        <v>26</v>
      </c>
      <c r="G355" s="242" t="s">
        <v>570</v>
      </c>
      <c r="H355" s="267" t="n">
        <v>45394</v>
      </c>
      <c r="I355" s="257"/>
      <c r="J355" s="257"/>
      <c r="K355" s="242" t="s">
        <v>568</v>
      </c>
      <c r="L355" s="199"/>
      <c r="M355" s="122"/>
      <c r="N355" s="242" t="s">
        <v>519</v>
      </c>
      <c r="O355" s="63" t="s">
        <v>520</v>
      </c>
      <c r="P355" s="242" t="n">
        <v>10</v>
      </c>
      <c r="Q355" s="63" t="s">
        <v>240</v>
      </c>
      <c r="R355" s="270" t="n">
        <v>97.61</v>
      </c>
      <c r="S355" s="30" t="n">
        <f aca="false">P355*R355</f>
        <v>976.1</v>
      </c>
      <c r="T355" s="123"/>
      <c r="U355" s="90" t="n">
        <f aca="false">S355*$T$352/SUM($S$352:$S$359)</f>
        <v>258.701012631389</v>
      </c>
      <c r="V355" s="30" t="n">
        <f aca="false">U355+S355</f>
        <v>1234.80101263139</v>
      </c>
      <c r="W355" s="30" t="n">
        <f aca="false">V355/P355</f>
        <v>123.480101263139</v>
      </c>
    </row>
    <row r="356" customFormat="false" ht="15" hidden="false" customHeight="true" outlineLevel="0" collapsed="false">
      <c r="A356" s="76" t="s">
        <v>566</v>
      </c>
      <c r="B356" s="76" t="str">
        <f aca="false">RIGHT(A356,LEN(A356)-FIND("_",A356))</f>
        <v>C37859</v>
      </c>
      <c r="C356" s="77" t="str">
        <f aca="false">_xlfn.TEXTJOIN("-",TRUE(),MID(A356,1,4),MID(A356,5,2),MID(A356,7,2))</f>
        <v>2024-04-22</v>
      </c>
      <c r="D356" s="77" t="n">
        <v>45404</v>
      </c>
      <c r="E356" s="122" t="s">
        <v>235</v>
      </c>
      <c r="F356" s="122" t="s">
        <v>26</v>
      </c>
      <c r="G356" s="242" t="s">
        <v>571</v>
      </c>
      <c r="H356" s="267" t="n">
        <v>45394</v>
      </c>
      <c r="I356" s="257"/>
      <c r="J356" s="257"/>
      <c r="K356" s="242" t="s">
        <v>568</v>
      </c>
      <c r="L356" s="199"/>
      <c r="M356" s="122"/>
      <c r="N356" s="242" t="s">
        <v>572</v>
      </c>
      <c r="O356" s="63" t="s">
        <v>342</v>
      </c>
      <c r="P356" s="242" t="n">
        <v>12</v>
      </c>
      <c r="Q356" s="63" t="s">
        <v>240</v>
      </c>
      <c r="R356" s="270" t="n">
        <v>43</v>
      </c>
      <c r="S356" s="30" t="n">
        <f aca="false">P356*R356</f>
        <v>516</v>
      </c>
      <c r="T356" s="123"/>
      <c r="U356" s="90" t="n">
        <f aca="false">S356*$T$352/SUM($S$352:$S$359)</f>
        <v>136.758244562849</v>
      </c>
      <c r="V356" s="30" t="n">
        <f aca="false">U356+S356</f>
        <v>652.758244562849</v>
      </c>
      <c r="W356" s="30" t="n">
        <f aca="false">V356/P356</f>
        <v>54.3965203802374</v>
      </c>
    </row>
    <row r="357" customFormat="false" ht="15" hidden="false" customHeight="true" outlineLevel="0" collapsed="false">
      <c r="A357" s="76" t="s">
        <v>566</v>
      </c>
      <c r="B357" s="76" t="str">
        <f aca="false">RIGHT(A357,LEN(A357)-FIND("_",A357))</f>
        <v>C37859</v>
      </c>
      <c r="C357" s="77" t="str">
        <f aca="false">_xlfn.TEXTJOIN("-",TRUE(),MID(A357,1,4),MID(A357,5,2),MID(A357,7,2))</f>
        <v>2024-04-22</v>
      </c>
      <c r="D357" s="77" t="n">
        <v>45404</v>
      </c>
      <c r="E357" s="122" t="s">
        <v>235</v>
      </c>
      <c r="F357" s="122" t="s">
        <v>26</v>
      </c>
      <c r="G357" s="242" t="s">
        <v>573</v>
      </c>
      <c r="H357" s="267" t="n">
        <v>45394</v>
      </c>
      <c r="I357" s="257"/>
      <c r="J357" s="257"/>
      <c r="K357" s="242" t="s">
        <v>568</v>
      </c>
      <c r="L357" s="199"/>
      <c r="M357" s="122"/>
      <c r="N357" s="242" t="s">
        <v>574</v>
      </c>
      <c r="O357" s="63" t="s">
        <v>243</v>
      </c>
      <c r="P357" s="242" t="n">
        <v>144</v>
      </c>
      <c r="Q357" s="63" t="s">
        <v>240</v>
      </c>
      <c r="R357" s="270" t="n">
        <v>18.2</v>
      </c>
      <c r="S357" s="30" t="n">
        <f aca="false">P357*R357</f>
        <v>2620.8</v>
      </c>
      <c r="T357" s="123"/>
      <c r="U357" s="90" t="n">
        <f aca="false">S357*$T$352/SUM($S$352:$S$359)</f>
        <v>694.604665407585</v>
      </c>
      <c r="V357" s="30" t="n">
        <f aca="false">U357+S357</f>
        <v>3315.40466540758</v>
      </c>
      <c r="W357" s="30" t="n">
        <f aca="false">V357/P357</f>
        <v>23.0236435097749</v>
      </c>
    </row>
    <row r="358" customFormat="false" ht="15" hidden="false" customHeight="true" outlineLevel="0" collapsed="false">
      <c r="A358" s="76" t="s">
        <v>566</v>
      </c>
      <c r="B358" s="76" t="str">
        <f aca="false">RIGHT(A358,LEN(A358)-FIND("_",A358))</f>
        <v>C37859</v>
      </c>
      <c r="C358" s="77" t="str">
        <f aca="false">_xlfn.TEXTJOIN("-",TRUE(),MID(A358,1,4),MID(A358,5,2),MID(A358,7,2))</f>
        <v>2024-04-22</v>
      </c>
      <c r="D358" s="77" t="n">
        <v>45404</v>
      </c>
      <c r="E358" s="122" t="s">
        <v>235</v>
      </c>
      <c r="F358" s="122" t="s">
        <v>26</v>
      </c>
      <c r="G358" s="242" t="s">
        <v>570</v>
      </c>
      <c r="H358" s="267" t="n">
        <v>45394</v>
      </c>
      <c r="I358" s="257"/>
      <c r="J358" s="257"/>
      <c r="K358" s="242" t="s">
        <v>568</v>
      </c>
      <c r="L358" s="199"/>
      <c r="M358" s="122"/>
      <c r="N358" s="242" t="s">
        <v>517</v>
      </c>
      <c r="O358" s="63" t="s">
        <v>518</v>
      </c>
      <c r="P358" s="242" t="n">
        <v>16</v>
      </c>
      <c r="Q358" s="63" t="s">
        <v>240</v>
      </c>
      <c r="R358" s="270" t="n">
        <v>93.74</v>
      </c>
      <c r="S358" s="30" t="n">
        <f aca="false">P358*R358</f>
        <v>1499.84</v>
      </c>
      <c r="T358" s="123"/>
      <c r="U358" s="90" t="n">
        <f aca="false">S358*$T$352/SUM($S$352:$S$359)</f>
        <v>397.51063086268</v>
      </c>
      <c r="V358" s="30" t="n">
        <f aca="false">U358+S358</f>
        <v>1897.35063086268</v>
      </c>
      <c r="W358" s="30" t="n">
        <f aca="false">V358/P358</f>
        <v>118.584414428918</v>
      </c>
    </row>
    <row r="359" customFormat="false" ht="15" hidden="false" customHeight="true" outlineLevel="0" collapsed="false">
      <c r="A359" s="78" t="s">
        <v>566</v>
      </c>
      <c r="B359" s="78" t="str">
        <f aca="false">RIGHT(A359,LEN(A359)-FIND("_",A359))</f>
        <v>C37859</v>
      </c>
      <c r="C359" s="79" t="str">
        <f aca="false">_xlfn.TEXTJOIN("-",TRUE(),MID(A359,1,4),MID(A359,5,2),MID(A359,7,2))</f>
        <v>2024-04-22</v>
      </c>
      <c r="D359" s="79" t="n">
        <v>45404</v>
      </c>
      <c r="E359" s="128" t="s">
        <v>235</v>
      </c>
      <c r="F359" s="128" t="s">
        <v>26</v>
      </c>
      <c r="G359" s="245" t="s">
        <v>575</v>
      </c>
      <c r="H359" s="271" t="n">
        <v>45393</v>
      </c>
      <c r="I359" s="272"/>
      <c r="J359" s="272"/>
      <c r="K359" s="245" t="s">
        <v>576</v>
      </c>
      <c r="L359" s="202"/>
      <c r="M359" s="128"/>
      <c r="N359" s="245" t="s">
        <v>524</v>
      </c>
      <c r="O359" s="246" t="s">
        <v>339</v>
      </c>
      <c r="P359" s="245" t="n">
        <v>324</v>
      </c>
      <c r="Q359" s="67" t="s">
        <v>240</v>
      </c>
      <c r="R359" s="277" t="n">
        <v>30.1</v>
      </c>
      <c r="S359" s="45" t="n">
        <f aca="false">P359*R359</f>
        <v>9752.4</v>
      </c>
      <c r="T359" s="129"/>
      <c r="U359" s="116" t="n">
        <f aca="false">S359*$T$352/SUM($S$352:$S$359)</f>
        <v>2584.73082223784</v>
      </c>
      <c r="V359" s="45" t="n">
        <f aca="false">U359+S359</f>
        <v>12337.1308222378</v>
      </c>
      <c r="W359" s="45" t="n">
        <f aca="false">V359/P359</f>
        <v>38.0775642661662</v>
      </c>
    </row>
    <row r="360" customFormat="false" ht="15" hidden="false" customHeight="true" outlineLevel="0" collapsed="false">
      <c r="A360" s="69" t="s">
        <v>577</v>
      </c>
      <c r="B360" s="69" t="str">
        <f aca="false">RIGHT(A360,LEN(A360)-FIND("_",A360))</f>
        <v>C38022</v>
      </c>
      <c r="C360" s="70" t="str">
        <f aca="false">_xlfn.TEXTJOIN("-",TRUE(),MID(A360,1,4),MID(A360,5,2),MID(A360,7,2))</f>
        <v>2024-04-22</v>
      </c>
      <c r="D360" s="70" t="n">
        <v>45404</v>
      </c>
      <c r="E360" s="49" t="s">
        <v>235</v>
      </c>
      <c r="F360" s="49" t="s">
        <v>26</v>
      </c>
      <c r="G360" s="239" t="s">
        <v>578</v>
      </c>
      <c r="H360" s="264" t="n">
        <v>45392</v>
      </c>
      <c r="I360" s="274"/>
      <c r="J360" s="274"/>
      <c r="K360" s="239" t="s">
        <v>579</v>
      </c>
      <c r="L360" s="194"/>
      <c r="M360" s="49"/>
      <c r="N360" s="239" t="s">
        <v>554</v>
      </c>
      <c r="O360" s="75" t="s">
        <v>555</v>
      </c>
      <c r="P360" s="239" t="n">
        <v>480</v>
      </c>
      <c r="Q360" s="75" t="s">
        <v>240</v>
      </c>
      <c r="R360" s="275" t="n">
        <v>4.87</v>
      </c>
      <c r="S360" s="59" t="n">
        <f aca="false">P360*R360</f>
        <v>2337.6</v>
      </c>
      <c r="T360" s="276" t="n">
        <v>5400</v>
      </c>
      <c r="U360" s="85" t="n">
        <f aca="false">S360*$T$352/SUM($S$352:$S$359)</f>
        <v>619.546652112626</v>
      </c>
      <c r="V360" s="59" t="n">
        <f aca="false">U360+S360</f>
        <v>2957.14665211263</v>
      </c>
      <c r="W360" s="59" t="n">
        <f aca="false">V360/P360</f>
        <v>6.1607221919013</v>
      </c>
    </row>
    <row r="361" customFormat="false" ht="15" hidden="false" customHeight="true" outlineLevel="0" collapsed="false">
      <c r="A361" s="76" t="s">
        <v>577</v>
      </c>
      <c r="B361" s="76" t="str">
        <f aca="false">RIGHT(A361,LEN(A361)-FIND("_",A361))</f>
        <v>C38022</v>
      </c>
      <c r="C361" s="77" t="str">
        <f aca="false">_xlfn.TEXTJOIN("-",TRUE(),MID(A361,1,4),MID(A361,5,2),MID(A361,7,2))</f>
        <v>2024-04-22</v>
      </c>
      <c r="D361" s="77" t="n">
        <v>45404</v>
      </c>
      <c r="E361" s="122" t="s">
        <v>235</v>
      </c>
      <c r="F361" s="122" t="s">
        <v>26</v>
      </c>
      <c r="G361" s="242" t="s">
        <v>578</v>
      </c>
      <c r="H361" s="267" t="n">
        <v>45392</v>
      </c>
      <c r="I361" s="257"/>
      <c r="J361" s="257"/>
      <c r="K361" s="242" t="s">
        <v>579</v>
      </c>
      <c r="L361" s="199"/>
      <c r="M361" s="122"/>
      <c r="N361" s="242" t="s">
        <v>556</v>
      </c>
      <c r="O361" s="63" t="s">
        <v>557</v>
      </c>
      <c r="P361" s="242" t="n">
        <v>560</v>
      </c>
      <c r="Q361" s="63" t="s">
        <v>240</v>
      </c>
      <c r="R361" s="270" t="n">
        <v>12.16</v>
      </c>
      <c r="S361" s="30" t="n">
        <f aca="false">P361*R361</f>
        <v>6809.6</v>
      </c>
      <c r="T361" s="123"/>
      <c r="U361" s="90" t="n">
        <f aca="false">S361*$T$352/SUM($S$352:$S$359)</f>
        <v>1804.78477165732</v>
      </c>
      <c r="V361" s="30" t="n">
        <f aca="false">U361+S361</f>
        <v>8614.38477165732</v>
      </c>
      <c r="W361" s="30" t="n">
        <f aca="false">V361/P361</f>
        <v>15.3828299493881</v>
      </c>
    </row>
    <row r="362" customFormat="false" ht="15" hidden="false" customHeight="true" outlineLevel="0" collapsed="false">
      <c r="A362" s="76" t="s">
        <v>577</v>
      </c>
      <c r="B362" s="76" t="str">
        <f aca="false">RIGHT(A362,LEN(A362)-FIND("_",A362))</f>
        <v>C38022</v>
      </c>
      <c r="C362" s="77" t="str">
        <f aca="false">_xlfn.TEXTJOIN("-",TRUE(),MID(A362,1,4),MID(A362,5,2),MID(A362,7,2))</f>
        <v>2024-04-22</v>
      </c>
      <c r="D362" s="77" t="n">
        <v>45404</v>
      </c>
      <c r="E362" s="122" t="s">
        <v>235</v>
      </c>
      <c r="F362" s="122" t="s">
        <v>26</v>
      </c>
      <c r="G362" s="242" t="s">
        <v>578</v>
      </c>
      <c r="H362" s="267" t="n">
        <v>45392</v>
      </c>
      <c r="I362" s="257"/>
      <c r="J362" s="257"/>
      <c r="K362" s="242" t="s">
        <v>579</v>
      </c>
      <c r="L362" s="199"/>
      <c r="M362" s="122"/>
      <c r="N362" s="242" t="s">
        <v>580</v>
      </c>
      <c r="O362" s="63" t="s">
        <v>581</v>
      </c>
      <c r="P362" s="242" t="n">
        <v>480</v>
      </c>
      <c r="Q362" s="63" t="s">
        <v>240</v>
      </c>
      <c r="R362" s="270" t="n">
        <v>2.8</v>
      </c>
      <c r="S362" s="30" t="n">
        <f aca="false">P362*R362</f>
        <v>1344</v>
      </c>
      <c r="T362" s="123"/>
      <c r="U362" s="90" t="n">
        <f aca="false">S362*$T$352/SUM($S$352:$S$359)</f>
        <v>356.207520721839</v>
      </c>
      <c r="V362" s="30" t="n">
        <f aca="false">U362+S362</f>
        <v>1700.20752072184</v>
      </c>
      <c r="W362" s="30" t="n">
        <f aca="false">V362/P362</f>
        <v>3.54209900150383</v>
      </c>
    </row>
    <row r="363" customFormat="false" ht="15" hidden="false" customHeight="true" outlineLevel="0" collapsed="false">
      <c r="A363" s="76" t="s">
        <v>577</v>
      </c>
      <c r="B363" s="76" t="str">
        <f aca="false">RIGHT(A363,LEN(A363)-FIND("_",A363))</f>
        <v>C38022</v>
      </c>
      <c r="C363" s="77" t="str">
        <f aca="false">_xlfn.TEXTJOIN("-",TRUE(),MID(A363,1,4),MID(A363,5,2),MID(A363,7,2))</f>
        <v>2024-04-22</v>
      </c>
      <c r="D363" s="77" t="n">
        <v>45404</v>
      </c>
      <c r="E363" s="122" t="s">
        <v>235</v>
      </c>
      <c r="F363" s="122" t="s">
        <v>26</v>
      </c>
      <c r="G363" s="242" t="s">
        <v>582</v>
      </c>
      <c r="H363" s="267" t="n">
        <v>45392</v>
      </c>
      <c r="I363" s="257"/>
      <c r="J363" s="257"/>
      <c r="K363" s="242" t="s">
        <v>583</v>
      </c>
      <c r="L363" s="199"/>
      <c r="M363" s="122"/>
      <c r="N363" s="242" t="s">
        <v>524</v>
      </c>
      <c r="O363" s="63" t="s">
        <v>339</v>
      </c>
      <c r="P363" s="242" t="n">
        <v>216</v>
      </c>
      <c r="Q363" s="63" t="s">
        <v>240</v>
      </c>
      <c r="R363" s="270" t="n">
        <v>30.1</v>
      </c>
      <c r="S363" s="30" t="n">
        <f aca="false">P363*R363</f>
        <v>6501.6</v>
      </c>
      <c r="T363" s="123"/>
      <c r="U363" s="90" t="n">
        <f aca="false">S363*$T$352/SUM($S$352:$S$359)</f>
        <v>1723.15388149189</v>
      </c>
      <c r="V363" s="30" t="n">
        <f aca="false">U363+S363</f>
        <v>8224.75388149189</v>
      </c>
      <c r="W363" s="30" t="n">
        <f aca="false">V363/P363</f>
        <v>38.0775642661662</v>
      </c>
    </row>
    <row r="364" customFormat="false" ht="15" hidden="false" customHeight="true" outlineLevel="0" collapsed="false">
      <c r="A364" s="76" t="s">
        <v>577</v>
      </c>
      <c r="B364" s="76" t="str">
        <f aca="false">RIGHT(A364,LEN(A364)-FIND("_",A364))</f>
        <v>C38022</v>
      </c>
      <c r="C364" s="77" t="str">
        <f aca="false">_xlfn.TEXTJOIN("-",TRUE(),MID(A364,1,4),MID(A364,5,2),MID(A364,7,2))</f>
        <v>2024-04-22</v>
      </c>
      <c r="D364" s="77" t="n">
        <v>45404</v>
      </c>
      <c r="E364" s="122" t="s">
        <v>235</v>
      </c>
      <c r="F364" s="122" t="s">
        <v>26</v>
      </c>
      <c r="G364" s="242" t="s">
        <v>584</v>
      </c>
      <c r="H364" s="267" t="n">
        <v>45392</v>
      </c>
      <c r="I364" s="257"/>
      <c r="J364" s="257"/>
      <c r="K364" s="242" t="s">
        <v>583</v>
      </c>
      <c r="L364" s="199"/>
      <c r="M364" s="122"/>
      <c r="N364" s="242" t="s">
        <v>519</v>
      </c>
      <c r="O364" s="63" t="s">
        <v>520</v>
      </c>
      <c r="P364" s="242" t="n">
        <v>2</v>
      </c>
      <c r="Q364" s="63" t="s">
        <v>240</v>
      </c>
      <c r="R364" s="270" t="n">
        <v>97.61</v>
      </c>
      <c r="S364" s="30" t="n">
        <f aca="false">P364*R364</f>
        <v>195.22</v>
      </c>
      <c r="T364" s="123"/>
      <c r="U364" s="90" t="n">
        <f aca="false">S364*$T$352/SUM($S$352:$S$359)</f>
        <v>51.7402025262778</v>
      </c>
      <c r="V364" s="30" t="n">
        <f aca="false">U364+S364</f>
        <v>246.960202526278</v>
      </c>
      <c r="W364" s="30" t="n">
        <f aca="false">V364/P364</f>
        <v>123.480101263139</v>
      </c>
    </row>
    <row r="365" customFormat="false" ht="15" hidden="false" customHeight="true" outlineLevel="0" collapsed="false">
      <c r="A365" s="76" t="s">
        <v>577</v>
      </c>
      <c r="B365" s="76" t="str">
        <f aca="false">RIGHT(A365,LEN(A365)-FIND("_",A365))</f>
        <v>C38022</v>
      </c>
      <c r="C365" s="77" t="str">
        <f aca="false">_xlfn.TEXTJOIN("-",TRUE(),MID(A365,1,4),MID(A365,5,2),MID(A365,7,2))</f>
        <v>2024-04-22</v>
      </c>
      <c r="D365" s="77" t="n">
        <v>45404</v>
      </c>
      <c r="E365" s="122" t="s">
        <v>235</v>
      </c>
      <c r="F365" s="122" t="s">
        <v>26</v>
      </c>
      <c r="G365" s="242" t="s">
        <v>585</v>
      </c>
      <c r="H365" s="267" t="n">
        <v>45392</v>
      </c>
      <c r="I365" s="257"/>
      <c r="J365" s="257"/>
      <c r="K365" s="242" t="s">
        <v>583</v>
      </c>
      <c r="L365" s="199"/>
      <c r="M365" s="122"/>
      <c r="N365" s="242" t="s">
        <v>524</v>
      </c>
      <c r="O365" s="63" t="s">
        <v>339</v>
      </c>
      <c r="P365" s="242" t="n">
        <v>72</v>
      </c>
      <c r="Q365" s="63" t="s">
        <v>240</v>
      </c>
      <c r="R365" s="270" t="n">
        <v>30.1</v>
      </c>
      <c r="S365" s="30" t="n">
        <f aca="false">P365*R365</f>
        <v>2167.2</v>
      </c>
      <c r="T365" s="123"/>
      <c r="U365" s="90" t="n">
        <f aca="false">S365*$T$352/SUM($S$352:$S$359)</f>
        <v>574.384627163965</v>
      </c>
      <c r="V365" s="30" t="n">
        <f aca="false">U365+S365</f>
        <v>2741.58462716397</v>
      </c>
      <c r="W365" s="30" t="n">
        <f aca="false">V365/P365</f>
        <v>38.0775642661662</v>
      </c>
    </row>
    <row r="366" customFormat="false" ht="15" hidden="false" customHeight="true" outlineLevel="0" collapsed="false">
      <c r="A366" s="76" t="s">
        <v>577</v>
      </c>
      <c r="B366" s="76" t="str">
        <f aca="false">RIGHT(A366,LEN(A366)-FIND("_",A366))</f>
        <v>C38022</v>
      </c>
      <c r="C366" s="77" t="str">
        <f aca="false">_xlfn.TEXTJOIN("-",TRUE(),MID(A366,1,4),MID(A366,5,2),MID(A366,7,2))</f>
        <v>2024-04-22</v>
      </c>
      <c r="D366" s="77" t="n">
        <v>45404</v>
      </c>
      <c r="E366" s="122" t="s">
        <v>235</v>
      </c>
      <c r="F366" s="122" t="s">
        <v>26</v>
      </c>
      <c r="G366" s="242" t="s">
        <v>586</v>
      </c>
      <c r="H366" s="267" t="n">
        <v>45392</v>
      </c>
      <c r="I366" s="257"/>
      <c r="J366" s="257"/>
      <c r="K366" s="242" t="s">
        <v>583</v>
      </c>
      <c r="L366" s="199"/>
      <c r="M366" s="122"/>
      <c r="N366" s="242" t="s">
        <v>519</v>
      </c>
      <c r="O366" s="63" t="s">
        <v>520</v>
      </c>
      <c r="P366" s="242" t="n">
        <v>4</v>
      </c>
      <c r="Q366" s="63" t="s">
        <v>240</v>
      </c>
      <c r="R366" s="270" t="n">
        <v>97.61</v>
      </c>
      <c r="S366" s="30" t="n">
        <f aca="false">P366*R366</f>
        <v>390.44</v>
      </c>
      <c r="T366" s="123"/>
      <c r="U366" s="90" t="n">
        <f aca="false">S366*$T$352/SUM($S$352:$S$359)</f>
        <v>103.480405052556</v>
      </c>
      <c r="V366" s="30" t="n">
        <f aca="false">U366+S366</f>
        <v>493.920405052556</v>
      </c>
      <c r="W366" s="30" t="n">
        <f aca="false">V366/P366</f>
        <v>123.480101263139</v>
      </c>
    </row>
    <row r="367" customFormat="false" ht="15" hidden="false" customHeight="true" outlineLevel="0" collapsed="false">
      <c r="A367" s="76" t="s">
        <v>577</v>
      </c>
      <c r="B367" s="76" t="str">
        <f aca="false">RIGHT(A367,LEN(A367)-FIND("_",A367))</f>
        <v>C38022</v>
      </c>
      <c r="C367" s="77" t="str">
        <f aca="false">_xlfn.TEXTJOIN("-",TRUE(),MID(A367,1,4),MID(A367,5,2),MID(A367,7,2))</f>
        <v>2024-04-22</v>
      </c>
      <c r="D367" s="77" t="n">
        <v>45404</v>
      </c>
      <c r="E367" s="122" t="s">
        <v>235</v>
      </c>
      <c r="F367" s="122" t="s">
        <v>26</v>
      </c>
      <c r="G367" s="242" t="s">
        <v>587</v>
      </c>
      <c r="H367" s="267" t="n">
        <v>45392</v>
      </c>
      <c r="I367" s="257"/>
      <c r="J367" s="257"/>
      <c r="K367" s="242" t="s">
        <v>588</v>
      </c>
      <c r="L367" s="199"/>
      <c r="M367" s="122"/>
      <c r="N367" s="242" t="s">
        <v>554</v>
      </c>
      <c r="O367" s="63" t="s">
        <v>555</v>
      </c>
      <c r="P367" s="242" t="n">
        <v>320</v>
      </c>
      <c r="Q367" s="63" t="s">
        <v>240</v>
      </c>
      <c r="R367" s="270" t="n">
        <v>4.87</v>
      </c>
      <c r="S367" s="30" t="n">
        <f aca="false">P367*R367</f>
        <v>1558.4</v>
      </c>
      <c r="T367" s="123"/>
      <c r="U367" s="90" t="n">
        <f aca="false">S367*$T$352/SUM($S$352:$S$359)</f>
        <v>413.031101408418</v>
      </c>
      <c r="V367" s="30" t="n">
        <f aca="false">U367+S367</f>
        <v>1971.43110140842</v>
      </c>
      <c r="W367" s="30" t="n">
        <f aca="false">V367/P367</f>
        <v>6.16072219190131</v>
      </c>
    </row>
    <row r="368" customFormat="false" ht="15" hidden="false" customHeight="true" outlineLevel="0" collapsed="false">
      <c r="A368" s="76" t="s">
        <v>577</v>
      </c>
      <c r="B368" s="76" t="str">
        <f aca="false">RIGHT(A368,LEN(A368)-FIND("_",A368))</f>
        <v>C38022</v>
      </c>
      <c r="C368" s="77" t="str">
        <f aca="false">_xlfn.TEXTJOIN("-",TRUE(),MID(A368,1,4),MID(A368,5,2),MID(A368,7,2))</f>
        <v>2024-04-22</v>
      </c>
      <c r="D368" s="77" t="n">
        <v>45404</v>
      </c>
      <c r="E368" s="122" t="s">
        <v>235</v>
      </c>
      <c r="F368" s="122" t="s">
        <v>26</v>
      </c>
      <c r="G368" s="242" t="s">
        <v>587</v>
      </c>
      <c r="H368" s="267" t="n">
        <v>45392</v>
      </c>
      <c r="I368" s="257"/>
      <c r="J368" s="257"/>
      <c r="K368" s="242" t="s">
        <v>588</v>
      </c>
      <c r="L368" s="199"/>
      <c r="M368" s="122"/>
      <c r="N368" s="242" t="s">
        <v>556</v>
      </c>
      <c r="O368" s="63" t="s">
        <v>557</v>
      </c>
      <c r="P368" s="242" t="n">
        <v>640</v>
      </c>
      <c r="Q368" s="63" t="s">
        <v>240</v>
      </c>
      <c r="R368" s="270" t="n">
        <v>12.16</v>
      </c>
      <c r="S368" s="30" t="n">
        <f aca="false">P368*R368</f>
        <v>7782.4</v>
      </c>
      <c r="T368" s="123"/>
      <c r="U368" s="90" t="n">
        <f aca="false">S368*$T$352/SUM($S$352:$S$359)</f>
        <v>2062.61116760836</v>
      </c>
      <c r="V368" s="30" t="n">
        <f aca="false">U368+S368</f>
        <v>9845.01116760836</v>
      </c>
      <c r="W368" s="30" t="n">
        <f aca="false">V368/P368</f>
        <v>15.3828299493881</v>
      </c>
    </row>
    <row r="369" customFormat="false" ht="15" hidden="false" customHeight="true" outlineLevel="0" collapsed="false">
      <c r="A369" s="76" t="s">
        <v>577</v>
      </c>
      <c r="B369" s="76" t="str">
        <f aca="false">RIGHT(A369,LEN(A369)-FIND("_",A369))</f>
        <v>C38022</v>
      </c>
      <c r="C369" s="77" t="str">
        <f aca="false">_xlfn.TEXTJOIN("-",TRUE(),MID(A369,1,4),MID(A369,5,2),MID(A369,7,2))</f>
        <v>2024-04-22</v>
      </c>
      <c r="D369" s="77" t="n">
        <v>45404</v>
      </c>
      <c r="E369" s="122" t="s">
        <v>235</v>
      </c>
      <c r="F369" s="122" t="s">
        <v>26</v>
      </c>
      <c r="G369" s="242" t="s">
        <v>587</v>
      </c>
      <c r="H369" s="267" t="n">
        <v>45392</v>
      </c>
      <c r="I369" s="257"/>
      <c r="J369" s="257"/>
      <c r="K369" s="242" t="s">
        <v>588</v>
      </c>
      <c r="L369" s="199"/>
      <c r="M369" s="122"/>
      <c r="N369" s="242" t="s">
        <v>558</v>
      </c>
      <c r="O369" s="63" t="s">
        <v>559</v>
      </c>
      <c r="P369" s="242" t="n">
        <v>216</v>
      </c>
      <c r="Q369" s="63" t="s">
        <v>240</v>
      </c>
      <c r="R369" s="270" t="n">
        <v>1.74</v>
      </c>
      <c r="S369" s="30" t="n">
        <f aca="false">P369*R369</f>
        <v>375.84</v>
      </c>
      <c r="T369" s="123"/>
      <c r="U369" s="90" t="n">
        <f aca="false">S369*$T$352/SUM($S$352:$S$359)</f>
        <v>99.6108888304284</v>
      </c>
      <c r="V369" s="30" t="n">
        <f aca="false">U369+S369</f>
        <v>475.450888830428</v>
      </c>
      <c r="W369" s="30" t="n">
        <f aca="false">V369/P369</f>
        <v>2.20116152236309</v>
      </c>
    </row>
    <row r="370" customFormat="false" ht="15" hidden="false" customHeight="true" outlineLevel="0" collapsed="false">
      <c r="A370" s="78" t="s">
        <v>577</v>
      </c>
      <c r="B370" s="78" t="str">
        <f aca="false">RIGHT(A370,LEN(A370)-FIND("_",A370))</f>
        <v>C38022</v>
      </c>
      <c r="C370" s="79" t="str">
        <f aca="false">_xlfn.TEXTJOIN("-",TRUE(),MID(A370,1,4),MID(A370,5,2),MID(A370,7,2))</f>
        <v>2024-04-22</v>
      </c>
      <c r="D370" s="79" t="n">
        <v>45404</v>
      </c>
      <c r="E370" s="128" t="s">
        <v>235</v>
      </c>
      <c r="F370" s="128" t="s">
        <v>26</v>
      </c>
      <c r="G370" s="245" t="s">
        <v>587</v>
      </c>
      <c r="H370" s="271" t="n">
        <v>45392</v>
      </c>
      <c r="I370" s="272"/>
      <c r="J370" s="272"/>
      <c r="K370" s="245" t="s">
        <v>588</v>
      </c>
      <c r="L370" s="202"/>
      <c r="M370" s="128"/>
      <c r="N370" s="245" t="s">
        <v>580</v>
      </c>
      <c r="O370" s="67" t="s">
        <v>581</v>
      </c>
      <c r="P370" s="245" t="n">
        <v>720</v>
      </c>
      <c r="Q370" s="67" t="s">
        <v>240</v>
      </c>
      <c r="R370" s="277" t="n">
        <v>2.8</v>
      </c>
      <c r="S370" s="45" t="n">
        <f aca="false">P370*R370</f>
        <v>2016</v>
      </c>
      <c r="T370" s="129"/>
      <c r="U370" s="116" t="n">
        <f aca="false">S370*$T$352/SUM($S$352:$S$359)</f>
        <v>534.311281082758</v>
      </c>
      <c r="V370" s="45" t="n">
        <f aca="false">U370+S370</f>
        <v>2550.31128108276</v>
      </c>
      <c r="W370" s="45" t="n">
        <f aca="false">V370/P370</f>
        <v>3.54209900150383</v>
      </c>
    </row>
    <row r="371" customFormat="false" ht="15" hidden="false" customHeight="true" outlineLevel="0" collapsed="false">
      <c r="A371" s="69" t="s">
        <v>589</v>
      </c>
      <c r="B371" s="69" t="str">
        <f aca="false">RIGHT(A371,LEN(A371)-FIND("_",A371))</f>
        <v>C38958</v>
      </c>
      <c r="C371" s="70" t="str">
        <f aca="false">_xlfn.TEXTJOIN("-",TRUE(),MID(A371,1,4),MID(A371,5,2),MID(A371,7,2))</f>
        <v>2024-04-24</v>
      </c>
      <c r="D371" s="70" t="n">
        <v>45406</v>
      </c>
      <c r="E371" s="49" t="s">
        <v>235</v>
      </c>
      <c r="F371" s="49" t="s">
        <v>26</v>
      </c>
      <c r="G371" s="239" t="s">
        <v>590</v>
      </c>
      <c r="H371" s="264" t="n">
        <v>45399</v>
      </c>
      <c r="I371" s="274"/>
      <c r="J371" s="274"/>
      <c r="K371" s="239" t="s">
        <v>591</v>
      </c>
      <c r="L371" s="194"/>
      <c r="M371" s="49"/>
      <c r="N371" s="242" t="s">
        <v>541</v>
      </c>
      <c r="O371" s="160" t="s">
        <v>542</v>
      </c>
      <c r="P371" s="239" t="n">
        <v>2</v>
      </c>
      <c r="Q371" s="75" t="s">
        <v>240</v>
      </c>
      <c r="R371" s="275" t="n">
        <v>61.92</v>
      </c>
      <c r="S371" s="59" t="n">
        <f aca="false">P371*R371</f>
        <v>123.84</v>
      </c>
      <c r="T371" s="276" t="n">
        <v>5400</v>
      </c>
      <c r="U371" s="85" t="n">
        <f aca="false">S371*$T$371/SUM($S$371:$S$383)</f>
        <v>51.207056958754</v>
      </c>
      <c r="V371" s="59" t="n">
        <f aca="false">U371+S371</f>
        <v>175.047056958754</v>
      </c>
      <c r="W371" s="59" t="n">
        <f aca="false">V371/P371</f>
        <v>87.523528479377</v>
      </c>
    </row>
    <row r="372" customFormat="false" ht="15" hidden="false" customHeight="true" outlineLevel="0" collapsed="false">
      <c r="A372" s="76" t="s">
        <v>589</v>
      </c>
      <c r="B372" s="76" t="str">
        <f aca="false">RIGHT(A372,LEN(A372)-FIND("_",A372))</f>
        <v>C38958</v>
      </c>
      <c r="C372" s="77" t="str">
        <f aca="false">_xlfn.TEXTJOIN("-",TRUE(),MID(A372,1,4),MID(A372,5,2),MID(A372,7,2))</f>
        <v>2024-04-24</v>
      </c>
      <c r="D372" s="77" t="n">
        <v>45406</v>
      </c>
      <c r="E372" s="122" t="s">
        <v>235</v>
      </c>
      <c r="F372" s="122" t="s">
        <v>26</v>
      </c>
      <c r="G372" s="242" t="s">
        <v>590</v>
      </c>
      <c r="H372" s="267" t="n">
        <v>45399</v>
      </c>
      <c r="I372" s="257"/>
      <c r="J372" s="257"/>
      <c r="K372" s="242" t="s">
        <v>591</v>
      </c>
      <c r="L372" s="199"/>
      <c r="M372" s="122"/>
      <c r="N372" s="242" t="s">
        <v>592</v>
      </c>
      <c r="O372" s="63" t="s">
        <v>520</v>
      </c>
      <c r="P372" s="242" t="n">
        <v>8</v>
      </c>
      <c r="Q372" s="63" t="s">
        <v>240</v>
      </c>
      <c r="R372" s="270" t="n">
        <v>97.61</v>
      </c>
      <c r="S372" s="30" t="n">
        <f aca="false">P372*R372</f>
        <v>780.88</v>
      </c>
      <c r="T372" s="123"/>
      <c r="U372" s="90" t="n">
        <f aca="false">S372*$T$371/SUM($S$371:$S$383)</f>
        <v>322.888942489921</v>
      </c>
      <c r="V372" s="30" t="n">
        <f aca="false">U372+S372</f>
        <v>1103.76894248992</v>
      </c>
      <c r="W372" s="30" t="n">
        <f aca="false">V372/P372</f>
        <v>137.97111781124</v>
      </c>
    </row>
    <row r="373" customFormat="false" ht="15" hidden="false" customHeight="true" outlineLevel="0" collapsed="false">
      <c r="A373" s="76" t="s">
        <v>589</v>
      </c>
      <c r="B373" s="76" t="str">
        <f aca="false">RIGHT(A373,LEN(A373)-FIND("_",A373))</f>
        <v>C38958</v>
      </c>
      <c r="C373" s="77" t="str">
        <f aca="false">_xlfn.TEXTJOIN("-",TRUE(),MID(A373,1,4),MID(A373,5,2),MID(A373,7,2))</f>
        <v>2024-04-24</v>
      </c>
      <c r="D373" s="77" t="n">
        <v>45406</v>
      </c>
      <c r="E373" s="122" t="s">
        <v>235</v>
      </c>
      <c r="F373" s="122" t="s">
        <v>26</v>
      </c>
      <c r="G373" s="242" t="s">
        <v>590</v>
      </c>
      <c r="H373" s="267" t="n">
        <v>45399</v>
      </c>
      <c r="I373" s="257"/>
      <c r="J373" s="257"/>
      <c r="K373" s="242" t="s">
        <v>591</v>
      </c>
      <c r="L373" s="199"/>
      <c r="M373" s="122"/>
      <c r="N373" s="242" t="s">
        <v>517</v>
      </c>
      <c r="O373" s="63" t="s">
        <v>518</v>
      </c>
      <c r="P373" s="242" t="n">
        <v>8</v>
      </c>
      <c r="Q373" s="63" t="s">
        <v>240</v>
      </c>
      <c r="R373" s="270" t="n">
        <v>93.74</v>
      </c>
      <c r="S373" s="30" t="n">
        <f aca="false">P373*R373</f>
        <v>749.92</v>
      </c>
      <c r="T373" s="123"/>
      <c r="U373" s="90" t="n">
        <f aca="false">S373*$T$371/SUM($S$371:$S$383)</f>
        <v>310.087178250233</v>
      </c>
      <c r="V373" s="30" t="n">
        <f aca="false">U373+S373</f>
        <v>1060.00717825023</v>
      </c>
      <c r="W373" s="30" t="n">
        <f aca="false">V373/P373</f>
        <v>132.500897281279</v>
      </c>
    </row>
    <row r="374" customFormat="false" ht="15" hidden="false" customHeight="true" outlineLevel="0" collapsed="false">
      <c r="A374" s="76" t="s">
        <v>589</v>
      </c>
      <c r="B374" s="76" t="str">
        <f aca="false">RIGHT(A374,LEN(A374)-FIND("_",A374))</f>
        <v>C38958</v>
      </c>
      <c r="C374" s="77" t="str">
        <f aca="false">_xlfn.TEXTJOIN("-",TRUE(),MID(A374,1,4),MID(A374,5,2),MID(A374,7,2))</f>
        <v>2024-04-24</v>
      </c>
      <c r="D374" s="77" t="n">
        <v>45406</v>
      </c>
      <c r="E374" s="122" t="s">
        <v>235</v>
      </c>
      <c r="F374" s="122" t="s">
        <v>26</v>
      </c>
      <c r="G374" s="242" t="s">
        <v>593</v>
      </c>
      <c r="H374" s="267" t="n">
        <v>45399</v>
      </c>
      <c r="I374" s="257"/>
      <c r="J374" s="257"/>
      <c r="K374" s="242" t="s">
        <v>591</v>
      </c>
      <c r="L374" s="199"/>
      <c r="M374" s="122"/>
      <c r="N374" s="242" t="s">
        <v>594</v>
      </c>
      <c r="O374" s="63" t="s">
        <v>342</v>
      </c>
      <c r="P374" s="242" t="n">
        <v>6</v>
      </c>
      <c r="Q374" s="63" t="s">
        <v>240</v>
      </c>
      <c r="R374" s="270" t="n">
        <v>43</v>
      </c>
      <c r="S374" s="30" t="n">
        <f aca="false">P374*R374</f>
        <v>258</v>
      </c>
      <c r="T374" s="123"/>
      <c r="U374" s="90" t="n">
        <f aca="false">S374*$T$371/SUM($S$371:$S$383)</f>
        <v>106.681368664071</v>
      </c>
      <c r="V374" s="30" t="n">
        <f aca="false">U374+S374</f>
        <v>364.681368664071</v>
      </c>
      <c r="W374" s="30" t="n">
        <f aca="false">V374/P374</f>
        <v>60.7802281106785</v>
      </c>
    </row>
    <row r="375" customFormat="false" ht="15" hidden="false" customHeight="true" outlineLevel="0" collapsed="false">
      <c r="A375" s="76" t="s">
        <v>589</v>
      </c>
      <c r="B375" s="76" t="str">
        <f aca="false">RIGHT(A375,LEN(A375)-FIND("_",A375))</f>
        <v>C38958</v>
      </c>
      <c r="C375" s="77" t="str">
        <f aca="false">_xlfn.TEXTJOIN("-",TRUE(),MID(A375,1,4),MID(A375,5,2),MID(A375,7,2))</f>
        <v>2024-04-24</v>
      </c>
      <c r="D375" s="77" t="n">
        <v>45406</v>
      </c>
      <c r="E375" s="122" t="s">
        <v>235</v>
      </c>
      <c r="F375" s="122" t="s">
        <v>26</v>
      </c>
      <c r="G375" s="242" t="s">
        <v>593</v>
      </c>
      <c r="H375" s="267" t="n">
        <v>45399</v>
      </c>
      <c r="I375" s="257"/>
      <c r="J375" s="257"/>
      <c r="K375" s="242" t="s">
        <v>591</v>
      </c>
      <c r="L375" s="199"/>
      <c r="M375" s="122"/>
      <c r="N375" s="242" t="s">
        <v>595</v>
      </c>
      <c r="O375" s="63" t="s">
        <v>339</v>
      </c>
      <c r="P375" s="242" t="n">
        <v>12</v>
      </c>
      <c r="Q375" s="63" t="s">
        <v>240</v>
      </c>
      <c r="R375" s="270" t="n">
        <v>30.1</v>
      </c>
      <c r="S375" s="30" t="n">
        <f aca="false">P375*R375</f>
        <v>361.2</v>
      </c>
      <c r="T375" s="123"/>
      <c r="U375" s="90" t="n">
        <f aca="false">S375*$T$371/SUM($S$371:$S$383)</f>
        <v>149.353916129699</v>
      </c>
      <c r="V375" s="30" t="n">
        <f aca="false">U375+S375</f>
        <v>510.553916129699</v>
      </c>
      <c r="W375" s="30" t="n">
        <f aca="false">V375/P375</f>
        <v>42.5461596774749</v>
      </c>
    </row>
    <row r="376" customFormat="false" ht="15" hidden="false" customHeight="true" outlineLevel="0" collapsed="false">
      <c r="A376" s="76" t="s">
        <v>589</v>
      </c>
      <c r="B376" s="76" t="str">
        <f aca="false">RIGHT(A376,LEN(A376)-FIND("_",A376))</f>
        <v>C38958</v>
      </c>
      <c r="C376" s="77" t="str">
        <f aca="false">_xlfn.TEXTJOIN("-",TRUE(),MID(A376,1,4),MID(A376,5,2),MID(A376,7,2))</f>
        <v>2024-04-24</v>
      </c>
      <c r="D376" s="77" t="n">
        <v>45406</v>
      </c>
      <c r="E376" s="122" t="s">
        <v>235</v>
      </c>
      <c r="F376" s="122" t="s">
        <v>26</v>
      </c>
      <c r="G376" s="242" t="s">
        <v>596</v>
      </c>
      <c r="H376" s="267" t="n">
        <v>45399</v>
      </c>
      <c r="I376" s="257"/>
      <c r="J376" s="257"/>
      <c r="K376" s="242" t="s">
        <v>591</v>
      </c>
      <c r="L376" s="199"/>
      <c r="M376" s="122"/>
      <c r="N376" s="242" t="s">
        <v>574</v>
      </c>
      <c r="O376" s="63" t="s">
        <v>243</v>
      </c>
      <c r="P376" s="242" t="n">
        <v>24</v>
      </c>
      <c r="Q376" s="63" t="s">
        <v>240</v>
      </c>
      <c r="R376" s="270" t="n">
        <v>18.2</v>
      </c>
      <c r="S376" s="30" t="n">
        <f aca="false">P376*R376</f>
        <v>436.8</v>
      </c>
      <c r="T376" s="123"/>
      <c r="U376" s="90" t="n">
        <f aca="false">S376*$T$371/SUM($S$371:$S$383)</f>
        <v>180.614038110334</v>
      </c>
      <c r="V376" s="30" t="n">
        <f aca="false">U376+S376</f>
        <v>617.414038110334</v>
      </c>
      <c r="W376" s="30" t="n">
        <f aca="false">V376/P376</f>
        <v>25.7255849212639</v>
      </c>
    </row>
    <row r="377" customFormat="false" ht="15" hidden="false" customHeight="true" outlineLevel="0" collapsed="false">
      <c r="A377" s="76" t="s">
        <v>589</v>
      </c>
      <c r="B377" s="76" t="str">
        <f aca="false">RIGHT(A377,LEN(A377)-FIND("_",A377))</f>
        <v>C38958</v>
      </c>
      <c r="C377" s="77" t="str">
        <f aca="false">_xlfn.TEXTJOIN("-",TRUE(),MID(A377,1,4),MID(A377,5,2),MID(A377,7,2))</f>
        <v>2024-04-24</v>
      </c>
      <c r="D377" s="77" t="n">
        <v>45406</v>
      </c>
      <c r="E377" s="122" t="s">
        <v>235</v>
      </c>
      <c r="F377" s="122" t="s">
        <v>26</v>
      </c>
      <c r="G377" s="242" t="s">
        <v>597</v>
      </c>
      <c r="H377" s="267" t="n">
        <v>45399</v>
      </c>
      <c r="I377" s="257"/>
      <c r="J377" s="257"/>
      <c r="K377" s="242" t="s">
        <v>591</v>
      </c>
      <c r="L377" s="199"/>
      <c r="M377" s="122"/>
      <c r="N377" s="242" t="s">
        <v>594</v>
      </c>
      <c r="O377" s="63" t="s">
        <v>342</v>
      </c>
      <c r="P377" s="242" t="n">
        <v>36</v>
      </c>
      <c r="Q377" s="63" t="s">
        <v>240</v>
      </c>
      <c r="R377" s="270" t="n">
        <v>43</v>
      </c>
      <c r="S377" s="30" t="n">
        <f aca="false">P377*R377</f>
        <v>1548</v>
      </c>
      <c r="T377" s="123"/>
      <c r="U377" s="90" t="n">
        <f aca="false">S377*$T$371/SUM($S$371:$S$383)</f>
        <v>640.088211984425</v>
      </c>
      <c r="V377" s="30" t="n">
        <f aca="false">U377+S377</f>
        <v>2188.08821198443</v>
      </c>
      <c r="W377" s="30" t="n">
        <f aca="false">V377/P377</f>
        <v>60.7802281106785</v>
      </c>
    </row>
    <row r="378" customFormat="false" ht="15" hidden="false" customHeight="true" outlineLevel="0" collapsed="false">
      <c r="A378" s="76" t="s">
        <v>589</v>
      </c>
      <c r="B378" s="76" t="str">
        <f aca="false">RIGHT(A378,LEN(A378)-FIND("_",A378))</f>
        <v>C38958</v>
      </c>
      <c r="C378" s="77" t="str">
        <f aca="false">_xlfn.TEXTJOIN("-",TRUE(),MID(A378,1,4),MID(A378,5,2),MID(A378,7,2))</f>
        <v>2024-04-24</v>
      </c>
      <c r="D378" s="77" t="n">
        <v>45406</v>
      </c>
      <c r="E378" s="122" t="s">
        <v>235</v>
      </c>
      <c r="F378" s="122" t="s">
        <v>26</v>
      </c>
      <c r="G378" s="242" t="s">
        <v>597</v>
      </c>
      <c r="H378" s="267" t="n">
        <v>45399</v>
      </c>
      <c r="I378" s="257"/>
      <c r="J378" s="257"/>
      <c r="K378" s="242" t="s">
        <v>591</v>
      </c>
      <c r="L378" s="199"/>
      <c r="M378" s="122"/>
      <c r="N378" s="242" t="s">
        <v>595</v>
      </c>
      <c r="O378" s="63" t="s">
        <v>339</v>
      </c>
      <c r="P378" s="242" t="n">
        <v>84</v>
      </c>
      <c r="Q378" s="63" t="s">
        <v>240</v>
      </c>
      <c r="R378" s="270" t="n">
        <v>30.1</v>
      </c>
      <c r="S378" s="30" t="n">
        <f aca="false">P378*R378</f>
        <v>2528.4</v>
      </c>
      <c r="T378" s="123"/>
      <c r="U378" s="90" t="n">
        <f aca="false">S378*$T$371/SUM($S$371:$S$383)</f>
        <v>1045.47741290789</v>
      </c>
      <c r="V378" s="30" t="n">
        <f aca="false">U378+S378</f>
        <v>3573.87741290789</v>
      </c>
      <c r="W378" s="30" t="n">
        <f aca="false">V378/P378</f>
        <v>42.5461596774749</v>
      </c>
    </row>
    <row r="379" customFormat="false" ht="15" hidden="false" customHeight="true" outlineLevel="0" collapsed="false">
      <c r="A379" s="76" t="s">
        <v>589</v>
      </c>
      <c r="B379" s="76" t="str">
        <f aca="false">RIGHT(A379,LEN(A379)-FIND("_",A379))</f>
        <v>C38958</v>
      </c>
      <c r="C379" s="77" t="str">
        <f aca="false">_xlfn.TEXTJOIN("-",TRUE(),MID(A379,1,4),MID(A379,5,2),MID(A379,7,2))</f>
        <v>2024-04-24</v>
      </c>
      <c r="D379" s="77" t="n">
        <v>45406</v>
      </c>
      <c r="E379" s="122" t="s">
        <v>235</v>
      </c>
      <c r="F379" s="122" t="s">
        <v>26</v>
      </c>
      <c r="G379" s="242" t="s">
        <v>598</v>
      </c>
      <c r="H379" s="267" t="n">
        <v>45399</v>
      </c>
      <c r="I379" s="257"/>
      <c r="J379" s="257"/>
      <c r="K379" s="242" t="s">
        <v>591</v>
      </c>
      <c r="L379" s="199"/>
      <c r="M379" s="122"/>
      <c r="N379" s="242" t="s">
        <v>599</v>
      </c>
      <c r="O379" s="160" t="s">
        <v>542</v>
      </c>
      <c r="P379" s="242" t="n">
        <v>6</v>
      </c>
      <c r="Q379" s="63" t="s">
        <v>240</v>
      </c>
      <c r="R379" s="270" t="n">
        <v>61.92</v>
      </c>
      <c r="S379" s="30" t="n">
        <f aca="false">P379*R379</f>
        <v>371.52</v>
      </c>
      <c r="T379" s="123"/>
      <c r="U379" s="90" t="n">
        <f aca="false">S379*$T$371/SUM($S$371:$S$383)</f>
        <v>153.621170876262</v>
      </c>
      <c r="V379" s="30" t="n">
        <f aca="false">U379+S379</f>
        <v>525.141170876262</v>
      </c>
      <c r="W379" s="30" t="n">
        <f aca="false">V379/P379</f>
        <v>87.523528479377</v>
      </c>
    </row>
    <row r="380" customFormat="false" ht="15" hidden="false" customHeight="true" outlineLevel="0" collapsed="false">
      <c r="A380" s="76" t="s">
        <v>589</v>
      </c>
      <c r="B380" s="76" t="str">
        <f aca="false">RIGHT(A380,LEN(A380)-FIND("_",A380))</f>
        <v>C38958</v>
      </c>
      <c r="C380" s="77" t="str">
        <f aca="false">_xlfn.TEXTJOIN("-",TRUE(),MID(A380,1,4),MID(A380,5,2),MID(A380,7,2))</f>
        <v>2024-04-24</v>
      </c>
      <c r="D380" s="77" t="n">
        <v>45406</v>
      </c>
      <c r="E380" s="122" t="s">
        <v>235</v>
      </c>
      <c r="F380" s="122" t="s">
        <v>26</v>
      </c>
      <c r="G380" s="242" t="s">
        <v>598</v>
      </c>
      <c r="H380" s="267" t="n">
        <v>45399</v>
      </c>
      <c r="I380" s="257"/>
      <c r="J380" s="257"/>
      <c r="K380" s="242" t="s">
        <v>591</v>
      </c>
      <c r="L380" s="199"/>
      <c r="M380" s="122"/>
      <c r="N380" s="242" t="s">
        <v>600</v>
      </c>
      <c r="O380" s="63" t="s">
        <v>520</v>
      </c>
      <c r="P380" s="242" t="n">
        <v>8</v>
      </c>
      <c r="Q380" s="63" t="s">
        <v>240</v>
      </c>
      <c r="R380" s="270" t="n">
        <v>97.61</v>
      </c>
      <c r="S380" s="30" t="n">
        <f aca="false">P380*R380</f>
        <v>780.88</v>
      </c>
      <c r="T380" s="123"/>
      <c r="U380" s="90" t="n">
        <f aca="false">S380*$T$371/SUM($S$371:$S$383)</f>
        <v>322.888942489921</v>
      </c>
      <c r="V380" s="30" t="n">
        <f aca="false">U380+S380</f>
        <v>1103.76894248992</v>
      </c>
      <c r="W380" s="30" t="n">
        <f aca="false">V380/P380</f>
        <v>137.97111781124</v>
      </c>
    </row>
    <row r="381" customFormat="false" ht="15" hidden="false" customHeight="true" outlineLevel="0" collapsed="false">
      <c r="A381" s="76" t="s">
        <v>589</v>
      </c>
      <c r="B381" s="76" t="str">
        <f aca="false">RIGHT(A381,LEN(A381)-FIND("_",A381))</f>
        <v>C38958</v>
      </c>
      <c r="C381" s="77" t="str">
        <f aca="false">_xlfn.TEXTJOIN("-",TRUE(),MID(A381,1,4),MID(A381,5,2),MID(A381,7,2))</f>
        <v>2024-04-24</v>
      </c>
      <c r="D381" s="77" t="n">
        <v>45406</v>
      </c>
      <c r="E381" s="122" t="s">
        <v>235</v>
      </c>
      <c r="F381" s="122" t="s">
        <v>26</v>
      </c>
      <c r="G381" s="242" t="s">
        <v>598</v>
      </c>
      <c r="H381" s="267" t="n">
        <v>45399</v>
      </c>
      <c r="I381" s="257"/>
      <c r="J381" s="257"/>
      <c r="K381" s="242" t="s">
        <v>591</v>
      </c>
      <c r="L381" s="199"/>
      <c r="M381" s="122"/>
      <c r="N381" s="242" t="s">
        <v>549</v>
      </c>
      <c r="O381" s="269" t="s">
        <v>512</v>
      </c>
      <c r="P381" s="242" t="n">
        <v>40</v>
      </c>
      <c r="Q381" s="63" t="s">
        <v>240</v>
      </c>
      <c r="R381" s="270" t="n">
        <v>117.39</v>
      </c>
      <c r="S381" s="30" t="n">
        <f aca="false">P381*R381</f>
        <v>4695.6</v>
      </c>
      <c r="T381" s="123"/>
      <c r="U381" s="90" t="n">
        <f aca="false">S381*$T$371/SUM($S$371:$S$383)</f>
        <v>1941.60090968609</v>
      </c>
      <c r="V381" s="30" t="n">
        <f aca="false">U381+S381</f>
        <v>6637.20090968609</v>
      </c>
      <c r="W381" s="30" t="n">
        <f aca="false">V381/P381</f>
        <v>165.930022742152</v>
      </c>
    </row>
    <row r="382" customFormat="false" ht="15" hidden="false" customHeight="true" outlineLevel="0" collapsed="false">
      <c r="A382" s="76" t="s">
        <v>589</v>
      </c>
      <c r="B382" s="76" t="str">
        <f aca="false">RIGHT(A382,LEN(A382)-FIND("_",A382))</f>
        <v>C38958</v>
      </c>
      <c r="C382" s="77" t="str">
        <f aca="false">_xlfn.TEXTJOIN("-",TRUE(),MID(A382,1,4),MID(A382,5,2),MID(A382,7,2))</f>
        <v>2024-04-24</v>
      </c>
      <c r="D382" s="77" t="n">
        <v>45406</v>
      </c>
      <c r="E382" s="122" t="s">
        <v>235</v>
      </c>
      <c r="F382" s="122" t="s">
        <v>26</v>
      </c>
      <c r="G382" s="242" t="s">
        <v>598</v>
      </c>
      <c r="H382" s="267" t="n">
        <v>45399</v>
      </c>
      <c r="I382" s="257"/>
      <c r="J382" s="257"/>
      <c r="K382" s="242" t="s">
        <v>591</v>
      </c>
      <c r="L382" s="199"/>
      <c r="M382" s="122"/>
      <c r="N382" s="242" t="s">
        <v>601</v>
      </c>
      <c r="O382" s="63" t="s">
        <v>505</v>
      </c>
      <c r="P382" s="242" t="n">
        <v>2</v>
      </c>
      <c r="Q382" s="63" t="s">
        <v>240</v>
      </c>
      <c r="R382" s="270" t="n">
        <v>141.47</v>
      </c>
      <c r="S382" s="30" t="n">
        <f aca="false">P382*R382</f>
        <v>282.94</v>
      </c>
      <c r="T382" s="123"/>
      <c r="U382" s="90" t="n">
        <f aca="false">S382*$T$371/SUM($S$371:$S$383)</f>
        <v>116.993900968264</v>
      </c>
      <c r="V382" s="30" t="n">
        <f aca="false">U382+S382</f>
        <v>399.933900968264</v>
      </c>
      <c r="W382" s="30" t="n">
        <f aca="false">V382/P382</f>
        <v>199.966950484132</v>
      </c>
    </row>
    <row r="383" customFormat="false" ht="15" hidden="false" customHeight="true" outlineLevel="0" collapsed="false">
      <c r="A383" s="78" t="s">
        <v>589</v>
      </c>
      <c r="B383" s="78" t="str">
        <f aca="false">RIGHT(A383,LEN(A383)-FIND("_",A383))</f>
        <v>C38958</v>
      </c>
      <c r="C383" s="79" t="str">
        <f aca="false">_xlfn.TEXTJOIN("-",TRUE(),MID(A383,1,4),MID(A383,5,2),MID(A383,7,2))</f>
        <v>2024-04-24</v>
      </c>
      <c r="D383" s="79" t="n">
        <v>45406</v>
      </c>
      <c r="E383" s="128" t="s">
        <v>235</v>
      </c>
      <c r="F383" s="128" t="s">
        <v>26</v>
      </c>
      <c r="G383" s="245" t="s">
        <v>598</v>
      </c>
      <c r="H383" s="271" t="n">
        <v>45399</v>
      </c>
      <c r="I383" s="272"/>
      <c r="J383" s="272"/>
      <c r="K383" s="245" t="s">
        <v>591</v>
      </c>
      <c r="L383" s="202"/>
      <c r="M383" s="128"/>
      <c r="N383" s="245" t="s">
        <v>602</v>
      </c>
      <c r="O383" s="67" t="s">
        <v>507</v>
      </c>
      <c r="P383" s="245" t="n">
        <v>1</v>
      </c>
      <c r="Q383" s="67" t="s">
        <v>240</v>
      </c>
      <c r="R383" s="277" t="n">
        <v>141.47</v>
      </c>
      <c r="S383" s="45" t="n">
        <f aca="false">P383*R383</f>
        <v>141.47</v>
      </c>
      <c r="T383" s="129"/>
      <c r="U383" s="116" t="n">
        <f aca="false">S383*$T$371/SUM($S$371:$S$383)</f>
        <v>58.4969504841322</v>
      </c>
      <c r="V383" s="45" t="n">
        <f aca="false">U383+S383</f>
        <v>199.966950484132</v>
      </c>
      <c r="W383" s="45" t="n">
        <f aca="false">V383/P383</f>
        <v>199.966950484132</v>
      </c>
    </row>
    <row r="384" customFormat="false" ht="15" hidden="false" customHeight="true" outlineLevel="0" collapsed="false">
      <c r="A384" s="69" t="s">
        <v>603</v>
      </c>
      <c r="B384" s="69" t="str">
        <f aca="false">RIGHT(A384,LEN(A384)-FIND("_",A384))</f>
        <v>C41197</v>
      </c>
      <c r="C384" s="70" t="str">
        <f aca="false">_xlfn.TEXTJOIN("-",TRUE(),MID(A384,1,4),MID(A384,5,2),MID(A384,7,2))</f>
        <v>2024-04-30</v>
      </c>
      <c r="D384" s="70" t="n">
        <v>45412</v>
      </c>
      <c r="E384" s="166" t="s">
        <v>604</v>
      </c>
      <c r="F384" s="49" t="s">
        <v>26</v>
      </c>
      <c r="G384" s="80" t="s">
        <v>605</v>
      </c>
      <c r="H384" s="70" t="n">
        <v>45380</v>
      </c>
      <c r="I384" s="274"/>
      <c r="J384" s="274"/>
      <c r="K384" s="166" t="s">
        <v>606</v>
      </c>
      <c r="L384" s="194"/>
      <c r="M384" s="49"/>
      <c r="N384" s="278" t="s">
        <v>607</v>
      </c>
      <c r="O384" s="75" t="s">
        <v>608</v>
      </c>
      <c r="P384" s="278" t="n">
        <v>110</v>
      </c>
      <c r="Q384" s="75" t="s">
        <v>240</v>
      </c>
      <c r="R384" s="278" t="n">
        <v>197.2</v>
      </c>
      <c r="S384" s="59" t="n">
        <f aca="false">P384*R384</f>
        <v>21692</v>
      </c>
      <c r="T384" s="276" t="n">
        <v>5800</v>
      </c>
      <c r="U384" s="85" t="n">
        <f aca="false">S384*$T$384/SUM($S$384:$S$389)</f>
        <v>1459.45259971403</v>
      </c>
      <c r="V384" s="59" t="n">
        <f aca="false">U384+S384</f>
        <v>23151.452599714</v>
      </c>
      <c r="W384" s="59" t="n">
        <f aca="false">V384/P384</f>
        <v>210.467750906491</v>
      </c>
    </row>
    <row r="385" customFormat="false" ht="15" hidden="false" customHeight="true" outlineLevel="0" collapsed="false">
      <c r="A385" s="76" t="s">
        <v>603</v>
      </c>
      <c r="B385" s="76" t="str">
        <f aca="false">RIGHT(A385,LEN(A385)-FIND("_",A385))</f>
        <v>C41197</v>
      </c>
      <c r="C385" s="77" t="str">
        <f aca="false">_xlfn.TEXTJOIN("-",TRUE(),MID(A385,1,4),MID(A385,5,2),MID(A385,7,2))</f>
        <v>2024-04-30</v>
      </c>
      <c r="D385" s="77" t="n">
        <v>45412</v>
      </c>
      <c r="E385" s="160" t="s">
        <v>604</v>
      </c>
      <c r="F385" s="122" t="s">
        <v>26</v>
      </c>
      <c r="G385" s="86" t="s">
        <v>605</v>
      </c>
      <c r="H385" s="77" t="n">
        <v>45380</v>
      </c>
      <c r="I385" s="257"/>
      <c r="J385" s="257"/>
      <c r="K385" s="160" t="s">
        <v>606</v>
      </c>
      <c r="L385" s="199"/>
      <c r="M385" s="122"/>
      <c r="N385" s="279" t="s">
        <v>609</v>
      </c>
      <c r="O385" s="63" t="s">
        <v>610</v>
      </c>
      <c r="P385" s="279" t="n">
        <v>80</v>
      </c>
      <c r="Q385" s="63" t="s">
        <v>240</v>
      </c>
      <c r="R385" s="279" t="n">
        <v>349.5</v>
      </c>
      <c r="S385" s="30" t="n">
        <f aca="false">P385*R385</f>
        <v>27960</v>
      </c>
      <c r="T385" s="123"/>
      <c r="U385" s="90" t="n">
        <f aca="false">S385*$T$352/SUM($S$352:$S$359)</f>
        <v>7410.38860073111</v>
      </c>
      <c r="V385" s="30" t="n">
        <f aca="false">U385+S385</f>
        <v>35370.3886007311</v>
      </c>
      <c r="W385" s="30" t="n">
        <f aca="false">V385/P385</f>
        <v>442.129857509139</v>
      </c>
    </row>
    <row r="386" customFormat="false" ht="15" hidden="false" customHeight="true" outlineLevel="0" collapsed="false">
      <c r="A386" s="76" t="s">
        <v>603</v>
      </c>
      <c r="B386" s="76" t="str">
        <f aca="false">RIGHT(A386,LEN(A386)-FIND("_",A386))</f>
        <v>C41197</v>
      </c>
      <c r="C386" s="77" t="str">
        <f aca="false">_xlfn.TEXTJOIN("-",TRUE(),MID(A386,1,4),MID(A386,5,2),MID(A386,7,2))</f>
        <v>2024-04-30</v>
      </c>
      <c r="D386" s="77" t="n">
        <v>45412</v>
      </c>
      <c r="E386" s="160" t="s">
        <v>604</v>
      </c>
      <c r="F386" s="122" t="s">
        <v>26</v>
      </c>
      <c r="G386" s="86" t="s">
        <v>605</v>
      </c>
      <c r="H386" s="77" t="n">
        <v>45380</v>
      </c>
      <c r="I386" s="257"/>
      <c r="J386" s="257"/>
      <c r="K386" s="160" t="s">
        <v>606</v>
      </c>
      <c r="L386" s="199"/>
      <c r="M386" s="122"/>
      <c r="N386" s="279" t="s">
        <v>611</v>
      </c>
      <c r="O386" s="63" t="s">
        <v>612</v>
      </c>
      <c r="P386" s="279" t="n">
        <v>65</v>
      </c>
      <c r="Q386" s="63" t="s">
        <v>240</v>
      </c>
      <c r="R386" s="279" t="n">
        <v>518.9</v>
      </c>
      <c r="S386" s="30" t="n">
        <f aca="false">P386*R386</f>
        <v>33728.5</v>
      </c>
      <c r="T386" s="123"/>
      <c r="U386" s="90" t="n">
        <f aca="false">S386*$T$352/SUM($S$352:$S$359)</f>
        <v>8939.24506150784</v>
      </c>
      <c r="V386" s="30" t="n">
        <f aca="false">U386+S386</f>
        <v>42667.7450615078</v>
      </c>
      <c r="W386" s="30" t="n">
        <f aca="false">V386/P386</f>
        <v>656.426847100121</v>
      </c>
    </row>
    <row r="387" customFormat="false" ht="15" hidden="false" customHeight="true" outlineLevel="0" collapsed="false">
      <c r="A387" s="76" t="s">
        <v>603</v>
      </c>
      <c r="B387" s="76" t="str">
        <f aca="false">RIGHT(A387,LEN(A387)-FIND("_",A387))</f>
        <v>C41197</v>
      </c>
      <c r="C387" s="77" t="str">
        <f aca="false">_xlfn.TEXTJOIN("-",TRUE(),MID(A387,1,4),MID(A387,5,2),MID(A387,7,2))</f>
        <v>2024-04-30</v>
      </c>
      <c r="D387" s="77" t="n">
        <v>45412</v>
      </c>
      <c r="E387" s="160" t="s">
        <v>604</v>
      </c>
      <c r="F387" s="122" t="s">
        <v>26</v>
      </c>
      <c r="G387" s="86" t="s">
        <v>605</v>
      </c>
      <c r="H387" s="77" t="n">
        <v>45380</v>
      </c>
      <c r="I387" s="257"/>
      <c r="J387" s="257"/>
      <c r="K387" s="160" t="s">
        <v>606</v>
      </c>
      <c r="L387" s="199"/>
      <c r="M387" s="122"/>
      <c r="N387" s="279" t="s">
        <v>613</v>
      </c>
      <c r="O387" s="63" t="s">
        <v>614</v>
      </c>
      <c r="P387" s="280" t="n">
        <v>49</v>
      </c>
      <c r="Q387" s="63" t="s">
        <v>240</v>
      </c>
      <c r="R387" s="280" t="n">
        <v>41.36</v>
      </c>
      <c r="S387" s="30" t="n">
        <f aca="false">P387*R387</f>
        <v>2026.64</v>
      </c>
      <c r="T387" s="123"/>
      <c r="U387" s="90" t="n">
        <f aca="false">S387*$T$352/SUM($S$352:$S$359)</f>
        <v>537.131257288472</v>
      </c>
      <c r="V387" s="30" t="n">
        <f aca="false">U387+S387</f>
        <v>2563.77125728847</v>
      </c>
      <c r="W387" s="30" t="n">
        <f aca="false">V387/P387</f>
        <v>52.3218623936423</v>
      </c>
    </row>
    <row r="388" customFormat="false" ht="15" hidden="false" customHeight="true" outlineLevel="0" collapsed="false">
      <c r="A388" s="76" t="s">
        <v>603</v>
      </c>
      <c r="B388" s="76" t="str">
        <f aca="false">RIGHT(A388,LEN(A388)-FIND("_",A388))</f>
        <v>C41197</v>
      </c>
      <c r="C388" s="77" t="str">
        <f aca="false">_xlfn.TEXTJOIN("-",TRUE(),MID(A388,1,4),MID(A388,5,2),MID(A388,7,2))</f>
        <v>2024-04-30</v>
      </c>
      <c r="D388" s="77" t="n">
        <v>45412</v>
      </c>
      <c r="E388" s="160" t="s">
        <v>604</v>
      </c>
      <c r="F388" s="122" t="s">
        <v>26</v>
      </c>
      <c r="G388" s="86" t="s">
        <v>605</v>
      </c>
      <c r="H388" s="77" t="n">
        <v>45380</v>
      </c>
      <c r="I388" s="257"/>
      <c r="J388" s="257"/>
      <c r="K388" s="160" t="s">
        <v>606</v>
      </c>
      <c r="L388" s="199"/>
      <c r="M388" s="122"/>
      <c r="N388" s="279" t="s">
        <v>615</v>
      </c>
      <c r="O388" s="63" t="s">
        <v>616</v>
      </c>
      <c r="P388" s="279" t="n">
        <v>4</v>
      </c>
      <c r="Q388" s="63" t="s">
        <v>240</v>
      </c>
      <c r="R388" s="279" t="n">
        <v>95.12</v>
      </c>
      <c r="S388" s="30" t="n">
        <f aca="false">P388*R388</f>
        <v>380.48</v>
      </c>
      <c r="T388" s="123"/>
      <c r="U388" s="90" t="n">
        <f aca="false">S388*$T$352/SUM($S$352:$S$359)</f>
        <v>100.840652890063</v>
      </c>
      <c r="V388" s="30" t="n">
        <f aca="false">U388+S388</f>
        <v>481.320652890063</v>
      </c>
      <c r="W388" s="30" t="n">
        <f aca="false">V388/P388</f>
        <v>120.330163222516</v>
      </c>
    </row>
    <row r="389" customFormat="false" ht="15" hidden="false" customHeight="true" outlineLevel="0" collapsed="false">
      <c r="A389" s="78" t="s">
        <v>603</v>
      </c>
      <c r="B389" s="78" t="str">
        <f aca="false">RIGHT(A389,LEN(A389)-FIND("_",A389))</f>
        <v>C41197</v>
      </c>
      <c r="C389" s="79" t="str">
        <f aca="false">_xlfn.TEXTJOIN("-",TRUE(),MID(A389,1,4),MID(A389,5,2),MID(A389,7,2))</f>
        <v>2024-04-30</v>
      </c>
      <c r="D389" s="79" t="n">
        <v>45412</v>
      </c>
      <c r="E389" s="171" t="s">
        <v>604</v>
      </c>
      <c r="F389" s="128" t="s">
        <v>26</v>
      </c>
      <c r="G389" s="124" t="s">
        <v>605</v>
      </c>
      <c r="H389" s="79" t="n">
        <v>45380</v>
      </c>
      <c r="I389" s="272"/>
      <c r="J389" s="272"/>
      <c r="K389" s="171" t="s">
        <v>606</v>
      </c>
      <c r="L389" s="202"/>
      <c r="M389" s="128"/>
      <c r="N389" s="281" t="s">
        <v>617</v>
      </c>
      <c r="O389" s="67" t="s">
        <v>618</v>
      </c>
      <c r="P389" s="281" t="n">
        <v>2</v>
      </c>
      <c r="Q389" s="67" t="s">
        <v>240</v>
      </c>
      <c r="R389" s="281" t="n">
        <v>209.2</v>
      </c>
      <c r="S389" s="45" t="n">
        <f aca="false">P389*R389</f>
        <v>418.4</v>
      </c>
      <c r="T389" s="129"/>
      <c r="U389" s="116" t="n">
        <f aca="false">S389*$T$352/SUM($S$352:$S$359)</f>
        <v>110.890793653287</v>
      </c>
      <c r="V389" s="45" t="n">
        <f aca="false">U389+S389</f>
        <v>529.290793653287</v>
      </c>
      <c r="W389" s="45" t="n">
        <f aca="false">V389/P389</f>
        <v>264.645396826643</v>
      </c>
    </row>
    <row r="390" customFormat="false" ht="15" hidden="false" customHeight="true" outlineLevel="0" collapsed="false">
      <c r="A390" s="69" t="s">
        <v>619</v>
      </c>
      <c r="B390" s="69" t="str">
        <f aca="false">RIGHT(A390,LEN(A390)-FIND("_",A390))</f>
        <v>C39976</v>
      </c>
      <c r="C390" s="70" t="str">
        <f aca="false">_xlfn.TEXTJOIN("-",TRUE(),MID(A390,1,4),MID(A390,5,2),MID(A390,7,2))</f>
        <v>2024-04-26</v>
      </c>
      <c r="D390" s="70" t="n">
        <v>45408</v>
      </c>
      <c r="E390" s="49" t="s">
        <v>235</v>
      </c>
      <c r="F390" s="49" t="s">
        <v>26</v>
      </c>
      <c r="G390" s="239" t="s">
        <v>620</v>
      </c>
      <c r="H390" s="70" t="n">
        <v>45400</v>
      </c>
      <c r="I390" s="274"/>
      <c r="J390" s="274"/>
      <c r="K390" s="239" t="s">
        <v>621</v>
      </c>
      <c r="L390" s="194"/>
      <c r="M390" s="49"/>
      <c r="N390" s="239" t="s">
        <v>622</v>
      </c>
      <c r="O390" s="75" t="s">
        <v>623</v>
      </c>
      <c r="P390" s="239" t="n">
        <v>960</v>
      </c>
      <c r="Q390" s="75" t="s">
        <v>240</v>
      </c>
      <c r="R390" s="282" t="n">
        <v>2.66</v>
      </c>
      <c r="S390" s="59" t="n">
        <f aca="false">P390*R390</f>
        <v>2553.6</v>
      </c>
      <c r="T390" s="276" t="n">
        <v>5400</v>
      </c>
      <c r="U390" s="85" t="n">
        <f aca="false">S390*$T$390/SUM($S$390:$S$391)</f>
        <v>1442.1686746988</v>
      </c>
      <c r="V390" s="59" t="n">
        <f aca="false">U390+S390</f>
        <v>3995.7686746988</v>
      </c>
      <c r="W390" s="59" t="n">
        <f aca="false">V390/P390</f>
        <v>4.16225903614458</v>
      </c>
    </row>
    <row r="391" customFormat="false" ht="15" hidden="false" customHeight="true" outlineLevel="0" collapsed="false">
      <c r="A391" s="78" t="s">
        <v>619</v>
      </c>
      <c r="B391" s="78" t="str">
        <f aca="false">RIGHT(A391,LEN(A391)-FIND("_",A391))</f>
        <v>C39976</v>
      </c>
      <c r="C391" s="79" t="str">
        <f aca="false">_xlfn.TEXTJOIN("-",TRUE(),MID(A391,1,4),MID(A391,5,2),MID(A391,7,2))</f>
        <v>2024-04-26</v>
      </c>
      <c r="D391" s="79" t="n">
        <v>45408</v>
      </c>
      <c r="E391" s="128" t="s">
        <v>235</v>
      </c>
      <c r="F391" s="128" t="s">
        <v>26</v>
      </c>
      <c r="G391" s="245" t="s">
        <v>620</v>
      </c>
      <c r="H391" s="79" t="n">
        <v>45400</v>
      </c>
      <c r="I391" s="272"/>
      <c r="J391" s="272"/>
      <c r="K391" s="245" t="s">
        <v>621</v>
      </c>
      <c r="L391" s="202"/>
      <c r="M391" s="128"/>
      <c r="N391" s="245" t="s">
        <v>624</v>
      </c>
      <c r="O391" s="67" t="s">
        <v>625</v>
      </c>
      <c r="P391" s="245" t="n">
        <v>960</v>
      </c>
      <c r="Q391" s="67" t="s">
        <v>240</v>
      </c>
      <c r="R391" s="281" t="n">
        <v>7.3</v>
      </c>
      <c r="S391" s="45" t="n">
        <f aca="false">P391*R391</f>
        <v>7008</v>
      </c>
      <c r="T391" s="129"/>
      <c r="U391" s="116" t="n">
        <f aca="false">S391*$T$390/SUM($S$390:$S$391)</f>
        <v>3957.8313253012</v>
      </c>
      <c r="V391" s="45" t="n">
        <f aca="false">U391+S391</f>
        <v>10965.8313253012</v>
      </c>
      <c r="W391" s="45" t="n">
        <f aca="false">V391/P391</f>
        <v>11.4227409638554</v>
      </c>
    </row>
    <row r="392" customFormat="false" ht="15" hidden="false" customHeight="true" outlineLevel="0" collapsed="false">
      <c r="A392" s="69" t="s">
        <v>626</v>
      </c>
      <c r="B392" s="69" t="str">
        <f aca="false">RIGHT(A392,LEN(A392)-FIND("_",A392))</f>
        <v>C39950</v>
      </c>
      <c r="C392" s="70" t="str">
        <f aca="false">_xlfn.TEXTJOIN("-",TRUE(),MID(A392,1,4),MID(A392,5,2),MID(A392,7,2))</f>
        <v>2024-04-26</v>
      </c>
      <c r="D392" s="70" t="n">
        <v>45408</v>
      </c>
      <c r="E392" s="49" t="s">
        <v>235</v>
      </c>
      <c r="F392" s="49" t="s">
        <v>26</v>
      </c>
      <c r="G392" s="239" t="s">
        <v>627</v>
      </c>
      <c r="H392" s="264" t="n">
        <v>45398</v>
      </c>
      <c r="I392" s="274"/>
      <c r="J392" s="274"/>
      <c r="K392" s="239" t="s">
        <v>628</v>
      </c>
      <c r="L392" s="194"/>
      <c r="M392" s="49"/>
      <c r="N392" s="239" t="s">
        <v>629</v>
      </c>
      <c r="O392" s="75" t="s">
        <v>623</v>
      </c>
      <c r="P392" s="239" t="n">
        <v>2080</v>
      </c>
      <c r="Q392" s="75" t="s">
        <v>240</v>
      </c>
      <c r="R392" s="275" t="n">
        <v>2.66</v>
      </c>
      <c r="S392" s="59" t="n">
        <f aca="false">P392*R392</f>
        <v>5532.8</v>
      </c>
      <c r="T392" s="276" t="n">
        <v>5400</v>
      </c>
      <c r="U392" s="85" t="n">
        <f aca="false">S392*$T$392/SUM($S$392:$S$393)</f>
        <v>3168.70863736637</v>
      </c>
      <c r="V392" s="59" t="n">
        <f aca="false">U392+S392</f>
        <v>8701.50863736637</v>
      </c>
      <c r="W392" s="59" t="n">
        <f aca="false">V392/P392</f>
        <v>4.18341761411845</v>
      </c>
    </row>
    <row r="393" customFormat="false" ht="15" hidden="false" customHeight="true" outlineLevel="0" collapsed="false">
      <c r="A393" s="78" t="s">
        <v>626</v>
      </c>
      <c r="B393" s="78" t="str">
        <f aca="false">RIGHT(A393,LEN(A393)-FIND("_",A393))</f>
        <v>C39950</v>
      </c>
      <c r="C393" s="79" t="str">
        <f aca="false">_xlfn.TEXTJOIN("-",TRUE(),MID(A393,1,4),MID(A393,5,2),MID(A393,7,2))</f>
        <v>2024-04-26</v>
      </c>
      <c r="D393" s="79" t="n">
        <v>45408</v>
      </c>
      <c r="E393" s="128" t="s">
        <v>235</v>
      </c>
      <c r="F393" s="128" t="s">
        <v>26</v>
      </c>
      <c r="G393" s="245" t="s">
        <v>627</v>
      </c>
      <c r="H393" s="271" t="n">
        <v>45398</v>
      </c>
      <c r="I393" s="272"/>
      <c r="J393" s="272"/>
      <c r="K393" s="245" t="s">
        <v>628</v>
      </c>
      <c r="L393" s="202"/>
      <c r="M393" s="128"/>
      <c r="N393" s="245" t="s">
        <v>630</v>
      </c>
      <c r="O393" s="67" t="s">
        <v>555</v>
      </c>
      <c r="P393" s="245" t="n">
        <v>800</v>
      </c>
      <c r="Q393" s="67" t="s">
        <v>240</v>
      </c>
      <c r="R393" s="277" t="n">
        <v>4.87</v>
      </c>
      <c r="S393" s="45" t="n">
        <f aca="false">P393*R393</f>
        <v>3896</v>
      </c>
      <c r="T393" s="129"/>
      <c r="U393" s="116" t="n">
        <f aca="false">S393*$T$392/SUM($S$392:$S$393)</f>
        <v>2231.29136263363</v>
      </c>
      <c r="V393" s="45" t="n">
        <f aca="false">U393+S393</f>
        <v>6127.29136263363</v>
      </c>
      <c r="W393" s="45" t="n">
        <f aca="false">V393/P393</f>
        <v>7.65911420329204</v>
      </c>
    </row>
    <row r="394" customFormat="false" ht="15" hidden="false" customHeight="true" outlineLevel="0" collapsed="false">
      <c r="A394" s="69" t="s">
        <v>631</v>
      </c>
      <c r="B394" s="69" t="str">
        <f aca="false">RIGHT(A394,LEN(A394)-FIND("_",A394))</f>
        <v>C40745</v>
      </c>
      <c r="C394" s="70" t="str">
        <f aca="false">_xlfn.TEXTJOIN("-",TRUE(),MID(A394,1,4),MID(A394,5,2),MID(A394,7,2))</f>
        <v>2024-04-29</v>
      </c>
      <c r="D394" s="70" t="n">
        <v>45411</v>
      </c>
      <c r="E394" s="49" t="s">
        <v>235</v>
      </c>
      <c r="F394" s="49" t="s">
        <v>26</v>
      </c>
      <c r="G394" s="239" t="s">
        <v>632</v>
      </c>
      <c r="H394" s="264" t="n">
        <v>45399</v>
      </c>
      <c r="I394" s="274"/>
      <c r="J394" s="274"/>
      <c r="K394" s="239" t="s">
        <v>633</v>
      </c>
      <c r="L394" s="194"/>
      <c r="M394" s="49"/>
      <c r="N394" s="239" t="s">
        <v>634</v>
      </c>
      <c r="O394" s="75" t="s">
        <v>555</v>
      </c>
      <c r="P394" s="239" t="n">
        <v>320</v>
      </c>
      <c r="Q394" s="75" t="s">
        <v>240</v>
      </c>
      <c r="R394" s="275" t="n">
        <v>4.87</v>
      </c>
      <c r="S394" s="59" t="n">
        <f aca="false">P394*R394</f>
        <v>1558.4</v>
      </c>
      <c r="T394" s="276" t="n">
        <v>5400</v>
      </c>
      <c r="U394" s="85" t="n">
        <f aca="false">S394*$T$394/SUM($S$394:$S$397)</f>
        <v>735.773040120866</v>
      </c>
      <c r="V394" s="59" t="n">
        <f aca="false">U394+S394</f>
        <v>2294.17304012087</v>
      </c>
      <c r="W394" s="59" t="n">
        <f aca="false">V394/P394</f>
        <v>7.16929075037771</v>
      </c>
    </row>
    <row r="395" customFormat="false" ht="15" hidden="false" customHeight="true" outlineLevel="0" collapsed="false">
      <c r="A395" s="76" t="s">
        <v>631</v>
      </c>
      <c r="B395" s="76" t="str">
        <f aca="false">RIGHT(A395,LEN(A395)-FIND("_",A395))</f>
        <v>C40745</v>
      </c>
      <c r="C395" s="77" t="str">
        <f aca="false">_xlfn.TEXTJOIN("-",TRUE(),MID(A395,1,4),MID(A395,5,2),MID(A395,7,2))</f>
        <v>2024-04-29</v>
      </c>
      <c r="D395" s="77" t="n">
        <v>45411</v>
      </c>
      <c r="E395" s="122" t="s">
        <v>235</v>
      </c>
      <c r="F395" s="122" t="s">
        <v>26</v>
      </c>
      <c r="G395" s="242" t="s">
        <v>632</v>
      </c>
      <c r="H395" s="267" t="n">
        <v>45399</v>
      </c>
      <c r="I395" s="257"/>
      <c r="J395" s="257"/>
      <c r="K395" s="242" t="s">
        <v>633</v>
      </c>
      <c r="L395" s="199"/>
      <c r="M395" s="122"/>
      <c r="N395" s="242" t="s">
        <v>635</v>
      </c>
      <c r="O395" s="63" t="s">
        <v>557</v>
      </c>
      <c r="P395" s="242" t="n">
        <v>640</v>
      </c>
      <c r="Q395" s="63" t="s">
        <v>240</v>
      </c>
      <c r="R395" s="270" t="n">
        <v>12.16</v>
      </c>
      <c r="S395" s="30" t="n">
        <f aca="false">P395*R395</f>
        <v>7782.4</v>
      </c>
      <c r="T395" s="123"/>
      <c r="U395" s="90" t="n">
        <f aca="false">S395*$T$394/SUM($S$394:$S$397)</f>
        <v>3674.33271781098</v>
      </c>
      <c r="V395" s="30" t="n">
        <f aca="false">U395+S395</f>
        <v>11456.732717811</v>
      </c>
      <c r="W395" s="30" t="n">
        <f aca="false">V395/P395</f>
        <v>17.9011448715797</v>
      </c>
    </row>
    <row r="396" customFormat="false" ht="15" hidden="false" customHeight="true" outlineLevel="0" collapsed="false">
      <c r="A396" s="76" t="s">
        <v>631</v>
      </c>
      <c r="B396" s="76" t="str">
        <f aca="false">RIGHT(A396,LEN(A396)-FIND("_",A396))</f>
        <v>C40745</v>
      </c>
      <c r="C396" s="77" t="str">
        <f aca="false">_xlfn.TEXTJOIN("-",TRUE(),MID(A396,1,4),MID(A396,5,2),MID(A396,7,2))</f>
        <v>2024-04-29</v>
      </c>
      <c r="D396" s="77" t="n">
        <v>45411</v>
      </c>
      <c r="E396" s="122" t="s">
        <v>235</v>
      </c>
      <c r="F396" s="122" t="s">
        <v>26</v>
      </c>
      <c r="G396" s="242" t="s">
        <v>632</v>
      </c>
      <c r="H396" s="267" t="n">
        <v>45399</v>
      </c>
      <c r="I396" s="257"/>
      <c r="J396" s="257"/>
      <c r="K396" s="242" t="s">
        <v>633</v>
      </c>
      <c r="L396" s="199"/>
      <c r="M396" s="122"/>
      <c r="N396" s="242" t="s">
        <v>636</v>
      </c>
      <c r="O396" s="63" t="s">
        <v>637</v>
      </c>
      <c r="P396" s="242" t="n">
        <v>384</v>
      </c>
      <c r="Q396" s="63" t="s">
        <v>240</v>
      </c>
      <c r="R396" s="270" t="n">
        <v>1.96</v>
      </c>
      <c r="S396" s="30" t="n">
        <f aca="false">P396*R396</f>
        <v>752.64</v>
      </c>
      <c r="T396" s="123"/>
      <c r="U396" s="90" t="n">
        <f aca="false">S396*$T$394/SUM($S$394:$S$397)</f>
        <v>355.346650998825</v>
      </c>
      <c r="V396" s="30" t="n">
        <f aca="false">U396+S396</f>
        <v>1107.98665099882</v>
      </c>
      <c r="W396" s="30" t="n">
        <f aca="false">V396/P396</f>
        <v>2.88538190364277</v>
      </c>
    </row>
    <row r="397" customFormat="false" ht="15" hidden="false" customHeight="true" outlineLevel="0" collapsed="false">
      <c r="A397" s="78" t="s">
        <v>631</v>
      </c>
      <c r="B397" s="78" t="str">
        <f aca="false">RIGHT(A397,LEN(A397)-FIND("_",A397))</f>
        <v>C40745</v>
      </c>
      <c r="C397" s="79" t="str">
        <f aca="false">_xlfn.TEXTJOIN("-",TRUE(),MID(A397,1,4),MID(A397,5,2),MID(A397,7,2))</f>
        <v>2024-04-29</v>
      </c>
      <c r="D397" s="79" t="n">
        <v>45411</v>
      </c>
      <c r="E397" s="128" t="s">
        <v>235</v>
      </c>
      <c r="F397" s="128" t="s">
        <v>26</v>
      </c>
      <c r="G397" s="245" t="s">
        <v>632</v>
      </c>
      <c r="H397" s="271" t="n">
        <v>45399</v>
      </c>
      <c r="I397" s="272"/>
      <c r="J397" s="272"/>
      <c r="K397" s="245" t="s">
        <v>633</v>
      </c>
      <c r="L397" s="202"/>
      <c r="M397" s="128"/>
      <c r="N397" s="245" t="s">
        <v>580</v>
      </c>
      <c r="O397" s="67" t="s">
        <v>581</v>
      </c>
      <c r="P397" s="245" t="n">
        <v>480</v>
      </c>
      <c r="Q397" s="67" t="s">
        <v>240</v>
      </c>
      <c r="R397" s="277" t="n">
        <v>2.8</v>
      </c>
      <c r="S397" s="45" t="n">
        <f aca="false">P397*R397</f>
        <v>1344</v>
      </c>
      <c r="T397" s="129"/>
      <c r="U397" s="116" t="n">
        <f aca="false">S397*$T$394/SUM($S$394:$S$397)</f>
        <v>634.54759106933</v>
      </c>
      <c r="V397" s="45" t="n">
        <f aca="false">U397+S397</f>
        <v>1978.54759106933</v>
      </c>
      <c r="W397" s="45" t="n">
        <f aca="false">V397/P397</f>
        <v>4.1219741480611</v>
      </c>
    </row>
    <row r="398" customFormat="false" ht="15" hidden="false" customHeight="true" outlineLevel="0" collapsed="false">
      <c r="A398" s="69" t="s">
        <v>638</v>
      </c>
      <c r="B398" s="69" t="str">
        <f aca="false">RIGHT(A398,LEN(A398)-FIND("_",A398))</f>
        <v>C41801</v>
      </c>
      <c r="C398" s="70" t="str">
        <f aca="false">_xlfn.TEXTJOIN("-",TRUE(),MID(A398,1,4),MID(A398,5,2),MID(A398,7,2))</f>
        <v>2024-05-01</v>
      </c>
      <c r="D398" s="70" t="n">
        <v>45413</v>
      </c>
      <c r="E398" s="49" t="s">
        <v>235</v>
      </c>
      <c r="F398" s="49" t="s">
        <v>26</v>
      </c>
      <c r="G398" s="239" t="s">
        <v>639</v>
      </c>
      <c r="H398" s="264" t="n">
        <v>45399</v>
      </c>
      <c r="I398" s="274"/>
      <c r="J398" s="274"/>
      <c r="K398" s="239" t="s">
        <v>640</v>
      </c>
      <c r="L398" s="194"/>
      <c r="M398" s="49"/>
      <c r="N398" s="239" t="s">
        <v>634</v>
      </c>
      <c r="O398" s="75" t="s">
        <v>555</v>
      </c>
      <c r="P398" s="239" t="n">
        <v>320</v>
      </c>
      <c r="Q398" s="75" t="s">
        <v>240</v>
      </c>
      <c r="R398" s="275" t="n">
        <v>4.87</v>
      </c>
      <c r="S398" s="59" t="n">
        <f aca="false">P398*R398</f>
        <v>1558.4</v>
      </c>
      <c r="T398" s="276" t="n">
        <v>5400</v>
      </c>
      <c r="U398" s="85" t="n">
        <f aca="false">S398*$T$398/SUM($S$398:$S$409)</f>
        <v>195.651446108063</v>
      </c>
      <c r="V398" s="59" t="n">
        <f aca="false">U398+S398</f>
        <v>1754.05144610806</v>
      </c>
      <c r="W398" s="59" t="n">
        <f aca="false">V398/P398</f>
        <v>5.4814107690877</v>
      </c>
    </row>
    <row r="399" customFormat="false" ht="15" hidden="false" customHeight="true" outlineLevel="0" collapsed="false">
      <c r="A399" s="76" t="s">
        <v>638</v>
      </c>
      <c r="B399" s="76" t="str">
        <f aca="false">RIGHT(A399,LEN(A399)-FIND("_",A399))</f>
        <v>C41801</v>
      </c>
      <c r="C399" s="77" t="str">
        <f aca="false">_xlfn.TEXTJOIN("-",TRUE(),MID(A399,1,4),MID(A399,5,2),MID(A399,7,2))</f>
        <v>2024-05-01</v>
      </c>
      <c r="D399" s="77" t="n">
        <v>45413</v>
      </c>
      <c r="E399" s="122" t="s">
        <v>235</v>
      </c>
      <c r="F399" s="122" t="s">
        <v>26</v>
      </c>
      <c r="G399" s="242" t="s">
        <v>639</v>
      </c>
      <c r="H399" s="267" t="n">
        <v>45399</v>
      </c>
      <c r="I399" s="257"/>
      <c r="J399" s="257"/>
      <c r="K399" s="242" t="s">
        <v>640</v>
      </c>
      <c r="L399" s="199"/>
      <c r="M399" s="122"/>
      <c r="N399" s="242" t="s">
        <v>635</v>
      </c>
      <c r="O399" s="63" t="s">
        <v>557</v>
      </c>
      <c r="P399" s="242" t="n">
        <v>640</v>
      </c>
      <c r="Q399" s="63" t="s">
        <v>240</v>
      </c>
      <c r="R399" s="270" t="n">
        <v>12.16</v>
      </c>
      <c r="S399" s="30" t="n">
        <f aca="false">P399*R399</f>
        <v>7782.4</v>
      </c>
      <c r="T399" s="123"/>
      <c r="U399" s="90" t="n">
        <f aca="false">S399*$T$398/SUM($S$398:$S$409)</f>
        <v>977.051985492421</v>
      </c>
      <c r="V399" s="30" t="n">
        <f aca="false">U399+S399</f>
        <v>8759.45198549242</v>
      </c>
      <c r="W399" s="30" t="n">
        <f aca="false">V399/P399</f>
        <v>13.6866437273319</v>
      </c>
    </row>
    <row r="400" customFormat="false" ht="15" hidden="false" customHeight="true" outlineLevel="0" collapsed="false">
      <c r="A400" s="76" t="s">
        <v>638</v>
      </c>
      <c r="B400" s="76" t="str">
        <f aca="false">RIGHT(A400,LEN(A400)-FIND("_",A400))</f>
        <v>C41801</v>
      </c>
      <c r="C400" s="77" t="str">
        <f aca="false">_xlfn.TEXTJOIN("-",TRUE(),MID(A400,1,4),MID(A400,5,2),MID(A400,7,2))</f>
        <v>2024-05-01</v>
      </c>
      <c r="D400" s="77" t="n">
        <v>45413</v>
      </c>
      <c r="E400" s="122" t="s">
        <v>235</v>
      </c>
      <c r="F400" s="122" t="s">
        <v>26</v>
      </c>
      <c r="G400" s="242" t="s">
        <v>639</v>
      </c>
      <c r="H400" s="267" t="n">
        <v>45399</v>
      </c>
      <c r="I400" s="257"/>
      <c r="J400" s="257"/>
      <c r="K400" s="242" t="s">
        <v>640</v>
      </c>
      <c r="L400" s="199"/>
      <c r="M400" s="122"/>
      <c r="N400" s="242" t="s">
        <v>580</v>
      </c>
      <c r="O400" s="63" t="s">
        <v>581</v>
      </c>
      <c r="P400" s="242" t="n">
        <v>960</v>
      </c>
      <c r="Q400" s="63" t="s">
        <v>240</v>
      </c>
      <c r="R400" s="270" t="n">
        <v>2.8</v>
      </c>
      <c r="S400" s="30" t="n">
        <f aca="false">P400*R400</f>
        <v>2688</v>
      </c>
      <c r="T400" s="123"/>
      <c r="U400" s="90" t="n">
        <f aca="false">S400*$T$398/SUM($S$398:$S$409)</f>
        <v>337.468613410211</v>
      </c>
      <c r="V400" s="30" t="n">
        <f aca="false">U400+S400</f>
        <v>3025.46861341021</v>
      </c>
      <c r="W400" s="30" t="n">
        <f aca="false">V400/P400</f>
        <v>3.15152980563564</v>
      </c>
    </row>
    <row r="401" customFormat="false" ht="15" hidden="false" customHeight="true" outlineLevel="0" collapsed="false">
      <c r="A401" s="76" t="s">
        <v>638</v>
      </c>
      <c r="B401" s="76" t="str">
        <f aca="false">RIGHT(A401,LEN(A401)-FIND("_",A401))</f>
        <v>C41801</v>
      </c>
      <c r="C401" s="77" t="str">
        <f aca="false">_xlfn.TEXTJOIN("-",TRUE(),MID(A401,1,4),MID(A401,5,2),MID(A401,7,2))</f>
        <v>2024-05-01</v>
      </c>
      <c r="D401" s="77" t="n">
        <v>45413</v>
      </c>
      <c r="E401" s="122" t="s">
        <v>235</v>
      </c>
      <c r="F401" s="122" t="s">
        <v>26</v>
      </c>
      <c r="G401" s="242" t="s">
        <v>641</v>
      </c>
      <c r="H401" s="267" t="n">
        <v>45399</v>
      </c>
      <c r="I401" s="257"/>
      <c r="J401" s="257"/>
      <c r="K401" s="242" t="s">
        <v>642</v>
      </c>
      <c r="L401" s="199"/>
      <c r="M401" s="122"/>
      <c r="N401" s="242" t="s">
        <v>634</v>
      </c>
      <c r="O401" s="63" t="s">
        <v>555</v>
      </c>
      <c r="P401" s="242" t="n">
        <v>320</v>
      </c>
      <c r="Q401" s="63" t="s">
        <v>240</v>
      </c>
      <c r="R401" s="270" t="n">
        <v>4.87</v>
      </c>
      <c r="S401" s="30" t="n">
        <f aca="false">P401*R401</f>
        <v>1558.4</v>
      </c>
      <c r="T401" s="123"/>
      <c r="U401" s="90" t="n">
        <f aca="false">S401*$T$398/SUM($S$398:$S$409)</f>
        <v>195.651446108063</v>
      </c>
      <c r="V401" s="30" t="n">
        <f aca="false">U401+S401</f>
        <v>1754.05144610806</v>
      </c>
      <c r="W401" s="30" t="n">
        <f aca="false">V401/P401</f>
        <v>5.4814107690877</v>
      </c>
    </row>
    <row r="402" customFormat="false" ht="15" hidden="false" customHeight="true" outlineLevel="0" collapsed="false">
      <c r="A402" s="76" t="s">
        <v>638</v>
      </c>
      <c r="B402" s="76" t="str">
        <f aca="false">RIGHT(A402,LEN(A402)-FIND("_",A402))</f>
        <v>C41801</v>
      </c>
      <c r="C402" s="77" t="str">
        <f aca="false">_xlfn.TEXTJOIN("-",TRUE(),MID(A402,1,4),MID(A402,5,2),MID(A402,7,2))</f>
        <v>2024-05-01</v>
      </c>
      <c r="D402" s="77" t="n">
        <v>45413</v>
      </c>
      <c r="E402" s="122" t="s">
        <v>235</v>
      </c>
      <c r="F402" s="122" t="s">
        <v>26</v>
      </c>
      <c r="G402" s="242" t="s">
        <v>641</v>
      </c>
      <c r="H402" s="267" t="n">
        <v>45399</v>
      </c>
      <c r="I402" s="257"/>
      <c r="J402" s="257"/>
      <c r="K402" s="242" t="s">
        <v>642</v>
      </c>
      <c r="L402" s="199"/>
      <c r="M402" s="122"/>
      <c r="N402" s="242" t="s">
        <v>635</v>
      </c>
      <c r="O402" s="63" t="s">
        <v>557</v>
      </c>
      <c r="P402" s="242" t="n">
        <v>640</v>
      </c>
      <c r="Q402" s="63" t="s">
        <v>240</v>
      </c>
      <c r="R402" s="270" t="n">
        <v>12.16</v>
      </c>
      <c r="S402" s="30" t="n">
        <f aca="false">P402*R402</f>
        <v>7782.4</v>
      </c>
      <c r="T402" s="123"/>
      <c r="U402" s="90" t="n">
        <f aca="false">S402*$T$398/SUM($S$398:$S$409)</f>
        <v>977.051985492421</v>
      </c>
      <c r="V402" s="30" t="n">
        <f aca="false">U402+S402</f>
        <v>8759.45198549242</v>
      </c>
      <c r="W402" s="30" t="n">
        <f aca="false">V402/P402</f>
        <v>13.6866437273319</v>
      </c>
    </row>
    <row r="403" customFormat="false" ht="15" hidden="false" customHeight="true" outlineLevel="0" collapsed="false">
      <c r="A403" s="76" t="s">
        <v>638</v>
      </c>
      <c r="B403" s="76" t="str">
        <f aca="false">RIGHT(A403,LEN(A403)-FIND("_",A403))</f>
        <v>C41801</v>
      </c>
      <c r="C403" s="77" t="str">
        <f aca="false">_xlfn.TEXTJOIN("-",TRUE(),MID(A403,1,4),MID(A403,5,2),MID(A403,7,2))</f>
        <v>2024-05-01</v>
      </c>
      <c r="D403" s="77" t="n">
        <v>45413</v>
      </c>
      <c r="E403" s="122" t="s">
        <v>235</v>
      </c>
      <c r="F403" s="122" t="s">
        <v>26</v>
      </c>
      <c r="G403" s="242" t="s">
        <v>641</v>
      </c>
      <c r="H403" s="267" t="n">
        <v>45399</v>
      </c>
      <c r="I403" s="257"/>
      <c r="J403" s="257"/>
      <c r="K403" s="242" t="s">
        <v>642</v>
      </c>
      <c r="L403" s="199"/>
      <c r="M403" s="122"/>
      <c r="N403" s="242" t="s">
        <v>636</v>
      </c>
      <c r="O403" s="63" t="s">
        <v>637</v>
      </c>
      <c r="P403" s="242" t="n">
        <v>640</v>
      </c>
      <c r="Q403" s="63" t="s">
        <v>240</v>
      </c>
      <c r="R403" s="270" t="n">
        <v>1.96</v>
      </c>
      <c r="S403" s="30" t="n">
        <f aca="false">P403*R403</f>
        <v>1254.4</v>
      </c>
      <c r="T403" s="123"/>
      <c r="U403" s="90" t="n">
        <f aca="false">S403*$T$398/SUM($S$398:$S$409)</f>
        <v>157.485352924765</v>
      </c>
      <c r="V403" s="30" t="n">
        <f aca="false">U403+S403</f>
        <v>1411.88535292477</v>
      </c>
      <c r="W403" s="30" t="n">
        <f aca="false">V403/P403</f>
        <v>2.20607086394495</v>
      </c>
    </row>
    <row r="404" customFormat="false" ht="15" hidden="false" customHeight="true" outlineLevel="0" collapsed="false">
      <c r="A404" s="76" t="s">
        <v>638</v>
      </c>
      <c r="B404" s="76" t="str">
        <f aca="false">RIGHT(A404,LEN(A404)-FIND("_",A404))</f>
        <v>C41801</v>
      </c>
      <c r="C404" s="77" t="str">
        <f aca="false">_xlfn.TEXTJOIN("-",TRUE(),MID(A404,1,4),MID(A404,5,2),MID(A404,7,2))</f>
        <v>2024-05-01</v>
      </c>
      <c r="D404" s="77" t="n">
        <v>45413</v>
      </c>
      <c r="E404" s="122" t="s">
        <v>235</v>
      </c>
      <c r="F404" s="122" t="s">
        <v>26</v>
      </c>
      <c r="G404" s="242" t="s">
        <v>641</v>
      </c>
      <c r="H404" s="267" t="n">
        <v>45399</v>
      </c>
      <c r="I404" s="257"/>
      <c r="J404" s="257"/>
      <c r="K404" s="242" t="s">
        <v>642</v>
      </c>
      <c r="L404" s="199"/>
      <c r="M404" s="122"/>
      <c r="N404" s="242" t="s">
        <v>643</v>
      </c>
      <c r="O404" s="63" t="s">
        <v>565</v>
      </c>
      <c r="P404" s="242" t="n">
        <v>48</v>
      </c>
      <c r="Q404" s="63" t="s">
        <v>240</v>
      </c>
      <c r="R404" s="270" t="n">
        <v>2.63</v>
      </c>
      <c r="S404" s="30" t="n">
        <f aca="false">P404*R404</f>
        <v>126.24</v>
      </c>
      <c r="T404" s="123"/>
      <c r="U404" s="90" t="n">
        <f aca="false">S404*$T$398/SUM($S$398:$S$409)</f>
        <v>15.848972379801</v>
      </c>
      <c r="V404" s="30" t="n">
        <f aca="false">U404+S404</f>
        <v>142.088972379801</v>
      </c>
      <c r="W404" s="30" t="n">
        <f aca="false">V404/P404</f>
        <v>2.96018692457919</v>
      </c>
    </row>
    <row r="405" customFormat="false" ht="15" hidden="false" customHeight="true" outlineLevel="0" collapsed="false">
      <c r="A405" s="76" t="s">
        <v>638</v>
      </c>
      <c r="B405" s="76" t="str">
        <f aca="false">RIGHT(A405,LEN(A405)-FIND("_",A405))</f>
        <v>C41801</v>
      </c>
      <c r="C405" s="77" t="str">
        <f aca="false">_xlfn.TEXTJOIN("-",TRUE(),MID(A405,1,4),MID(A405,5,2),MID(A405,7,2))</f>
        <v>2024-05-01</v>
      </c>
      <c r="D405" s="77" t="n">
        <v>45413</v>
      </c>
      <c r="E405" s="122" t="s">
        <v>235</v>
      </c>
      <c r="F405" s="122" t="s">
        <v>26</v>
      </c>
      <c r="G405" s="242" t="s">
        <v>644</v>
      </c>
      <c r="H405" s="267" t="n">
        <v>45399</v>
      </c>
      <c r="I405" s="257"/>
      <c r="J405" s="257"/>
      <c r="K405" s="242" t="s">
        <v>645</v>
      </c>
      <c r="L405" s="199"/>
      <c r="M405" s="122"/>
      <c r="N405" s="242" t="s">
        <v>622</v>
      </c>
      <c r="O405" s="63" t="s">
        <v>623</v>
      </c>
      <c r="P405" s="242" t="n">
        <v>640</v>
      </c>
      <c r="Q405" s="63" t="s">
        <v>240</v>
      </c>
      <c r="R405" s="270" t="n">
        <v>2.66</v>
      </c>
      <c r="S405" s="30" t="n">
        <f aca="false">P405*R405</f>
        <v>1702.4</v>
      </c>
      <c r="T405" s="123"/>
      <c r="U405" s="90" t="n">
        <f aca="false">S405*$T$398/SUM($S$398:$S$409)</f>
        <v>213.730121826467</v>
      </c>
      <c r="V405" s="30" t="n">
        <f aca="false">U405+S405</f>
        <v>1916.13012182647</v>
      </c>
      <c r="W405" s="30" t="n">
        <f aca="false">V405/P405</f>
        <v>2.99395331535386</v>
      </c>
    </row>
    <row r="406" customFormat="false" ht="15" hidden="false" customHeight="true" outlineLevel="0" collapsed="false">
      <c r="A406" s="76" t="s">
        <v>638</v>
      </c>
      <c r="B406" s="76" t="str">
        <f aca="false">RIGHT(A406,LEN(A406)-FIND("_",A406))</f>
        <v>C41801</v>
      </c>
      <c r="C406" s="77" t="str">
        <f aca="false">_xlfn.TEXTJOIN("-",TRUE(),MID(A406,1,4),MID(A406,5,2),MID(A406,7,2))</f>
        <v>2024-05-01</v>
      </c>
      <c r="D406" s="77" t="n">
        <v>45413</v>
      </c>
      <c r="E406" s="122" t="s">
        <v>235</v>
      </c>
      <c r="F406" s="122" t="s">
        <v>26</v>
      </c>
      <c r="G406" s="242" t="s">
        <v>644</v>
      </c>
      <c r="H406" s="267" t="n">
        <v>45399</v>
      </c>
      <c r="I406" s="257"/>
      <c r="J406" s="257"/>
      <c r="K406" s="242" t="s">
        <v>645</v>
      </c>
      <c r="L406" s="199"/>
      <c r="M406" s="122"/>
      <c r="N406" s="242" t="s">
        <v>635</v>
      </c>
      <c r="O406" s="63" t="s">
        <v>557</v>
      </c>
      <c r="P406" s="242" t="n">
        <v>640</v>
      </c>
      <c r="Q406" s="63" t="s">
        <v>240</v>
      </c>
      <c r="R406" s="270" t="n">
        <v>12.16</v>
      </c>
      <c r="S406" s="30" t="n">
        <f aca="false">P406*R406</f>
        <v>7782.4</v>
      </c>
      <c r="T406" s="123"/>
      <c r="U406" s="90" t="n">
        <f aca="false">S406*$T$398/SUM($S$398:$S$409)</f>
        <v>977.051985492421</v>
      </c>
      <c r="V406" s="30" t="n">
        <f aca="false">U406+S406</f>
        <v>8759.45198549242</v>
      </c>
      <c r="W406" s="30" t="n">
        <f aca="false">V406/P406</f>
        <v>13.6866437273319</v>
      </c>
    </row>
    <row r="407" customFormat="false" ht="15" hidden="false" customHeight="true" outlineLevel="0" collapsed="false">
      <c r="A407" s="76" t="s">
        <v>638</v>
      </c>
      <c r="B407" s="76" t="str">
        <f aca="false">RIGHT(A407,LEN(A407)-FIND("_",A407))</f>
        <v>C41801</v>
      </c>
      <c r="C407" s="77" t="str">
        <f aca="false">_xlfn.TEXTJOIN("-",TRUE(),MID(A407,1,4),MID(A407,5,2),MID(A407,7,2))</f>
        <v>2024-05-01</v>
      </c>
      <c r="D407" s="77" t="n">
        <v>45413</v>
      </c>
      <c r="E407" s="122" t="s">
        <v>235</v>
      </c>
      <c r="F407" s="122" t="s">
        <v>26</v>
      </c>
      <c r="G407" s="242" t="s">
        <v>646</v>
      </c>
      <c r="H407" s="267" t="n">
        <v>45400</v>
      </c>
      <c r="I407" s="257"/>
      <c r="J407" s="257"/>
      <c r="K407" s="242" t="s">
        <v>647</v>
      </c>
      <c r="L407" s="199"/>
      <c r="M407" s="122"/>
      <c r="N407" s="242" t="s">
        <v>634</v>
      </c>
      <c r="O407" s="63" t="s">
        <v>555</v>
      </c>
      <c r="P407" s="242" t="n">
        <v>320</v>
      </c>
      <c r="Q407" s="63" t="s">
        <v>240</v>
      </c>
      <c r="R407" s="270" t="n">
        <v>4.87</v>
      </c>
      <c r="S407" s="30" t="n">
        <f aca="false">P407*R407</f>
        <v>1558.4</v>
      </c>
      <c r="T407" s="123"/>
      <c r="U407" s="90" t="n">
        <f aca="false">S407*$T$398/SUM($S$398:$S$409)</f>
        <v>195.651446108063</v>
      </c>
      <c r="V407" s="30" t="n">
        <f aca="false">U407+S407</f>
        <v>1754.05144610806</v>
      </c>
      <c r="W407" s="30" t="n">
        <f aca="false">V407/P407</f>
        <v>5.4814107690877</v>
      </c>
    </row>
    <row r="408" customFormat="false" ht="15" hidden="false" customHeight="true" outlineLevel="0" collapsed="false">
      <c r="A408" s="76" t="s">
        <v>638</v>
      </c>
      <c r="B408" s="76" t="str">
        <f aca="false">RIGHT(A408,LEN(A408)-FIND("_",A408))</f>
        <v>C41801</v>
      </c>
      <c r="C408" s="77" t="str">
        <f aca="false">_xlfn.TEXTJOIN("-",TRUE(),MID(A408,1,4),MID(A408,5,2),MID(A408,7,2))</f>
        <v>2024-05-01</v>
      </c>
      <c r="D408" s="77" t="n">
        <v>45413</v>
      </c>
      <c r="E408" s="122" t="s">
        <v>235</v>
      </c>
      <c r="F408" s="122" t="s">
        <v>26</v>
      </c>
      <c r="G408" s="242" t="s">
        <v>646</v>
      </c>
      <c r="H408" s="267" t="n">
        <v>45400</v>
      </c>
      <c r="I408" s="257"/>
      <c r="J408" s="257"/>
      <c r="K408" s="242" t="s">
        <v>647</v>
      </c>
      <c r="L408" s="199"/>
      <c r="M408" s="122"/>
      <c r="N408" s="242" t="s">
        <v>635</v>
      </c>
      <c r="O408" s="63" t="s">
        <v>557</v>
      </c>
      <c r="P408" s="242" t="n">
        <v>640</v>
      </c>
      <c r="Q408" s="63" t="s">
        <v>240</v>
      </c>
      <c r="R408" s="270" t="n">
        <v>12.16</v>
      </c>
      <c r="S408" s="30" t="n">
        <f aca="false">P408*R408</f>
        <v>7782.4</v>
      </c>
      <c r="T408" s="130"/>
      <c r="U408" s="90" t="n">
        <f aca="false">S408*$T$398/SUM($S$398:$S$409)</f>
        <v>977.051985492421</v>
      </c>
      <c r="V408" s="30" t="n">
        <f aca="false">U408+S408</f>
        <v>8759.45198549242</v>
      </c>
      <c r="W408" s="30" t="n">
        <f aca="false">V408/P408</f>
        <v>13.6866437273319</v>
      </c>
    </row>
    <row r="409" customFormat="false" ht="15" hidden="false" customHeight="true" outlineLevel="0" collapsed="false">
      <c r="A409" s="78" t="s">
        <v>638</v>
      </c>
      <c r="B409" s="78" t="str">
        <f aca="false">RIGHT(A409,LEN(A409)-FIND("_",A409))</f>
        <v>C41801</v>
      </c>
      <c r="C409" s="79" t="str">
        <f aca="false">_xlfn.TEXTJOIN("-",TRUE(),MID(A409,1,4),MID(A409,5,2),MID(A409,7,2))</f>
        <v>2024-05-01</v>
      </c>
      <c r="D409" s="79" t="n">
        <v>45413</v>
      </c>
      <c r="E409" s="128" t="s">
        <v>235</v>
      </c>
      <c r="F409" s="128" t="s">
        <v>26</v>
      </c>
      <c r="G409" s="245" t="s">
        <v>646</v>
      </c>
      <c r="H409" s="271" t="n">
        <v>45400</v>
      </c>
      <c r="I409" s="272"/>
      <c r="J409" s="272"/>
      <c r="K409" s="245" t="s">
        <v>647</v>
      </c>
      <c r="L409" s="202"/>
      <c r="M409" s="128"/>
      <c r="N409" s="245" t="s">
        <v>648</v>
      </c>
      <c r="O409" s="67" t="s">
        <v>561</v>
      </c>
      <c r="P409" s="245" t="n">
        <v>816</v>
      </c>
      <c r="Q409" s="67" t="s">
        <v>240</v>
      </c>
      <c r="R409" s="277" t="n">
        <v>1.76</v>
      </c>
      <c r="S409" s="45" t="n">
        <f aca="false">P409*R409</f>
        <v>1436.16</v>
      </c>
      <c r="T409" s="129"/>
      <c r="U409" s="116" t="n">
        <f aca="false">S409*$T$398/SUM($S$398:$S$409)</f>
        <v>180.304659164884</v>
      </c>
      <c r="V409" s="45" t="n">
        <f aca="false">U409+S409</f>
        <v>1616.46465916488</v>
      </c>
      <c r="W409" s="45" t="n">
        <f aca="false">V409/P409</f>
        <v>1.98096159211383</v>
      </c>
    </row>
    <row r="410" customFormat="false" ht="15.75" hidden="false" customHeight="true" outlineLevel="0" collapsed="false">
      <c r="A410" s="69" t="s">
        <v>649</v>
      </c>
      <c r="B410" s="69" t="str">
        <f aca="false">RIGHT(A410,LEN(A410)-FIND("_",A410))</f>
        <v>C44848</v>
      </c>
      <c r="C410" s="70" t="str">
        <f aca="false">_xlfn.TEXTJOIN("-",TRUE(),MID(A410,1,4),MID(A410,5,2),MID(A410,7,2))</f>
        <v>2024-05-11</v>
      </c>
      <c r="D410" s="70" t="n">
        <v>45423</v>
      </c>
      <c r="E410" s="49" t="s">
        <v>235</v>
      </c>
      <c r="F410" s="49" t="s">
        <v>26</v>
      </c>
      <c r="G410" s="239" t="s">
        <v>650</v>
      </c>
      <c r="H410" s="264" t="n">
        <v>45411</v>
      </c>
      <c r="I410" s="274"/>
      <c r="J410" s="274"/>
      <c r="K410" s="239" t="s">
        <v>651</v>
      </c>
      <c r="L410" s="194"/>
      <c r="M410" s="49"/>
      <c r="N410" s="239" t="s">
        <v>652</v>
      </c>
      <c r="O410" s="75" t="s">
        <v>505</v>
      </c>
      <c r="P410" s="239" t="n">
        <v>5</v>
      </c>
      <c r="Q410" s="75" t="s">
        <v>240</v>
      </c>
      <c r="R410" s="275" t="n">
        <v>141.47</v>
      </c>
      <c r="S410" s="59" t="n">
        <f aca="false">P410*R410</f>
        <v>707.35</v>
      </c>
      <c r="T410" s="276" t="n">
        <v>5400</v>
      </c>
      <c r="U410" s="85" t="n">
        <f aca="false">S410*$T$410/SUM($S$410:$S$416)</f>
        <v>653.308111085076</v>
      </c>
      <c r="V410" s="59" t="n">
        <f aca="false">U410+S410</f>
        <v>1360.65811108508</v>
      </c>
      <c r="W410" s="59" t="n">
        <f aca="false">V410/P410</f>
        <v>272.131622217015</v>
      </c>
    </row>
    <row r="411" customFormat="false" ht="15" hidden="false" customHeight="true" outlineLevel="0" collapsed="false">
      <c r="A411" s="76" t="s">
        <v>649</v>
      </c>
      <c r="B411" s="76" t="str">
        <f aca="false">RIGHT(A411,LEN(A411)-FIND("_",A411))</f>
        <v>C44848</v>
      </c>
      <c r="C411" s="77" t="str">
        <f aca="false">_xlfn.TEXTJOIN("-",TRUE(),MID(A411,1,4),MID(A411,5,2),MID(A411,7,2))</f>
        <v>2024-05-11</v>
      </c>
      <c r="D411" s="77" t="n">
        <v>45423</v>
      </c>
      <c r="E411" s="122" t="s">
        <v>235</v>
      </c>
      <c r="F411" s="122" t="s">
        <v>26</v>
      </c>
      <c r="G411" s="242" t="s">
        <v>650</v>
      </c>
      <c r="H411" s="267" t="n">
        <v>45411</v>
      </c>
      <c r="I411" s="76"/>
      <c r="J411" s="76"/>
      <c r="K411" s="242" t="s">
        <v>651</v>
      </c>
      <c r="L411" s="199"/>
      <c r="M411" s="122"/>
      <c r="N411" s="242" t="s">
        <v>653</v>
      </c>
      <c r="O411" s="63" t="s">
        <v>507</v>
      </c>
      <c r="P411" s="242" t="n">
        <v>6</v>
      </c>
      <c r="Q411" s="63" t="s">
        <v>240</v>
      </c>
      <c r="R411" s="270" t="n">
        <v>141.47</v>
      </c>
      <c r="S411" s="30" t="n">
        <f aca="false">P411*R411</f>
        <v>848.82</v>
      </c>
      <c r="T411" s="130"/>
      <c r="U411" s="90" t="n">
        <f aca="false">S411*$T$410/SUM($S$410:$S$416)</f>
        <v>783.969733302091</v>
      </c>
      <c r="V411" s="30" t="n">
        <f aca="false">U411+S411</f>
        <v>1632.78973330209</v>
      </c>
      <c r="W411" s="30" t="n">
        <f aca="false">V411/P411</f>
        <v>272.131622217015</v>
      </c>
    </row>
    <row r="412" customFormat="false" ht="15" hidden="false" customHeight="true" outlineLevel="0" collapsed="false">
      <c r="A412" s="76" t="s">
        <v>649</v>
      </c>
      <c r="B412" s="76" t="str">
        <f aca="false">RIGHT(A412,LEN(A412)-FIND("_",A412))</f>
        <v>C44848</v>
      </c>
      <c r="C412" s="77" t="str">
        <f aca="false">_xlfn.TEXTJOIN("-",TRUE(),MID(A412,1,4),MID(A412,5,2),MID(A412,7,2))</f>
        <v>2024-05-11</v>
      </c>
      <c r="D412" s="77" t="n">
        <v>45423</v>
      </c>
      <c r="E412" s="122" t="s">
        <v>235</v>
      </c>
      <c r="F412" s="122" t="s">
        <v>26</v>
      </c>
      <c r="G412" s="242" t="s">
        <v>650</v>
      </c>
      <c r="H412" s="267" t="n">
        <v>45411</v>
      </c>
      <c r="I412" s="76"/>
      <c r="J412" s="76"/>
      <c r="K412" s="242" t="s">
        <v>651</v>
      </c>
      <c r="L412" s="199"/>
      <c r="M412" s="122"/>
      <c r="N412" s="242" t="s">
        <v>599</v>
      </c>
      <c r="O412" s="63" t="s">
        <v>542</v>
      </c>
      <c r="P412" s="242" t="n">
        <v>10</v>
      </c>
      <c r="Q412" s="63" t="s">
        <v>240</v>
      </c>
      <c r="R412" s="270" t="n">
        <v>61.92</v>
      </c>
      <c r="S412" s="30" t="n">
        <f aca="false">P412*R412</f>
        <v>619.2</v>
      </c>
      <c r="T412" s="130"/>
      <c r="U412" s="90" t="n">
        <f aca="false">S412*$T$410/SUM($S$410:$S$416)</f>
        <v>571.892814566875</v>
      </c>
      <c r="V412" s="30" t="n">
        <f aca="false">U412+S412</f>
        <v>1191.09281456687</v>
      </c>
      <c r="W412" s="30" t="n">
        <f aca="false">V412/P412</f>
        <v>119.109281456687</v>
      </c>
    </row>
    <row r="413" customFormat="false" ht="15" hidden="false" customHeight="true" outlineLevel="0" collapsed="false">
      <c r="A413" s="76" t="s">
        <v>649</v>
      </c>
      <c r="B413" s="76" t="str">
        <f aca="false">RIGHT(A413,LEN(A413)-FIND("_",A413))</f>
        <v>C44848</v>
      </c>
      <c r="C413" s="77" t="str">
        <f aca="false">_xlfn.TEXTJOIN("-",TRUE(),MID(A413,1,4),MID(A413,5,2),MID(A413,7,2))</f>
        <v>2024-05-11</v>
      </c>
      <c r="D413" s="77" t="n">
        <v>45423</v>
      </c>
      <c r="E413" s="122" t="s">
        <v>235</v>
      </c>
      <c r="F413" s="122" t="s">
        <v>26</v>
      </c>
      <c r="G413" s="242" t="s">
        <v>650</v>
      </c>
      <c r="H413" s="267" t="n">
        <v>45411</v>
      </c>
      <c r="I413" s="76"/>
      <c r="J413" s="76"/>
      <c r="K413" s="242" t="s">
        <v>651</v>
      </c>
      <c r="L413" s="199"/>
      <c r="M413" s="122"/>
      <c r="N413" s="242" t="s">
        <v>654</v>
      </c>
      <c r="O413" s="63" t="s">
        <v>520</v>
      </c>
      <c r="P413" s="242" t="n">
        <v>32</v>
      </c>
      <c r="Q413" s="63" t="s">
        <v>240</v>
      </c>
      <c r="R413" s="270" t="n">
        <v>97.61</v>
      </c>
      <c r="S413" s="30" t="n">
        <f aca="false">P413*R413</f>
        <v>3123.52</v>
      </c>
      <c r="T413" s="130"/>
      <c r="U413" s="90" t="n">
        <f aca="false">S413*$T$410/SUM($S$410:$S$416)</f>
        <v>2884.88153125957</v>
      </c>
      <c r="V413" s="30" t="n">
        <f aca="false">U413+S413</f>
        <v>6008.40153125957</v>
      </c>
      <c r="W413" s="30" t="n">
        <f aca="false">V413/P413</f>
        <v>187.762547851861</v>
      </c>
    </row>
    <row r="414" customFormat="false" ht="15" hidden="false" customHeight="true" outlineLevel="0" collapsed="false">
      <c r="A414" s="76" t="s">
        <v>649</v>
      </c>
      <c r="B414" s="76" t="str">
        <f aca="false">RIGHT(A414,LEN(A414)-FIND("_",A414))</f>
        <v>C44848</v>
      </c>
      <c r="C414" s="77" t="str">
        <f aca="false">_xlfn.TEXTJOIN("-",TRUE(),MID(A414,1,4),MID(A414,5,2),MID(A414,7,2))</f>
        <v>2024-05-11</v>
      </c>
      <c r="D414" s="77" t="n">
        <v>45423</v>
      </c>
      <c r="E414" s="122" t="s">
        <v>235</v>
      </c>
      <c r="F414" s="122" t="s">
        <v>26</v>
      </c>
      <c r="G414" s="242" t="s">
        <v>655</v>
      </c>
      <c r="H414" s="267" t="n">
        <v>45411</v>
      </c>
      <c r="I414" s="76"/>
      <c r="J414" s="76"/>
      <c r="K414" s="242" t="s">
        <v>651</v>
      </c>
      <c r="L414" s="199"/>
      <c r="M414" s="122"/>
      <c r="N414" s="242" t="s">
        <v>656</v>
      </c>
      <c r="O414" s="63" t="s">
        <v>339</v>
      </c>
      <c r="P414" s="242" t="n">
        <v>6</v>
      </c>
      <c r="Q414" s="63" t="s">
        <v>240</v>
      </c>
      <c r="R414" s="270" t="n">
        <v>30.1</v>
      </c>
      <c r="S414" s="30" t="n">
        <f aca="false">P414*R414</f>
        <v>180.6</v>
      </c>
      <c r="T414" s="130"/>
      <c r="U414" s="90" t="n">
        <f aca="false">S414*$T$410/SUM($S$410:$S$416)</f>
        <v>166.802070915338</v>
      </c>
      <c r="V414" s="30" t="n">
        <f aca="false">U414+S414</f>
        <v>347.402070915338</v>
      </c>
      <c r="W414" s="30" t="n">
        <f aca="false">V414/P414</f>
        <v>57.9003451525564</v>
      </c>
    </row>
    <row r="415" customFormat="false" ht="15" hidden="false" customHeight="true" outlineLevel="0" collapsed="false">
      <c r="A415" s="76" t="s">
        <v>649</v>
      </c>
      <c r="B415" s="76" t="str">
        <f aca="false">RIGHT(A415,LEN(A415)-FIND("_",A415))</f>
        <v>C44848</v>
      </c>
      <c r="C415" s="77" t="str">
        <f aca="false">_xlfn.TEXTJOIN("-",TRUE(),MID(A415,1,4),MID(A415,5,2),MID(A415,7,2))</f>
        <v>2024-05-11</v>
      </c>
      <c r="D415" s="77" t="n">
        <v>45423</v>
      </c>
      <c r="E415" s="122" t="s">
        <v>235</v>
      </c>
      <c r="F415" s="122" t="s">
        <v>26</v>
      </c>
      <c r="G415" s="242" t="s">
        <v>657</v>
      </c>
      <c r="H415" s="267" t="n">
        <v>45411</v>
      </c>
      <c r="I415" s="76"/>
      <c r="J415" s="76"/>
      <c r="K415" s="242" t="s">
        <v>651</v>
      </c>
      <c r="L415" s="199"/>
      <c r="M415" s="122"/>
      <c r="N415" s="242" t="s">
        <v>574</v>
      </c>
      <c r="O415" s="63" t="s">
        <v>243</v>
      </c>
      <c r="P415" s="242" t="n">
        <v>6</v>
      </c>
      <c r="Q415" s="63" t="s">
        <v>240</v>
      </c>
      <c r="R415" s="270" t="n">
        <v>18.2</v>
      </c>
      <c r="S415" s="30" t="n">
        <f aca="false">P415*R415</f>
        <v>109.2</v>
      </c>
      <c r="T415" s="130"/>
      <c r="U415" s="90" t="n">
        <f aca="false">S415*$T$410/SUM($S$410:$S$416)</f>
        <v>100.857066134856</v>
      </c>
      <c r="V415" s="30" t="n">
        <f aca="false">U415+S415</f>
        <v>210.057066134856</v>
      </c>
      <c r="W415" s="30" t="n">
        <f aca="false">V415/P415</f>
        <v>35.009511022476</v>
      </c>
    </row>
    <row r="416" customFormat="false" ht="15" hidden="false" customHeight="true" outlineLevel="0" collapsed="false">
      <c r="A416" s="78" t="s">
        <v>649</v>
      </c>
      <c r="B416" s="78" t="str">
        <f aca="false">RIGHT(A416,LEN(A416)-FIND("_",A416))</f>
        <v>C44848</v>
      </c>
      <c r="C416" s="79" t="str">
        <f aca="false">_xlfn.TEXTJOIN("-",TRUE(),MID(A416,1,4),MID(A416,5,2),MID(A416,7,2))</f>
        <v>2024-05-11</v>
      </c>
      <c r="D416" s="79" t="n">
        <v>45423</v>
      </c>
      <c r="E416" s="128" t="s">
        <v>235</v>
      </c>
      <c r="F416" s="128" t="s">
        <v>26</v>
      </c>
      <c r="G416" s="245" t="s">
        <v>657</v>
      </c>
      <c r="H416" s="271" t="n">
        <v>45411</v>
      </c>
      <c r="I416" s="78"/>
      <c r="J416" s="78"/>
      <c r="K416" s="245" t="s">
        <v>651</v>
      </c>
      <c r="L416" s="202"/>
      <c r="M416" s="128"/>
      <c r="N416" s="245" t="s">
        <v>238</v>
      </c>
      <c r="O416" s="63" t="s">
        <v>239</v>
      </c>
      <c r="P416" s="245" t="n">
        <v>6</v>
      </c>
      <c r="Q416" s="67" t="s">
        <v>240</v>
      </c>
      <c r="R416" s="277" t="n">
        <v>43</v>
      </c>
      <c r="S416" s="45" t="n">
        <f aca="false">P416*R416</f>
        <v>258</v>
      </c>
      <c r="T416" s="131"/>
      <c r="U416" s="116" t="n">
        <f aca="false">S416*$T$410/SUM($S$410:$S$416)</f>
        <v>238.288672736198</v>
      </c>
      <c r="V416" s="45" t="n">
        <f aca="false">U416+S416</f>
        <v>496.288672736198</v>
      </c>
      <c r="W416" s="45" t="n">
        <f aca="false">V416/P416</f>
        <v>82.7147787893663</v>
      </c>
    </row>
    <row r="417" customFormat="false" ht="15" hidden="false" customHeight="true" outlineLevel="0" collapsed="false">
      <c r="A417" s="283" t="s">
        <v>658</v>
      </c>
      <c r="B417" s="284" t="str">
        <f aca="false">RIGHT(A417,LEN(A417)-FIND("_",A417))</f>
        <v>C45347</v>
      </c>
      <c r="C417" s="285" t="str">
        <f aca="false">_xlfn.TEXTJOIN("-",TRUE(),MID(A417,1,4),MID(A417,5,2),MID(A417,7,2))</f>
        <v>2024-05-13</v>
      </c>
      <c r="D417" s="285" t="n">
        <v>45425</v>
      </c>
      <c r="E417" s="49" t="s">
        <v>235</v>
      </c>
      <c r="F417" s="49" t="s">
        <v>26</v>
      </c>
      <c r="G417" s="239" t="s">
        <v>659</v>
      </c>
      <c r="H417" s="264" t="n">
        <v>45411</v>
      </c>
      <c r="I417" s="274"/>
      <c r="J417" s="274"/>
      <c r="K417" s="239" t="s">
        <v>660</v>
      </c>
      <c r="L417" s="194"/>
      <c r="M417" s="49"/>
      <c r="N417" s="239" t="s">
        <v>656</v>
      </c>
      <c r="O417" s="166" t="s">
        <v>339</v>
      </c>
      <c r="P417" s="239" t="n">
        <v>12</v>
      </c>
      <c r="Q417" s="75" t="s">
        <v>240</v>
      </c>
      <c r="R417" s="275" t="n">
        <v>30.1</v>
      </c>
      <c r="S417" s="59" t="n">
        <f aca="false">P417*R417</f>
        <v>361.2</v>
      </c>
      <c r="T417" s="189" t="n">
        <v>5400</v>
      </c>
      <c r="U417" s="85" t="n">
        <f aca="false">S417*$T$417/SUM($S$417:$S$421)</f>
        <v>202.696551681136</v>
      </c>
      <c r="V417" s="59" t="n">
        <f aca="false">U417+S417</f>
        <v>563.896551681136</v>
      </c>
      <c r="W417" s="286" t="n">
        <f aca="false">V417/P417</f>
        <v>46.9913793067613</v>
      </c>
    </row>
    <row r="418" customFormat="false" ht="15" hidden="false" customHeight="true" outlineLevel="0" collapsed="false">
      <c r="A418" s="287" t="s">
        <v>658</v>
      </c>
      <c r="B418" s="288" t="str">
        <f aca="false">RIGHT(A418,LEN(A418)-FIND("_",A418))</f>
        <v>C45347</v>
      </c>
      <c r="C418" s="289" t="str">
        <f aca="false">_xlfn.TEXTJOIN("-",TRUE(),MID(A418,1,4),MID(A418,5,2),MID(A418,7,2))</f>
        <v>2024-05-13</v>
      </c>
      <c r="D418" s="289" t="n">
        <v>45425</v>
      </c>
      <c r="E418" s="122" t="s">
        <v>235</v>
      </c>
      <c r="F418" s="122" t="s">
        <v>26</v>
      </c>
      <c r="G418" s="242" t="s">
        <v>661</v>
      </c>
      <c r="H418" s="267" t="n">
        <v>45411</v>
      </c>
      <c r="I418" s="257"/>
      <c r="J418" s="257"/>
      <c r="K418" s="242" t="s">
        <v>660</v>
      </c>
      <c r="L418" s="199"/>
      <c r="M418" s="122"/>
      <c r="N418" s="242" t="s">
        <v>654</v>
      </c>
      <c r="O418" s="63" t="s">
        <v>520</v>
      </c>
      <c r="P418" s="242" t="n">
        <v>18</v>
      </c>
      <c r="Q418" s="63" t="s">
        <v>240</v>
      </c>
      <c r="R418" s="270" t="n">
        <v>97.61</v>
      </c>
      <c r="S418" s="30" t="n">
        <f aca="false">P418*R418</f>
        <v>1756.98</v>
      </c>
      <c r="T418" s="130"/>
      <c r="U418" s="90" t="n">
        <f aca="false">S418*$T$417/SUM($S$417:$S$421)</f>
        <v>985.973940677526</v>
      </c>
      <c r="V418" s="30" t="n">
        <f aca="false">U418+S418</f>
        <v>2742.95394067753</v>
      </c>
      <c r="W418" s="290" t="n">
        <f aca="false">V418/P418</f>
        <v>152.38633003764</v>
      </c>
    </row>
    <row r="419" customFormat="false" ht="15" hidden="false" customHeight="true" outlineLevel="0" collapsed="false">
      <c r="A419" s="287" t="s">
        <v>658</v>
      </c>
      <c r="B419" s="288" t="str">
        <f aca="false">RIGHT(A419,LEN(A419)-FIND("_",A419))</f>
        <v>C45347</v>
      </c>
      <c r="C419" s="289" t="str">
        <f aca="false">_xlfn.TEXTJOIN("-",TRUE(),MID(A419,1,4),MID(A419,5,2),MID(A419,7,2))</f>
        <v>2024-05-13</v>
      </c>
      <c r="D419" s="289" t="n">
        <v>45425</v>
      </c>
      <c r="E419" s="122" t="s">
        <v>235</v>
      </c>
      <c r="F419" s="122" t="s">
        <v>26</v>
      </c>
      <c r="G419" s="242" t="s">
        <v>661</v>
      </c>
      <c r="H419" s="267" t="n">
        <v>45411</v>
      </c>
      <c r="I419" s="257"/>
      <c r="J419" s="257"/>
      <c r="K419" s="242" t="s">
        <v>660</v>
      </c>
      <c r="L419" s="199"/>
      <c r="M419" s="122"/>
      <c r="N419" s="242" t="s">
        <v>662</v>
      </c>
      <c r="O419" s="63" t="s">
        <v>518</v>
      </c>
      <c r="P419" s="242" t="n">
        <v>32</v>
      </c>
      <c r="Q419" s="63" t="s">
        <v>240</v>
      </c>
      <c r="R419" s="270" t="n">
        <v>93.74</v>
      </c>
      <c r="S419" s="30" t="n">
        <f aca="false">P419*R419</f>
        <v>2999.68</v>
      </c>
      <c r="T419" s="130"/>
      <c r="U419" s="90" t="n">
        <f aca="false">S419*$T$417/SUM($S$417:$S$421)</f>
        <v>1683.3466006281</v>
      </c>
      <c r="V419" s="30" t="n">
        <f aca="false">U419+S419</f>
        <v>4683.0266006281</v>
      </c>
      <c r="W419" s="290" t="n">
        <f aca="false">V419/P419</f>
        <v>146.344581269628</v>
      </c>
    </row>
    <row r="420" customFormat="false" ht="15" hidden="false" customHeight="true" outlineLevel="0" collapsed="false">
      <c r="A420" s="287" t="s">
        <v>658</v>
      </c>
      <c r="B420" s="288" t="str">
        <f aca="false">RIGHT(A420,LEN(A420)-FIND("_",A420))</f>
        <v>C45347</v>
      </c>
      <c r="C420" s="289" t="str">
        <f aca="false">_xlfn.TEXTJOIN("-",TRUE(),MID(A420,1,4),MID(A420,5,2),MID(A420,7,2))</f>
        <v>2024-05-13</v>
      </c>
      <c r="D420" s="289" t="n">
        <v>45425</v>
      </c>
      <c r="E420" s="122" t="s">
        <v>235</v>
      </c>
      <c r="F420" s="122" t="s">
        <v>26</v>
      </c>
      <c r="G420" s="242" t="s">
        <v>663</v>
      </c>
      <c r="H420" s="267" t="n">
        <v>45411</v>
      </c>
      <c r="I420" s="257"/>
      <c r="J420" s="257"/>
      <c r="K420" s="242" t="s">
        <v>660</v>
      </c>
      <c r="L420" s="199"/>
      <c r="M420" s="122"/>
      <c r="N420" s="242" t="s">
        <v>656</v>
      </c>
      <c r="O420" s="63" t="s">
        <v>339</v>
      </c>
      <c r="P420" s="242" t="n">
        <v>72</v>
      </c>
      <c r="Q420" s="63" t="s">
        <v>240</v>
      </c>
      <c r="R420" s="270" t="n">
        <v>30.1</v>
      </c>
      <c r="S420" s="30" t="n">
        <f aca="false">P420*R420</f>
        <v>2167.2</v>
      </c>
      <c r="T420" s="130"/>
      <c r="U420" s="90" t="n">
        <f aca="false">S420*$T$417/SUM($S$417:$S$421)</f>
        <v>1216.17931008682</v>
      </c>
      <c r="V420" s="30" t="n">
        <f aca="false">U420+S420</f>
        <v>3383.37931008682</v>
      </c>
      <c r="W420" s="290" t="n">
        <f aca="false">V420/P420</f>
        <v>46.9913793067613</v>
      </c>
    </row>
    <row r="421" customFormat="false" ht="15" hidden="false" customHeight="true" outlineLevel="0" collapsed="false">
      <c r="A421" s="291" t="s">
        <v>658</v>
      </c>
      <c r="B421" s="292" t="str">
        <f aca="false">RIGHT(A421,LEN(A421)-FIND("_",A421))</f>
        <v>C45347</v>
      </c>
      <c r="C421" s="293" t="str">
        <f aca="false">_xlfn.TEXTJOIN("-",TRUE(),MID(A421,1,4),MID(A421,5,2),MID(A421,7,2))</f>
        <v>2024-05-13</v>
      </c>
      <c r="D421" s="293" t="n">
        <v>45425</v>
      </c>
      <c r="E421" s="128" t="s">
        <v>235</v>
      </c>
      <c r="F421" s="128" t="s">
        <v>26</v>
      </c>
      <c r="G421" s="245" t="s">
        <v>664</v>
      </c>
      <c r="H421" s="271" t="n">
        <v>45411</v>
      </c>
      <c r="I421" s="272"/>
      <c r="J421" s="272"/>
      <c r="K421" s="245" t="s">
        <v>660</v>
      </c>
      <c r="L421" s="202"/>
      <c r="M421" s="128"/>
      <c r="N421" s="245" t="s">
        <v>665</v>
      </c>
      <c r="O421" s="67" t="s">
        <v>555</v>
      </c>
      <c r="P421" s="245" t="n">
        <v>480</v>
      </c>
      <c r="Q421" s="67" t="s">
        <v>240</v>
      </c>
      <c r="R421" s="277" t="n">
        <v>4.87</v>
      </c>
      <c r="S421" s="45" t="n">
        <f aca="false">P421*R421</f>
        <v>2337.6</v>
      </c>
      <c r="T421" s="131"/>
      <c r="U421" s="116" t="n">
        <f aca="false">S421*$T$417/SUM($S$417:$S$421)</f>
        <v>1311.80359692642</v>
      </c>
      <c r="V421" s="45" t="n">
        <f aca="false">U421+S421</f>
        <v>3649.40359692642</v>
      </c>
      <c r="W421" s="294" t="n">
        <f aca="false">V421/P421</f>
        <v>7.60292416026338</v>
      </c>
    </row>
    <row r="422" customFormat="false" ht="15" hidden="false" customHeight="true" outlineLevel="0" collapsed="false">
      <c r="A422" s="69" t="s">
        <v>666</v>
      </c>
      <c r="B422" s="69" t="str">
        <f aca="false">RIGHT(A422,LEN(A422)-FIND("_",A422))</f>
        <v>C13134</v>
      </c>
      <c r="C422" s="70" t="str">
        <f aca="false">_xlfn.TEXTJOIN("-",TRUE(),MID(A422,1,4),MID(A422,5,2),MID(A422,7,2))</f>
        <v>2024-06-11</v>
      </c>
      <c r="D422" s="70" t="n">
        <v>45454</v>
      </c>
      <c r="E422" s="49" t="s">
        <v>25</v>
      </c>
      <c r="F422" s="49" t="s">
        <v>26</v>
      </c>
      <c r="G422" s="80" t="s">
        <v>667</v>
      </c>
      <c r="H422" s="70" t="n">
        <v>45412</v>
      </c>
      <c r="I422" s="274"/>
      <c r="J422" s="274"/>
      <c r="K422" s="166" t="s">
        <v>668</v>
      </c>
      <c r="L422" s="194"/>
      <c r="M422" s="49"/>
      <c r="N422" s="132" t="s">
        <v>380</v>
      </c>
      <c r="O422" s="122" t="s">
        <v>381</v>
      </c>
      <c r="P422" s="133" t="n">
        <v>1149</v>
      </c>
      <c r="Q422" s="295" t="s">
        <v>240</v>
      </c>
      <c r="R422" s="133" t="n">
        <v>8.989254211</v>
      </c>
      <c r="S422" s="59" t="n">
        <f aca="false">P422*R422</f>
        <v>10328.653088439</v>
      </c>
      <c r="T422" s="296" t="n">
        <v>2100</v>
      </c>
      <c r="U422" s="85" t="n">
        <f aca="false">S422*$T$422/SUM($S$246:$S$422)</f>
        <v>50.0123584917069</v>
      </c>
      <c r="V422" s="59" t="n">
        <f aca="false">U422+S422</f>
        <v>10378.6654469307</v>
      </c>
      <c r="W422" s="59" t="n">
        <f aca="false">V422/P422</f>
        <v>9.03278106782481</v>
      </c>
    </row>
    <row r="423" customFormat="false" ht="15" hidden="false" customHeight="true" outlineLevel="0" collapsed="false">
      <c r="A423" s="76" t="s">
        <v>666</v>
      </c>
      <c r="B423" s="76" t="str">
        <f aca="false">RIGHT(A423,LEN(A423)-FIND("_",A423))</f>
        <v>C13134</v>
      </c>
      <c r="C423" s="77" t="str">
        <f aca="false">_xlfn.TEXTJOIN("-",TRUE(),MID(A423,1,4),MID(A423,5,2),MID(A423,7,2))</f>
        <v>2024-06-11</v>
      </c>
      <c r="D423" s="77" t="n">
        <v>45454</v>
      </c>
      <c r="E423" s="122" t="s">
        <v>25</v>
      </c>
      <c r="F423" s="122" t="s">
        <v>26</v>
      </c>
      <c r="G423" s="86" t="s">
        <v>667</v>
      </c>
      <c r="H423" s="77" t="n">
        <v>45412</v>
      </c>
      <c r="I423" s="257"/>
      <c r="J423" s="257"/>
      <c r="K423" s="160" t="s">
        <v>668</v>
      </c>
      <c r="L423" s="199"/>
      <c r="M423" s="122"/>
      <c r="N423" s="134" t="s">
        <v>669</v>
      </c>
      <c r="O423" s="122" t="s">
        <v>670</v>
      </c>
      <c r="P423" s="135" t="n">
        <v>300</v>
      </c>
      <c r="Q423" s="297" t="s">
        <v>240</v>
      </c>
      <c r="R423" s="135" t="n">
        <v>14.742805476</v>
      </c>
      <c r="S423" s="30" t="n">
        <f aca="false">P423*R423</f>
        <v>4422.8416428</v>
      </c>
      <c r="T423" s="130"/>
      <c r="U423" s="90" t="n">
        <f aca="false">S423*$T$422/SUM($S$246:$S$422)</f>
        <v>21.4158361112304</v>
      </c>
      <c r="V423" s="30" t="n">
        <f aca="false">U423+S423</f>
        <v>4444.25747891123</v>
      </c>
      <c r="W423" s="30" t="n">
        <f aca="false">V423/P423</f>
        <v>14.8141915963708</v>
      </c>
    </row>
    <row r="424" customFormat="false" ht="15" hidden="false" customHeight="true" outlineLevel="0" collapsed="false">
      <c r="A424" s="76" t="s">
        <v>666</v>
      </c>
      <c r="B424" s="76" t="str">
        <f aca="false">RIGHT(A424,LEN(A424)-FIND("_",A424))</f>
        <v>C13134</v>
      </c>
      <c r="C424" s="77" t="str">
        <f aca="false">_xlfn.TEXTJOIN("-",TRUE(),MID(A424,1,4),MID(A424,5,2),MID(A424,7,2))</f>
        <v>2024-06-11</v>
      </c>
      <c r="D424" s="77" t="n">
        <v>45454</v>
      </c>
      <c r="E424" s="122" t="s">
        <v>25</v>
      </c>
      <c r="F424" s="122" t="s">
        <v>26</v>
      </c>
      <c r="G424" s="86" t="s">
        <v>667</v>
      </c>
      <c r="H424" s="77" t="n">
        <v>45412</v>
      </c>
      <c r="I424" s="257"/>
      <c r="J424" s="257"/>
      <c r="K424" s="160" t="s">
        <v>668</v>
      </c>
      <c r="L424" s="199"/>
      <c r="M424" s="122"/>
      <c r="N424" s="134" t="s">
        <v>671</v>
      </c>
      <c r="O424" s="122" t="s">
        <v>672</v>
      </c>
      <c r="P424" s="135" t="n">
        <v>300</v>
      </c>
      <c r="Q424" s="297" t="s">
        <v>240</v>
      </c>
      <c r="R424" s="135" t="n">
        <v>19.553502902</v>
      </c>
      <c r="S424" s="30" t="n">
        <f aca="false">P424*R424</f>
        <v>5866.0508706</v>
      </c>
      <c r="T424" s="130"/>
      <c r="U424" s="90" t="n">
        <f aca="false">S424*$T$422/SUM($S$246:$S$422)</f>
        <v>28.4039977486915</v>
      </c>
      <c r="V424" s="30" t="n">
        <f aca="false">U424+S424</f>
        <v>5894.45486834869</v>
      </c>
      <c r="W424" s="30" t="n">
        <f aca="false">V424/P424</f>
        <v>19.6481828944956</v>
      </c>
    </row>
    <row r="425" customFormat="false" ht="15" hidden="false" customHeight="true" outlineLevel="0" collapsed="false">
      <c r="A425" s="76" t="s">
        <v>666</v>
      </c>
      <c r="B425" s="76" t="str">
        <f aca="false">RIGHT(A425,LEN(A425)-FIND("_",A425))</f>
        <v>C13134</v>
      </c>
      <c r="C425" s="77" t="str">
        <f aca="false">_xlfn.TEXTJOIN("-",TRUE(),MID(A425,1,4),MID(A425,5,2),MID(A425,7,2))</f>
        <v>2024-06-11</v>
      </c>
      <c r="D425" s="77" t="n">
        <v>45454</v>
      </c>
      <c r="E425" s="122" t="s">
        <v>25</v>
      </c>
      <c r="F425" s="122" t="s">
        <v>26</v>
      </c>
      <c r="G425" s="86" t="s">
        <v>667</v>
      </c>
      <c r="H425" s="77" t="n">
        <v>45412</v>
      </c>
      <c r="I425" s="257"/>
      <c r="J425" s="257"/>
      <c r="K425" s="160" t="s">
        <v>668</v>
      </c>
      <c r="L425" s="199"/>
      <c r="M425" s="122"/>
      <c r="N425" s="134" t="s">
        <v>673</v>
      </c>
      <c r="O425" s="122" t="s">
        <v>674</v>
      </c>
      <c r="P425" s="135" t="n">
        <v>5000</v>
      </c>
      <c r="Q425" s="297" t="s">
        <v>240</v>
      </c>
      <c r="R425" s="135" t="n">
        <v>4.90712566</v>
      </c>
      <c r="S425" s="30" t="n">
        <f aca="false">P425*R425</f>
        <v>24535.6283</v>
      </c>
      <c r="T425" s="130"/>
      <c r="U425" s="90" t="n">
        <f aca="false">S425*$T$422/SUM($S$246:$S$422)</f>
        <v>118.803935794142</v>
      </c>
      <c r="V425" s="30" t="n">
        <f aca="false">U425+S425</f>
        <v>24654.4322357941</v>
      </c>
      <c r="W425" s="30" t="n">
        <f aca="false">V425/P425</f>
        <v>4.93088644715883</v>
      </c>
    </row>
    <row r="426" customFormat="false" ht="15" hidden="false" customHeight="true" outlineLevel="0" collapsed="false">
      <c r="A426" s="78" t="s">
        <v>666</v>
      </c>
      <c r="B426" s="78" t="str">
        <f aca="false">RIGHT(A426,LEN(A426)-FIND("_",A426))</f>
        <v>C13134</v>
      </c>
      <c r="C426" s="79" t="str">
        <f aca="false">_xlfn.TEXTJOIN("-",TRUE(),MID(A426,1,4),MID(A426,5,2),MID(A426,7,2))</f>
        <v>2024-06-11</v>
      </c>
      <c r="D426" s="79" t="n">
        <v>45454</v>
      </c>
      <c r="E426" s="128" t="s">
        <v>25</v>
      </c>
      <c r="F426" s="128" t="s">
        <v>26</v>
      </c>
      <c r="G426" s="124" t="s">
        <v>667</v>
      </c>
      <c r="H426" s="79" t="n">
        <v>45412</v>
      </c>
      <c r="I426" s="272"/>
      <c r="J426" s="272"/>
      <c r="K426" s="171" t="s">
        <v>668</v>
      </c>
      <c r="L426" s="202"/>
      <c r="M426" s="128"/>
      <c r="N426" s="146" t="s">
        <v>495</v>
      </c>
      <c r="O426" s="122" t="s">
        <v>496</v>
      </c>
      <c r="P426" s="147" t="n">
        <v>247</v>
      </c>
      <c r="Q426" s="298" t="s">
        <v>240</v>
      </c>
      <c r="R426" s="147" t="n">
        <v>13.521381185</v>
      </c>
      <c r="S426" s="45" t="n">
        <f aca="false">P426*R426</f>
        <v>3339.781152695</v>
      </c>
      <c r="T426" s="131"/>
      <c r="U426" s="116" t="n">
        <f aca="false">S426*$T$422/SUM($S$246:$S$422)</f>
        <v>16.171550236244</v>
      </c>
      <c r="V426" s="45" t="n">
        <f aca="false">U426+S426</f>
        <v>3355.95270293124</v>
      </c>
      <c r="W426" s="45" t="n">
        <f aca="false">V426/P426</f>
        <v>13.5868530483046</v>
      </c>
    </row>
    <row r="427" customFormat="false" ht="15" hidden="false" customHeight="true" outlineLevel="0" collapsed="false">
      <c r="A427" s="69" t="s">
        <v>675</v>
      </c>
      <c r="B427" s="69" t="str">
        <f aca="false">RIGHT(A427,LEN(A427)-FIND("_",A427))</f>
        <v>C55879</v>
      </c>
      <c r="C427" s="70" t="str">
        <f aca="false">_xlfn.TEXTJOIN("-",TRUE(),MID(A427,1,4),MID(A427,5,2),MID(A427,7,2))</f>
        <v>2024-06-10</v>
      </c>
      <c r="D427" s="70" t="n">
        <v>45453</v>
      </c>
      <c r="E427" s="49" t="s">
        <v>676</v>
      </c>
      <c r="F427" s="49" t="s">
        <v>26</v>
      </c>
      <c r="G427" s="80" t="s">
        <v>677</v>
      </c>
      <c r="H427" s="70" t="n">
        <v>45442</v>
      </c>
      <c r="I427" s="274"/>
      <c r="J427" s="274"/>
      <c r="K427" s="166" t="s">
        <v>678</v>
      </c>
      <c r="L427" s="194"/>
      <c r="M427" s="49"/>
      <c r="N427" s="299" t="s">
        <v>679</v>
      </c>
      <c r="O427" s="300"/>
      <c r="P427" s="300" t="n">
        <v>1</v>
      </c>
      <c r="Q427" s="301" t="s">
        <v>240</v>
      </c>
      <c r="R427" s="301" t="n">
        <v>258.06</v>
      </c>
      <c r="S427" s="59" t="n">
        <f aca="false">P427*R427</f>
        <v>258.06</v>
      </c>
      <c r="T427" s="302"/>
      <c r="U427" s="192" t="n">
        <f aca="false">S427*$T$352/SUM($S$352:$S$359)</f>
        <v>68.3950244028852</v>
      </c>
      <c r="V427" s="197" t="n">
        <f aca="false">U427+S427</f>
        <v>326.455024402885</v>
      </c>
      <c r="W427" s="197" t="n">
        <f aca="false">V427/P427</f>
        <v>326.455024402885</v>
      </c>
    </row>
    <row r="428" customFormat="false" ht="15" hidden="false" customHeight="false" outlineLevel="0" collapsed="false">
      <c r="A428" s="76" t="s">
        <v>675</v>
      </c>
      <c r="B428" s="76" t="str">
        <f aca="false">RIGHT(A428,LEN(A428)-FIND("_",A428))</f>
        <v>C55879</v>
      </c>
      <c r="C428" s="77" t="str">
        <f aca="false">_xlfn.TEXTJOIN("-",TRUE(),MID(A428,1,4),MID(A428,5,2),MID(A428,7,2))</f>
        <v>2024-06-10</v>
      </c>
      <c r="D428" s="77" t="n">
        <v>45453</v>
      </c>
      <c r="E428" s="122" t="s">
        <v>676</v>
      </c>
      <c r="F428" s="122" t="s">
        <v>26</v>
      </c>
      <c r="G428" s="86" t="s">
        <v>677</v>
      </c>
      <c r="H428" s="77" t="n">
        <v>45442</v>
      </c>
      <c r="I428" s="257"/>
      <c r="J428" s="257"/>
      <c r="K428" s="160" t="s">
        <v>678</v>
      </c>
      <c r="L428" s="199"/>
      <c r="M428" s="122"/>
      <c r="N428" s="134" t="s">
        <v>680</v>
      </c>
      <c r="O428" s="303"/>
      <c r="P428" s="303" t="n">
        <v>1</v>
      </c>
      <c r="Q428" s="304" t="s">
        <v>240</v>
      </c>
      <c r="R428" s="304" t="n">
        <v>18.85</v>
      </c>
      <c r="S428" s="30" t="n">
        <f aca="false">P428*R428</f>
        <v>18.85</v>
      </c>
      <c r="T428" s="130"/>
      <c r="U428" s="192" t="n">
        <f aca="false">S428*$T$352/SUM($S$352:$S$359)</f>
        <v>4.99591649226686</v>
      </c>
      <c r="V428" s="30" t="n">
        <f aca="false">U428+S428</f>
        <v>23.8459164922669</v>
      </c>
      <c r="W428" s="30" t="n">
        <f aca="false">V428/P428</f>
        <v>23.8459164922669</v>
      </c>
    </row>
    <row r="429" customFormat="false" ht="15" hidden="false" customHeight="true" outlineLevel="0" collapsed="false">
      <c r="A429" s="76" t="s">
        <v>675</v>
      </c>
      <c r="B429" s="76" t="str">
        <f aca="false">RIGHT(A429,LEN(A429)-FIND("_",A429))</f>
        <v>C55879</v>
      </c>
      <c r="C429" s="77" t="str">
        <f aca="false">_xlfn.TEXTJOIN("-",TRUE(),MID(A429,1,4),MID(A429,5,2),MID(A429,7,2))</f>
        <v>2024-06-10</v>
      </c>
      <c r="D429" s="77" t="n">
        <v>45453</v>
      </c>
      <c r="E429" s="122" t="s">
        <v>676</v>
      </c>
      <c r="F429" s="122" t="s">
        <v>26</v>
      </c>
      <c r="G429" s="86" t="s">
        <v>677</v>
      </c>
      <c r="H429" s="77" t="n">
        <v>45442</v>
      </c>
      <c r="I429" s="257"/>
      <c r="J429" s="257"/>
      <c r="K429" s="160" t="s">
        <v>678</v>
      </c>
      <c r="L429" s="199"/>
      <c r="M429" s="122"/>
      <c r="N429" s="134" t="s">
        <v>681</v>
      </c>
      <c r="O429" s="305"/>
      <c r="P429" s="305" t="n">
        <v>16</v>
      </c>
      <c r="Q429" s="306" t="s">
        <v>240</v>
      </c>
      <c r="R429" s="306" t="n">
        <v>6.56</v>
      </c>
      <c r="S429" s="30" t="n">
        <f aca="false">P429*R429</f>
        <v>104.96</v>
      </c>
      <c r="T429" s="186"/>
      <c r="U429" s="192" t="n">
        <f aca="false">S429*$T$352/SUM($S$352:$S$359)</f>
        <v>27.8181111420864</v>
      </c>
      <c r="V429" s="30" t="n">
        <f aca="false">U429+S429</f>
        <v>132.778111142086</v>
      </c>
      <c r="W429" s="30" t="n">
        <f aca="false">V429/P429</f>
        <v>8.2986319463804</v>
      </c>
    </row>
    <row r="430" customFormat="false" ht="15" hidden="false" customHeight="true" outlineLevel="0" collapsed="false">
      <c r="A430" s="76" t="s">
        <v>675</v>
      </c>
      <c r="B430" s="76" t="str">
        <f aca="false">RIGHT(A430,LEN(A430)-FIND("_",A430))</f>
        <v>C55879</v>
      </c>
      <c r="C430" s="77" t="str">
        <f aca="false">_xlfn.TEXTJOIN("-",TRUE(),MID(A430,1,4),MID(A430,5,2),MID(A430,7,2))</f>
        <v>2024-06-10</v>
      </c>
      <c r="D430" s="77" t="n">
        <v>45453</v>
      </c>
      <c r="E430" s="122" t="s">
        <v>676</v>
      </c>
      <c r="F430" s="122" t="s">
        <v>26</v>
      </c>
      <c r="G430" s="86" t="s">
        <v>677</v>
      </c>
      <c r="H430" s="77" t="n">
        <v>45442</v>
      </c>
      <c r="I430" s="257"/>
      <c r="J430" s="257"/>
      <c r="K430" s="160" t="s">
        <v>678</v>
      </c>
      <c r="L430" s="199"/>
      <c r="M430" s="122"/>
      <c r="N430" s="134" t="s">
        <v>682</v>
      </c>
      <c r="O430" s="305"/>
      <c r="P430" s="305" t="n">
        <v>32</v>
      </c>
      <c r="Q430" s="306" t="s">
        <v>240</v>
      </c>
      <c r="R430" s="306" t="n">
        <v>0.28</v>
      </c>
      <c r="S430" s="30" t="n">
        <f aca="false">P430*R430</f>
        <v>8.96</v>
      </c>
      <c r="T430" s="186"/>
      <c r="U430" s="192" t="n">
        <f aca="false">S430*$T$352/SUM($S$352:$S$359)</f>
        <v>2.37471680481226</v>
      </c>
      <c r="V430" s="30" t="n">
        <f aca="false">U430+S430</f>
        <v>11.3347168048123</v>
      </c>
      <c r="W430" s="30" t="n">
        <f aca="false">V430/P430</f>
        <v>0.354209900150383</v>
      </c>
    </row>
    <row r="431" customFormat="false" ht="15" hidden="false" customHeight="true" outlineLevel="0" collapsed="false">
      <c r="A431" s="76" t="s">
        <v>675</v>
      </c>
      <c r="B431" s="76" t="str">
        <f aca="false">RIGHT(A431,LEN(A431)-FIND("_",A431))</f>
        <v>C55879</v>
      </c>
      <c r="C431" s="77" t="str">
        <f aca="false">_xlfn.TEXTJOIN("-",TRUE(),MID(A431,1,4),MID(A431,5,2),MID(A431,7,2))</f>
        <v>2024-06-10</v>
      </c>
      <c r="D431" s="77" t="n">
        <v>45453</v>
      </c>
      <c r="E431" s="122" t="s">
        <v>676</v>
      </c>
      <c r="F431" s="122" t="s">
        <v>26</v>
      </c>
      <c r="G431" s="86" t="s">
        <v>677</v>
      </c>
      <c r="H431" s="77" t="n">
        <v>45442</v>
      </c>
      <c r="I431" s="257"/>
      <c r="J431" s="257"/>
      <c r="K431" s="160" t="s">
        <v>678</v>
      </c>
      <c r="L431" s="199"/>
      <c r="M431" s="122"/>
      <c r="N431" s="134" t="s">
        <v>683</v>
      </c>
      <c r="O431" s="305"/>
      <c r="P431" s="305" t="n">
        <v>1</v>
      </c>
      <c r="Q431" s="306" t="s">
        <v>240</v>
      </c>
      <c r="R431" s="306" t="n">
        <v>11.27</v>
      </c>
      <c r="S431" s="30" t="n">
        <f aca="false">P431*R431</f>
        <v>11.27</v>
      </c>
      <c r="T431" s="186"/>
      <c r="U431" s="192" t="n">
        <f aca="false">S431*$T$352/SUM($S$352:$S$359)</f>
        <v>2.98694848105292</v>
      </c>
      <c r="V431" s="30" t="n">
        <f aca="false">U431+S431</f>
        <v>14.2569484810529</v>
      </c>
      <c r="W431" s="30" t="n">
        <f aca="false">V431/P431</f>
        <v>14.2569484810529</v>
      </c>
    </row>
    <row r="432" customFormat="false" ht="15.75" hidden="false" customHeight="true" outlineLevel="0" collapsed="false">
      <c r="A432" s="76" t="s">
        <v>675</v>
      </c>
      <c r="B432" s="76" t="str">
        <f aca="false">RIGHT(A432,LEN(A432)-FIND("_",A432))</f>
        <v>C55879</v>
      </c>
      <c r="C432" s="77" t="str">
        <f aca="false">_xlfn.TEXTJOIN("-",TRUE(),MID(A432,1,4),MID(A432,5,2),MID(A432,7,2))</f>
        <v>2024-06-10</v>
      </c>
      <c r="D432" s="77" t="n">
        <v>45453</v>
      </c>
      <c r="E432" s="122" t="s">
        <v>676</v>
      </c>
      <c r="F432" s="122" t="s">
        <v>26</v>
      </c>
      <c r="G432" s="86" t="s">
        <v>677</v>
      </c>
      <c r="H432" s="77" t="n">
        <v>45442</v>
      </c>
      <c r="I432" s="257"/>
      <c r="J432" s="257"/>
      <c r="K432" s="160" t="s">
        <v>678</v>
      </c>
      <c r="L432" s="199"/>
      <c r="M432" s="122"/>
      <c r="N432" s="134" t="s">
        <v>684</v>
      </c>
      <c r="O432" s="305"/>
      <c r="P432" s="305" t="n">
        <v>12</v>
      </c>
      <c r="Q432" s="306" t="s">
        <v>240</v>
      </c>
      <c r="R432" s="306" t="n">
        <v>3.07</v>
      </c>
      <c r="S432" s="30" t="n">
        <f aca="false">P432*R432</f>
        <v>36.84</v>
      </c>
      <c r="T432" s="186"/>
      <c r="U432" s="192" t="n">
        <f aca="false">S432*$T$352/SUM($S$352:$S$359)</f>
        <v>9.76390257692897</v>
      </c>
      <c r="V432" s="30" t="n">
        <f aca="false">U432+S432</f>
        <v>46.603902576929</v>
      </c>
      <c r="W432" s="30" t="n">
        <f aca="false">V432/P432</f>
        <v>3.88365854807741</v>
      </c>
    </row>
    <row r="433" customFormat="false" ht="15" hidden="false" customHeight="true" outlineLevel="0" collapsed="false">
      <c r="A433" s="76" t="s">
        <v>675</v>
      </c>
      <c r="B433" s="76" t="str">
        <f aca="false">RIGHT(A433,LEN(A433)-FIND("_",A433))</f>
        <v>C55879</v>
      </c>
      <c r="C433" s="77" t="str">
        <f aca="false">_xlfn.TEXTJOIN("-",TRUE(),MID(A433,1,4),MID(A433,5,2),MID(A433,7,2))</f>
        <v>2024-06-10</v>
      </c>
      <c r="D433" s="77" t="n">
        <v>45453</v>
      </c>
      <c r="E433" s="122" t="s">
        <v>676</v>
      </c>
      <c r="F433" s="122" t="s">
        <v>26</v>
      </c>
      <c r="G433" s="86" t="s">
        <v>677</v>
      </c>
      <c r="H433" s="77" t="n">
        <v>45442</v>
      </c>
      <c r="I433" s="257"/>
      <c r="J433" s="257"/>
      <c r="K433" s="160" t="s">
        <v>678</v>
      </c>
      <c r="L433" s="199"/>
      <c r="M433" s="122"/>
      <c r="N433" s="134" t="s">
        <v>685</v>
      </c>
      <c r="O433" s="305"/>
      <c r="P433" s="305" t="n">
        <v>24</v>
      </c>
      <c r="Q433" s="306" t="s">
        <v>240</v>
      </c>
      <c r="R433" s="306" t="n">
        <v>0.23</v>
      </c>
      <c r="S433" s="30" t="n">
        <f aca="false">P433*R433</f>
        <v>5.52</v>
      </c>
      <c r="T433" s="186"/>
      <c r="U433" s="192" t="n">
        <f aca="false">S433*$T$352/SUM($S$352:$S$359)</f>
        <v>1.46299517439327</v>
      </c>
      <c r="V433" s="30" t="n">
        <f aca="false">U433+S433</f>
        <v>6.98299517439327</v>
      </c>
      <c r="W433" s="30" t="n">
        <f aca="false">V433/P433</f>
        <v>0.290958132266386</v>
      </c>
    </row>
    <row r="434" customFormat="false" ht="15" hidden="false" customHeight="true" outlineLevel="0" collapsed="false">
      <c r="A434" s="76" t="s">
        <v>675</v>
      </c>
      <c r="B434" s="76" t="str">
        <f aca="false">RIGHT(A434,LEN(A434)-FIND("_",A434))</f>
        <v>C55879</v>
      </c>
      <c r="C434" s="77" t="str">
        <f aca="false">_xlfn.TEXTJOIN("-",TRUE(),MID(A434,1,4),MID(A434,5,2),MID(A434,7,2))</f>
        <v>2024-06-10</v>
      </c>
      <c r="D434" s="77" t="n">
        <v>45453</v>
      </c>
      <c r="E434" s="122" t="s">
        <v>676</v>
      </c>
      <c r="F434" s="122" t="s">
        <v>26</v>
      </c>
      <c r="G434" s="86" t="s">
        <v>677</v>
      </c>
      <c r="H434" s="77" t="n">
        <v>45442</v>
      </c>
      <c r="I434" s="257"/>
      <c r="J434" s="257"/>
      <c r="K434" s="160" t="s">
        <v>678</v>
      </c>
      <c r="L434" s="199"/>
      <c r="M434" s="122"/>
      <c r="N434" s="134" t="s">
        <v>686</v>
      </c>
      <c r="O434" s="305"/>
      <c r="P434" s="305" t="n">
        <v>2</v>
      </c>
      <c r="Q434" s="306" t="s">
        <v>240</v>
      </c>
      <c r="R434" s="306" t="n">
        <v>3.92</v>
      </c>
      <c r="S434" s="30" t="n">
        <f aca="false">P434*R434</f>
        <v>7.84</v>
      </c>
      <c r="T434" s="186"/>
      <c r="U434" s="192" t="n">
        <f aca="false">S434*$T$352/SUM($S$352:$S$359)</f>
        <v>2.07787720421072</v>
      </c>
      <c r="V434" s="30" t="n">
        <f aca="false">U434+S434</f>
        <v>9.91787720421073</v>
      </c>
      <c r="W434" s="30" t="n">
        <f aca="false">V434/P434</f>
        <v>4.95893860210536</v>
      </c>
    </row>
    <row r="435" customFormat="false" ht="15" hidden="false" customHeight="true" outlineLevel="0" collapsed="false">
      <c r="A435" s="76" t="s">
        <v>675</v>
      </c>
      <c r="B435" s="76" t="str">
        <f aca="false">RIGHT(A435,LEN(A435)-FIND("_",A435))</f>
        <v>C55879</v>
      </c>
      <c r="C435" s="77" t="str">
        <f aca="false">_xlfn.TEXTJOIN("-",TRUE(),MID(A435,1,4),MID(A435,5,2),MID(A435,7,2))</f>
        <v>2024-06-10</v>
      </c>
      <c r="D435" s="77" t="n">
        <v>45453</v>
      </c>
      <c r="E435" s="122" t="s">
        <v>676</v>
      </c>
      <c r="F435" s="122" t="s">
        <v>26</v>
      </c>
      <c r="G435" s="86" t="s">
        <v>677</v>
      </c>
      <c r="H435" s="77" t="n">
        <v>45442</v>
      </c>
      <c r="I435" s="257"/>
      <c r="J435" s="257"/>
      <c r="K435" s="160" t="s">
        <v>678</v>
      </c>
      <c r="L435" s="199"/>
      <c r="M435" s="122"/>
      <c r="N435" s="134" t="s">
        <v>687</v>
      </c>
      <c r="O435" s="305"/>
      <c r="P435" s="305" t="n">
        <v>16</v>
      </c>
      <c r="Q435" s="306" t="s">
        <v>240</v>
      </c>
      <c r="R435" s="306" t="n">
        <v>4.54</v>
      </c>
      <c r="S435" s="30" t="n">
        <f aca="false">P435*R435</f>
        <v>72.64</v>
      </c>
      <c r="T435" s="186"/>
      <c r="U435" s="192" t="n">
        <f aca="false">S435*$T$352/SUM($S$352:$S$359)</f>
        <v>19.2521683818708</v>
      </c>
      <c r="V435" s="30" t="n">
        <f aca="false">U435+S435</f>
        <v>91.8921683818708</v>
      </c>
      <c r="W435" s="30" t="n">
        <f aca="false">V435/P435</f>
        <v>5.74326052386692</v>
      </c>
    </row>
    <row r="436" customFormat="false" ht="15.75" hidden="false" customHeight="true" outlineLevel="0" collapsed="false">
      <c r="A436" s="76" t="s">
        <v>675</v>
      </c>
      <c r="B436" s="76" t="str">
        <f aca="false">RIGHT(A436,LEN(A436)-FIND("_",A436))</f>
        <v>C55879</v>
      </c>
      <c r="C436" s="77" t="str">
        <f aca="false">_xlfn.TEXTJOIN("-",TRUE(),MID(A436,1,4),MID(A436,5,2),MID(A436,7,2))</f>
        <v>2024-06-10</v>
      </c>
      <c r="D436" s="77" t="n">
        <v>45453</v>
      </c>
      <c r="E436" s="122" t="s">
        <v>676</v>
      </c>
      <c r="F436" s="122" t="s">
        <v>26</v>
      </c>
      <c r="G436" s="86" t="s">
        <v>677</v>
      </c>
      <c r="H436" s="77" t="n">
        <v>45442</v>
      </c>
      <c r="I436" s="257"/>
      <c r="J436" s="257"/>
      <c r="K436" s="160" t="s">
        <v>678</v>
      </c>
      <c r="L436" s="199"/>
      <c r="M436" s="122"/>
      <c r="N436" s="134" t="s">
        <v>688</v>
      </c>
      <c r="O436" s="305"/>
      <c r="P436" s="305" t="n">
        <v>32</v>
      </c>
      <c r="Q436" s="306" t="s">
        <v>240</v>
      </c>
      <c r="R436" s="306" t="n">
        <v>0.23</v>
      </c>
      <c r="S436" s="30" t="n">
        <f aca="false">P436*R436</f>
        <v>7.36</v>
      </c>
      <c r="T436" s="186"/>
      <c r="U436" s="192" t="n">
        <f aca="false">S436*$T$352/SUM($S$352:$S$359)</f>
        <v>1.95066023252435</v>
      </c>
      <c r="V436" s="30" t="n">
        <f aca="false">U436+S436</f>
        <v>9.31066023252435</v>
      </c>
      <c r="W436" s="30" t="n">
        <f aca="false">V436/P436</f>
        <v>0.290958132266386</v>
      </c>
    </row>
    <row r="437" customFormat="false" ht="15.75" hidden="false" customHeight="true" outlineLevel="0" collapsed="false">
      <c r="A437" s="76" t="s">
        <v>675</v>
      </c>
      <c r="B437" s="76" t="str">
        <f aca="false">RIGHT(A437,LEN(A437)-FIND("_",A437))</f>
        <v>C55879</v>
      </c>
      <c r="C437" s="77" t="str">
        <f aca="false">_xlfn.TEXTJOIN("-",TRUE(),MID(A437,1,4),MID(A437,5,2),MID(A437,7,2))</f>
        <v>2024-06-10</v>
      </c>
      <c r="D437" s="77" t="n">
        <v>45453</v>
      </c>
      <c r="E437" s="122" t="s">
        <v>676</v>
      </c>
      <c r="F437" s="122" t="s">
        <v>26</v>
      </c>
      <c r="G437" s="86" t="s">
        <v>677</v>
      </c>
      <c r="H437" s="77" t="n">
        <v>45442</v>
      </c>
      <c r="I437" s="257"/>
      <c r="J437" s="257"/>
      <c r="K437" s="160" t="s">
        <v>678</v>
      </c>
      <c r="L437" s="199"/>
      <c r="M437" s="200"/>
      <c r="N437" s="134" t="s">
        <v>689</v>
      </c>
      <c r="O437" s="305"/>
      <c r="P437" s="305" t="n">
        <v>3</v>
      </c>
      <c r="Q437" s="306" t="s">
        <v>240</v>
      </c>
      <c r="R437" s="306" t="n">
        <v>3.92</v>
      </c>
      <c r="S437" s="30" t="n">
        <f aca="false">P437*R437</f>
        <v>11.76</v>
      </c>
      <c r="T437" s="307"/>
      <c r="U437" s="192" t="n">
        <f aca="false">S437*$T$352/SUM($S$352:$S$359)</f>
        <v>3.11681580631609</v>
      </c>
      <c r="V437" s="30" t="n">
        <f aca="false">U437+S437</f>
        <v>14.8768158063161</v>
      </c>
      <c r="W437" s="30" t="n">
        <f aca="false">V437/P437</f>
        <v>4.95893860210536</v>
      </c>
    </row>
    <row r="438" customFormat="false" ht="15" hidden="false" customHeight="true" outlineLevel="0" collapsed="false">
      <c r="A438" s="76" t="s">
        <v>675</v>
      </c>
      <c r="B438" s="76" t="str">
        <f aca="false">RIGHT(A438,LEN(A438)-FIND("_",A438))</f>
        <v>C55879</v>
      </c>
      <c r="C438" s="77" t="str">
        <f aca="false">_xlfn.TEXTJOIN("-",TRUE(),MID(A438,1,4),MID(A438,5,2),MID(A438,7,2))</f>
        <v>2024-06-10</v>
      </c>
      <c r="D438" s="77" t="n">
        <v>45453</v>
      </c>
      <c r="E438" s="122" t="s">
        <v>676</v>
      </c>
      <c r="F438" s="122" t="s">
        <v>26</v>
      </c>
      <c r="G438" s="86" t="s">
        <v>677</v>
      </c>
      <c r="H438" s="77" t="n">
        <v>45442</v>
      </c>
      <c r="I438" s="257"/>
      <c r="J438" s="257"/>
      <c r="K438" s="160" t="s">
        <v>678</v>
      </c>
      <c r="L438" s="199"/>
      <c r="M438" s="200"/>
      <c r="N438" s="134" t="s">
        <v>690</v>
      </c>
      <c r="O438" s="305"/>
      <c r="P438" s="305" t="n">
        <v>24</v>
      </c>
      <c r="Q438" s="306" t="s">
        <v>240</v>
      </c>
      <c r="R438" s="306" t="n">
        <v>4.54</v>
      </c>
      <c r="S438" s="30" t="n">
        <f aca="false">P438*R438</f>
        <v>108.96</v>
      </c>
      <c r="T438" s="130"/>
      <c r="U438" s="192" t="n">
        <f aca="false">S438*$T$352/SUM($S$352:$S$359)</f>
        <v>28.8782525728062</v>
      </c>
      <c r="V438" s="30" t="n">
        <f aca="false">U438+S438</f>
        <v>137.838252572806</v>
      </c>
      <c r="W438" s="30" t="n">
        <f aca="false">V438/P438</f>
        <v>5.74326052386693</v>
      </c>
    </row>
    <row r="439" customFormat="false" ht="15" hidden="false" customHeight="true" outlineLevel="0" collapsed="false">
      <c r="A439" s="76" t="s">
        <v>675</v>
      </c>
      <c r="B439" s="76" t="str">
        <f aca="false">RIGHT(A439,LEN(A439)-FIND("_",A439))</f>
        <v>C55879</v>
      </c>
      <c r="C439" s="77" t="str">
        <f aca="false">_xlfn.TEXTJOIN("-",TRUE(),MID(A439,1,4),MID(A439,5,2),MID(A439,7,2))</f>
        <v>2024-06-10</v>
      </c>
      <c r="D439" s="77" t="n">
        <v>45453</v>
      </c>
      <c r="E439" s="122" t="s">
        <v>676</v>
      </c>
      <c r="F439" s="122" t="s">
        <v>26</v>
      </c>
      <c r="G439" s="86" t="s">
        <v>677</v>
      </c>
      <c r="H439" s="77" t="n">
        <v>45442</v>
      </c>
      <c r="I439" s="257"/>
      <c r="J439" s="257"/>
      <c r="K439" s="160" t="s">
        <v>678</v>
      </c>
      <c r="L439" s="199"/>
      <c r="M439" s="200"/>
      <c r="N439" s="134" t="s">
        <v>691</v>
      </c>
      <c r="O439" s="305"/>
      <c r="P439" s="305" t="n">
        <v>48</v>
      </c>
      <c r="Q439" s="306" t="s">
        <v>240</v>
      </c>
      <c r="R439" s="306" t="n">
        <v>0.23</v>
      </c>
      <c r="S439" s="30" t="n">
        <f aca="false">P439*R439</f>
        <v>11.04</v>
      </c>
      <c r="T439" s="130"/>
      <c r="U439" s="192" t="n">
        <f aca="false">S439*$T$352/SUM($S$352:$S$359)</f>
        <v>2.92599034878653</v>
      </c>
      <c r="V439" s="30" t="n">
        <f aca="false">U439+S439</f>
        <v>13.9659903487865</v>
      </c>
      <c r="W439" s="30" t="n">
        <f aca="false">V439/P439</f>
        <v>0.290958132266386</v>
      </c>
    </row>
    <row r="440" customFormat="false" ht="15" hidden="false" customHeight="true" outlineLevel="0" collapsed="false">
      <c r="A440" s="76" t="s">
        <v>675</v>
      </c>
      <c r="B440" s="76" t="str">
        <f aca="false">RIGHT(A440,LEN(A440)-FIND("_",A440))</f>
        <v>C55879</v>
      </c>
      <c r="C440" s="77" t="str">
        <f aca="false">_xlfn.TEXTJOIN("-",TRUE(),MID(A440,1,4),MID(A440,5,2),MID(A440,7,2))</f>
        <v>2024-06-10</v>
      </c>
      <c r="D440" s="77" t="n">
        <v>45453</v>
      </c>
      <c r="E440" s="122" t="s">
        <v>676</v>
      </c>
      <c r="F440" s="122" t="s">
        <v>26</v>
      </c>
      <c r="G440" s="86" t="s">
        <v>677</v>
      </c>
      <c r="H440" s="77" t="n">
        <v>45442</v>
      </c>
      <c r="I440" s="257"/>
      <c r="J440" s="257"/>
      <c r="K440" s="160" t="s">
        <v>678</v>
      </c>
      <c r="L440" s="199"/>
      <c r="M440" s="200"/>
      <c r="N440" s="134" t="s">
        <v>692</v>
      </c>
      <c r="O440" s="305"/>
      <c r="P440" s="305" t="n">
        <v>1</v>
      </c>
      <c r="Q440" s="306" t="s">
        <v>240</v>
      </c>
      <c r="R440" s="306" t="n">
        <v>3.92</v>
      </c>
      <c r="S440" s="30" t="n">
        <f aca="false">P440*R440</f>
        <v>3.92</v>
      </c>
      <c r="T440" s="130"/>
      <c r="U440" s="192" t="n">
        <f aca="false">S440*$T$352/SUM($S$352:$S$359)</f>
        <v>1.03893860210536</v>
      </c>
      <c r="V440" s="30" t="n">
        <f aca="false">U440+S440</f>
        <v>4.95893860210536</v>
      </c>
      <c r="W440" s="30" t="n">
        <f aca="false">V440/P440</f>
        <v>4.95893860210536</v>
      </c>
    </row>
    <row r="441" customFormat="false" ht="15" hidden="false" customHeight="true" outlineLevel="0" collapsed="false">
      <c r="A441" s="76" t="s">
        <v>675</v>
      </c>
      <c r="B441" s="76" t="str">
        <f aca="false">RIGHT(A441,LEN(A441)-FIND("_",A441))</f>
        <v>C55879</v>
      </c>
      <c r="C441" s="77" t="str">
        <f aca="false">_xlfn.TEXTJOIN("-",TRUE(),MID(A441,1,4),MID(A441,5,2),MID(A441,7,2))</f>
        <v>2024-06-10</v>
      </c>
      <c r="D441" s="77" t="n">
        <v>45453</v>
      </c>
      <c r="E441" s="122" t="s">
        <v>676</v>
      </c>
      <c r="F441" s="122" t="s">
        <v>26</v>
      </c>
      <c r="G441" s="86" t="s">
        <v>677</v>
      </c>
      <c r="H441" s="77" t="n">
        <v>45442</v>
      </c>
      <c r="I441" s="257"/>
      <c r="J441" s="257"/>
      <c r="K441" s="160" t="s">
        <v>678</v>
      </c>
      <c r="L441" s="199"/>
      <c r="M441" s="200"/>
      <c r="N441" s="134" t="s">
        <v>693</v>
      </c>
      <c r="O441" s="305"/>
      <c r="P441" s="305" t="n">
        <v>8</v>
      </c>
      <c r="Q441" s="306" t="s">
        <v>240</v>
      </c>
      <c r="R441" s="306" t="n">
        <v>4.54</v>
      </c>
      <c r="S441" s="30" t="n">
        <f aca="false">P441*R441</f>
        <v>36.32</v>
      </c>
      <c r="T441" s="130"/>
      <c r="U441" s="192" t="n">
        <f aca="false">S441*$T$352/SUM($S$352:$S$359)</f>
        <v>9.6260841909354</v>
      </c>
      <c r="V441" s="30" t="n">
        <f aca="false">U441+S441</f>
        <v>45.9460841909354</v>
      </c>
      <c r="W441" s="30" t="n">
        <f aca="false">V441/P441</f>
        <v>5.74326052386692</v>
      </c>
    </row>
    <row r="442" customFormat="false" ht="15" hidden="false" customHeight="true" outlineLevel="0" collapsed="false">
      <c r="A442" s="76" t="s">
        <v>675</v>
      </c>
      <c r="B442" s="76" t="str">
        <f aca="false">RIGHT(A442,LEN(A442)-FIND("_",A442))</f>
        <v>C55879</v>
      </c>
      <c r="C442" s="77" t="str">
        <f aca="false">_xlfn.TEXTJOIN("-",TRUE(),MID(A442,1,4),MID(A442,5,2),MID(A442,7,2))</f>
        <v>2024-06-10</v>
      </c>
      <c r="D442" s="77" t="n">
        <v>45453</v>
      </c>
      <c r="E442" s="122" t="s">
        <v>676</v>
      </c>
      <c r="F442" s="122" t="s">
        <v>26</v>
      </c>
      <c r="G442" s="86" t="s">
        <v>677</v>
      </c>
      <c r="H442" s="77" t="n">
        <v>45442</v>
      </c>
      <c r="I442" s="257"/>
      <c r="J442" s="257"/>
      <c r="K442" s="160" t="s">
        <v>678</v>
      </c>
      <c r="L442" s="199"/>
      <c r="M442" s="200"/>
      <c r="N442" s="134" t="s">
        <v>694</v>
      </c>
      <c r="O442" s="305"/>
      <c r="P442" s="305" t="n">
        <v>48</v>
      </c>
      <c r="Q442" s="306" t="s">
        <v>240</v>
      </c>
      <c r="R442" s="306" t="n">
        <v>1.41</v>
      </c>
      <c r="S442" s="30" t="n">
        <f aca="false">P442*R442</f>
        <v>67.68</v>
      </c>
      <c r="T442" s="130"/>
      <c r="U442" s="192" t="n">
        <f aca="false">S442*$T$352/SUM($S$352:$S$359)</f>
        <v>17.9375930077783</v>
      </c>
      <c r="V442" s="30" t="n">
        <f aca="false">U442+S442</f>
        <v>85.6175930077783</v>
      </c>
      <c r="W442" s="30" t="n">
        <f aca="false">V442/P442</f>
        <v>1.78369985432871</v>
      </c>
    </row>
    <row r="443" customFormat="false" ht="15" hidden="false" customHeight="true" outlineLevel="0" collapsed="false">
      <c r="A443" s="76" t="s">
        <v>675</v>
      </c>
      <c r="B443" s="76" t="str">
        <f aca="false">RIGHT(A443,LEN(A443)-FIND("_",A443))</f>
        <v>C55879</v>
      </c>
      <c r="C443" s="77" t="str">
        <f aca="false">_xlfn.TEXTJOIN("-",TRUE(),MID(A443,1,4),MID(A443,5,2),MID(A443,7,2))</f>
        <v>2024-06-10</v>
      </c>
      <c r="D443" s="77" t="n">
        <v>45453</v>
      </c>
      <c r="E443" s="122" t="s">
        <v>676</v>
      </c>
      <c r="F443" s="122" t="s">
        <v>26</v>
      </c>
      <c r="G443" s="86" t="s">
        <v>677</v>
      </c>
      <c r="H443" s="77" t="n">
        <v>45442</v>
      </c>
      <c r="I443" s="257"/>
      <c r="J443" s="257"/>
      <c r="K443" s="160" t="s">
        <v>678</v>
      </c>
      <c r="L443" s="199"/>
      <c r="M443" s="200"/>
      <c r="N443" s="134" t="s">
        <v>695</v>
      </c>
      <c r="O443" s="305"/>
      <c r="P443" s="305" t="n">
        <v>96</v>
      </c>
      <c r="Q443" s="306" t="s">
        <v>240</v>
      </c>
      <c r="R443" s="306" t="n">
        <v>0.19</v>
      </c>
      <c r="S443" s="30" t="n">
        <f aca="false">P443*R443</f>
        <v>18.24</v>
      </c>
      <c r="T443" s="130"/>
      <c r="U443" s="192" t="n">
        <f aca="false">S443*$T$352/SUM($S$352:$S$359)</f>
        <v>4.8342449240821</v>
      </c>
      <c r="V443" s="30" t="n">
        <f aca="false">U443+S443</f>
        <v>23.0742449240821</v>
      </c>
      <c r="W443" s="30" t="n">
        <f aca="false">V443/P443</f>
        <v>0.240356717959189</v>
      </c>
    </row>
    <row r="444" customFormat="false" ht="15" hidden="false" customHeight="true" outlineLevel="0" collapsed="false">
      <c r="A444" s="76" t="s">
        <v>675</v>
      </c>
      <c r="B444" s="76" t="str">
        <f aca="false">RIGHT(A444,LEN(A444)-FIND("_",A444))</f>
        <v>C55879</v>
      </c>
      <c r="C444" s="77" t="str">
        <f aca="false">_xlfn.TEXTJOIN("-",TRUE(),MID(A444,1,4),MID(A444,5,2),MID(A444,7,2))</f>
        <v>2024-06-10</v>
      </c>
      <c r="D444" s="77" t="n">
        <v>45453</v>
      </c>
      <c r="E444" s="122" t="s">
        <v>676</v>
      </c>
      <c r="F444" s="122" t="s">
        <v>26</v>
      </c>
      <c r="G444" s="86" t="s">
        <v>677</v>
      </c>
      <c r="H444" s="77" t="n">
        <v>45442</v>
      </c>
      <c r="I444" s="257"/>
      <c r="J444" s="257"/>
      <c r="K444" s="160" t="s">
        <v>678</v>
      </c>
      <c r="L444" s="199"/>
      <c r="M444" s="200"/>
      <c r="N444" s="134" t="s">
        <v>696</v>
      </c>
      <c r="O444" s="305"/>
      <c r="P444" s="305" t="n">
        <v>3</v>
      </c>
      <c r="Q444" s="306" t="s">
        <v>240</v>
      </c>
      <c r="R444" s="306" t="n">
        <v>2.63</v>
      </c>
      <c r="S444" s="30" t="n">
        <f aca="false">P444*R444</f>
        <v>7.89</v>
      </c>
      <c r="T444" s="130"/>
      <c r="U444" s="192" t="n">
        <f aca="false">S444*$T$352/SUM($S$352:$S$359)</f>
        <v>2.09112897209472</v>
      </c>
      <c r="V444" s="30" t="n">
        <f aca="false">U444+S444</f>
        <v>9.98112897209472</v>
      </c>
      <c r="W444" s="30" t="n">
        <f aca="false">V444/P444</f>
        <v>3.32704299069824</v>
      </c>
    </row>
    <row r="445" customFormat="false" ht="15" hidden="false" customHeight="true" outlineLevel="0" collapsed="false">
      <c r="A445" s="76" t="s">
        <v>675</v>
      </c>
      <c r="B445" s="76" t="str">
        <f aca="false">RIGHT(A445,LEN(A445)-FIND("_",A445))</f>
        <v>C55879</v>
      </c>
      <c r="C445" s="77" t="str">
        <f aca="false">_xlfn.TEXTJOIN("-",TRUE(),MID(A445,1,4),MID(A445,5,2),MID(A445,7,2))</f>
        <v>2024-06-10</v>
      </c>
      <c r="D445" s="77" t="n">
        <v>45453</v>
      </c>
      <c r="E445" s="122" t="s">
        <v>676</v>
      </c>
      <c r="F445" s="122" t="s">
        <v>26</v>
      </c>
      <c r="G445" s="86" t="s">
        <v>677</v>
      </c>
      <c r="H445" s="77" t="n">
        <v>45442</v>
      </c>
      <c r="I445" s="257"/>
      <c r="J445" s="257"/>
      <c r="K445" s="160" t="s">
        <v>678</v>
      </c>
      <c r="L445" s="199"/>
      <c r="M445" s="200"/>
      <c r="N445" s="134" t="s">
        <v>697</v>
      </c>
      <c r="O445" s="305"/>
      <c r="P445" s="305" t="n">
        <v>24</v>
      </c>
      <c r="Q445" s="306" t="s">
        <v>240</v>
      </c>
      <c r="R445" s="306" t="n">
        <v>0.1</v>
      </c>
      <c r="S445" s="30" t="n">
        <f aca="false">P445*R445</f>
        <v>2.4</v>
      </c>
      <c r="T445" s="130"/>
      <c r="U445" s="192" t="n">
        <f aca="false">S445*$T$352/SUM($S$352:$S$359)</f>
        <v>0.636084858431855</v>
      </c>
      <c r="V445" s="30" t="n">
        <f aca="false">U445+S445</f>
        <v>3.03608485843186</v>
      </c>
      <c r="W445" s="30" t="n">
        <f aca="false">V445/P445</f>
        <v>0.126503535767994</v>
      </c>
    </row>
    <row r="446" customFormat="false" ht="15" hidden="false" customHeight="true" outlineLevel="0" collapsed="false">
      <c r="A446" s="76" t="s">
        <v>675</v>
      </c>
      <c r="B446" s="76" t="str">
        <f aca="false">RIGHT(A446,LEN(A446)-FIND("_",A446))</f>
        <v>C55879</v>
      </c>
      <c r="C446" s="77" t="str">
        <f aca="false">_xlfn.TEXTJOIN("-",TRUE(),MID(A446,1,4),MID(A446,5,2),MID(A446,7,2))</f>
        <v>2024-06-10</v>
      </c>
      <c r="D446" s="77" t="n">
        <v>45453</v>
      </c>
      <c r="E446" s="122" t="s">
        <v>676</v>
      </c>
      <c r="F446" s="122" t="s">
        <v>26</v>
      </c>
      <c r="G446" s="86" t="s">
        <v>677</v>
      </c>
      <c r="H446" s="77" t="n">
        <v>45442</v>
      </c>
      <c r="I446" s="257"/>
      <c r="J446" s="257"/>
      <c r="K446" s="160" t="s">
        <v>678</v>
      </c>
      <c r="L446" s="199"/>
      <c r="M446" s="200"/>
      <c r="N446" s="134" t="s">
        <v>698</v>
      </c>
      <c r="O446" s="305"/>
      <c r="P446" s="305" t="n">
        <v>12</v>
      </c>
      <c r="Q446" s="306" t="s">
        <v>240</v>
      </c>
      <c r="R446" s="306" t="n">
        <v>0.8</v>
      </c>
      <c r="S446" s="30" t="n">
        <f aca="false">P446*R446</f>
        <v>9.6</v>
      </c>
      <c r="T446" s="130"/>
      <c r="U446" s="192" t="n">
        <f aca="false">S446*$T$352/SUM($S$352:$S$359)</f>
        <v>2.54433943372742</v>
      </c>
      <c r="V446" s="30" t="n">
        <f aca="false">U446+S446</f>
        <v>12.1443394337274</v>
      </c>
      <c r="W446" s="30" t="n">
        <f aca="false">V446/P446</f>
        <v>1.01202828614395</v>
      </c>
    </row>
    <row r="447" customFormat="false" ht="15" hidden="false" customHeight="true" outlineLevel="0" collapsed="false">
      <c r="A447" s="76" t="s">
        <v>675</v>
      </c>
      <c r="B447" s="76" t="str">
        <f aca="false">RIGHT(A447,LEN(A447)-FIND("_",A447))</f>
        <v>C55879</v>
      </c>
      <c r="C447" s="77" t="str">
        <f aca="false">_xlfn.TEXTJOIN("-",TRUE(),MID(A447,1,4),MID(A447,5,2),MID(A447,7,2))</f>
        <v>2024-06-10</v>
      </c>
      <c r="D447" s="77" t="n">
        <v>45453</v>
      </c>
      <c r="E447" s="122" t="s">
        <v>676</v>
      </c>
      <c r="F447" s="122" t="s">
        <v>26</v>
      </c>
      <c r="G447" s="86" t="s">
        <v>677</v>
      </c>
      <c r="H447" s="77" t="n">
        <v>45442</v>
      </c>
      <c r="I447" s="257"/>
      <c r="J447" s="257"/>
      <c r="K447" s="160" t="s">
        <v>678</v>
      </c>
      <c r="L447" s="199"/>
      <c r="M447" s="200"/>
      <c r="N447" s="134" t="s">
        <v>699</v>
      </c>
      <c r="O447" s="305"/>
      <c r="P447" s="305" t="n">
        <v>3</v>
      </c>
      <c r="Q447" s="306" t="s">
        <v>240</v>
      </c>
      <c r="R447" s="306" t="n">
        <v>5.03</v>
      </c>
      <c r="S447" s="30" t="n">
        <f aca="false">P447*R447</f>
        <v>15.09</v>
      </c>
      <c r="T447" s="130"/>
      <c r="U447" s="192" t="n">
        <f aca="false">S447*$T$352/SUM($S$352:$S$359)</f>
        <v>3.99938354739029</v>
      </c>
      <c r="V447" s="30" t="n">
        <f aca="false">U447+S447</f>
        <v>19.0893835473903</v>
      </c>
      <c r="W447" s="30" t="n">
        <f aca="false">V447/P447</f>
        <v>6.3631278491301</v>
      </c>
    </row>
    <row r="448" customFormat="false" ht="15" hidden="false" customHeight="true" outlineLevel="0" collapsed="false">
      <c r="A448" s="76" t="s">
        <v>675</v>
      </c>
      <c r="B448" s="76" t="str">
        <f aca="false">RIGHT(A448,LEN(A448)-FIND("_",A448))</f>
        <v>C55879</v>
      </c>
      <c r="C448" s="77" t="str">
        <f aca="false">_xlfn.TEXTJOIN("-",TRUE(),MID(A448,1,4),MID(A448,5,2),MID(A448,7,2))</f>
        <v>2024-06-10</v>
      </c>
      <c r="D448" s="77" t="n">
        <v>45453</v>
      </c>
      <c r="E448" s="122" t="s">
        <v>676</v>
      </c>
      <c r="F448" s="122" t="s">
        <v>26</v>
      </c>
      <c r="G448" s="86" t="s">
        <v>677</v>
      </c>
      <c r="H448" s="77" t="n">
        <v>45442</v>
      </c>
      <c r="I448" s="257"/>
      <c r="J448" s="257"/>
      <c r="K448" s="160" t="s">
        <v>678</v>
      </c>
      <c r="L448" s="199"/>
      <c r="M448" s="200"/>
      <c r="N448" s="134" t="s">
        <v>700</v>
      </c>
      <c r="O448" s="305"/>
      <c r="P448" s="305" t="n">
        <v>8</v>
      </c>
      <c r="Q448" s="306" t="s">
        <v>240</v>
      </c>
      <c r="R448" s="306" t="n">
        <v>0.1</v>
      </c>
      <c r="S448" s="30" t="n">
        <f aca="false">P448*R448</f>
        <v>0.8</v>
      </c>
      <c r="T448" s="130"/>
      <c r="U448" s="192" t="n">
        <f aca="false">S448*$T$352/SUM($S$352:$S$359)</f>
        <v>0.212028286143952</v>
      </c>
      <c r="V448" s="30" t="n">
        <f aca="false">U448+S448</f>
        <v>1.01202828614395</v>
      </c>
      <c r="W448" s="30" t="n">
        <f aca="false">V448/P448</f>
        <v>0.126503535767994</v>
      </c>
    </row>
    <row r="449" customFormat="false" ht="15" hidden="false" customHeight="true" outlineLevel="0" collapsed="false">
      <c r="A449" s="76" t="s">
        <v>675</v>
      </c>
      <c r="B449" s="76" t="str">
        <f aca="false">RIGHT(A449,LEN(A449)-FIND("_",A449))</f>
        <v>C55879</v>
      </c>
      <c r="C449" s="77" t="str">
        <f aca="false">_xlfn.TEXTJOIN("-",TRUE(),MID(A449,1,4),MID(A449,5,2),MID(A449,7,2))</f>
        <v>2024-06-10</v>
      </c>
      <c r="D449" s="77" t="n">
        <v>45453</v>
      </c>
      <c r="E449" s="122" t="s">
        <v>676</v>
      </c>
      <c r="F449" s="122" t="s">
        <v>26</v>
      </c>
      <c r="G449" s="86" t="s">
        <v>677</v>
      </c>
      <c r="H449" s="77" t="n">
        <v>45442</v>
      </c>
      <c r="I449" s="257"/>
      <c r="J449" s="257"/>
      <c r="K449" s="160" t="s">
        <v>678</v>
      </c>
      <c r="L449" s="199"/>
      <c r="M449" s="200"/>
      <c r="N449" s="134" t="s">
        <v>701</v>
      </c>
      <c r="O449" s="305"/>
      <c r="P449" s="305" t="n">
        <v>4</v>
      </c>
      <c r="Q449" s="306" t="s">
        <v>240</v>
      </c>
      <c r="R449" s="306" t="n">
        <v>0.8</v>
      </c>
      <c r="S449" s="30" t="n">
        <f aca="false">P449*R449</f>
        <v>3.2</v>
      </c>
      <c r="T449" s="130"/>
      <c r="U449" s="192" t="n">
        <f aca="false">S449*$T$352/SUM($S$352:$S$359)</f>
        <v>0.848113144575806</v>
      </c>
      <c r="V449" s="30" t="n">
        <f aca="false">U449+S449</f>
        <v>4.04811314457581</v>
      </c>
      <c r="W449" s="30" t="n">
        <f aca="false">V449/P449</f>
        <v>1.01202828614395</v>
      </c>
    </row>
    <row r="450" customFormat="false" ht="15" hidden="false" customHeight="true" outlineLevel="0" collapsed="false">
      <c r="A450" s="76" t="s">
        <v>675</v>
      </c>
      <c r="B450" s="76" t="str">
        <f aca="false">RIGHT(A450,LEN(A450)-FIND("_",A450))</f>
        <v>C55879</v>
      </c>
      <c r="C450" s="77" t="str">
        <f aca="false">_xlfn.TEXTJOIN("-",TRUE(),MID(A450,1,4),MID(A450,5,2),MID(A450,7,2))</f>
        <v>2024-06-10</v>
      </c>
      <c r="D450" s="77" t="n">
        <v>45453</v>
      </c>
      <c r="E450" s="122" t="s">
        <v>676</v>
      </c>
      <c r="F450" s="122" t="s">
        <v>26</v>
      </c>
      <c r="G450" s="86" t="s">
        <v>677</v>
      </c>
      <c r="H450" s="77" t="n">
        <v>45442</v>
      </c>
      <c r="I450" s="257"/>
      <c r="J450" s="257"/>
      <c r="K450" s="160" t="s">
        <v>678</v>
      </c>
      <c r="L450" s="199"/>
      <c r="M450" s="200"/>
      <c r="N450" s="134" t="s">
        <v>702</v>
      </c>
      <c r="O450" s="305"/>
      <c r="P450" s="305" t="n">
        <v>1</v>
      </c>
      <c r="Q450" s="306" t="s">
        <v>240</v>
      </c>
      <c r="R450" s="306" t="n">
        <v>5.03</v>
      </c>
      <c r="S450" s="30" t="n">
        <f aca="false">P450*R450</f>
        <v>5.03</v>
      </c>
      <c r="T450" s="130"/>
      <c r="U450" s="192" t="n">
        <f aca="false">S450*$T$352/SUM($S$352:$S$359)</f>
        <v>1.3331278491301</v>
      </c>
      <c r="V450" s="30" t="n">
        <f aca="false">U450+S450</f>
        <v>6.3631278491301</v>
      </c>
      <c r="W450" s="30" t="n">
        <f aca="false">V450/P450</f>
        <v>6.3631278491301</v>
      </c>
    </row>
    <row r="451" customFormat="false" ht="15" hidden="false" customHeight="true" outlineLevel="0" collapsed="false">
      <c r="A451" s="76" t="s">
        <v>675</v>
      </c>
      <c r="B451" s="76" t="str">
        <f aca="false">RIGHT(A451,LEN(A451)-FIND("_",A451))</f>
        <v>C55879</v>
      </c>
      <c r="C451" s="77" t="str">
        <f aca="false">_xlfn.TEXTJOIN("-",TRUE(),MID(A451,1,4),MID(A451,5,2),MID(A451,7,2))</f>
        <v>2024-06-10</v>
      </c>
      <c r="D451" s="77" t="n">
        <v>45453</v>
      </c>
      <c r="E451" s="122" t="s">
        <v>676</v>
      </c>
      <c r="F451" s="122" t="s">
        <v>26</v>
      </c>
      <c r="G451" s="86" t="s">
        <v>677</v>
      </c>
      <c r="H451" s="77" t="n">
        <v>45442</v>
      </c>
      <c r="I451" s="257"/>
      <c r="J451" s="257"/>
      <c r="K451" s="160" t="s">
        <v>678</v>
      </c>
      <c r="L451" s="199"/>
      <c r="M451" s="200"/>
      <c r="N451" s="134" t="s">
        <v>703</v>
      </c>
      <c r="O451" s="305"/>
      <c r="P451" s="305" t="n">
        <v>8</v>
      </c>
      <c r="Q451" s="306" t="s">
        <v>240</v>
      </c>
      <c r="R451" s="306" t="n">
        <v>0.1</v>
      </c>
      <c r="S451" s="30" t="n">
        <f aca="false">P451*R451</f>
        <v>0.8</v>
      </c>
      <c r="T451" s="130"/>
      <c r="U451" s="192" t="n">
        <f aca="false">S451*$T$352/SUM($S$352:$S$359)</f>
        <v>0.212028286143952</v>
      </c>
      <c r="V451" s="30" t="n">
        <f aca="false">U451+S451</f>
        <v>1.01202828614395</v>
      </c>
      <c r="W451" s="30" t="n">
        <f aca="false">V451/P451</f>
        <v>0.126503535767994</v>
      </c>
    </row>
    <row r="452" customFormat="false" ht="15" hidden="false" customHeight="true" outlineLevel="0" collapsed="false">
      <c r="A452" s="76" t="s">
        <v>675</v>
      </c>
      <c r="B452" s="76" t="str">
        <f aca="false">RIGHT(A452,LEN(A452)-FIND("_",A452))</f>
        <v>C55879</v>
      </c>
      <c r="C452" s="77" t="str">
        <f aca="false">_xlfn.TEXTJOIN("-",TRUE(),MID(A452,1,4),MID(A452,5,2),MID(A452,7,2))</f>
        <v>2024-06-10</v>
      </c>
      <c r="D452" s="77" t="n">
        <v>45453</v>
      </c>
      <c r="E452" s="122" t="s">
        <v>676</v>
      </c>
      <c r="F452" s="122" t="s">
        <v>26</v>
      </c>
      <c r="G452" s="86" t="s">
        <v>677</v>
      </c>
      <c r="H452" s="77" t="n">
        <v>45442</v>
      </c>
      <c r="I452" s="257"/>
      <c r="J452" s="257"/>
      <c r="K452" s="160" t="s">
        <v>678</v>
      </c>
      <c r="L452" s="199"/>
      <c r="M452" s="200"/>
      <c r="N452" s="134" t="s">
        <v>704</v>
      </c>
      <c r="O452" s="305"/>
      <c r="P452" s="305" t="n">
        <v>4</v>
      </c>
      <c r="Q452" s="306" t="s">
        <v>240</v>
      </c>
      <c r="R452" s="306" t="n">
        <v>0.8</v>
      </c>
      <c r="S452" s="30" t="n">
        <f aca="false">P452*R452</f>
        <v>3.2</v>
      </c>
      <c r="T452" s="130"/>
      <c r="U452" s="192" t="n">
        <f aca="false">S452*$T$352/SUM($S$352:$S$359)</f>
        <v>0.848113144575806</v>
      </c>
      <c r="V452" s="30" t="n">
        <f aca="false">U452+S452</f>
        <v>4.04811314457581</v>
      </c>
      <c r="W452" s="30" t="n">
        <f aca="false">V452/P452</f>
        <v>1.01202828614395</v>
      </c>
    </row>
    <row r="453" customFormat="false" ht="15" hidden="false" customHeight="true" outlineLevel="0" collapsed="false">
      <c r="A453" s="76" t="s">
        <v>675</v>
      </c>
      <c r="B453" s="76" t="str">
        <f aca="false">RIGHT(A453,LEN(A453)-FIND("_",A453))</f>
        <v>C55879</v>
      </c>
      <c r="C453" s="77" t="str">
        <f aca="false">_xlfn.TEXTJOIN("-",TRUE(),MID(A453,1,4),MID(A453,5,2),MID(A453,7,2))</f>
        <v>2024-06-10</v>
      </c>
      <c r="D453" s="77" t="n">
        <v>45453</v>
      </c>
      <c r="E453" s="122" t="s">
        <v>676</v>
      </c>
      <c r="F453" s="122" t="s">
        <v>26</v>
      </c>
      <c r="G453" s="86" t="s">
        <v>677</v>
      </c>
      <c r="H453" s="77" t="n">
        <v>45442</v>
      </c>
      <c r="I453" s="257"/>
      <c r="J453" s="257"/>
      <c r="K453" s="160" t="s">
        <v>678</v>
      </c>
      <c r="L453" s="256"/>
      <c r="M453" s="200"/>
      <c r="N453" s="134" t="s">
        <v>705</v>
      </c>
      <c r="O453" s="305"/>
      <c r="P453" s="305" t="n">
        <v>1</v>
      </c>
      <c r="Q453" s="306" t="s">
        <v>240</v>
      </c>
      <c r="R453" s="306" t="n">
        <v>5.03</v>
      </c>
      <c r="S453" s="30" t="n">
        <f aca="false">P453*R453</f>
        <v>5.03</v>
      </c>
      <c r="T453" s="130"/>
      <c r="U453" s="192" t="n">
        <f aca="false">S453*$T$352/SUM($S$352:$S$359)</f>
        <v>1.3331278491301</v>
      </c>
      <c r="V453" s="30" t="n">
        <f aca="false">U453+S453</f>
        <v>6.3631278491301</v>
      </c>
      <c r="W453" s="30" t="n">
        <f aca="false">V453/P453</f>
        <v>6.3631278491301</v>
      </c>
    </row>
    <row r="454" customFormat="false" ht="15" hidden="false" customHeight="true" outlineLevel="0" collapsed="false">
      <c r="A454" s="76" t="s">
        <v>675</v>
      </c>
      <c r="B454" s="76" t="str">
        <f aca="false">RIGHT(A454,LEN(A454)-FIND("_",A454))</f>
        <v>C55879</v>
      </c>
      <c r="C454" s="77" t="str">
        <f aca="false">_xlfn.TEXTJOIN("-",TRUE(),MID(A454,1,4),MID(A454,5,2),MID(A454,7,2))</f>
        <v>2024-06-10</v>
      </c>
      <c r="D454" s="77" t="n">
        <v>45453</v>
      </c>
      <c r="E454" s="122" t="s">
        <v>676</v>
      </c>
      <c r="F454" s="122" t="s">
        <v>26</v>
      </c>
      <c r="G454" s="86" t="s">
        <v>677</v>
      </c>
      <c r="H454" s="77" t="n">
        <v>45442</v>
      </c>
      <c r="I454" s="257"/>
      <c r="J454" s="257"/>
      <c r="K454" s="160" t="s">
        <v>678</v>
      </c>
      <c r="L454" s="256"/>
      <c r="M454" s="200"/>
      <c r="N454" s="134" t="s">
        <v>706</v>
      </c>
      <c r="O454" s="305"/>
      <c r="P454" s="305" t="n">
        <v>8</v>
      </c>
      <c r="Q454" s="306" t="s">
        <v>240</v>
      </c>
      <c r="R454" s="306" t="n">
        <v>0.1</v>
      </c>
      <c r="S454" s="30" t="n">
        <f aca="false">P454*R454</f>
        <v>0.8</v>
      </c>
      <c r="T454" s="130"/>
      <c r="U454" s="192" t="n">
        <f aca="false">S454*$T$352/SUM($S$352:$S$359)</f>
        <v>0.212028286143952</v>
      </c>
      <c r="V454" s="30" t="n">
        <f aca="false">U454+S454</f>
        <v>1.01202828614395</v>
      </c>
      <c r="W454" s="30" t="n">
        <f aca="false">V454/P454</f>
        <v>0.126503535767994</v>
      </c>
    </row>
    <row r="455" customFormat="false" ht="15" hidden="false" customHeight="true" outlineLevel="0" collapsed="false">
      <c r="A455" s="76" t="s">
        <v>675</v>
      </c>
      <c r="B455" s="76" t="str">
        <f aca="false">RIGHT(A455,LEN(A455)-FIND("_",A455))</f>
        <v>C55879</v>
      </c>
      <c r="C455" s="77" t="str">
        <f aca="false">_xlfn.TEXTJOIN("-",TRUE(),MID(A455,1,4),MID(A455,5,2),MID(A455,7,2))</f>
        <v>2024-06-10</v>
      </c>
      <c r="D455" s="77" t="n">
        <v>45453</v>
      </c>
      <c r="E455" s="122" t="s">
        <v>676</v>
      </c>
      <c r="F455" s="122" t="s">
        <v>26</v>
      </c>
      <c r="G455" s="86" t="s">
        <v>677</v>
      </c>
      <c r="H455" s="77" t="n">
        <v>45442</v>
      </c>
      <c r="I455" s="257"/>
      <c r="J455" s="257"/>
      <c r="K455" s="160" t="s">
        <v>678</v>
      </c>
      <c r="L455" s="256"/>
      <c r="M455" s="200"/>
      <c r="N455" s="134" t="s">
        <v>707</v>
      </c>
      <c r="O455" s="305"/>
      <c r="P455" s="305" t="n">
        <v>4</v>
      </c>
      <c r="Q455" s="306" t="s">
        <v>240</v>
      </c>
      <c r="R455" s="306" t="n">
        <v>0.8</v>
      </c>
      <c r="S455" s="30" t="n">
        <f aca="false">P455*R455</f>
        <v>3.2</v>
      </c>
      <c r="T455" s="130"/>
      <c r="U455" s="192" t="n">
        <f aca="false">S455*$T$352/SUM($S$352:$S$359)</f>
        <v>0.848113144575806</v>
      </c>
      <c r="V455" s="30" t="n">
        <f aca="false">U455+S455</f>
        <v>4.04811314457581</v>
      </c>
      <c r="W455" s="30" t="n">
        <f aca="false">V455/P455</f>
        <v>1.01202828614395</v>
      </c>
    </row>
    <row r="456" customFormat="false" ht="15" hidden="false" customHeight="true" outlineLevel="0" collapsed="false">
      <c r="A456" s="76" t="s">
        <v>675</v>
      </c>
      <c r="B456" s="76" t="str">
        <f aca="false">RIGHT(A456,LEN(A456)-FIND("_",A456))</f>
        <v>C55879</v>
      </c>
      <c r="C456" s="77" t="str">
        <f aca="false">_xlfn.TEXTJOIN("-",TRUE(),MID(A456,1,4),MID(A456,5,2),MID(A456,7,2))</f>
        <v>2024-06-10</v>
      </c>
      <c r="D456" s="77" t="n">
        <v>45453</v>
      </c>
      <c r="E456" s="122" t="s">
        <v>676</v>
      </c>
      <c r="F456" s="122" t="s">
        <v>26</v>
      </c>
      <c r="G456" s="86" t="s">
        <v>677</v>
      </c>
      <c r="H456" s="77" t="n">
        <v>45442</v>
      </c>
      <c r="I456" s="257"/>
      <c r="J456" s="257"/>
      <c r="K456" s="160" t="s">
        <v>678</v>
      </c>
      <c r="L456" s="256"/>
      <c r="M456" s="200"/>
      <c r="N456" s="134" t="s">
        <v>705</v>
      </c>
      <c r="O456" s="305"/>
      <c r="P456" s="305" t="n">
        <v>1</v>
      </c>
      <c r="Q456" s="306" t="s">
        <v>240</v>
      </c>
      <c r="R456" s="306" t="n">
        <v>5.03</v>
      </c>
      <c r="S456" s="30" t="n">
        <f aca="false">P456*R456</f>
        <v>5.03</v>
      </c>
      <c r="T456" s="130"/>
      <c r="U456" s="192" t="n">
        <f aca="false">S456*$T$352/SUM($S$352:$S$359)</f>
        <v>1.3331278491301</v>
      </c>
      <c r="V456" s="30" t="n">
        <f aca="false">U456+S456</f>
        <v>6.3631278491301</v>
      </c>
      <c r="W456" s="30" t="n">
        <f aca="false">V456/P456</f>
        <v>6.3631278491301</v>
      </c>
    </row>
    <row r="457" customFormat="false" ht="15" hidden="false" customHeight="true" outlineLevel="0" collapsed="false">
      <c r="A457" s="76" t="s">
        <v>675</v>
      </c>
      <c r="B457" s="76" t="str">
        <f aca="false">RIGHT(A457,LEN(A457)-FIND("_",A457))</f>
        <v>C55879</v>
      </c>
      <c r="C457" s="77" t="str">
        <f aca="false">_xlfn.TEXTJOIN("-",TRUE(),MID(A457,1,4),MID(A457,5,2),MID(A457,7,2))</f>
        <v>2024-06-10</v>
      </c>
      <c r="D457" s="77" t="n">
        <v>45453</v>
      </c>
      <c r="E457" s="122" t="s">
        <v>676</v>
      </c>
      <c r="F457" s="122" t="s">
        <v>26</v>
      </c>
      <c r="G457" s="86" t="s">
        <v>677</v>
      </c>
      <c r="H457" s="77" t="n">
        <v>45442</v>
      </c>
      <c r="I457" s="257"/>
      <c r="J457" s="257"/>
      <c r="K457" s="160" t="s">
        <v>678</v>
      </c>
      <c r="L457" s="256"/>
      <c r="M457" s="200"/>
      <c r="N457" s="134" t="s">
        <v>708</v>
      </c>
      <c r="O457" s="305"/>
      <c r="P457" s="305" t="n">
        <v>32</v>
      </c>
      <c r="Q457" s="306" t="s">
        <v>240</v>
      </c>
      <c r="R457" s="306" t="n">
        <v>0.19</v>
      </c>
      <c r="S457" s="30" t="n">
        <f aca="false">P457*R457</f>
        <v>6.08</v>
      </c>
      <c r="T457" s="130"/>
      <c r="U457" s="192" t="n">
        <f aca="false">S457*$T$352/SUM($S$352:$S$359)</f>
        <v>1.61141497469403</v>
      </c>
      <c r="V457" s="30" t="n">
        <f aca="false">U457+S457</f>
        <v>7.69141497469403</v>
      </c>
      <c r="W457" s="30" t="n">
        <f aca="false">V457/P457</f>
        <v>0.240356717959188</v>
      </c>
    </row>
    <row r="458" customFormat="false" ht="15" hidden="false" customHeight="true" outlineLevel="0" collapsed="false">
      <c r="A458" s="76" t="s">
        <v>675</v>
      </c>
      <c r="B458" s="76" t="str">
        <f aca="false">RIGHT(A458,LEN(A458)-FIND("_",A458))</f>
        <v>C55879</v>
      </c>
      <c r="C458" s="77" t="str">
        <f aca="false">_xlfn.TEXTJOIN("-",TRUE(),MID(A458,1,4),MID(A458,5,2),MID(A458,7,2))</f>
        <v>2024-06-10</v>
      </c>
      <c r="D458" s="77" t="n">
        <v>45453</v>
      </c>
      <c r="E458" s="122" t="s">
        <v>676</v>
      </c>
      <c r="F458" s="122" t="s">
        <v>26</v>
      </c>
      <c r="G458" s="86" t="s">
        <v>677</v>
      </c>
      <c r="H458" s="77" t="n">
        <v>45442</v>
      </c>
      <c r="I458" s="257"/>
      <c r="J458" s="257"/>
      <c r="K458" s="160" t="s">
        <v>678</v>
      </c>
      <c r="L458" s="256"/>
      <c r="M458" s="200"/>
      <c r="N458" s="134" t="s">
        <v>709</v>
      </c>
      <c r="O458" s="305"/>
      <c r="P458" s="305" t="n">
        <v>16</v>
      </c>
      <c r="Q458" s="306" t="s">
        <v>240</v>
      </c>
      <c r="R458" s="306" t="n">
        <v>1.41</v>
      </c>
      <c r="S458" s="30" t="n">
        <f aca="false">P458*R458</f>
        <v>22.56</v>
      </c>
      <c r="T458" s="130"/>
      <c r="U458" s="192" t="n">
        <f aca="false">S458*$T$352/SUM($S$352:$S$359)</f>
        <v>5.97919766925943</v>
      </c>
      <c r="V458" s="30" t="n">
        <f aca="false">U458+S458</f>
        <v>28.5391976692594</v>
      </c>
      <c r="W458" s="30" t="n">
        <f aca="false">V458/P458</f>
        <v>1.78369985432871</v>
      </c>
    </row>
    <row r="459" customFormat="false" ht="15" hidden="false" customHeight="true" outlineLevel="0" collapsed="false">
      <c r="A459" s="76" t="s">
        <v>675</v>
      </c>
      <c r="B459" s="76" t="str">
        <f aca="false">RIGHT(A459,LEN(A459)-FIND("_",A459))</f>
        <v>C55879</v>
      </c>
      <c r="C459" s="77" t="str">
        <f aca="false">_xlfn.TEXTJOIN("-",TRUE(),MID(A459,1,4),MID(A459,5,2),MID(A459,7,2))</f>
        <v>2024-06-10</v>
      </c>
      <c r="D459" s="77" t="n">
        <v>45453</v>
      </c>
      <c r="E459" s="122" t="s">
        <v>676</v>
      </c>
      <c r="F459" s="122" t="s">
        <v>26</v>
      </c>
      <c r="G459" s="86" t="s">
        <v>677</v>
      </c>
      <c r="H459" s="77" t="n">
        <v>45442</v>
      </c>
      <c r="I459" s="257"/>
      <c r="J459" s="257"/>
      <c r="K459" s="160" t="s">
        <v>678</v>
      </c>
      <c r="L459" s="256"/>
      <c r="M459" s="200"/>
      <c r="N459" s="134" t="s">
        <v>710</v>
      </c>
      <c r="O459" s="305"/>
      <c r="P459" s="305" t="n">
        <v>2</v>
      </c>
      <c r="Q459" s="306" t="s">
        <v>240</v>
      </c>
      <c r="R459" s="306" t="n">
        <v>2.63</v>
      </c>
      <c r="S459" s="30" t="n">
        <f aca="false">P459*R459</f>
        <v>5.26</v>
      </c>
      <c r="T459" s="130"/>
      <c r="U459" s="192" t="n">
        <f aca="false">S459*$T$352/SUM($S$352:$S$359)</f>
        <v>1.39408598139648</v>
      </c>
      <c r="V459" s="30" t="n">
        <f aca="false">U459+S459</f>
        <v>6.65408598139648</v>
      </c>
      <c r="W459" s="30" t="n">
        <f aca="false">V459/P459</f>
        <v>3.32704299069824</v>
      </c>
    </row>
    <row r="460" customFormat="false" ht="15" hidden="false" customHeight="true" outlineLevel="0" collapsed="false">
      <c r="A460" s="76" t="s">
        <v>675</v>
      </c>
      <c r="B460" s="76" t="str">
        <f aca="false">RIGHT(A460,LEN(A460)-FIND("_",A460))</f>
        <v>C55879</v>
      </c>
      <c r="C460" s="77" t="str">
        <f aca="false">_xlfn.TEXTJOIN("-",TRUE(),MID(A460,1,4),MID(A460,5,2),MID(A460,7,2))</f>
        <v>2024-06-10</v>
      </c>
      <c r="D460" s="77" t="n">
        <v>45453</v>
      </c>
      <c r="E460" s="122" t="s">
        <v>676</v>
      </c>
      <c r="F460" s="122" t="s">
        <v>26</v>
      </c>
      <c r="G460" s="86" t="s">
        <v>677</v>
      </c>
      <c r="H460" s="77" t="n">
        <v>45442</v>
      </c>
      <c r="I460" s="257"/>
      <c r="J460" s="257"/>
      <c r="K460" s="160" t="s">
        <v>678</v>
      </c>
      <c r="L460" s="256"/>
      <c r="M460" s="200"/>
      <c r="N460" s="134" t="s">
        <v>711</v>
      </c>
      <c r="O460" s="305"/>
      <c r="P460" s="305" t="n">
        <v>48</v>
      </c>
      <c r="Q460" s="306" t="s">
        <v>240</v>
      </c>
      <c r="R460" s="306" t="n">
        <v>0.23</v>
      </c>
      <c r="S460" s="30" t="n">
        <f aca="false">P460*R460</f>
        <v>11.04</v>
      </c>
      <c r="T460" s="130"/>
      <c r="U460" s="192" t="n">
        <f aca="false">S460*$T$352/SUM($S$352:$S$359)</f>
        <v>2.92599034878653</v>
      </c>
      <c r="V460" s="30" t="n">
        <f aca="false">U460+S460</f>
        <v>13.9659903487865</v>
      </c>
      <c r="W460" s="30" t="n">
        <f aca="false">V460/P460</f>
        <v>0.290958132266386</v>
      </c>
    </row>
    <row r="461" customFormat="false" ht="15" hidden="false" customHeight="true" outlineLevel="0" collapsed="false">
      <c r="A461" s="76" t="s">
        <v>675</v>
      </c>
      <c r="B461" s="76" t="str">
        <f aca="false">RIGHT(A461,LEN(A461)-FIND("_",A461))</f>
        <v>C55879</v>
      </c>
      <c r="C461" s="77" t="str">
        <f aca="false">_xlfn.TEXTJOIN("-",TRUE(),MID(A461,1,4),MID(A461,5,2),MID(A461,7,2))</f>
        <v>2024-06-10</v>
      </c>
      <c r="D461" s="77" t="n">
        <v>45453</v>
      </c>
      <c r="E461" s="122" t="s">
        <v>676</v>
      </c>
      <c r="F461" s="122" t="s">
        <v>26</v>
      </c>
      <c r="G461" s="86" t="s">
        <v>677</v>
      </c>
      <c r="H461" s="77" t="n">
        <v>45442</v>
      </c>
      <c r="I461" s="257"/>
      <c r="J461" s="257"/>
      <c r="K461" s="160" t="s">
        <v>678</v>
      </c>
      <c r="L461" s="199"/>
      <c r="M461" s="200"/>
      <c r="N461" s="134" t="s">
        <v>712</v>
      </c>
      <c r="O461" s="305"/>
      <c r="P461" s="305" t="n">
        <v>24</v>
      </c>
      <c r="Q461" s="306" t="s">
        <v>240</v>
      </c>
      <c r="R461" s="306" t="n">
        <v>4.54</v>
      </c>
      <c r="S461" s="30" t="n">
        <f aca="false">P461*R461</f>
        <v>108.96</v>
      </c>
      <c r="T461" s="130"/>
      <c r="U461" s="192" t="n">
        <f aca="false">S461*$T$352/SUM($S$352:$S$359)</f>
        <v>28.8782525728062</v>
      </c>
      <c r="V461" s="30" t="n">
        <f aca="false">U461+S461</f>
        <v>137.838252572806</v>
      </c>
      <c r="W461" s="30" t="n">
        <f aca="false">V461/P461</f>
        <v>5.74326052386693</v>
      </c>
    </row>
    <row r="462" customFormat="false" ht="15" hidden="false" customHeight="true" outlineLevel="0" collapsed="false">
      <c r="A462" s="76" t="s">
        <v>675</v>
      </c>
      <c r="B462" s="76" t="str">
        <f aca="false">RIGHT(A462,LEN(A462)-FIND("_",A462))</f>
        <v>C55879</v>
      </c>
      <c r="C462" s="77" t="str">
        <f aca="false">_xlfn.TEXTJOIN("-",TRUE(),MID(A462,1,4),MID(A462,5,2),MID(A462,7,2))</f>
        <v>2024-06-10</v>
      </c>
      <c r="D462" s="77" t="n">
        <v>45453</v>
      </c>
      <c r="E462" s="122" t="s">
        <v>676</v>
      </c>
      <c r="F462" s="122" t="s">
        <v>26</v>
      </c>
      <c r="G462" s="86" t="s">
        <v>677</v>
      </c>
      <c r="H462" s="77" t="n">
        <v>45442</v>
      </c>
      <c r="I462" s="257"/>
      <c r="J462" s="257"/>
      <c r="K462" s="160" t="s">
        <v>678</v>
      </c>
      <c r="L462" s="199"/>
      <c r="M462" s="200"/>
      <c r="N462" s="134" t="s">
        <v>713</v>
      </c>
      <c r="O462" s="305"/>
      <c r="P462" s="305" t="n">
        <v>3</v>
      </c>
      <c r="Q462" s="306" t="s">
        <v>240</v>
      </c>
      <c r="R462" s="306" t="n">
        <v>3.92</v>
      </c>
      <c r="S462" s="30" t="n">
        <f aca="false">P462*R462</f>
        <v>11.76</v>
      </c>
      <c r="T462" s="130"/>
      <c r="U462" s="192" t="n">
        <f aca="false">S462*$T$352/SUM($S$352:$S$359)</f>
        <v>3.11681580631609</v>
      </c>
      <c r="V462" s="30" t="n">
        <f aca="false">U462+S462</f>
        <v>14.8768158063161</v>
      </c>
      <c r="W462" s="30" t="n">
        <f aca="false">V462/P462</f>
        <v>4.95893860210536</v>
      </c>
    </row>
    <row r="463" customFormat="false" ht="15" hidden="false" customHeight="true" outlineLevel="0" collapsed="false">
      <c r="A463" s="76" t="s">
        <v>675</v>
      </c>
      <c r="B463" s="76" t="str">
        <f aca="false">RIGHT(A463,LEN(A463)-FIND("_",A463))</f>
        <v>C55879</v>
      </c>
      <c r="C463" s="77" t="str">
        <f aca="false">_xlfn.TEXTJOIN("-",TRUE(),MID(A463,1,4),MID(A463,5,2),MID(A463,7,2))</f>
        <v>2024-06-10</v>
      </c>
      <c r="D463" s="77" t="n">
        <v>45453</v>
      </c>
      <c r="E463" s="122" t="s">
        <v>676</v>
      </c>
      <c r="F463" s="122" t="s">
        <v>26</v>
      </c>
      <c r="G463" s="86" t="s">
        <v>677</v>
      </c>
      <c r="H463" s="77" t="n">
        <v>45442</v>
      </c>
      <c r="I463" s="257"/>
      <c r="J463" s="257"/>
      <c r="K463" s="160" t="s">
        <v>678</v>
      </c>
      <c r="L463" s="199"/>
      <c r="M463" s="200"/>
      <c r="N463" s="134" t="s">
        <v>714</v>
      </c>
      <c r="O463" s="305"/>
      <c r="P463" s="305" t="n">
        <v>8</v>
      </c>
      <c r="Q463" s="306" t="s">
        <v>240</v>
      </c>
      <c r="R463" s="306" t="n">
        <v>0.1</v>
      </c>
      <c r="S463" s="30" t="n">
        <f aca="false">P463*R463</f>
        <v>0.8</v>
      </c>
      <c r="T463" s="130"/>
      <c r="U463" s="192" t="n">
        <f aca="false">S463*$T$352/SUM($S$352:$S$359)</f>
        <v>0.212028286143952</v>
      </c>
      <c r="V463" s="30" t="n">
        <f aca="false">U463+S463</f>
        <v>1.01202828614395</v>
      </c>
      <c r="W463" s="30" t="n">
        <f aca="false">V463/P463</f>
        <v>0.126503535767994</v>
      </c>
    </row>
    <row r="464" customFormat="false" ht="15" hidden="false" customHeight="true" outlineLevel="0" collapsed="false">
      <c r="A464" s="76" t="s">
        <v>675</v>
      </c>
      <c r="B464" s="76" t="str">
        <f aca="false">RIGHT(A464,LEN(A464)-FIND("_",A464))</f>
        <v>C55879</v>
      </c>
      <c r="C464" s="77" t="str">
        <f aca="false">_xlfn.TEXTJOIN("-",TRUE(),MID(A464,1,4),MID(A464,5,2),MID(A464,7,2))</f>
        <v>2024-06-10</v>
      </c>
      <c r="D464" s="77" t="n">
        <v>45453</v>
      </c>
      <c r="E464" s="122" t="s">
        <v>676</v>
      </c>
      <c r="F464" s="122" t="s">
        <v>26</v>
      </c>
      <c r="G464" s="86" t="s">
        <v>677</v>
      </c>
      <c r="H464" s="77" t="n">
        <v>45442</v>
      </c>
      <c r="I464" s="257"/>
      <c r="J464" s="257"/>
      <c r="K464" s="160" t="s">
        <v>678</v>
      </c>
      <c r="L464" s="199"/>
      <c r="M464" s="200"/>
      <c r="N464" s="134" t="s">
        <v>715</v>
      </c>
      <c r="O464" s="305"/>
      <c r="P464" s="305" t="n">
        <v>24</v>
      </c>
      <c r="Q464" s="306" t="s">
        <v>240</v>
      </c>
      <c r="R464" s="306" t="n">
        <v>1.41</v>
      </c>
      <c r="S464" s="30" t="n">
        <f aca="false">P464*R464</f>
        <v>33.84</v>
      </c>
      <c r="T464" s="130"/>
      <c r="U464" s="192" t="n">
        <f aca="false">S464*$T$352/SUM($S$352:$S$359)</f>
        <v>8.96879650388915</v>
      </c>
      <c r="V464" s="30" t="n">
        <f aca="false">U464+S464</f>
        <v>42.8087965038891</v>
      </c>
      <c r="W464" s="30" t="n">
        <f aca="false">V464/P464</f>
        <v>1.78369985432871</v>
      </c>
    </row>
    <row r="465" customFormat="false" ht="15" hidden="false" customHeight="true" outlineLevel="0" collapsed="false">
      <c r="A465" s="76" t="s">
        <v>675</v>
      </c>
      <c r="B465" s="76" t="str">
        <f aca="false">RIGHT(A465,LEN(A465)-FIND("_",A465))</f>
        <v>C55879</v>
      </c>
      <c r="C465" s="77" t="str">
        <f aca="false">_xlfn.TEXTJOIN("-",TRUE(),MID(A465,1,4),MID(A465,5,2),MID(A465,7,2))</f>
        <v>2024-06-10</v>
      </c>
      <c r="D465" s="77" t="n">
        <v>45453</v>
      </c>
      <c r="E465" s="122" t="s">
        <v>676</v>
      </c>
      <c r="F465" s="122" t="s">
        <v>26</v>
      </c>
      <c r="G465" s="86" t="s">
        <v>677</v>
      </c>
      <c r="H465" s="77" t="n">
        <v>45442</v>
      </c>
      <c r="I465" s="257"/>
      <c r="J465" s="257"/>
      <c r="K465" s="160" t="s">
        <v>678</v>
      </c>
      <c r="L465" s="199"/>
      <c r="M465" s="200"/>
      <c r="N465" s="134" t="s">
        <v>716</v>
      </c>
      <c r="O465" s="305"/>
      <c r="P465" s="305" t="n">
        <v>8</v>
      </c>
      <c r="Q465" s="306" t="s">
        <v>240</v>
      </c>
      <c r="R465" s="306" t="n">
        <v>1.41</v>
      </c>
      <c r="S465" s="30" t="n">
        <f aca="false">P465*R465</f>
        <v>11.28</v>
      </c>
      <c r="T465" s="130"/>
      <c r="U465" s="192" t="n">
        <f aca="false">S465*$T$352/SUM($S$352:$S$359)</f>
        <v>2.98959883462972</v>
      </c>
      <c r="V465" s="30" t="n">
        <f aca="false">U465+S465</f>
        <v>14.2695988346297</v>
      </c>
      <c r="W465" s="30" t="n">
        <f aca="false">V465/P465</f>
        <v>1.78369985432871</v>
      </c>
    </row>
    <row r="466" customFormat="false" ht="15.75" hidden="false" customHeight="true" outlineLevel="0" collapsed="false">
      <c r="A466" s="76" t="s">
        <v>675</v>
      </c>
      <c r="B466" s="76" t="str">
        <f aca="false">RIGHT(A466,LEN(A466)-FIND("_",A466))</f>
        <v>C55879</v>
      </c>
      <c r="C466" s="77" t="str">
        <f aca="false">_xlfn.TEXTJOIN("-",TRUE(),MID(A466,1,4),MID(A466,5,2),MID(A466,7,2))</f>
        <v>2024-06-10</v>
      </c>
      <c r="D466" s="77" t="n">
        <v>45453</v>
      </c>
      <c r="E466" s="122" t="s">
        <v>676</v>
      </c>
      <c r="F466" s="122" t="s">
        <v>26</v>
      </c>
      <c r="G466" s="86" t="s">
        <v>677</v>
      </c>
      <c r="H466" s="77" t="n">
        <v>45442</v>
      </c>
      <c r="I466" s="257"/>
      <c r="J466" s="257"/>
      <c r="K466" s="160" t="s">
        <v>678</v>
      </c>
      <c r="L466" s="199"/>
      <c r="M466" s="200"/>
      <c r="N466" s="134" t="s">
        <v>717</v>
      </c>
      <c r="O466" s="305"/>
      <c r="P466" s="305" t="n">
        <v>16</v>
      </c>
      <c r="Q466" s="306" t="s">
        <v>240</v>
      </c>
      <c r="R466" s="306" t="n">
        <v>0.19</v>
      </c>
      <c r="S466" s="30" t="n">
        <f aca="false">P466*R466</f>
        <v>3.04</v>
      </c>
      <c r="T466" s="130"/>
      <c r="U466" s="192" t="n">
        <f aca="false">S466*$T$352/SUM($S$352:$S$359)</f>
        <v>0.805707487347016</v>
      </c>
      <c r="V466" s="30" t="n">
        <f aca="false">U466+S466</f>
        <v>3.84570748734702</v>
      </c>
      <c r="W466" s="30" t="n">
        <f aca="false">V466/P466</f>
        <v>0.240356717959188</v>
      </c>
    </row>
    <row r="467" customFormat="false" ht="15.75" hidden="false" customHeight="true" outlineLevel="0" collapsed="false">
      <c r="A467" s="76" t="s">
        <v>675</v>
      </c>
      <c r="B467" s="76" t="str">
        <f aca="false">RIGHT(A467,LEN(A467)-FIND("_",A467))</f>
        <v>C55879</v>
      </c>
      <c r="C467" s="77" t="str">
        <f aca="false">_xlfn.TEXTJOIN("-",TRUE(),MID(A467,1,4),MID(A467,5,2),MID(A467,7,2))</f>
        <v>2024-06-10</v>
      </c>
      <c r="D467" s="77" t="n">
        <v>45453</v>
      </c>
      <c r="E467" s="122" t="s">
        <v>676</v>
      </c>
      <c r="F467" s="122" t="s">
        <v>26</v>
      </c>
      <c r="G467" s="86" t="s">
        <v>677</v>
      </c>
      <c r="H467" s="77" t="n">
        <v>45442</v>
      </c>
      <c r="I467" s="257"/>
      <c r="J467" s="257"/>
      <c r="K467" s="160" t="s">
        <v>678</v>
      </c>
      <c r="L467" s="199"/>
      <c r="M467" s="200"/>
      <c r="N467" s="134" t="s">
        <v>718</v>
      </c>
      <c r="O467" s="305"/>
      <c r="P467" s="305" t="n">
        <v>12</v>
      </c>
      <c r="Q467" s="306" t="s">
        <v>240</v>
      </c>
      <c r="R467" s="306" t="n">
        <v>4.54</v>
      </c>
      <c r="S467" s="30" t="n">
        <f aca="false">P467*R467</f>
        <v>54.48</v>
      </c>
      <c r="T467" s="308"/>
      <c r="U467" s="192" t="n">
        <f aca="false">S467*$T$352/SUM($S$352:$S$359)</f>
        <v>14.4391262864031</v>
      </c>
      <c r="V467" s="30" t="n">
        <f aca="false">U467+S467</f>
        <v>68.9191262864031</v>
      </c>
      <c r="W467" s="30" t="n">
        <f aca="false">V467/P467</f>
        <v>5.74326052386693</v>
      </c>
    </row>
    <row r="468" customFormat="false" ht="15" hidden="false" customHeight="true" outlineLevel="0" collapsed="false">
      <c r="A468" s="76" t="s">
        <v>675</v>
      </c>
      <c r="B468" s="76" t="str">
        <f aca="false">RIGHT(A468,LEN(A468)-FIND("_",A468))</f>
        <v>C55879</v>
      </c>
      <c r="C468" s="77" t="str">
        <f aca="false">_xlfn.TEXTJOIN("-",TRUE(),MID(A468,1,4),MID(A468,5,2),MID(A468,7,2))</f>
        <v>2024-06-10</v>
      </c>
      <c r="D468" s="77" t="n">
        <v>45453</v>
      </c>
      <c r="E468" s="122" t="s">
        <v>676</v>
      </c>
      <c r="F468" s="122" t="s">
        <v>26</v>
      </c>
      <c r="G468" s="86" t="s">
        <v>677</v>
      </c>
      <c r="H468" s="77" t="n">
        <v>45442</v>
      </c>
      <c r="I468" s="257"/>
      <c r="J468" s="257"/>
      <c r="K468" s="160" t="s">
        <v>678</v>
      </c>
      <c r="L468" s="256"/>
      <c r="M468" s="200"/>
      <c r="N468" s="134" t="s">
        <v>711</v>
      </c>
      <c r="O468" s="305"/>
      <c r="P468" s="305" t="n">
        <v>24</v>
      </c>
      <c r="Q468" s="306" t="s">
        <v>240</v>
      </c>
      <c r="R468" s="306" t="n">
        <v>0.23</v>
      </c>
      <c r="S468" s="30" t="n">
        <f aca="false">P468*R468</f>
        <v>5.52</v>
      </c>
      <c r="T468" s="308"/>
      <c r="U468" s="192" t="n">
        <f aca="false">S468*$T$352/SUM($S$352:$S$359)</f>
        <v>1.46299517439327</v>
      </c>
      <c r="V468" s="30" t="n">
        <f aca="false">U468+S468</f>
        <v>6.98299517439327</v>
      </c>
      <c r="W468" s="30" t="n">
        <f aca="false">V468/P468</f>
        <v>0.290958132266386</v>
      </c>
    </row>
    <row r="469" customFormat="false" ht="15" hidden="false" customHeight="true" outlineLevel="0" collapsed="false">
      <c r="A469" s="76" t="s">
        <v>675</v>
      </c>
      <c r="B469" s="76" t="str">
        <f aca="false">RIGHT(A469,LEN(A469)-FIND("_",A469))</f>
        <v>C55879</v>
      </c>
      <c r="C469" s="77" t="str">
        <f aca="false">_xlfn.TEXTJOIN("-",TRUE(),MID(A469,1,4),MID(A469,5,2),MID(A469,7,2))</f>
        <v>2024-06-10</v>
      </c>
      <c r="D469" s="77" t="n">
        <v>45453</v>
      </c>
      <c r="E469" s="122" t="s">
        <v>676</v>
      </c>
      <c r="F469" s="122" t="s">
        <v>26</v>
      </c>
      <c r="G469" s="86" t="s">
        <v>677</v>
      </c>
      <c r="H469" s="77" t="n">
        <v>45442</v>
      </c>
      <c r="I469" s="257"/>
      <c r="J469" s="257"/>
      <c r="K469" s="160" t="s">
        <v>678</v>
      </c>
      <c r="L469" s="256"/>
      <c r="M469" s="200"/>
      <c r="N469" s="134" t="s">
        <v>719</v>
      </c>
      <c r="O469" s="305"/>
      <c r="P469" s="305" t="n">
        <v>4</v>
      </c>
      <c r="Q469" s="306" t="s">
        <v>240</v>
      </c>
      <c r="R469" s="306" t="n">
        <v>2.54</v>
      </c>
      <c r="S469" s="30" t="n">
        <f aca="false">P469*R469</f>
        <v>10.16</v>
      </c>
      <c r="T469" s="308"/>
      <c r="U469" s="192" t="n">
        <f aca="false">S469*$T$352/SUM($S$352:$S$359)</f>
        <v>2.69275923402818</v>
      </c>
      <c r="V469" s="30" t="n">
        <f aca="false">U469+S469</f>
        <v>12.8527592340282</v>
      </c>
      <c r="W469" s="30" t="n">
        <f aca="false">V469/P469</f>
        <v>3.21318980850705</v>
      </c>
    </row>
    <row r="470" customFormat="false" ht="15" hidden="false" customHeight="true" outlineLevel="0" collapsed="false">
      <c r="A470" s="76" t="s">
        <v>675</v>
      </c>
      <c r="B470" s="76" t="str">
        <f aca="false">RIGHT(A470,LEN(A470)-FIND("_",A470))</f>
        <v>C55879</v>
      </c>
      <c r="C470" s="77" t="str">
        <f aca="false">_xlfn.TEXTJOIN("-",TRUE(),MID(A470,1,4),MID(A470,5,2),MID(A470,7,2))</f>
        <v>2024-06-10</v>
      </c>
      <c r="D470" s="77" t="n">
        <v>45453</v>
      </c>
      <c r="E470" s="122" t="s">
        <v>676</v>
      </c>
      <c r="F470" s="122" t="s">
        <v>26</v>
      </c>
      <c r="G470" s="86" t="s">
        <v>677</v>
      </c>
      <c r="H470" s="77" t="n">
        <v>45442</v>
      </c>
      <c r="I470" s="257"/>
      <c r="J470" s="257"/>
      <c r="K470" s="160" t="s">
        <v>678</v>
      </c>
      <c r="L470" s="256"/>
      <c r="M470" s="200"/>
      <c r="N470" s="134" t="s">
        <v>720</v>
      </c>
      <c r="O470" s="305"/>
      <c r="P470" s="305" t="n">
        <v>16</v>
      </c>
      <c r="Q470" s="306" t="s">
        <v>240</v>
      </c>
      <c r="R470" s="306" t="n">
        <v>0.8</v>
      </c>
      <c r="S470" s="30" t="n">
        <f aca="false">P470*R470</f>
        <v>12.8</v>
      </c>
      <c r="T470" s="308"/>
      <c r="U470" s="192" t="n">
        <f aca="false">S470*$T$352/SUM($S$352:$S$359)</f>
        <v>3.39245257830322</v>
      </c>
      <c r="V470" s="30" t="n">
        <f aca="false">U470+S470</f>
        <v>16.1924525783032</v>
      </c>
      <c r="W470" s="30" t="n">
        <f aca="false">V470/P470</f>
        <v>1.01202828614395</v>
      </c>
    </row>
    <row r="471" customFormat="false" ht="15" hidden="false" customHeight="true" outlineLevel="0" collapsed="false">
      <c r="A471" s="76" t="s">
        <v>675</v>
      </c>
      <c r="B471" s="76" t="str">
        <f aca="false">RIGHT(A471,LEN(A471)-FIND("_",A471))</f>
        <v>C55879</v>
      </c>
      <c r="C471" s="77" t="str">
        <f aca="false">_xlfn.TEXTJOIN("-",TRUE(),MID(A471,1,4),MID(A471,5,2),MID(A471,7,2))</f>
        <v>2024-06-10</v>
      </c>
      <c r="D471" s="77" t="n">
        <v>45453</v>
      </c>
      <c r="E471" s="122" t="s">
        <v>676</v>
      </c>
      <c r="F471" s="122" t="s">
        <v>26</v>
      </c>
      <c r="G471" s="86" t="s">
        <v>677</v>
      </c>
      <c r="H471" s="77" t="n">
        <v>45442</v>
      </c>
      <c r="I471" s="257"/>
      <c r="J471" s="257"/>
      <c r="K471" s="160" t="s">
        <v>678</v>
      </c>
      <c r="L471" s="256"/>
      <c r="M471" s="200"/>
      <c r="N471" s="134" t="s">
        <v>714</v>
      </c>
      <c r="O471" s="305"/>
      <c r="P471" s="305" t="n">
        <v>32</v>
      </c>
      <c r="Q471" s="306" t="s">
        <v>240</v>
      </c>
      <c r="R471" s="306" t="n">
        <v>0.1</v>
      </c>
      <c r="S471" s="30" t="n">
        <f aca="false">P471*R471</f>
        <v>3.2</v>
      </c>
      <c r="T471" s="308"/>
      <c r="U471" s="192" t="n">
        <f aca="false">S471*$T$352/SUM($S$352:$S$359)</f>
        <v>0.848113144575806</v>
      </c>
      <c r="V471" s="30" t="n">
        <f aca="false">U471+S471</f>
        <v>4.04811314457581</v>
      </c>
      <c r="W471" s="30" t="n">
        <f aca="false">V471/P471</f>
        <v>0.126503535767994</v>
      </c>
    </row>
    <row r="472" customFormat="false" ht="15" hidden="false" customHeight="true" outlineLevel="0" collapsed="false">
      <c r="A472" s="76" t="s">
        <v>675</v>
      </c>
      <c r="B472" s="76" t="str">
        <f aca="false">RIGHT(A472,LEN(A472)-FIND("_",A472))</f>
        <v>C55879</v>
      </c>
      <c r="C472" s="77" t="str">
        <f aca="false">_xlfn.TEXTJOIN("-",TRUE(),MID(A472,1,4),MID(A472,5,2),MID(A472,7,2))</f>
        <v>2024-06-10</v>
      </c>
      <c r="D472" s="77" t="n">
        <v>45453</v>
      </c>
      <c r="E472" s="122" t="s">
        <v>676</v>
      </c>
      <c r="F472" s="122" t="s">
        <v>26</v>
      </c>
      <c r="G472" s="86" t="s">
        <v>677</v>
      </c>
      <c r="H472" s="77" t="n">
        <v>45442</v>
      </c>
      <c r="I472" s="257"/>
      <c r="J472" s="257"/>
      <c r="K472" s="160" t="s">
        <v>678</v>
      </c>
      <c r="L472" s="199"/>
      <c r="M472" s="200"/>
      <c r="N472" s="134" t="s">
        <v>721</v>
      </c>
      <c r="O472" s="305"/>
      <c r="P472" s="305" t="n">
        <v>1</v>
      </c>
      <c r="Q472" s="306" t="s">
        <v>240</v>
      </c>
      <c r="R472" s="306" t="n">
        <v>2.79</v>
      </c>
      <c r="S472" s="30" t="n">
        <f aca="false">P472*R472</f>
        <v>2.79</v>
      </c>
      <c r="T472" s="308"/>
      <c r="U472" s="192" t="n">
        <f aca="false">S472*$T$352/SUM($S$352:$S$359)</f>
        <v>0.739448647927031</v>
      </c>
      <c r="V472" s="30" t="n">
        <f aca="false">U472+S472</f>
        <v>3.52944864792703</v>
      </c>
      <c r="W472" s="30" t="n">
        <f aca="false">V472/P472</f>
        <v>3.52944864792703</v>
      </c>
    </row>
    <row r="473" customFormat="false" ht="15" hidden="false" customHeight="true" outlineLevel="0" collapsed="false">
      <c r="A473" s="76" t="s">
        <v>675</v>
      </c>
      <c r="B473" s="76" t="str">
        <f aca="false">RIGHT(A473,LEN(A473)-FIND("_",A473))</f>
        <v>C55879</v>
      </c>
      <c r="C473" s="77" t="str">
        <f aca="false">_xlfn.TEXTJOIN("-",TRUE(),MID(A473,1,4),MID(A473,5,2),MID(A473,7,2))</f>
        <v>2024-06-10</v>
      </c>
      <c r="D473" s="77" t="n">
        <v>45453</v>
      </c>
      <c r="E473" s="122" t="s">
        <v>676</v>
      </c>
      <c r="F473" s="122" t="s">
        <v>26</v>
      </c>
      <c r="G473" s="86" t="s">
        <v>677</v>
      </c>
      <c r="H473" s="77" t="n">
        <v>45442</v>
      </c>
      <c r="I473" s="257"/>
      <c r="J473" s="257"/>
      <c r="K473" s="160" t="s">
        <v>678</v>
      </c>
      <c r="L473" s="199"/>
      <c r="M473" s="200"/>
      <c r="N473" s="134" t="s">
        <v>704</v>
      </c>
      <c r="O473" s="305"/>
      <c r="P473" s="305" t="n">
        <v>8</v>
      </c>
      <c r="Q473" s="306" t="s">
        <v>240</v>
      </c>
      <c r="R473" s="306" t="n">
        <v>0.8</v>
      </c>
      <c r="S473" s="30" t="n">
        <f aca="false">P473*R473</f>
        <v>6.4</v>
      </c>
      <c r="T473" s="308"/>
      <c r="U473" s="192" t="n">
        <f aca="false">S473*$T$352/SUM($S$352:$S$359)</f>
        <v>1.69622628915161</v>
      </c>
      <c r="V473" s="30" t="n">
        <f aca="false">U473+S473</f>
        <v>8.09622628915161</v>
      </c>
      <c r="W473" s="30" t="n">
        <f aca="false">V473/P473</f>
        <v>1.01202828614395</v>
      </c>
    </row>
    <row r="474" customFormat="false" ht="15" hidden="false" customHeight="true" outlineLevel="0" collapsed="false">
      <c r="A474" s="76" t="s">
        <v>675</v>
      </c>
      <c r="B474" s="76" t="str">
        <f aca="false">RIGHT(A474,LEN(A474)-FIND("_",A474))</f>
        <v>C55879</v>
      </c>
      <c r="C474" s="77" t="str">
        <f aca="false">_xlfn.TEXTJOIN("-",TRUE(),MID(A474,1,4),MID(A474,5,2),MID(A474,7,2))</f>
        <v>2024-06-10</v>
      </c>
      <c r="D474" s="77" t="n">
        <v>45453</v>
      </c>
      <c r="E474" s="122" t="s">
        <v>676</v>
      </c>
      <c r="F474" s="122" t="s">
        <v>26</v>
      </c>
      <c r="G474" s="86" t="s">
        <v>677</v>
      </c>
      <c r="H474" s="77" t="n">
        <v>45442</v>
      </c>
      <c r="I474" s="257"/>
      <c r="J474" s="257"/>
      <c r="K474" s="160" t="s">
        <v>678</v>
      </c>
      <c r="L474" s="199"/>
      <c r="M474" s="200"/>
      <c r="N474" s="134" t="s">
        <v>714</v>
      </c>
      <c r="O474" s="305"/>
      <c r="P474" s="305" t="n">
        <v>16</v>
      </c>
      <c r="Q474" s="306" t="s">
        <v>240</v>
      </c>
      <c r="R474" s="306" t="n">
        <v>0.1</v>
      </c>
      <c r="S474" s="30" t="n">
        <f aca="false">P474*R474</f>
        <v>1.6</v>
      </c>
      <c r="T474" s="308"/>
      <c r="U474" s="192" t="n">
        <f aca="false">S474*$T$352/SUM($S$352:$S$359)</f>
        <v>0.424056572287903</v>
      </c>
      <c r="V474" s="30" t="n">
        <f aca="false">U474+S474</f>
        <v>2.0240565722879</v>
      </c>
      <c r="W474" s="30" t="n">
        <f aca="false">V474/P474</f>
        <v>0.126503535767994</v>
      </c>
    </row>
    <row r="475" customFormat="false" ht="15" hidden="false" customHeight="true" outlineLevel="0" collapsed="false">
      <c r="A475" s="76" t="s">
        <v>675</v>
      </c>
      <c r="B475" s="76" t="str">
        <f aca="false">RIGHT(A475,LEN(A475)-FIND("_",A475))</f>
        <v>C55879</v>
      </c>
      <c r="C475" s="77" t="str">
        <f aca="false">_xlfn.TEXTJOIN("-",TRUE(),MID(A475,1,4),MID(A475,5,2),MID(A475,7,2))</f>
        <v>2024-06-10</v>
      </c>
      <c r="D475" s="77" t="n">
        <v>45453</v>
      </c>
      <c r="E475" s="122" t="s">
        <v>676</v>
      </c>
      <c r="F475" s="122" t="s">
        <v>26</v>
      </c>
      <c r="G475" s="86" t="s">
        <v>677</v>
      </c>
      <c r="H475" s="77" t="n">
        <v>45442</v>
      </c>
      <c r="I475" s="257"/>
      <c r="J475" s="257"/>
      <c r="K475" s="160" t="s">
        <v>678</v>
      </c>
      <c r="L475" s="199"/>
      <c r="M475" s="200"/>
      <c r="N475" s="134" t="s">
        <v>722</v>
      </c>
      <c r="O475" s="305"/>
      <c r="P475" s="305" t="n">
        <v>15</v>
      </c>
      <c r="Q475" s="306" t="s">
        <v>240</v>
      </c>
      <c r="R475" s="306" t="n">
        <v>5.03</v>
      </c>
      <c r="S475" s="30" t="n">
        <f aca="false">P475*R475</f>
        <v>75.45</v>
      </c>
      <c r="T475" s="308"/>
      <c r="U475" s="192" t="n">
        <f aca="false">S475*$T$352/SUM($S$352:$S$359)</f>
        <v>19.9969177369514</v>
      </c>
      <c r="V475" s="30" t="n">
        <f aca="false">U475+S475</f>
        <v>95.4469177369514</v>
      </c>
      <c r="W475" s="30" t="n">
        <f aca="false">V475/P475</f>
        <v>6.3631278491301</v>
      </c>
    </row>
    <row r="476" customFormat="false" ht="15" hidden="false" customHeight="true" outlineLevel="0" collapsed="false">
      <c r="A476" s="76" t="s">
        <v>675</v>
      </c>
      <c r="B476" s="76" t="str">
        <f aca="false">RIGHT(A476,LEN(A476)-FIND("_",A476))</f>
        <v>C55879</v>
      </c>
      <c r="C476" s="77" t="str">
        <f aca="false">_xlfn.TEXTJOIN("-",TRUE(),MID(A476,1,4),MID(A476,5,2),MID(A476,7,2))</f>
        <v>2024-06-10</v>
      </c>
      <c r="D476" s="77" t="n">
        <v>45453</v>
      </c>
      <c r="E476" s="122" t="s">
        <v>676</v>
      </c>
      <c r="F476" s="122" t="s">
        <v>26</v>
      </c>
      <c r="G476" s="86" t="s">
        <v>677</v>
      </c>
      <c r="H476" s="77" t="n">
        <v>45442</v>
      </c>
      <c r="I476" s="257"/>
      <c r="J476" s="257"/>
      <c r="K476" s="160" t="s">
        <v>678</v>
      </c>
      <c r="L476" s="199"/>
      <c r="M476" s="200"/>
      <c r="N476" s="134" t="s">
        <v>704</v>
      </c>
      <c r="O476" s="305"/>
      <c r="P476" s="305" t="n">
        <v>60</v>
      </c>
      <c r="Q476" s="306" t="s">
        <v>240</v>
      </c>
      <c r="R476" s="306" t="n">
        <v>0.8</v>
      </c>
      <c r="S476" s="30" t="n">
        <f aca="false">P476*R476</f>
        <v>48</v>
      </c>
      <c r="T476" s="308"/>
      <c r="U476" s="192" t="n">
        <f aca="false">S476*$T$352/SUM($S$352:$S$359)</f>
        <v>12.7216971686371</v>
      </c>
      <c r="V476" s="30" t="n">
        <f aca="false">U476+S476</f>
        <v>60.7216971686371</v>
      </c>
      <c r="W476" s="30" t="n">
        <f aca="false">V476/P476</f>
        <v>1.01202828614395</v>
      </c>
    </row>
    <row r="477" customFormat="false" ht="15" hidden="false" customHeight="true" outlineLevel="0" collapsed="false">
      <c r="A477" s="76" t="s">
        <v>675</v>
      </c>
      <c r="B477" s="76" t="str">
        <f aca="false">RIGHT(A477,LEN(A477)-FIND("_",A477))</f>
        <v>C55879</v>
      </c>
      <c r="C477" s="77" t="str">
        <f aca="false">_xlfn.TEXTJOIN("-",TRUE(),MID(A477,1,4),MID(A477,5,2),MID(A477,7,2))</f>
        <v>2024-06-10</v>
      </c>
      <c r="D477" s="77" t="n">
        <v>45453</v>
      </c>
      <c r="E477" s="122" t="s">
        <v>676</v>
      </c>
      <c r="F477" s="122" t="s">
        <v>26</v>
      </c>
      <c r="G477" s="86" t="s">
        <v>677</v>
      </c>
      <c r="H477" s="77" t="n">
        <v>45442</v>
      </c>
      <c r="I477" s="257"/>
      <c r="J477" s="257"/>
      <c r="K477" s="160" t="s">
        <v>678</v>
      </c>
      <c r="L477" s="199"/>
      <c r="M477" s="200"/>
      <c r="N477" s="134" t="s">
        <v>714</v>
      </c>
      <c r="O477" s="305"/>
      <c r="P477" s="305" t="n">
        <v>120</v>
      </c>
      <c r="Q477" s="306" t="s">
        <v>240</v>
      </c>
      <c r="R477" s="306" t="n">
        <v>0.1</v>
      </c>
      <c r="S477" s="30" t="n">
        <f aca="false">P477*R477</f>
        <v>12</v>
      </c>
      <c r="T477" s="308"/>
      <c r="U477" s="192" t="n">
        <f aca="false">S477*$T$352/SUM($S$352:$S$359)</f>
        <v>3.18042429215927</v>
      </c>
      <c r="V477" s="30" t="n">
        <f aca="false">U477+S477</f>
        <v>15.1804242921593</v>
      </c>
      <c r="W477" s="30" t="n">
        <f aca="false">V477/P477</f>
        <v>0.126503535767994</v>
      </c>
    </row>
    <row r="478" customFormat="false" ht="15.75" hidden="false" customHeight="true" outlineLevel="0" collapsed="false">
      <c r="A478" s="76" t="s">
        <v>675</v>
      </c>
      <c r="B478" s="76" t="str">
        <f aca="false">RIGHT(A478,LEN(A478)-FIND("_",A478))</f>
        <v>C55879</v>
      </c>
      <c r="C478" s="77" t="str">
        <f aca="false">_xlfn.TEXTJOIN("-",TRUE(),MID(A478,1,4),MID(A478,5,2),MID(A478,7,2))</f>
        <v>2024-06-10</v>
      </c>
      <c r="D478" s="77" t="n">
        <v>45453</v>
      </c>
      <c r="E478" s="122" t="s">
        <v>676</v>
      </c>
      <c r="F478" s="122" t="s">
        <v>26</v>
      </c>
      <c r="G478" s="86" t="s">
        <v>677</v>
      </c>
      <c r="H478" s="77" t="n">
        <v>45442</v>
      </c>
      <c r="I478" s="257"/>
      <c r="J478" s="257"/>
      <c r="K478" s="160" t="s">
        <v>678</v>
      </c>
      <c r="L478" s="199"/>
      <c r="M478" s="200"/>
      <c r="N478" s="134" t="s">
        <v>721</v>
      </c>
      <c r="O478" s="305"/>
      <c r="P478" s="305" t="n">
        <v>1</v>
      </c>
      <c r="Q478" s="306" t="s">
        <v>240</v>
      </c>
      <c r="R478" s="306" t="n">
        <v>2.79</v>
      </c>
      <c r="S478" s="30" t="n">
        <f aca="false">P478*R478</f>
        <v>2.79</v>
      </c>
      <c r="T478" s="308"/>
      <c r="U478" s="192" t="n">
        <f aca="false">S478*$T$352/SUM($S$352:$S$359)</f>
        <v>0.739448647927031</v>
      </c>
      <c r="V478" s="30" t="n">
        <f aca="false">U478+S478</f>
        <v>3.52944864792703</v>
      </c>
      <c r="W478" s="30" t="n">
        <f aca="false">V478/P478</f>
        <v>3.52944864792703</v>
      </c>
    </row>
    <row r="479" customFormat="false" ht="15" hidden="false" customHeight="true" outlineLevel="0" collapsed="false">
      <c r="A479" s="76" t="s">
        <v>675</v>
      </c>
      <c r="B479" s="76" t="str">
        <f aca="false">RIGHT(A479,LEN(A479)-FIND("_",A479))</f>
        <v>C55879</v>
      </c>
      <c r="C479" s="77" t="str">
        <f aca="false">_xlfn.TEXTJOIN("-",TRUE(),MID(A479,1,4),MID(A479,5,2),MID(A479,7,2))</f>
        <v>2024-06-10</v>
      </c>
      <c r="D479" s="77" t="n">
        <v>45453</v>
      </c>
      <c r="E479" s="122" t="s">
        <v>676</v>
      </c>
      <c r="F479" s="122" t="s">
        <v>26</v>
      </c>
      <c r="G479" s="86" t="s">
        <v>677</v>
      </c>
      <c r="H479" s="77" t="n">
        <v>45442</v>
      </c>
      <c r="I479" s="257"/>
      <c r="J479" s="257"/>
      <c r="K479" s="160" t="s">
        <v>678</v>
      </c>
      <c r="L479" s="199"/>
      <c r="M479" s="122"/>
      <c r="N479" s="134" t="s">
        <v>704</v>
      </c>
      <c r="O479" s="305"/>
      <c r="P479" s="305" t="n">
        <v>8</v>
      </c>
      <c r="Q479" s="306" t="s">
        <v>240</v>
      </c>
      <c r="R479" s="306" t="n">
        <v>0.8</v>
      </c>
      <c r="S479" s="30" t="n">
        <f aca="false">P479*R479</f>
        <v>6.4</v>
      </c>
      <c r="T479" s="130"/>
      <c r="U479" s="192" t="n">
        <f aca="false">S479*$T$352/SUM($S$352:$S$359)</f>
        <v>1.69622628915161</v>
      </c>
      <c r="V479" s="30" t="n">
        <f aca="false">U479+S479</f>
        <v>8.09622628915161</v>
      </c>
      <c r="W479" s="30" t="n">
        <f aca="false">V479/P479</f>
        <v>1.01202828614395</v>
      </c>
    </row>
    <row r="480" customFormat="false" ht="15.75" hidden="false" customHeight="true" outlineLevel="0" collapsed="false">
      <c r="A480" s="76" t="s">
        <v>675</v>
      </c>
      <c r="B480" s="76" t="str">
        <f aca="false">RIGHT(A480,LEN(A480)-FIND("_",A480))</f>
        <v>C55879</v>
      </c>
      <c r="C480" s="77" t="str">
        <f aca="false">_xlfn.TEXTJOIN("-",TRUE(),MID(A480,1,4),MID(A480,5,2),MID(A480,7,2))</f>
        <v>2024-06-10</v>
      </c>
      <c r="D480" s="77" t="n">
        <v>45453</v>
      </c>
      <c r="E480" s="122" t="s">
        <v>676</v>
      </c>
      <c r="F480" s="122" t="s">
        <v>26</v>
      </c>
      <c r="G480" s="86" t="s">
        <v>677</v>
      </c>
      <c r="H480" s="77" t="n">
        <v>45442</v>
      </c>
      <c r="I480" s="257"/>
      <c r="J480" s="257"/>
      <c r="K480" s="160" t="s">
        <v>678</v>
      </c>
      <c r="L480" s="199"/>
      <c r="M480" s="122"/>
      <c r="N480" s="134" t="s">
        <v>714</v>
      </c>
      <c r="O480" s="305"/>
      <c r="P480" s="305" t="n">
        <v>16</v>
      </c>
      <c r="Q480" s="306" t="s">
        <v>240</v>
      </c>
      <c r="R480" s="306" t="n">
        <v>0.1</v>
      </c>
      <c r="S480" s="30" t="n">
        <f aca="false">P480*R480</f>
        <v>1.6</v>
      </c>
      <c r="T480" s="130"/>
      <c r="U480" s="192" t="n">
        <f aca="false">S480*$T$352/SUM($S$352:$S$359)</f>
        <v>0.424056572287903</v>
      </c>
      <c r="V480" s="30" t="n">
        <f aca="false">U480+S480</f>
        <v>2.0240565722879</v>
      </c>
      <c r="W480" s="30" t="n">
        <f aca="false">V480/P480</f>
        <v>0.126503535767994</v>
      </c>
    </row>
    <row r="481" customFormat="false" ht="15" hidden="false" customHeight="true" outlineLevel="0" collapsed="false">
      <c r="A481" s="76" t="s">
        <v>675</v>
      </c>
      <c r="B481" s="76" t="str">
        <f aca="false">RIGHT(A481,LEN(A481)-FIND("_",A481))</f>
        <v>C55879</v>
      </c>
      <c r="C481" s="77" t="str">
        <f aca="false">_xlfn.TEXTJOIN("-",TRUE(),MID(A481,1,4),MID(A481,5,2),MID(A481,7,2))</f>
        <v>2024-06-10</v>
      </c>
      <c r="D481" s="77" t="n">
        <v>45453</v>
      </c>
      <c r="E481" s="122" t="s">
        <v>676</v>
      </c>
      <c r="F481" s="122" t="s">
        <v>26</v>
      </c>
      <c r="G481" s="86" t="s">
        <v>677</v>
      </c>
      <c r="H481" s="77" t="n">
        <v>45442</v>
      </c>
      <c r="I481" s="257"/>
      <c r="J481" s="257"/>
      <c r="K481" s="160" t="s">
        <v>678</v>
      </c>
      <c r="L481" s="199"/>
      <c r="M481" s="122"/>
      <c r="N481" s="134" t="s">
        <v>723</v>
      </c>
      <c r="O481" s="305"/>
      <c r="P481" s="305" t="n">
        <v>4</v>
      </c>
      <c r="Q481" s="306" t="s">
        <v>240</v>
      </c>
      <c r="R481" s="306" t="n">
        <v>2.63</v>
      </c>
      <c r="S481" s="30" t="n">
        <f aca="false">P481*R481</f>
        <v>10.52</v>
      </c>
      <c r="T481" s="130"/>
      <c r="U481" s="192" t="n">
        <f aca="false">S481*$T$352/SUM($S$352:$S$359)</f>
        <v>2.78817196279296</v>
      </c>
      <c r="V481" s="30" t="n">
        <f aca="false">U481+S481</f>
        <v>13.308171962793</v>
      </c>
      <c r="W481" s="30" t="n">
        <f aca="false">V481/P481</f>
        <v>3.32704299069824</v>
      </c>
    </row>
    <row r="482" customFormat="false" ht="15.75" hidden="false" customHeight="true" outlineLevel="0" collapsed="false">
      <c r="A482" s="76" t="s">
        <v>675</v>
      </c>
      <c r="B482" s="76" t="str">
        <f aca="false">RIGHT(A482,LEN(A482)-FIND("_",A482))</f>
        <v>C55879</v>
      </c>
      <c r="C482" s="77" t="str">
        <f aca="false">_xlfn.TEXTJOIN("-",TRUE(),MID(A482,1,4),MID(A482,5,2),MID(A482,7,2))</f>
        <v>2024-06-10</v>
      </c>
      <c r="D482" s="77" t="n">
        <v>45453</v>
      </c>
      <c r="E482" s="122" t="s">
        <v>676</v>
      </c>
      <c r="F482" s="122" t="s">
        <v>26</v>
      </c>
      <c r="G482" s="86" t="s">
        <v>677</v>
      </c>
      <c r="H482" s="77" t="n">
        <v>45442</v>
      </c>
      <c r="I482" s="257"/>
      <c r="J482" s="257"/>
      <c r="K482" s="160" t="s">
        <v>678</v>
      </c>
      <c r="L482" s="199"/>
      <c r="M482" s="122"/>
      <c r="N482" s="134" t="s">
        <v>724</v>
      </c>
      <c r="O482" s="305"/>
      <c r="P482" s="305" t="n">
        <v>32</v>
      </c>
      <c r="Q482" s="306" t="s">
        <v>240</v>
      </c>
      <c r="R482" s="306" t="n">
        <v>1.14</v>
      </c>
      <c r="S482" s="30" t="n">
        <f aca="false">P482*R482</f>
        <v>36.48</v>
      </c>
      <c r="T482" s="130"/>
      <c r="U482" s="192" t="n">
        <f aca="false">S482*$T$352/SUM($S$352:$S$359)</f>
        <v>9.66848984816419</v>
      </c>
      <c r="V482" s="30" t="n">
        <f aca="false">U482+S482</f>
        <v>46.1484898481642</v>
      </c>
      <c r="W482" s="30" t="n">
        <f aca="false">V482/P482</f>
        <v>1.44214030775513</v>
      </c>
    </row>
    <row r="483" customFormat="false" ht="15" hidden="false" customHeight="true" outlineLevel="0" collapsed="false">
      <c r="A483" s="76" t="s">
        <v>675</v>
      </c>
      <c r="B483" s="76" t="str">
        <f aca="false">RIGHT(A483,LEN(A483)-FIND("_",A483))</f>
        <v>C55879</v>
      </c>
      <c r="C483" s="77" t="str">
        <f aca="false">_xlfn.TEXTJOIN("-",TRUE(),MID(A483,1,4),MID(A483,5,2),MID(A483,7,2))</f>
        <v>2024-06-10</v>
      </c>
      <c r="D483" s="77" t="n">
        <v>45453</v>
      </c>
      <c r="E483" s="122" t="s">
        <v>676</v>
      </c>
      <c r="F483" s="122" t="s">
        <v>26</v>
      </c>
      <c r="G483" s="86" t="s">
        <v>677</v>
      </c>
      <c r="H483" s="77" t="n">
        <v>45442</v>
      </c>
      <c r="I483" s="257"/>
      <c r="J483" s="257"/>
      <c r="K483" s="160" t="s">
        <v>678</v>
      </c>
      <c r="L483" s="199"/>
      <c r="M483" s="122"/>
      <c r="N483" s="134" t="s">
        <v>714</v>
      </c>
      <c r="O483" s="305"/>
      <c r="P483" s="305" t="n">
        <v>64</v>
      </c>
      <c r="Q483" s="306" t="s">
        <v>240</v>
      </c>
      <c r="R483" s="306" t="n">
        <v>0.1</v>
      </c>
      <c r="S483" s="30" t="n">
        <f aca="false">P483*R483</f>
        <v>6.4</v>
      </c>
      <c r="T483" s="130"/>
      <c r="U483" s="192" t="n">
        <f aca="false">S483*$T$352/SUM($S$352:$S$359)</f>
        <v>1.69622628915161</v>
      </c>
      <c r="V483" s="30" t="n">
        <f aca="false">U483+S483</f>
        <v>8.09622628915161</v>
      </c>
      <c r="W483" s="30" t="n">
        <f aca="false">V483/P483</f>
        <v>0.126503535767994</v>
      </c>
    </row>
    <row r="484" customFormat="false" ht="15.75" hidden="false" customHeight="true" outlineLevel="0" collapsed="false">
      <c r="A484" s="76" t="s">
        <v>675</v>
      </c>
      <c r="B484" s="76" t="str">
        <f aca="false">RIGHT(A484,LEN(A484)-FIND("_",A484))</f>
        <v>C55879</v>
      </c>
      <c r="C484" s="77" t="str">
        <f aca="false">_xlfn.TEXTJOIN("-",TRUE(),MID(A484,1,4),MID(A484,5,2),MID(A484,7,2))</f>
        <v>2024-06-10</v>
      </c>
      <c r="D484" s="77" t="n">
        <v>45453</v>
      </c>
      <c r="E484" s="122" t="s">
        <v>676</v>
      </c>
      <c r="F484" s="122" t="s">
        <v>26</v>
      </c>
      <c r="G484" s="86" t="s">
        <v>677</v>
      </c>
      <c r="H484" s="77" t="n">
        <v>45442</v>
      </c>
      <c r="I484" s="257"/>
      <c r="J484" s="257"/>
      <c r="K484" s="160" t="s">
        <v>678</v>
      </c>
      <c r="L484" s="199"/>
      <c r="M484" s="122"/>
      <c r="N484" s="134" t="s">
        <v>725</v>
      </c>
      <c r="O484" s="305"/>
      <c r="P484" s="305" t="n">
        <v>2</v>
      </c>
      <c r="Q484" s="306" t="s">
        <v>240</v>
      </c>
      <c r="R484" s="306" t="n">
        <v>3.92</v>
      </c>
      <c r="S484" s="30" t="n">
        <f aca="false">P484*R484</f>
        <v>7.84</v>
      </c>
      <c r="T484" s="130"/>
      <c r="U484" s="192" t="n">
        <f aca="false">S484*$T$352/SUM($S$352:$S$359)</f>
        <v>2.07787720421072</v>
      </c>
      <c r="V484" s="30" t="n">
        <f aca="false">U484+S484</f>
        <v>9.91787720421073</v>
      </c>
      <c r="W484" s="30" t="n">
        <f aca="false">V484/P484</f>
        <v>4.95893860210536</v>
      </c>
    </row>
    <row r="485" customFormat="false" ht="15" hidden="false" customHeight="true" outlineLevel="0" collapsed="false">
      <c r="A485" s="76" t="s">
        <v>675</v>
      </c>
      <c r="B485" s="76" t="str">
        <f aca="false">RIGHT(A485,LEN(A485)-FIND("_",A485))</f>
        <v>C55879</v>
      </c>
      <c r="C485" s="77" t="str">
        <f aca="false">_xlfn.TEXTJOIN("-",TRUE(),MID(A485,1,4),MID(A485,5,2),MID(A485,7,2))</f>
        <v>2024-06-10</v>
      </c>
      <c r="D485" s="77" t="n">
        <v>45453</v>
      </c>
      <c r="E485" s="122" t="s">
        <v>676</v>
      </c>
      <c r="F485" s="122" t="s">
        <v>26</v>
      </c>
      <c r="G485" s="86" t="s">
        <v>677</v>
      </c>
      <c r="H485" s="77" t="n">
        <v>45442</v>
      </c>
      <c r="I485" s="257"/>
      <c r="J485" s="257"/>
      <c r="K485" s="160" t="s">
        <v>678</v>
      </c>
      <c r="L485" s="199"/>
      <c r="M485" s="200"/>
      <c r="N485" s="134" t="s">
        <v>713</v>
      </c>
      <c r="O485" s="305"/>
      <c r="P485" s="305" t="n">
        <v>1</v>
      </c>
      <c r="Q485" s="306" t="s">
        <v>240</v>
      </c>
      <c r="R485" s="306" t="n">
        <v>3.92</v>
      </c>
      <c r="S485" s="30" t="n">
        <f aca="false">P485*R485</f>
        <v>3.92</v>
      </c>
      <c r="T485" s="130"/>
      <c r="U485" s="192" t="n">
        <f aca="false">S485*$T$352/SUM($S$352:$S$359)</f>
        <v>1.03893860210536</v>
      </c>
      <c r="V485" s="30" t="n">
        <f aca="false">U485+S485</f>
        <v>4.95893860210536</v>
      </c>
      <c r="W485" s="30" t="n">
        <f aca="false">V485/P485</f>
        <v>4.95893860210536</v>
      </c>
    </row>
    <row r="486" customFormat="false" ht="15.75" hidden="false" customHeight="true" outlineLevel="0" collapsed="false">
      <c r="A486" s="76" t="s">
        <v>675</v>
      </c>
      <c r="B486" s="76" t="str">
        <f aca="false">RIGHT(A486,LEN(A486)-FIND("_",A486))</f>
        <v>C55879</v>
      </c>
      <c r="C486" s="77" t="str">
        <f aca="false">_xlfn.TEXTJOIN("-",TRUE(),MID(A486,1,4),MID(A486,5,2),MID(A486,7,2))</f>
        <v>2024-06-10</v>
      </c>
      <c r="D486" s="77" t="n">
        <v>45453</v>
      </c>
      <c r="E486" s="122" t="s">
        <v>676</v>
      </c>
      <c r="F486" s="122" t="s">
        <v>26</v>
      </c>
      <c r="G486" s="86" t="s">
        <v>677</v>
      </c>
      <c r="H486" s="77" t="n">
        <v>45442</v>
      </c>
      <c r="I486" s="257"/>
      <c r="J486" s="257"/>
      <c r="K486" s="160" t="s">
        <v>678</v>
      </c>
      <c r="L486" s="199"/>
      <c r="M486" s="200"/>
      <c r="N486" s="134" t="s">
        <v>714</v>
      </c>
      <c r="O486" s="305"/>
      <c r="P486" s="305" t="n">
        <v>48</v>
      </c>
      <c r="Q486" s="306" t="s">
        <v>240</v>
      </c>
      <c r="R486" s="306" t="n">
        <v>0.1</v>
      </c>
      <c r="S486" s="30" t="n">
        <f aca="false">P486*R486</f>
        <v>4.8</v>
      </c>
      <c r="T486" s="130"/>
      <c r="U486" s="192" t="n">
        <f aca="false">S486*$T$352/SUM($S$352:$S$359)</f>
        <v>1.27216971686371</v>
      </c>
      <c r="V486" s="30" t="n">
        <f aca="false">U486+S486</f>
        <v>6.07216971686371</v>
      </c>
      <c r="W486" s="30" t="n">
        <f aca="false">V486/P486</f>
        <v>0.126503535767994</v>
      </c>
    </row>
    <row r="487" customFormat="false" ht="15.75" hidden="false" customHeight="true" outlineLevel="0" collapsed="false">
      <c r="A487" s="76" t="s">
        <v>675</v>
      </c>
      <c r="B487" s="76" t="str">
        <f aca="false">RIGHT(A487,LEN(A487)-FIND("_",A487))</f>
        <v>C55879</v>
      </c>
      <c r="C487" s="77" t="str">
        <f aca="false">_xlfn.TEXTJOIN("-",TRUE(),MID(A487,1,4),MID(A487,5,2),MID(A487,7,2))</f>
        <v>2024-06-10</v>
      </c>
      <c r="D487" s="77" t="n">
        <v>45453</v>
      </c>
      <c r="E487" s="122" t="s">
        <v>676</v>
      </c>
      <c r="F487" s="122" t="s">
        <v>26</v>
      </c>
      <c r="G487" s="86" t="s">
        <v>677</v>
      </c>
      <c r="H487" s="77" t="n">
        <v>45442</v>
      </c>
      <c r="I487" s="257"/>
      <c r="J487" s="257"/>
      <c r="K487" s="160" t="s">
        <v>678</v>
      </c>
      <c r="L487" s="199"/>
      <c r="M487" s="200"/>
      <c r="N487" s="134" t="s">
        <v>726</v>
      </c>
      <c r="O487" s="305"/>
      <c r="P487" s="305" t="n">
        <v>24</v>
      </c>
      <c r="Q487" s="306" t="s">
        <v>240</v>
      </c>
      <c r="R487" s="306" t="n">
        <v>1.14</v>
      </c>
      <c r="S487" s="30" t="n">
        <f aca="false">P487*R487</f>
        <v>27.36</v>
      </c>
      <c r="T487" s="307"/>
      <c r="U487" s="192" t="n">
        <f aca="false">S487*$T$352/SUM($S$352:$S$359)</f>
        <v>7.25136738612314</v>
      </c>
      <c r="V487" s="30" t="n">
        <f aca="false">U487+S487</f>
        <v>34.6113673861231</v>
      </c>
      <c r="W487" s="30" t="n">
        <f aca="false">V487/P487</f>
        <v>1.44214030775513</v>
      </c>
    </row>
    <row r="488" customFormat="false" ht="15.75" hidden="false" customHeight="true" outlineLevel="0" collapsed="false">
      <c r="A488" s="76" t="s">
        <v>675</v>
      </c>
      <c r="B488" s="76" t="str">
        <f aca="false">RIGHT(A488,LEN(A488)-FIND("_",A488))</f>
        <v>C55879</v>
      </c>
      <c r="C488" s="77" t="str">
        <f aca="false">_xlfn.TEXTJOIN("-",TRUE(),MID(A488,1,4),MID(A488,5,2),MID(A488,7,2))</f>
        <v>2024-06-10</v>
      </c>
      <c r="D488" s="77" t="n">
        <v>45453</v>
      </c>
      <c r="E488" s="122" t="s">
        <v>676</v>
      </c>
      <c r="F488" s="122" t="s">
        <v>26</v>
      </c>
      <c r="G488" s="86" t="s">
        <v>677</v>
      </c>
      <c r="H488" s="77" t="n">
        <v>45442</v>
      </c>
      <c r="I488" s="257"/>
      <c r="J488" s="257"/>
      <c r="K488" s="160" t="s">
        <v>678</v>
      </c>
      <c r="L488" s="199"/>
      <c r="M488" s="122"/>
      <c r="N488" s="134" t="s">
        <v>710</v>
      </c>
      <c r="O488" s="305"/>
      <c r="P488" s="305" t="n">
        <v>3</v>
      </c>
      <c r="Q488" s="306" t="s">
        <v>240</v>
      </c>
      <c r="R488" s="306" t="n">
        <v>2.63</v>
      </c>
      <c r="S488" s="30" t="n">
        <f aca="false">P488*R488</f>
        <v>7.89</v>
      </c>
      <c r="T488" s="308"/>
      <c r="U488" s="192" t="n">
        <f aca="false">S488*$T$352/SUM($S$352:$S$359)</f>
        <v>2.09112897209472</v>
      </c>
      <c r="V488" s="30" t="n">
        <f aca="false">U488+S488</f>
        <v>9.98112897209472</v>
      </c>
      <c r="W488" s="30" t="n">
        <f aca="false">V488/P488</f>
        <v>3.32704299069824</v>
      </c>
    </row>
    <row r="489" customFormat="false" ht="15.75" hidden="false" customHeight="true" outlineLevel="0" collapsed="false">
      <c r="A489" s="76" t="s">
        <v>675</v>
      </c>
      <c r="B489" s="76" t="str">
        <f aca="false">RIGHT(A489,LEN(A489)-FIND("_",A489))</f>
        <v>C55879</v>
      </c>
      <c r="C489" s="77" t="str">
        <f aca="false">_xlfn.TEXTJOIN("-",TRUE(),MID(A489,1,4),MID(A489,5,2),MID(A489,7,2))</f>
        <v>2024-06-10</v>
      </c>
      <c r="D489" s="77" t="n">
        <v>45453</v>
      </c>
      <c r="E489" s="122" t="s">
        <v>676</v>
      </c>
      <c r="F489" s="122" t="s">
        <v>26</v>
      </c>
      <c r="G489" s="86" t="s">
        <v>677</v>
      </c>
      <c r="H489" s="77" t="n">
        <v>45442</v>
      </c>
      <c r="I489" s="257"/>
      <c r="J489" s="257"/>
      <c r="K489" s="160" t="s">
        <v>678</v>
      </c>
      <c r="L489" s="199"/>
      <c r="M489" s="122"/>
      <c r="N489" s="134" t="s">
        <v>714</v>
      </c>
      <c r="O489" s="305"/>
      <c r="P489" s="305" t="n">
        <v>8</v>
      </c>
      <c r="Q489" s="306" t="s">
        <v>240</v>
      </c>
      <c r="R489" s="306" t="n">
        <v>0.1</v>
      </c>
      <c r="S489" s="30" t="n">
        <f aca="false">P489*R489</f>
        <v>0.8</v>
      </c>
      <c r="T489" s="308"/>
      <c r="U489" s="192" t="n">
        <f aca="false">S489*$T$352/SUM($S$352:$S$359)</f>
        <v>0.212028286143952</v>
      </c>
      <c r="V489" s="30" t="n">
        <f aca="false">U489+S489</f>
        <v>1.01202828614395</v>
      </c>
      <c r="W489" s="30" t="n">
        <f aca="false">V489/P489</f>
        <v>0.126503535767994</v>
      </c>
    </row>
    <row r="490" customFormat="false" ht="15.75" hidden="false" customHeight="true" outlineLevel="0" collapsed="false">
      <c r="A490" s="76" t="s">
        <v>675</v>
      </c>
      <c r="B490" s="76" t="str">
        <f aca="false">RIGHT(A490,LEN(A490)-FIND("_",A490))</f>
        <v>C55879</v>
      </c>
      <c r="C490" s="77" t="str">
        <f aca="false">_xlfn.TEXTJOIN("-",TRUE(),MID(A490,1,4),MID(A490,5,2),MID(A490,7,2))</f>
        <v>2024-06-10</v>
      </c>
      <c r="D490" s="77" t="n">
        <v>45453</v>
      </c>
      <c r="E490" s="122" t="s">
        <v>676</v>
      </c>
      <c r="F490" s="122" t="s">
        <v>26</v>
      </c>
      <c r="G490" s="86" t="s">
        <v>677</v>
      </c>
      <c r="H490" s="77" t="n">
        <v>45442</v>
      </c>
      <c r="I490" s="257"/>
      <c r="J490" s="257"/>
      <c r="K490" s="160" t="s">
        <v>678</v>
      </c>
      <c r="L490" s="199"/>
      <c r="M490" s="122"/>
      <c r="N490" s="134" t="s">
        <v>707</v>
      </c>
      <c r="O490" s="305"/>
      <c r="P490" s="305" t="n">
        <v>4</v>
      </c>
      <c r="Q490" s="306" t="s">
        <v>240</v>
      </c>
      <c r="R490" s="306" t="n">
        <v>0.8</v>
      </c>
      <c r="S490" s="30" t="n">
        <f aca="false">P490*R490</f>
        <v>3.2</v>
      </c>
      <c r="T490" s="308"/>
      <c r="U490" s="192" t="n">
        <f aca="false">S490*$T$352/SUM($S$352:$S$359)</f>
        <v>0.848113144575806</v>
      </c>
      <c r="V490" s="30" t="n">
        <f aca="false">U490+S490</f>
        <v>4.04811314457581</v>
      </c>
      <c r="W490" s="30" t="n">
        <f aca="false">V490/P490</f>
        <v>1.01202828614395</v>
      </c>
    </row>
    <row r="491" customFormat="false" ht="15" hidden="false" customHeight="true" outlineLevel="0" collapsed="false">
      <c r="A491" s="76" t="s">
        <v>675</v>
      </c>
      <c r="B491" s="76" t="str">
        <f aca="false">RIGHT(A491,LEN(A491)-FIND("_",A491))</f>
        <v>C55879</v>
      </c>
      <c r="C491" s="77" t="str">
        <f aca="false">_xlfn.TEXTJOIN("-",TRUE(),MID(A491,1,4),MID(A491,5,2),MID(A491,7,2))</f>
        <v>2024-06-10</v>
      </c>
      <c r="D491" s="77" t="n">
        <v>45453</v>
      </c>
      <c r="E491" s="122" t="s">
        <v>676</v>
      </c>
      <c r="F491" s="122" t="s">
        <v>26</v>
      </c>
      <c r="G491" s="86" t="s">
        <v>677</v>
      </c>
      <c r="H491" s="77" t="n">
        <v>45442</v>
      </c>
      <c r="I491" s="257"/>
      <c r="J491" s="257"/>
      <c r="K491" s="160" t="s">
        <v>678</v>
      </c>
      <c r="L491" s="199"/>
      <c r="M491" s="122"/>
      <c r="N491" s="134" t="s">
        <v>705</v>
      </c>
      <c r="O491" s="305"/>
      <c r="P491" s="305" t="n">
        <v>1</v>
      </c>
      <c r="Q491" s="306" t="s">
        <v>240</v>
      </c>
      <c r="R491" s="306" t="n">
        <v>5.03</v>
      </c>
      <c r="S491" s="30" t="n">
        <f aca="false">P491*R491</f>
        <v>5.03</v>
      </c>
      <c r="T491" s="308"/>
      <c r="U491" s="192" t="n">
        <f aca="false">S491*$T$352/SUM($S$352:$S$359)</f>
        <v>1.3331278491301</v>
      </c>
      <c r="V491" s="30" t="n">
        <f aca="false">U491+S491</f>
        <v>6.3631278491301</v>
      </c>
      <c r="W491" s="30" t="n">
        <f aca="false">V491/P491</f>
        <v>6.3631278491301</v>
      </c>
    </row>
    <row r="492" customFormat="false" ht="15" hidden="false" customHeight="true" outlineLevel="0" collapsed="false">
      <c r="A492" s="76" t="s">
        <v>675</v>
      </c>
      <c r="B492" s="76" t="str">
        <f aca="false">RIGHT(A492,LEN(A492)-FIND("_",A492))</f>
        <v>C55879</v>
      </c>
      <c r="C492" s="77" t="str">
        <f aca="false">_xlfn.TEXTJOIN("-",TRUE(),MID(A492,1,4),MID(A492,5,2),MID(A492,7,2))</f>
        <v>2024-06-10</v>
      </c>
      <c r="D492" s="77" t="n">
        <v>45453</v>
      </c>
      <c r="E492" s="122" t="s">
        <v>676</v>
      </c>
      <c r="F492" s="122" t="s">
        <v>26</v>
      </c>
      <c r="G492" s="86" t="s">
        <v>677</v>
      </c>
      <c r="H492" s="77" t="n">
        <v>45442</v>
      </c>
      <c r="I492" s="257"/>
      <c r="J492" s="257"/>
      <c r="K492" s="160" t="s">
        <v>678</v>
      </c>
      <c r="L492" s="199"/>
      <c r="M492" s="122"/>
      <c r="N492" s="134" t="s">
        <v>727</v>
      </c>
      <c r="O492" s="305"/>
      <c r="P492" s="305" t="n">
        <v>16</v>
      </c>
      <c r="Q492" s="306" t="s">
        <v>240</v>
      </c>
      <c r="R492" s="306" t="n">
        <v>5.7</v>
      </c>
      <c r="S492" s="30" t="n">
        <f aca="false">P492*R492</f>
        <v>91.2</v>
      </c>
      <c r="T492" s="308"/>
      <c r="U492" s="192" t="n">
        <f aca="false">S492*$T$352/SUM($S$352:$S$359)</f>
        <v>24.1712246204105</v>
      </c>
      <c r="V492" s="30" t="n">
        <f aca="false">U492+S492</f>
        <v>115.37122462041</v>
      </c>
      <c r="W492" s="30" t="n">
        <f aca="false">V492/P492</f>
        <v>7.21070153877566</v>
      </c>
    </row>
    <row r="493" customFormat="false" ht="15" hidden="false" customHeight="true" outlineLevel="0" collapsed="false">
      <c r="A493" s="76" t="s">
        <v>675</v>
      </c>
      <c r="B493" s="76" t="str">
        <f aca="false">RIGHT(A493,LEN(A493)-FIND("_",A493))</f>
        <v>C55879</v>
      </c>
      <c r="C493" s="77" t="str">
        <f aca="false">_xlfn.TEXTJOIN("-",TRUE(),MID(A493,1,4),MID(A493,5,2),MID(A493,7,2))</f>
        <v>2024-06-10</v>
      </c>
      <c r="D493" s="77" t="n">
        <v>45453</v>
      </c>
      <c r="E493" s="122" t="s">
        <v>676</v>
      </c>
      <c r="F493" s="122" t="s">
        <v>26</v>
      </c>
      <c r="G493" s="86" t="s">
        <v>677</v>
      </c>
      <c r="H493" s="77" t="n">
        <v>45442</v>
      </c>
      <c r="I493" s="257"/>
      <c r="J493" s="257"/>
      <c r="K493" s="160" t="s">
        <v>678</v>
      </c>
      <c r="L493" s="199"/>
      <c r="M493" s="122"/>
      <c r="N493" s="134" t="s">
        <v>728</v>
      </c>
      <c r="O493" s="305"/>
      <c r="P493" s="305" t="n">
        <v>256</v>
      </c>
      <c r="Q493" s="306" t="s">
        <v>240</v>
      </c>
      <c r="R493" s="306" t="n">
        <v>0.19</v>
      </c>
      <c r="S493" s="30" t="n">
        <f aca="false">P493*R493</f>
        <v>48.64</v>
      </c>
      <c r="T493" s="308"/>
      <c r="U493" s="192" t="n">
        <f aca="false">S493*$T$352/SUM($S$352:$S$359)</f>
        <v>12.8913197975523</v>
      </c>
      <c r="V493" s="30" t="n">
        <f aca="false">U493+S493</f>
        <v>61.5313197975523</v>
      </c>
      <c r="W493" s="30" t="n">
        <f aca="false">V493/P493</f>
        <v>0.240356717959188</v>
      </c>
    </row>
    <row r="494" customFormat="false" ht="15" hidden="false" customHeight="true" outlineLevel="0" collapsed="false">
      <c r="A494" s="76" t="s">
        <v>675</v>
      </c>
      <c r="B494" s="76" t="str">
        <f aca="false">RIGHT(A494,LEN(A494)-FIND("_",A494))</f>
        <v>C55879</v>
      </c>
      <c r="C494" s="77" t="str">
        <f aca="false">_xlfn.TEXTJOIN("-",TRUE(),MID(A494,1,4),MID(A494,5,2),MID(A494,7,2))</f>
        <v>2024-06-10</v>
      </c>
      <c r="D494" s="77" t="n">
        <v>45453</v>
      </c>
      <c r="E494" s="122" t="s">
        <v>676</v>
      </c>
      <c r="F494" s="122" t="s">
        <v>26</v>
      </c>
      <c r="G494" s="86" t="s">
        <v>677</v>
      </c>
      <c r="H494" s="77" t="n">
        <v>45442</v>
      </c>
      <c r="I494" s="257"/>
      <c r="J494" s="257"/>
      <c r="K494" s="160" t="s">
        <v>678</v>
      </c>
      <c r="L494" s="199"/>
      <c r="M494" s="122"/>
      <c r="N494" s="134" t="s">
        <v>713</v>
      </c>
      <c r="O494" s="305"/>
      <c r="P494" s="305" t="n">
        <v>16</v>
      </c>
      <c r="Q494" s="306" t="s">
        <v>240</v>
      </c>
      <c r="R494" s="306" t="n">
        <v>3.92</v>
      </c>
      <c r="S494" s="30" t="n">
        <f aca="false">P494*R494</f>
        <v>62.72</v>
      </c>
      <c r="T494" s="308"/>
      <c r="U494" s="192" t="n">
        <f aca="false">S494*$T$352/SUM($S$352:$S$359)</f>
        <v>16.6230176336858</v>
      </c>
      <c r="V494" s="30" t="n">
        <f aca="false">U494+S494</f>
        <v>79.3430176336858</v>
      </c>
      <c r="W494" s="30" t="n">
        <f aca="false">V494/P494</f>
        <v>4.95893860210536</v>
      </c>
    </row>
    <row r="495" customFormat="false" ht="15" hidden="false" customHeight="true" outlineLevel="0" collapsed="false">
      <c r="A495" s="76" t="s">
        <v>675</v>
      </c>
      <c r="B495" s="76" t="str">
        <f aca="false">RIGHT(A495,LEN(A495)-FIND("_",A495))</f>
        <v>C55879</v>
      </c>
      <c r="C495" s="77" t="str">
        <f aca="false">_xlfn.TEXTJOIN("-",TRUE(),MID(A495,1,4),MID(A495,5,2),MID(A495,7,2))</f>
        <v>2024-06-10</v>
      </c>
      <c r="D495" s="77" t="n">
        <v>45453</v>
      </c>
      <c r="E495" s="122" t="s">
        <v>676</v>
      </c>
      <c r="F495" s="122" t="s">
        <v>26</v>
      </c>
      <c r="G495" s="86" t="s">
        <v>677</v>
      </c>
      <c r="H495" s="77" t="n">
        <v>45442</v>
      </c>
      <c r="I495" s="257"/>
      <c r="J495" s="257"/>
      <c r="K495" s="160" t="s">
        <v>678</v>
      </c>
      <c r="L495" s="199"/>
      <c r="M495" s="122"/>
      <c r="N495" s="134" t="s">
        <v>714</v>
      </c>
      <c r="O495" s="305"/>
      <c r="P495" s="305" t="n">
        <v>112</v>
      </c>
      <c r="Q495" s="306" t="s">
        <v>240</v>
      </c>
      <c r="R495" s="306" t="n">
        <v>0.1</v>
      </c>
      <c r="S495" s="30" t="n">
        <f aca="false">P495*R495</f>
        <v>11.2</v>
      </c>
      <c r="T495" s="308"/>
      <c r="U495" s="192" t="n">
        <f aca="false">S495*$T$352/SUM($S$352:$S$359)</f>
        <v>2.96839600601532</v>
      </c>
      <c r="V495" s="30" t="n">
        <f aca="false">U495+S495</f>
        <v>14.1683960060153</v>
      </c>
      <c r="W495" s="30" t="n">
        <f aca="false">V495/P495</f>
        <v>0.126503535767994</v>
      </c>
    </row>
    <row r="496" customFormat="false" ht="15" hidden="false" customHeight="true" outlineLevel="0" collapsed="false">
      <c r="A496" s="76" t="s">
        <v>675</v>
      </c>
      <c r="B496" s="76" t="str">
        <f aca="false">RIGHT(A496,LEN(A496)-FIND("_",A496))</f>
        <v>C55879</v>
      </c>
      <c r="C496" s="77" t="str">
        <f aca="false">_xlfn.TEXTJOIN("-",TRUE(),MID(A496,1,4),MID(A496,5,2),MID(A496,7,2))</f>
        <v>2024-06-10</v>
      </c>
      <c r="D496" s="77" t="n">
        <v>45453</v>
      </c>
      <c r="E496" s="122" t="s">
        <v>676</v>
      </c>
      <c r="F496" s="122" t="s">
        <v>26</v>
      </c>
      <c r="G496" s="86" t="s">
        <v>677</v>
      </c>
      <c r="H496" s="77" t="n">
        <v>45442</v>
      </c>
      <c r="I496" s="257"/>
      <c r="J496" s="257"/>
      <c r="K496" s="160" t="s">
        <v>678</v>
      </c>
      <c r="L496" s="199"/>
      <c r="M496" s="122"/>
      <c r="N496" s="134" t="s">
        <v>729</v>
      </c>
      <c r="O496" s="305"/>
      <c r="P496" s="305" t="n">
        <v>56</v>
      </c>
      <c r="Q496" s="306" t="s">
        <v>240</v>
      </c>
      <c r="R496" s="306" t="n">
        <v>1.14</v>
      </c>
      <c r="S496" s="30" t="n">
        <f aca="false">P496*R496</f>
        <v>63.84</v>
      </c>
      <c r="T496" s="308"/>
      <c r="U496" s="192" t="n">
        <f aca="false">S496*$T$352/SUM($S$352:$S$359)</f>
        <v>16.9198572342873</v>
      </c>
      <c r="V496" s="30" t="n">
        <f aca="false">U496+S496</f>
        <v>80.7598572342873</v>
      </c>
      <c r="W496" s="30" t="n">
        <f aca="false">V496/P496</f>
        <v>1.44214030775513</v>
      </c>
    </row>
    <row r="497" customFormat="false" ht="15" hidden="false" customHeight="true" outlineLevel="0" collapsed="false">
      <c r="A497" s="76" t="s">
        <v>675</v>
      </c>
      <c r="B497" s="76" t="str">
        <f aca="false">RIGHT(A497,LEN(A497)-FIND("_",A497))</f>
        <v>C55879</v>
      </c>
      <c r="C497" s="77" t="str">
        <f aca="false">_xlfn.TEXTJOIN("-",TRUE(),MID(A497,1,4),MID(A497,5,2),MID(A497,7,2))</f>
        <v>2024-06-10</v>
      </c>
      <c r="D497" s="77" t="n">
        <v>45453</v>
      </c>
      <c r="E497" s="122" t="s">
        <v>676</v>
      </c>
      <c r="F497" s="122" t="s">
        <v>26</v>
      </c>
      <c r="G497" s="86" t="s">
        <v>677</v>
      </c>
      <c r="H497" s="77" t="n">
        <v>45442</v>
      </c>
      <c r="I497" s="257"/>
      <c r="J497" s="257"/>
      <c r="K497" s="160" t="s">
        <v>678</v>
      </c>
      <c r="L497" s="199"/>
      <c r="M497" s="122"/>
      <c r="N497" s="134" t="s">
        <v>710</v>
      </c>
      <c r="O497" s="305"/>
      <c r="P497" s="305" t="n">
        <v>7</v>
      </c>
      <c r="Q497" s="306" t="s">
        <v>240</v>
      </c>
      <c r="R497" s="306" t="n">
        <v>2.63</v>
      </c>
      <c r="S497" s="30" t="n">
        <f aca="false">P497*R497</f>
        <v>18.41</v>
      </c>
      <c r="T497" s="308"/>
      <c r="U497" s="192" t="n">
        <f aca="false">S497*$T$352/SUM($S$352:$S$359)</f>
        <v>4.87930093488768</v>
      </c>
      <c r="V497" s="30" t="n">
        <f aca="false">U497+S497</f>
        <v>23.2893009348877</v>
      </c>
      <c r="W497" s="30" t="n">
        <f aca="false">V497/P497</f>
        <v>3.32704299069824</v>
      </c>
    </row>
    <row r="498" customFormat="false" ht="15" hidden="false" customHeight="true" outlineLevel="0" collapsed="false">
      <c r="A498" s="76" t="s">
        <v>675</v>
      </c>
      <c r="B498" s="76" t="str">
        <f aca="false">RIGHT(A498,LEN(A498)-FIND("_",A498))</f>
        <v>C55879</v>
      </c>
      <c r="C498" s="77" t="str">
        <f aca="false">_xlfn.TEXTJOIN("-",TRUE(),MID(A498,1,4),MID(A498,5,2),MID(A498,7,2))</f>
        <v>2024-06-10</v>
      </c>
      <c r="D498" s="77" t="n">
        <v>45453</v>
      </c>
      <c r="E498" s="122" t="s">
        <v>676</v>
      </c>
      <c r="F498" s="122" t="s">
        <v>26</v>
      </c>
      <c r="G498" s="86" t="s">
        <v>677</v>
      </c>
      <c r="H498" s="77" t="n">
        <v>45442</v>
      </c>
      <c r="I498" s="257"/>
      <c r="J498" s="257"/>
      <c r="K498" s="160" t="s">
        <v>678</v>
      </c>
      <c r="L498" s="199"/>
      <c r="M498" s="122"/>
      <c r="N498" s="134" t="s">
        <v>711</v>
      </c>
      <c r="O498" s="305"/>
      <c r="P498" s="305" t="n">
        <v>32</v>
      </c>
      <c r="Q498" s="306" t="s">
        <v>240</v>
      </c>
      <c r="R498" s="306" t="n">
        <v>0.23</v>
      </c>
      <c r="S498" s="30" t="n">
        <f aca="false">P498*R498</f>
        <v>7.36</v>
      </c>
      <c r="T498" s="308"/>
      <c r="U498" s="192" t="n">
        <f aca="false">S498*$T$352/SUM($S$352:$S$359)</f>
        <v>1.95066023252435</v>
      </c>
      <c r="V498" s="30" t="n">
        <f aca="false">U498+S498</f>
        <v>9.31066023252435</v>
      </c>
      <c r="W498" s="30" t="n">
        <f aca="false">V498/P498</f>
        <v>0.290958132266386</v>
      </c>
    </row>
    <row r="499" customFormat="false" ht="15" hidden="false" customHeight="true" outlineLevel="0" collapsed="false">
      <c r="A499" s="76" t="s">
        <v>675</v>
      </c>
      <c r="B499" s="76" t="str">
        <f aca="false">RIGHT(A499,LEN(A499)-FIND("_",A499))</f>
        <v>C55879</v>
      </c>
      <c r="C499" s="77" t="str">
        <f aca="false">_xlfn.TEXTJOIN("-",TRUE(),MID(A499,1,4),MID(A499,5,2),MID(A499,7,2))</f>
        <v>2024-06-10</v>
      </c>
      <c r="D499" s="77" t="n">
        <v>45453</v>
      </c>
      <c r="E499" s="122" t="s">
        <v>676</v>
      </c>
      <c r="F499" s="122" t="s">
        <v>26</v>
      </c>
      <c r="G499" s="86" t="s">
        <v>677</v>
      </c>
      <c r="H499" s="77" t="n">
        <v>45442</v>
      </c>
      <c r="I499" s="257"/>
      <c r="J499" s="257"/>
      <c r="K499" s="160" t="s">
        <v>678</v>
      </c>
      <c r="L499" s="199"/>
      <c r="M499" s="122"/>
      <c r="N499" s="134" t="s">
        <v>712</v>
      </c>
      <c r="O499" s="305"/>
      <c r="P499" s="305" t="n">
        <v>16</v>
      </c>
      <c r="Q499" s="306" t="s">
        <v>240</v>
      </c>
      <c r="R499" s="306" t="n">
        <v>4.54</v>
      </c>
      <c r="S499" s="30" t="n">
        <f aca="false">P499*R499</f>
        <v>72.64</v>
      </c>
      <c r="T499" s="308"/>
      <c r="U499" s="192" t="n">
        <f aca="false">S499*$T$352/SUM($S$352:$S$359)</f>
        <v>19.2521683818708</v>
      </c>
      <c r="V499" s="30" t="n">
        <f aca="false">U499+S499</f>
        <v>91.8921683818708</v>
      </c>
      <c r="W499" s="30" t="n">
        <f aca="false">V499/P499</f>
        <v>5.74326052386692</v>
      </c>
    </row>
    <row r="500" customFormat="false" ht="15" hidden="false" customHeight="true" outlineLevel="0" collapsed="false">
      <c r="A500" s="76" t="s">
        <v>675</v>
      </c>
      <c r="B500" s="76" t="str">
        <f aca="false">RIGHT(A500,LEN(A500)-FIND("_",A500))</f>
        <v>C55879</v>
      </c>
      <c r="C500" s="77" t="str">
        <f aca="false">_xlfn.TEXTJOIN("-",TRUE(),MID(A500,1,4),MID(A500,5,2),MID(A500,7,2))</f>
        <v>2024-06-10</v>
      </c>
      <c r="D500" s="77" t="n">
        <v>45453</v>
      </c>
      <c r="E500" s="122" t="s">
        <v>676</v>
      </c>
      <c r="F500" s="122" t="s">
        <v>26</v>
      </c>
      <c r="G500" s="86" t="s">
        <v>677</v>
      </c>
      <c r="H500" s="77" t="n">
        <v>45442</v>
      </c>
      <c r="I500" s="257"/>
      <c r="J500" s="257"/>
      <c r="K500" s="160" t="s">
        <v>678</v>
      </c>
      <c r="L500" s="199"/>
      <c r="M500" s="122"/>
      <c r="N500" s="134" t="s">
        <v>725</v>
      </c>
      <c r="O500" s="305"/>
      <c r="P500" s="305" t="n">
        <v>2</v>
      </c>
      <c r="Q500" s="306" t="s">
        <v>240</v>
      </c>
      <c r="R500" s="306" t="n">
        <v>3.92</v>
      </c>
      <c r="S500" s="30" t="n">
        <f aca="false">P500*R500</f>
        <v>7.84</v>
      </c>
      <c r="T500" s="308"/>
      <c r="U500" s="192" t="n">
        <f aca="false">S500*$T$352/SUM($S$352:$S$359)</f>
        <v>2.07787720421072</v>
      </c>
      <c r="V500" s="30" t="n">
        <f aca="false">U500+S500</f>
        <v>9.91787720421073</v>
      </c>
      <c r="W500" s="30" t="n">
        <f aca="false">V500/P500</f>
        <v>4.95893860210536</v>
      </c>
    </row>
    <row r="501" customFormat="false" ht="15" hidden="false" customHeight="true" outlineLevel="0" collapsed="false">
      <c r="A501" s="76" t="s">
        <v>675</v>
      </c>
      <c r="B501" s="76" t="str">
        <f aca="false">RIGHT(A501,LEN(A501)-FIND("_",A501))</f>
        <v>C55879</v>
      </c>
      <c r="C501" s="77" t="str">
        <f aca="false">_xlfn.TEXTJOIN("-",TRUE(),MID(A501,1,4),MID(A501,5,2),MID(A501,7,2))</f>
        <v>2024-06-10</v>
      </c>
      <c r="D501" s="77" t="n">
        <v>45453</v>
      </c>
      <c r="E501" s="122" t="s">
        <v>676</v>
      </c>
      <c r="F501" s="122" t="s">
        <v>26</v>
      </c>
      <c r="G501" s="86" t="s">
        <v>677</v>
      </c>
      <c r="H501" s="77" t="n">
        <v>45442</v>
      </c>
      <c r="I501" s="257"/>
      <c r="J501" s="257"/>
      <c r="K501" s="160" t="s">
        <v>678</v>
      </c>
      <c r="L501" s="199"/>
      <c r="M501" s="122"/>
      <c r="N501" s="134" t="s">
        <v>717</v>
      </c>
      <c r="O501" s="305"/>
      <c r="P501" s="305" t="n">
        <v>48</v>
      </c>
      <c r="Q501" s="306" t="s">
        <v>240</v>
      </c>
      <c r="R501" s="306" t="n">
        <v>0.19</v>
      </c>
      <c r="S501" s="30" t="n">
        <f aca="false">P501*R501</f>
        <v>9.12</v>
      </c>
      <c r="T501" s="308"/>
      <c r="U501" s="192" t="n">
        <f aca="false">S501*$T$352/SUM($S$352:$S$359)</f>
        <v>2.41712246204105</v>
      </c>
      <c r="V501" s="30" t="n">
        <f aca="false">U501+S501</f>
        <v>11.537122462041</v>
      </c>
      <c r="W501" s="30" t="n">
        <f aca="false">V501/P501</f>
        <v>0.240356717959189</v>
      </c>
    </row>
    <row r="502" customFormat="false" ht="15" hidden="false" customHeight="true" outlineLevel="0" collapsed="false">
      <c r="A502" s="76" t="s">
        <v>675</v>
      </c>
      <c r="B502" s="76" t="str">
        <f aca="false">RIGHT(A502,LEN(A502)-FIND("_",A502))</f>
        <v>C55879</v>
      </c>
      <c r="C502" s="77" t="str">
        <f aca="false">_xlfn.TEXTJOIN("-",TRUE(),MID(A502,1,4),MID(A502,5,2),MID(A502,7,2))</f>
        <v>2024-06-10</v>
      </c>
      <c r="D502" s="77" t="n">
        <v>45453</v>
      </c>
      <c r="E502" s="122" t="s">
        <v>676</v>
      </c>
      <c r="F502" s="122" t="s">
        <v>26</v>
      </c>
      <c r="G502" s="86" t="s">
        <v>677</v>
      </c>
      <c r="H502" s="77" t="n">
        <v>45442</v>
      </c>
      <c r="I502" s="257"/>
      <c r="J502" s="257"/>
      <c r="K502" s="160" t="s">
        <v>678</v>
      </c>
      <c r="L502" s="199"/>
      <c r="M502" s="122"/>
      <c r="N502" s="134" t="s">
        <v>725</v>
      </c>
      <c r="O502" s="305"/>
      <c r="P502" s="305" t="n">
        <v>1</v>
      </c>
      <c r="Q502" s="306" t="s">
        <v>240</v>
      </c>
      <c r="R502" s="306" t="n">
        <v>3.92</v>
      </c>
      <c r="S502" s="30" t="n">
        <f aca="false">P502*R502</f>
        <v>3.92</v>
      </c>
      <c r="T502" s="308"/>
      <c r="U502" s="192" t="n">
        <f aca="false">S502*$T$352/SUM($S$352:$S$359)</f>
        <v>1.03893860210536</v>
      </c>
      <c r="V502" s="30" t="n">
        <f aca="false">U502+S502</f>
        <v>4.95893860210536</v>
      </c>
      <c r="W502" s="30" t="n">
        <f aca="false">V502/P502</f>
        <v>4.95893860210536</v>
      </c>
    </row>
    <row r="503" customFormat="false" ht="15" hidden="false" customHeight="true" outlineLevel="0" collapsed="false">
      <c r="A503" s="76" t="s">
        <v>675</v>
      </c>
      <c r="B503" s="76" t="str">
        <f aca="false">RIGHT(A503,LEN(A503)-FIND("_",A503))</f>
        <v>C55879</v>
      </c>
      <c r="C503" s="77" t="str">
        <f aca="false">_xlfn.TEXTJOIN("-",TRUE(),MID(A503,1,4),MID(A503,5,2),MID(A503,7,2))</f>
        <v>2024-06-10</v>
      </c>
      <c r="D503" s="77" t="n">
        <v>45453</v>
      </c>
      <c r="E503" s="122" t="s">
        <v>676</v>
      </c>
      <c r="F503" s="122" t="s">
        <v>26</v>
      </c>
      <c r="G503" s="86" t="s">
        <v>677</v>
      </c>
      <c r="H503" s="77" t="n">
        <v>45442</v>
      </c>
      <c r="I503" s="257"/>
      <c r="J503" s="257"/>
      <c r="K503" s="160" t="s">
        <v>678</v>
      </c>
      <c r="L503" s="199"/>
      <c r="M503" s="122"/>
      <c r="N503" s="134" t="s">
        <v>715</v>
      </c>
      <c r="O503" s="305"/>
      <c r="P503" s="305" t="n">
        <v>8</v>
      </c>
      <c r="Q503" s="306" t="s">
        <v>240</v>
      </c>
      <c r="R503" s="306" t="n">
        <v>1.41</v>
      </c>
      <c r="S503" s="30" t="n">
        <f aca="false">P503*R503</f>
        <v>11.28</v>
      </c>
      <c r="T503" s="308"/>
      <c r="U503" s="192" t="n">
        <f aca="false">S503*$T$352/SUM($S$352:$S$359)</f>
        <v>2.98959883462972</v>
      </c>
      <c r="V503" s="30" t="n">
        <f aca="false">U503+S503</f>
        <v>14.2695988346297</v>
      </c>
      <c r="W503" s="30" t="n">
        <f aca="false">V503/P503</f>
        <v>1.78369985432871</v>
      </c>
    </row>
    <row r="504" customFormat="false" ht="15" hidden="false" customHeight="true" outlineLevel="0" collapsed="false">
      <c r="A504" s="76" t="s">
        <v>675</v>
      </c>
      <c r="B504" s="76" t="str">
        <f aca="false">RIGHT(A504,LEN(A504)-FIND("_",A504))</f>
        <v>C55879</v>
      </c>
      <c r="C504" s="77" t="str">
        <f aca="false">_xlfn.TEXTJOIN("-",TRUE(),MID(A504,1,4),MID(A504,5,2),MID(A504,7,2))</f>
        <v>2024-06-10</v>
      </c>
      <c r="D504" s="77" t="n">
        <v>45453</v>
      </c>
      <c r="E504" s="122" t="s">
        <v>676</v>
      </c>
      <c r="F504" s="122" t="s">
        <v>26</v>
      </c>
      <c r="G504" s="86" t="s">
        <v>677</v>
      </c>
      <c r="H504" s="77" t="n">
        <v>45442</v>
      </c>
      <c r="I504" s="257"/>
      <c r="J504" s="257"/>
      <c r="K504" s="160" t="s">
        <v>678</v>
      </c>
      <c r="L504" s="199"/>
      <c r="M504" s="122"/>
      <c r="N504" s="134" t="s">
        <v>728</v>
      </c>
      <c r="O504" s="305"/>
      <c r="P504" s="305" t="n">
        <v>16</v>
      </c>
      <c r="Q504" s="306" t="s">
        <v>240</v>
      </c>
      <c r="R504" s="306" t="n">
        <v>0.19</v>
      </c>
      <c r="S504" s="30" t="n">
        <f aca="false">P504*R504</f>
        <v>3.04</v>
      </c>
      <c r="T504" s="308"/>
      <c r="U504" s="192" t="n">
        <f aca="false">S504*$T$352/SUM($S$352:$S$359)</f>
        <v>0.805707487347016</v>
      </c>
      <c r="V504" s="30" t="n">
        <f aca="false">U504+S504</f>
        <v>3.84570748734702</v>
      </c>
      <c r="W504" s="30" t="n">
        <f aca="false">V504/P504</f>
        <v>0.240356717959188</v>
      </c>
    </row>
    <row r="505" customFormat="false" ht="15" hidden="false" customHeight="true" outlineLevel="0" collapsed="false">
      <c r="A505" s="76" t="s">
        <v>675</v>
      </c>
      <c r="B505" s="76" t="str">
        <f aca="false">RIGHT(A505,LEN(A505)-FIND("_",A505))</f>
        <v>C55879</v>
      </c>
      <c r="C505" s="77" t="str">
        <f aca="false">_xlfn.TEXTJOIN("-",TRUE(),MID(A505,1,4),MID(A505,5,2),MID(A505,7,2))</f>
        <v>2024-06-10</v>
      </c>
      <c r="D505" s="77" t="n">
        <v>45453</v>
      </c>
      <c r="E505" s="122" t="s">
        <v>676</v>
      </c>
      <c r="F505" s="122" t="s">
        <v>26</v>
      </c>
      <c r="G505" s="86" t="s">
        <v>677</v>
      </c>
      <c r="H505" s="77" t="n">
        <v>45442</v>
      </c>
      <c r="I505" s="257"/>
      <c r="J505" s="257"/>
      <c r="K505" s="160" t="s">
        <v>678</v>
      </c>
      <c r="L505" s="199"/>
      <c r="M505" s="122"/>
      <c r="N505" s="134" t="s">
        <v>730</v>
      </c>
      <c r="O505" s="305"/>
      <c r="P505" s="305" t="n">
        <v>4</v>
      </c>
      <c r="Q505" s="306" t="s">
        <v>240</v>
      </c>
      <c r="R505" s="306" t="n">
        <v>11.27</v>
      </c>
      <c r="S505" s="30" t="n">
        <f aca="false">P505*R505</f>
        <v>45.08</v>
      </c>
      <c r="T505" s="308"/>
      <c r="U505" s="192" t="n">
        <f aca="false">S505*$T$352/SUM($S$352:$S$359)</f>
        <v>11.9477939242117</v>
      </c>
      <c r="V505" s="30" t="n">
        <f aca="false">U505+S505</f>
        <v>57.0277939242117</v>
      </c>
      <c r="W505" s="30" t="n">
        <f aca="false">V505/P505</f>
        <v>14.2569484810529</v>
      </c>
    </row>
    <row r="506" customFormat="false" ht="15" hidden="false" customHeight="true" outlineLevel="0" collapsed="false">
      <c r="A506" s="76" t="s">
        <v>675</v>
      </c>
      <c r="B506" s="76" t="str">
        <f aca="false">RIGHT(A506,LEN(A506)-FIND("_",A506))</f>
        <v>C55879</v>
      </c>
      <c r="C506" s="77" t="str">
        <f aca="false">_xlfn.TEXTJOIN("-",TRUE(),MID(A506,1,4),MID(A506,5,2),MID(A506,7,2))</f>
        <v>2024-06-10</v>
      </c>
      <c r="D506" s="77" t="n">
        <v>45453</v>
      </c>
      <c r="E506" s="122" t="s">
        <v>676</v>
      </c>
      <c r="F506" s="122" t="s">
        <v>26</v>
      </c>
      <c r="G506" s="86" t="s">
        <v>677</v>
      </c>
      <c r="H506" s="77" t="n">
        <v>45442</v>
      </c>
      <c r="I506" s="257"/>
      <c r="J506" s="257"/>
      <c r="K506" s="160" t="s">
        <v>678</v>
      </c>
      <c r="L506" s="199"/>
      <c r="M506" s="122"/>
      <c r="N506" s="134" t="s">
        <v>731</v>
      </c>
      <c r="O506" s="305"/>
      <c r="P506" s="305" t="n">
        <v>48</v>
      </c>
      <c r="Q506" s="306" t="s">
        <v>240</v>
      </c>
      <c r="R506" s="306" t="n">
        <v>3.07</v>
      </c>
      <c r="S506" s="30" t="n">
        <f aca="false">P506*R506</f>
        <v>147.36</v>
      </c>
      <c r="T506" s="308"/>
      <c r="U506" s="192" t="n">
        <f aca="false">S506*$T$352/SUM($S$352:$S$359)</f>
        <v>39.0556103077159</v>
      </c>
      <c r="V506" s="30" t="n">
        <f aca="false">U506+S506</f>
        <v>186.415610307716</v>
      </c>
      <c r="W506" s="30" t="n">
        <f aca="false">V506/P506</f>
        <v>3.88365854807741</v>
      </c>
    </row>
    <row r="507" customFormat="false" ht="15.75" hidden="false" customHeight="true" outlineLevel="0" collapsed="false">
      <c r="A507" s="76" t="s">
        <v>675</v>
      </c>
      <c r="B507" s="76" t="str">
        <f aca="false">RIGHT(A507,LEN(A507)-FIND("_",A507))</f>
        <v>C55879</v>
      </c>
      <c r="C507" s="77" t="str">
        <f aca="false">_xlfn.TEXTJOIN("-",TRUE(),MID(A507,1,4),MID(A507,5,2),MID(A507,7,2))</f>
        <v>2024-06-10</v>
      </c>
      <c r="D507" s="77" t="n">
        <v>45453</v>
      </c>
      <c r="E507" s="122" t="s">
        <v>676</v>
      </c>
      <c r="F507" s="122" t="s">
        <v>26</v>
      </c>
      <c r="G507" s="86" t="s">
        <v>677</v>
      </c>
      <c r="H507" s="77" t="n">
        <v>45442</v>
      </c>
      <c r="I507" s="257"/>
      <c r="J507" s="257"/>
      <c r="K507" s="160" t="s">
        <v>678</v>
      </c>
      <c r="L507" s="199"/>
      <c r="M507" s="122"/>
      <c r="N507" s="134" t="s">
        <v>711</v>
      </c>
      <c r="O507" s="305"/>
      <c r="P507" s="305" t="n">
        <v>96</v>
      </c>
      <c r="Q507" s="306" t="s">
        <v>240</v>
      </c>
      <c r="R507" s="306" t="n">
        <v>0.23</v>
      </c>
      <c r="S507" s="30" t="n">
        <f aca="false">P507*R507</f>
        <v>22.08</v>
      </c>
      <c r="T507" s="308"/>
      <c r="U507" s="192" t="n">
        <f aca="false">S507*$T$352/SUM($S$352:$S$359)</f>
        <v>5.85198069757306</v>
      </c>
      <c r="V507" s="30" t="n">
        <f aca="false">U507+S507</f>
        <v>27.9319806975731</v>
      </c>
      <c r="W507" s="30" t="n">
        <f aca="false">V507/P507</f>
        <v>0.290958132266386</v>
      </c>
    </row>
    <row r="508" customFormat="false" ht="15.75" hidden="false" customHeight="true" outlineLevel="0" collapsed="false">
      <c r="A508" s="76" t="s">
        <v>675</v>
      </c>
      <c r="B508" s="76" t="str">
        <f aca="false">RIGHT(A508,LEN(A508)-FIND("_",A508))</f>
        <v>C55879</v>
      </c>
      <c r="C508" s="77" t="str">
        <f aca="false">_xlfn.TEXTJOIN("-",TRUE(),MID(A508,1,4),MID(A508,5,2),MID(A508,7,2))</f>
        <v>2024-06-10</v>
      </c>
      <c r="D508" s="77" t="n">
        <v>45453</v>
      </c>
      <c r="E508" s="122" t="s">
        <v>676</v>
      </c>
      <c r="F508" s="122" t="s">
        <v>26</v>
      </c>
      <c r="G508" s="86" t="s">
        <v>677</v>
      </c>
      <c r="H508" s="77" t="n">
        <v>45442</v>
      </c>
      <c r="I508" s="257"/>
      <c r="J508" s="257"/>
      <c r="K508" s="160" t="s">
        <v>678</v>
      </c>
      <c r="L508" s="199"/>
      <c r="M508" s="309"/>
      <c r="N508" s="134" t="s">
        <v>719</v>
      </c>
      <c r="O508" s="305"/>
      <c r="P508" s="305" t="n">
        <v>4</v>
      </c>
      <c r="Q508" s="306" t="s">
        <v>240</v>
      </c>
      <c r="R508" s="306" t="n">
        <v>2.54</v>
      </c>
      <c r="S508" s="30" t="n">
        <f aca="false">P508*R508</f>
        <v>10.16</v>
      </c>
      <c r="T508" s="307"/>
      <c r="U508" s="192" t="n">
        <f aca="false">S508*$T$352/SUM($S$352:$S$359)</f>
        <v>2.69275923402818</v>
      </c>
      <c r="V508" s="30" t="n">
        <f aca="false">U508+S508</f>
        <v>12.8527592340282</v>
      </c>
      <c r="W508" s="30" t="n">
        <f aca="false">V508/P508</f>
        <v>3.21318980850705</v>
      </c>
    </row>
    <row r="509" customFormat="false" ht="15" hidden="false" customHeight="true" outlineLevel="0" collapsed="false">
      <c r="A509" s="76" t="s">
        <v>675</v>
      </c>
      <c r="B509" s="76" t="str">
        <f aca="false">RIGHT(A509,LEN(A509)-FIND("_",A509))</f>
        <v>C55879</v>
      </c>
      <c r="C509" s="77" t="str">
        <f aca="false">_xlfn.TEXTJOIN("-",TRUE(),MID(A509,1,4),MID(A509,5,2),MID(A509,7,2))</f>
        <v>2024-06-10</v>
      </c>
      <c r="D509" s="77" t="n">
        <v>45453</v>
      </c>
      <c r="E509" s="122" t="s">
        <v>676</v>
      </c>
      <c r="F509" s="122" t="s">
        <v>26</v>
      </c>
      <c r="G509" s="86" t="s">
        <v>677</v>
      </c>
      <c r="H509" s="77" t="n">
        <v>45442</v>
      </c>
      <c r="I509" s="257"/>
      <c r="J509" s="257"/>
      <c r="K509" s="160" t="s">
        <v>678</v>
      </c>
      <c r="L509" s="199"/>
      <c r="M509" s="122"/>
      <c r="N509" s="134" t="s">
        <v>704</v>
      </c>
      <c r="O509" s="305"/>
      <c r="P509" s="305" t="n">
        <v>16</v>
      </c>
      <c r="Q509" s="306" t="s">
        <v>240</v>
      </c>
      <c r="R509" s="306" t="n">
        <v>0.8</v>
      </c>
      <c r="S509" s="30" t="n">
        <f aca="false">P509*R509</f>
        <v>12.8</v>
      </c>
      <c r="T509" s="310"/>
      <c r="U509" s="192" t="n">
        <f aca="false">S509*$T$352/SUM($S$352:$S$359)</f>
        <v>3.39245257830322</v>
      </c>
      <c r="V509" s="30" t="n">
        <f aca="false">U509+S509</f>
        <v>16.1924525783032</v>
      </c>
      <c r="W509" s="30" t="n">
        <f aca="false">V509/P509</f>
        <v>1.01202828614395</v>
      </c>
    </row>
    <row r="510" customFormat="false" ht="15" hidden="false" customHeight="true" outlineLevel="0" collapsed="false">
      <c r="A510" s="76" t="s">
        <v>675</v>
      </c>
      <c r="B510" s="76" t="str">
        <f aca="false">RIGHT(A510,LEN(A510)-FIND("_",A510))</f>
        <v>C55879</v>
      </c>
      <c r="C510" s="77" t="str">
        <f aca="false">_xlfn.TEXTJOIN("-",TRUE(),MID(A510,1,4),MID(A510,5,2),MID(A510,7,2))</f>
        <v>2024-06-10</v>
      </c>
      <c r="D510" s="77" t="n">
        <v>45453</v>
      </c>
      <c r="E510" s="122" t="s">
        <v>676</v>
      </c>
      <c r="F510" s="122" t="s">
        <v>26</v>
      </c>
      <c r="G510" s="86" t="s">
        <v>677</v>
      </c>
      <c r="H510" s="77" t="n">
        <v>45442</v>
      </c>
      <c r="I510" s="257"/>
      <c r="J510" s="257"/>
      <c r="K510" s="160" t="s">
        <v>678</v>
      </c>
      <c r="L510" s="199"/>
      <c r="M510" s="122"/>
      <c r="N510" s="134" t="s">
        <v>714</v>
      </c>
      <c r="O510" s="305"/>
      <c r="P510" s="305" t="n">
        <v>32</v>
      </c>
      <c r="Q510" s="306" t="s">
        <v>240</v>
      </c>
      <c r="R510" s="306" t="n">
        <v>0.1</v>
      </c>
      <c r="S510" s="30" t="n">
        <f aca="false">P510*R510</f>
        <v>3.2</v>
      </c>
      <c r="T510" s="310"/>
      <c r="U510" s="192" t="n">
        <f aca="false">S510*$T$352/SUM($S$352:$S$359)</f>
        <v>0.848113144575806</v>
      </c>
      <c r="V510" s="30" t="n">
        <f aca="false">U510+S510</f>
        <v>4.04811314457581</v>
      </c>
      <c r="W510" s="30" t="n">
        <f aca="false">V510/P510</f>
        <v>0.126503535767994</v>
      </c>
    </row>
    <row r="511" customFormat="false" ht="15" hidden="false" customHeight="true" outlineLevel="0" collapsed="false">
      <c r="A511" s="76" t="s">
        <v>675</v>
      </c>
      <c r="B511" s="76" t="str">
        <f aca="false">RIGHT(A511,LEN(A511)-FIND("_",A511))</f>
        <v>C55879</v>
      </c>
      <c r="C511" s="77" t="str">
        <f aca="false">_xlfn.TEXTJOIN("-",TRUE(),MID(A511,1,4),MID(A511,5,2),MID(A511,7,2))</f>
        <v>2024-06-10</v>
      </c>
      <c r="D511" s="77" t="n">
        <v>45453</v>
      </c>
      <c r="E511" s="122" t="s">
        <v>676</v>
      </c>
      <c r="F511" s="122" t="s">
        <v>26</v>
      </c>
      <c r="G511" s="86" t="s">
        <v>677</v>
      </c>
      <c r="H511" s="77" t="n">
        <v>45442</v>
      </c>
      <c r="I511" s="257"/>
      <c r="J511" s="257"/>
      <c r="K511" s="160" t="s">
        <v>678</v>
      </c>
      <c r="L511" s="199"/>
      <c r="M511" s="122"/>
      <c r="N511" s="134" t="s">
        <v>705</v>
      </c>
      <c r="O511" s="305"/>
      <c r="P511" s="305" t="n">
        <v>2</v>
      </c>
      <c r="Q511" s="306" t="s">
        <v>240</v>
      </c>
      <c r="R511" s="306" t="n">
        <v>5.03</v>
      </c>
      <c r="S511" s="30" t="n">
        <f aca="false">P511*R511</f>
        <v>10.06</v>
      </c>
      <c r="T511" s="310"/>
      <c r="U511" s="192" t="n">
        <f aca="false">S511*$T$352/SUM($S$352:$S$359)</f>
        <v>2.66625569826019</v>
      </c>
      <c r="V511" s="30" t="n">
        <f aca="false">U511+S511</f>
        <v>12.7262556982602</v>
      </c>
      <c r="W511" s="30" t="n">
        <f aca="false">V511/P511</f>
        <v>6.3631278491301</v>
      </c>
    </row>
    <row r="512" customFormat="false" ht="15" hidden="false" customHeight="true" outlineLevel="0" collapsed="false">
      <c r="A512" s="76" t="s">
        <v>675</v>
      </c>
      <c r="B512" s="76" t="str">
        <f aca="false">RIGHT(A512,LEN(A512)-FIND("_",A512))</f>
        <v>C55879</v>
      </c>
      <c r="C512" s="77" t="str">
        <f aca="false">_xlfn.TEXTJOIN("-",TRUE(),MID(A512,1,4),MID(A512,5,2),MID(A512,7,2))</f>
        <v>2024-06-10</v>
      </c>
      <c r="D512" s="77" t="n">
        <v>45453</v>
      </c>
      <c r="E512" s="122" t="s">
        <v>676</v>
      </c>
      <c r="F512" s="122" t="s">
        <v>26</v>
      </c>
      <c r="G512" s="86" t="s">
        <v>677</v>
      </c>
      <c r="H512" s="77" t="n">
        <v>45442</v>
      </c>
      <c r="I512" s="257"/>
      <c r="J512" s="257"/>
      <c r="K512" s="160" t="s">
        <v>678</v>
      </c>
      <c r="L512" s="199"/>
      <c r="M512" s="122"/>
      <c r="N512" s="134" t="s">
        <v>704</v>
      </c>
      <c r="O512" s="305"/>
      <c r="P512" s="305" t="n">
        <v>8</v>
      </c>
      <c r="Q512" s="306" t="s">
        <v>240</v>
      </c>
      <c r="R512" s="306" t="n">
        <v>0.8</v>
      </c>
      <c r="S512" s="30" t="n">
        <f aca="false">P512*R512</f>
        <v>6.4</v>
      </c>
      <c r="T512" s="310"/>
      <c r="U512" s="192" t="n">
        <f aca="false">S512*$T$352/SUM($S$352:$S$359)</f>
        <v>1.69622628915161</v>
      </c>
      <c r="V512" s="30" t="n">
        <f aca="false">U512+S512</f>
        <v>8.09622628915161</v>
      </c>
      <c r="W512" s="30" t="n">
        <f aca="false">V512/P512</f>
        <v>1.01202828614395</v>
      </c>
    </row>
    <row r="513" customFormat="false" ht="15" hidden="false" customHeight="true" outlineLevel="0" collapsed="false">
      <c r="A513" s="76" t="s">
        <v>675</v>
      </c>
      <c r="B513" s="76" t="str">
        <f aca="false">RIGHT(A513,LEN(A513)-FIND("_",A513))</f>
        <v>C55879</v>
      </c>
      <c r="C513" s="77" t="str">
        <f aca="false">_xlfn.TEXTJOIN("-",TRUE(),MID(A513,1,4),MID(A513,5,2),MID(A513,7,2))</f>
        <v>2024-06-10</v>
      </c>
      <c r="D513" s="77" t="n">
        <v>45453</v>
      </c>
      <c r="E513" s="122" t="s">
        <v>676</v>
      </c>
      <c r="F513" s="122" t="s">
        <v>26</v>
      </c>
      <c r="G513" s="86" t="s">
        <v>677</v>
      </c>
      <c r="H513" s="77" t="n">
        <v>45442</v>
      </c>
      <c r="I513" s="257"/>
      <c r="J513" s="257"/>
      <c r="K513" s="160" t="s">
        <v>678</v>
      </c>
      <c r="L513" s="199"/>
      <c r="M513" s="122"/>
      <c r="N513" s="134" t="s">
        <v>714</v>
      </c>
      <c r="O513" s="305"/>
      <c r="P513" s="305" t="n">
        <v>16</v>
      </c>
      <c r="Q513" s="306" t="s">
        <v>240</v>
      </c>
      <c r="R513" s="306" t="n">
        <v>0.1</v>
      </c>
      <c r="S513" s="30" t="n">
        <f aca="false">P513*R513</f>
        <v>1.6</v>
      </c>
      <c r="T513" s="310"/>
      <c r="U513" s="192" t="n">
        <f aca="false">S513*$T$352/SUM($S$352:$S$359)</f>
        <v>0.424056572287903</v>
      </c>
      <c r="V513" s="30" t="n">
        <f aca="false">U513+S513</f>
        <v>2.0240565722879</v>
      </c>
      <c r="W513" s="30" t="n">
        <f aca="false">V513/P513</f>
        <v>0.126503535767994</v>
      </c>
    </row>
    <row r="514" customFormat="false" ht="15" hidden="false" customHeight="true" outlineLevel="0" collapsed="false">
      <c r="A514" s="76" t="s">
        <v>675</v>
      </c>
      <c r="B514" s="76" t="str">
        <f aca="false">RIGHT(A514,LEN(A514)-FIND("_",A514))</f>
        <v>C55879</v>
      </c>
      <c r="C514" s="77" t="str">
        <f aca="false">_xlfn.TEXTJOIN("-",TRUE(),MID(A514,1,4),MID(A514,5,2),MID(A514,7,2))</f>
        <v>2024-06-10</v>
      </c>
      <c r="D514" s="77" t="n">
        <v>45453</v>
      </c>
      <c r="E514" s="122" t="s">
        <v>676</v>
      </c>
      <c r="F514" s="122" t="s">
        <v>26</v>
      </c>
      <c r="G514" s="86" t="s">
        <v>677</v>
      </c>
      <c r="H514" s="77" t="n">
        <v>45442</v>
      </c>
      <c r="I514" s="257"/>
      <c r="J514" s="257"/>
      <c r="K514" s="160" t="s">
        <v>678</v>
      </c>
      <c r="L514" s="199"/>
      <c r="M514" s="122"/>
      <c r="N514" s="299" t="s">
        <v>732</v>
      </c>
      <c r="O514" s="303"/>
      <c r="P514" s="303" t="n">
        <v>1</v>
      </c>
      <c r="Q514" s="304" t="s">
        <v>240</v>
      </c>
      <c r="R514" s="304" t="n">
        <v>415.13</v>
      </c>
      <c r="S514" s="30" t="n">
        <f aca="false">P514*R514</f>
        <v>415.13</v>
      </c>
      <c r="T514" s="310"/>
      <c r="U514" s="192" t="n">
        <f aca="false">S514*$T$352/SUM($S$352:$S$359)</f>
        <v>110.024128033673</v>
      </c>
      <c r="V514" s="30" t="n">
        <f aca="false">U514+S514</f>
        <v>525.154128033673</v>
      </c>
      <c r="W514" s="30" t="n">
        <f aca="false">V514/P514</f>
        <v>525.154128033673</v>
      </c>
    </row>
    <row r="515" customFormat="false" ht="15" hidden="false" customHeight="true" outlineLevel="0" collapsed="false">
      <c r="A515" s="76" t="s">
        <v>675</v>
      </c>
      <c r="B515" s="76" t="str">
        <f aca="false">RIGHT(A515,LEN(A515)-FIND("_",A515))</f>
        <v>C55879</v>
      </c>
      <c r="C515" s="77" t="str">
        <f aca="false">_xlfn.TEXTJOIN("-",TRUE(),MID(A515,1,4),MID(A515,5,2),MID(A515,7,2))</f>
        <v>2024-06-10</v>
      </c>
      <c r="D515" s="77" t="n">
        <v>45453</v>
      </c>
      <c r="E515" s="122" t="s">
        <v>676</v>
      </c>
      <c r="F515" s="122" t="s">
        <v>26</v>
      </c>
      <c r="G515" s="86" t="s">
        <v>677</v>
      </c>
      <c r="H515" s="77" t="n">
        <v>45442</v>
      </c>
      <c r="I515" s="257"/>
      <c r="J515" s="257"/>
      <c r="K515" s="160" t="s">
        <v>678</v>
      </c>
      <c r="L515" s="199"/>
      <c r="M515" s="122"/>
      <c r="N515" s="134" t="s">
        <v>733</v>
      </c>
      <c r="O515" s="303"/>
      <c r="P515" s="303" t="n">
        <v>1</v>
      </c>
      <c r="Q515" s="304" t="s">
        <v>240</v>
      </c>
      <c r="R515" s="304" t="n">
        <v>18.85</v>
      </c>
      <c r="S515" s="30" t="n">
        <f aca="false">P515*R515</f>
        <v>18.85</v>
      </c>
      <c r="T515" s="310"/>
      <c r="U515" s="192" t="n">
        <f aca="false">S515*$T$352/SUM($S$352:$S$359)</f>
        <v>4.99591649226686</v>
      </c>
      <c r="V515" s="30" t="n">
        <f aca="false">U515+S515</f>
        <v>23.8459164922669</v>
      </c>
      <c r="W515" s="30" t="n">
        <f aca="false">V515/P515</f>
        <v>23.8459164922669</v>
      </c>
    </row>
    <row r="516" customFormat="false" ht="15" hidden="false" customHeight="true" outlineLevel="0" collapsed="false">
      <c r="A516" s="76" t="s">
        <v>675</v>
      </c>
      <c r="B516" s="76" t="str">
        <f aca="false">RIGHT(A516,LEN(A516)-FIND("_",A516))</f>
        <v>C55879</v>
      </c>
      <c r="C516" s="77" t="str">
        <f aca="false">_xlfn.TEXTJOIN("-",TRUE(),MID(A516,1,4),MID(A516,5,2),MID(A516,7,2))</f>
        <v>2024-06-10</v>
      </c>
      <c r="D516" s="77" t="n">
        <v>45453</v>
      </c>
      <c r="E516" s="122" t="s">
        <v>676</v>
      </c>
      <c r="F516" s="122" t="s">
        <v>26</v>
      </c>
      <c r="G516" s="86" t="s">
        <v>677</v>
      </c>
      <c r="H516" s="77" t="n">
        <v>45442</v>
      </c>
      <c r="I516" s="257"/>
      <c r="J516" s="257"/>
      <c r="K516" s="160" t="s">
        <v>678</v>
      </c>
      <c r="L516" s="199"/>
      <c r="M516" s="122"/>
      <c r="N516" s="134" t="s">
        <v>734</v>
      </c>
      <c r="O516" s="305"/>
      <c r="P516" s="305" t="n">
        <v>16</v>
      </c>
      <c r="Q516" s="306" t="s">
        <v>240</v>
      </c>
      <c r="R516" s="306" t="n">
        <v>6.56</v>
      </c>
      <c r="S516" s="30" t="n">
        <f aca="false">P516*R516</f>
        <v>104.96</v>
      </c>
      <c r="T516" s="310"/>
      <c r="U516" s="192" t="n">
        <f aca="false">S516*$T$352/SUM($S$352:$S$359)</f>
        <v>27.8181111420864</v>
      </c>
      <c r="V516" s="30" t="n">
        <f aca="false">U516+S516</f>
        <v>132.778111142086</v>
      </c>
      <c r="W516" s="30" t="n">
        <f aca="false">V516/P516</f>
        <v>8.2986319463804</v>
      </c>
    </row>
    <row r="517" customFormat="false" ht="15" hidden="false" customHeight="true" outlineLevel="0" collapsed="false">
      <c r="A517" s="76" t="s">
        <v>675</v>
      </c>
      <c r="B517" s="76" t="str">
        <f aca="false">RIGHT(A517,LEN(A517)-FIND("_",A517))</f>
        <v>C55879</v>
      </c>
      <c r="C517" s="77" t="str">
        <f aca="false">_xlfn.TEXTJOIN("-",TRUE(),MID(A517,1,4),MID(A517,5,2),MID(A517,7,2))</f>
        <v>2024-06-10</v>
      </c>
      <c r="D517" s="77" t="n">
        <v>45453</v>
      </c>
      <c r="E517" s="122" t="s">
        <v>676</v>
      </c>
      <c r="F517" s="122" t="s">
        <v>26</v>
      </c>
      <c r="G517" s="86" t="s">
        <v>677</v>
      </c>
      <c r="H517" s="77" t="n">
        <v>45442</v>
      </c>
      <c r="I517" s="257"/>
      <c r="J517" s="257"/>
      <c r="K517" s="160" t="s">
        <v>678</v>
      </c>
      <c r="L517" s="199"/>
      <c r="M517" s="122"/>
      <c r="N517" s="134" t="s">
        <v>735</v>
      </c>
      <c r="O517" s="305"/>
      <c r="P517" s="305" t="n">
        <v>32</v>
      </c>
      <c r="Q517" s="306" t="s">
        <v>240</v>
      </c>
      <c r="R517" s="306" t="n">
        <v>0.28</v>
      </c>
      <c r="S517" s="30" t="n">
        <f aca="false">P517*R517</f>
        <v>8.96</v>
      </c>
      <c r="T517" s="310"/>
      <c r="U517" s="192" t="n">
        <f aca="false">S517*$T$352/SUM($S$352:$S$359)</f>
        <v>2.37471680481226</v>
      </c>
      <c r="V517" s="30" t="n">
        <f aca="false">U517+S517</f>
        <v>11.3347168048123</v>
      </c>
      <c r="W517" s="30" t="n">
        <f aca="false">V517/P517</f>
        <v>0.354209900150383</v>
      </c>
    </row>
    <row r="518" customFormat="false" ht="15" hidden="false" customHeight="true" outlineLevel="0" collapsed="false">
      <c r="A518" s="76" t="s">
        <v>675</v>
      </c>
      <c r="B518" s="76" t="str">
        <f aca="false">RIGHT(A518,LEN(A518)-FIND("_",A518))</f>
        <v>C55879</v>
      </c>
      <c r="C518" s="77" t="str">
        <f aca="false">_xlfn.TEXTJOIN("-",TRUE(),MID(A518,1,4),MID(A518,5,2),MID(A518,7,2))</f>
        <v>2024-06-10</v>
      </c>
      <c r="D518" s="77" t="n">
        <v>45453</v>
      </c>
      <c r="E518" s="122" t="s">
        <v>676</v>
      </c>
      <c r="F518" s="122" t="s">
        <v>26</v>
      </c>
      <c r="G518" s="86" t="s">
        <v>677</v>
      </c>
      <c r="H518" s="77" t="n">
        <v>45442</v>
      </c>
      <c r="I518" s="257"/>
      <c r="J518" s="257"/>
      <c r="K518" s="160" t="s">
        <v>678</v>
      </c>
      <c r="L518" s="199"/>
      <c r="M518" s="122"/>
      <c r="N518" s="134" t="s">
        <v>710</v>
      </c>
      <c r="O518" s="305"/>
      <c r="P518" s="305" t="n">
        <v>1</v>
      </c>
      <c r="Q518" s="306" t="s">
        <v>240</v>
      </c>
      <c r="R518" s="306" t="n">
        <v>2.63</v>
      </c>
      <c r="S518" s="30" t="n">
        <f aca="false">P518*R518</f>
        <v>2.63</v>
      </c>
      <c r="T518" s="310"/>
      <c r="U518" s="192" t="n">
        <f aca="false">S518*$T$352/SUM($S$352:$S$359)</f>
        <v>0.697042990698241</v>
      </c>
      <c r="V518" s="30" t="n">
        <f aca="false">U518+S518</f>
        <v>3.32704299069824</v>
      </c>
      <c r="W518" s="30" t="n">
        <f aca="false">V518/P518</f>
        <v>3.32704299069824</v>
      </c>
    </row>
    <row r="519" customFormat="false" ht="15" hidden="false" customHeight="true" outlineLevel="0" collapsed="false">
      <c r="A519" s="76" t="s">
        <v>675</v>
      </c>
      <c r="B519" s="76" t="str">
        <f aca="false">RIGHT(A519,LEN(A519)-FIND("_",A519))</f>
        <v>C55879</v>
      </c>
      <c r="C519" s="77" t="str">
        <f aca="false">_xlfn.TEXTJOIN("-",TRUE(),MID(A519,1,4),MID(A519,5,2),MID(A519,7,2))</f>
        <v>2024-06-10</v>
      </c>
      <c r="D519" s="77" t="n">
        <v>45453</v>
      </c>
      <c r="E519" s="122" t="s">
        <v>676</v>
      </c>
      <c r="F519" s="122" t="s">
        <v>26</v>
      </c>
      <c r="G519" s="86" t="s">
        <v>677</v>
      </c>
      <c r="H519" s="77" t="n">
        <v>45442</v>
      </c>
      <c r="I519" s="257"/>
      <c r="J519" s="257"/>
      <c r="K519" s="160" t="s">
        <v>678</v>
      </c>
      <c r="L519" s="199"/>
      <c r="M519" s="122"/>
      <c r="N519" s="134" t="s">
        <v>711</v>
      </c>
      <c r="O519" s="305"/>
      <c r="P519" s="305" t="n">
        <v>16</v>
      </c>
      <c r="Q519" s="306" t="s">
        <v>240</v>
      </c>
      <c r="R519" s="306" t="n">
        <v>0.23</v>
      </c>
      <c r="S519" s="30" t="n">
        <f aca="false">P519*R519</f>
        <v>3.68</v>
      </c>
      <c r="T519" s="310"/>
      <c r="U519" s="192" t="n">
        <f aca="false">S519*$T$352/SUM($S$352:$S$359)</f>
        <v>0.975330116262177</v>
      </c>
      <c r="V519" s="30" t="n">
        <f aca="false">U519+S519</f>
        <v>4.65533011626218</v>
      </c>
      <c r="W519" s="30" t="n">
        <f aca="false">V519/P519</f>
        <v>0.290958132266386</v>
      </c>
    </row>
    <row r="520" customFormat="false" ht="15" hidden="false" customHeight="true" outlineLevel="0" collapsed="false">
      <c r="A520" s="76" t="s">
        <v>675</v>
      </c>
      <c r="B520" s="76" t="str">
        <f aca="false">RIGHT(A520,LEN(A520)-FIND("_",A520))</f>
        <v>C55879</v>
      </c>
      <c r="C520" s="77" t="str">
        <f aca="false">_xlfn.TEXTJOIN("-",TRUE(),MID(A520,1,4),MID(A520,5,2),MID(A520,7,2))</f>
        <v>2024-06-10</v>
      </c>
      <c r="D520" s="77" t="n">
        <v>45453</v>
      </c>
      <c r="E520" s="122" t="s">
        <v>676</v>
      </c>
      <c r="F520" s="122" t="s">
        <v>26</v>
      </c>
      <c r="G520" s="86" t="s">
        <v>677</v>
      </c>
      <c r="H520" s="77" t="n">
        <v>45442</v>
      </c>
      <c r="I520" s="257"/>
      <c r="J520" s="257"/>
      <c r="K520" s="160" t="s">
        <v>678</v>
      </c>
      <c r="L520" s="199"/>
      <c r="M520" s="122"/>
      <c r="N520" s="134" t="s">
        <v>710</v>
      </c>
      <c r="O520" s="305"/>
      <c r="P520" s="305" t="n">
        <v>6</v>
      </c>
      <c r="Q520" s="306" t="s">
        <v>240</v>
      </c>
      <c r="R520" s="306" t="n">
        <v>2.63</v>
      </c>
      <c r="S520" s="30" t="n">
        <f aca="false">P520*R520</f>
        <v>15.78</v>
      </c>
      <c r="T520" s="310"/>
      <c r="U520" s="192" t="n">
        <f aca="false">S520*$T$352/SUM($S$352:$S$359)</f>
        <v>4.18225794418944</v>
      </c>
      <c r="V520" s="30" t="n">
        <f aca="false">U520+S520</f>
        <v>19.9622579441894</v>
      </c>
      <c r="W520" s="30" t="n">
        <f aca="false">V520/P520</f>
        <v>3.32704299069824</v>
      </c>
    </row>
    <row r="521" customFormat="false" ht="15" hidden="false" customHeight="true" outlineLevel="0" collapsed="false">
      <c r="A521" s="76" t="s">
        <v>675</v>
      </c>
      <c r="B521" s="76" t="str">
        <f aca="false">RIGHT(A521,LEN(A521)-FIND("_",A521))</f>
        <v>C55879</v>
      </c>
      <c r="C521" s="77" t="str">
        <f aca="false">_xlfn.TEXTJOIN("-",TRUE(),MID(A521,1,4),MID(A521,5,2),MID(A521,7,2))</f>
        <v>2024-06-10</v>
      </c>
      <c r="D521" s="77" t="n">
        <v>45453</v>
      </c>
      <c r="E521" s="122" t="s">
        <v>676</v>
      </c>
      <c r="F521" s="122" t="s">
        <v>26</v>
      </c>
      <c r="G521" s="86" t="s">
        <v>677</v>
      </c>
      <c r="H521" s="77" t="n">
        <v>45442</v>
      </c>
      <c r="I521" s="257"/>
      <c r="J521" s="257"/>
      <c r="K521" s="160" t="s">
        <v>678</v>
      </c>
      <c r="L521" s="199"/>
      <c r="M521" s="122"/>
      <c r="N521" s="134" t="s">
        <v>714</v>
      </c>
      <c r="O521" s="305"/>
      <c r="P521" s="305" t="n">
        <v>112</v>
      </c>
      <c r="Q521" s="306" t="s">
        <v>240</v>
      </c>
      <c r="R521" s="306" t="n">
        <v>0.1</v>
      </c>
      <c r="S521" s="30" t="n">
        <f aca="false">P521*R521</f>
        <v>11.2</v>
      </c>
      <c r="T521" s="310"/>
      <c r="U521" s="192" t="n">
        <f aca="false">S521*$T$352/SUM($S$352:$S$359)</f>
        <v>2.96839600601532</v>
      </c>
      <c r="V521" s="30" t="n">
        <f aca="false">U521+S521</f>
        <v>14.1683960060153</v>
      </c>
      <c r="W521" s="30" t="n">
        <f aca="false">V521/P521</f>
        <v>0.126503535767994</v>
      </c>
    </row>
    <row r="522" customFormat="false" ht="15" hidden="false" customHeight="true" outlineLevel="0" collapsed="false">
      <c r="A522" s="76" t="s">
        <v>675</v>
      </c>
      <c r="B522" s="76" t="str">
        <f aca="false">RIGHT(A522,LEN(A522)-FIND("_",A522))</f>
        <v>C55879</v>
      </c>
      <c r="C522" s="77" t="str">
        <f aca="false">_xlfn.TEXTJOIN("-",TRUE(),MID(A522,1,4),MID(A522,5,2),MID(A522,7,2))</f>
        <v>2024-06-10</v>
      </c>
      <c r="D522" s="77" t="n">
        <v>45453</v>
      </c>
      <c r="E522" s="122" t="s">
        <v>676</v>
      </c>
      <c r="F522" s="122" t="s">
        <v>26</v>
      </c>
      <c r="G522" s="86" t="s">
        <v>677</v>
      </c>
      <c r="H522" s="77" t="n">
        <v>45442</v>
      </c>
      <c r="I522" s="257"/>
      <c r="J522" s="257"/>
      <c r="K522" s="160" t="s">
        <v>678</v>
      </c>
      <c r="L522" s="199"/>
      <c r="M522" s="122"/>
      <c r="N522" s="134" t="s">
        <v>720</v>
      </c>
      <c r="O522" s="305"/>
      <c r="P522" s="305" t="n">
        <v>56</v>
      </c>
      <c r="Q522" s="306" t="s">
        <v>240</v>
      </c>
      <c r="R522" s="306" t="n">
        <v>0.8</v>
      </c>
      <c r="S522" s="30" t="n">
        <f aca="false">P522*R522</f>
        <v>44.8</v>
      </c>
      <c r="T522" s="310"/>
      <c r="U522" s="192" t="n">
        <f aca="false">S522*$T$352/SUM($S$352:$S$359)</f>
        <v>11.8735840240613</v>
      </c>
      <c r="V522" s="30" t="n">
        <f aca="false">U522+S522</f>
        <v>56.6735840240613</v>
      </c>
      <c r="W522" s="30" t="n">
        <f aca="false">V522/P522</f>
        <v>1.01202828614395</v>
      </c>
    </row>
    <row r="523" customFormat="false" ht="15" hidden="false" customHeight="true" outlineLevel="0" collapsed="false">
      <c r="A523" s="76" t="s">
        <v>675</v>
      </c>
      <c r="B523" s="76" t="str">
        <f aca="false">RIGHT(A523,LEN(A523)-FIND("_",A523))</f>
        <v>C55879</v>
      </c>
      <c r="C523" s="77" t="str">
        <f aca="false">_xlfn.TEXTJOIN("-",TRUE(),MID(A523,1,4),MID(A523,5,2),MID(A523,7,2))</f>
        <v>2024-06-10</v>
      </c>
      <c r="D523" s="77" t="n">
        <v>45453</v>
      </c>
      <c r="E523" s="122" t="s">
        <v>676</v>
      </c>
      <c r="F523" s="122" t="s">
        <v>26</v>
      </c>
      <c r="G523" s="86" t="s">
        <v>677</v>
      </c>
      <c r="H523" s="77" t="n">
        <v>45442</v>
      </c>
      <c r="I523" s="257"/>
      <c r="J523" s="257"/>
      <c r="K523" s="160" t="s">
        <v>678</v>
      </c>
      <c r="L523" s="199"/>
      <c r="M523" s="122"/>
      <c r="N523" s="134" t="s">
        <v>721</v>
      </c>
      <c r="O523" s="305"/>
      <c r="P523" s="305" t="n">
        <v>7</v>
      </c>
      <c r="Q523" s="306" t="s">
        <v>240</v>
      </c>
      <c r="R523" s="306" t="n">
        <v>2.79</v>
      </c>
      <c r="S523" s="30" t="n">
        <f aca="false">P523*R523</f>
        <v>19.53</v>
      </c>
      <c r="T523" s="310"/>
      <c r="U523" s="192" t="n">
        <f aca="false">S523*$T$352/SUM($S$352:$S$359)</f>
        <v>5.17614053548922</v>
      </c>
      <c r="V523" s="30" t="n">
        <f aca="false">U523+S523</f>
        <v>24.7061405354892</v>
      </c>
      <c r="W523" s="30" t="n">
        <f aca="false">V523/P523</f>
        <v>3.52944864792703</v>
      </c>
    </row>
    <row r="524" customFormat="false" ht="15" hidden="false" customHeight="true" outlineLevel="0" collapsed="false">
      <c r="A524" s="76" t="s">
        <v>675</v>
      </c>
      <c r="B524" s="76" t="str">
        <f aca="false">RIGHT(A524,LEN(A524)-FIND("_",A524))</f>
        <v>C55879</v>
      </c>
      <c r="C524" s="77" t="str">
        <f aca="false">_xlfn.TEXTJOIN("-",TRUE(),MID(A524,1,4),MID(A524,5,2),MID(A524,7,2))</f>
        <v>2024-06-10</v>
      </c>
      <c r="D524" s="77" t="n">
        <v>45453</v>
      </c>
      <c r="E524" s="122" t="s">
        <v>676</v>
      </c>
      <c r="F524" s="122" t="s">
        <v>26</v>
      </c>
      <c r="G524" s="86" t="s">
        <v>677</v>
      </c>
      <c r="H524" s="77" t="n">
        <v>45442</v>
      </c>
      <c r="I524" s="257"/>
      <c r="J524" s="257"/>
      <c r="K524" s="160" t="s">
        <v>678</v>
      </c>
      <c r="L524" s="199"/>
      <c r="M524" s="122"/>
      <c r="N524" s="134" t="s">
        <v>730</v>
      </c>
      <c r="O524" s="305"/>
      <c r="P524" s="305" t="n">
        <v>5</v>
      </c>
      <c r="Q524" s="306" t="s">
        <v>240</v>
      </c>
      <c r="R524" s="306" t="n">
        <v>11.27</v>
      </c>
      <c r="S524" s="30" t="n">
        <f aca="false">P524*R524</f>
        <v>56.35</v>
      </c>
      <c r="T524" s="310"/>
      <c r="U524" s="192" t="n">
        <f aca="false">S524*$T$352/SUM($S$352:$S$359)</f>
        <v>14.9347424052646</v>
      </c>
      <c r="V524" s="30" t="n">
        <f aca="false">U524+S524</f>
        <v>71.2847424052646</v>
      </c>
      <c r="W524" s="30" t="n">
        <f aca="false">V524/P524</f>
        <v>14.2569484810529</v>
      </c>
    </row>
    <row r="525" customFormat="false" ht="15" hidden="false" customHeight="true" outlineLevel="0" collapsed="false">
      <c r="A525" s="76" t="s">
        <v>675</v>
      </c>
      <c r="B525" s="76" t="str">
        <f aca="false">RIGHT(A525,LEN(A525)-FIND("_",A525))</f>
        <v>C55879</v>
      </c>
      <c r="C525" s="77" t="str">
        <f aca="false">_xlfn.TEXTJOIN("-",TRUE(),MID(A525,1,4),MID(A525,5,2),MID(A525,7,2))</f>
        <v>2024-06-10</v>
      </c>
      <c r="D525" s="77" t="n">
        <v>45453</v>
      </c>
      <c r="E525" s="122" t="s">
        <v>676</v>
      </c>
      <c r="F525" s="122" t="s">
        <v>26</v>
      </c>
      <c r="G525" s="86" t="s">
        <v>677</v>
      </c>
      <c r="H525" s="77" t="n">
        <v>45442</v>
      </c>
      <c r="I525" s="257"/>
      <c r="J525" s="257"/>
      <c r="K525" s="160" t="s">
        <v>678</v>
      </c>
      <c r="L525" s="199"/>
      <c r="M525" s="122"/>
      <c r="N525" s="134" t="s">
        <v>733</v>
      </c>
      <c r="O525" s="303"/>
      <c r="P525" s="303" t="n">
        <v>10</v>
      </c>
      <c r="Q525" s="304" t="s">
        <v>240</v>
      </c>
      <c r="R525" s="304" t="n">
        <v>18.85</v>
      </c>
      <c r="S525" s="30" t="n">
        <f aca="false">P525*R525</f>
        <v>188.5</v>
      </c>
      <c r="T525" s="310"/>
      <c r="U525" s="192" t="n">
        <f aca="false">S525*$T$352/SUM($S$352:$S$359)</f>
        <v>49.9591649226686</v>
      </c>
      <c r="V525" s="30" t="n">
        <f aca="false">U525+S525</f>
        <v>238.459164922669</v>
      </c>
      <c r="W525" s="30" t="n">
        <f aca="false">V525/P525</f>
        <v>23.8459164922669</v>
      </c>
    </row>
    <row r="526" customFormat="false" ht="15" hidden="false" customHeight="true" outlineLevel="0" collapsed="false">
      <c r="A526" s="76" t="s">
        <v>675</v>
      </c>
      <c r="B526" s="76" t="str">
        <f aca="false">RIGHT(A526,LEN(A526)-FIND("_",A526))</f>
        <v>C55879</v>
      </c>
      <c r="C526" s="77" t="str">
        <f aca="false">_xlfn.TEXTJOIN("-",TRUE(),MID(A526,1,4),MID(A526,5,2),MID(A526,7,2))</f>
        <v>2024-06-10</v>
      </c>
      <c r="D526" s="77" t="n">
        <v>45453</v>
      </c>
      <c r="E526" s="122" t="s">
        <v>676</v>
      </c>
      <c r="F526" s="122" t="s">
        <v>26</v>
      </c>
      <c r="G526" s="86" t="s">
        <v>677</v>
      </c>
      <c r="H526" s="77" t="n">
        <v>45442</v>
      </c>
      <c r="I526" s="257"/>
      <c r="J526" s="257"/>
      <c r="K526" s="160" t="s">
        <v>678</v>
      </c>
      <c r="L526" s="199"/>
      <c r="M526" s="122"/>
      <c r="N526" s="134" t="s">
        <v>713</v>
      </c>
      <c r="O526" s="305"/>
      <c r="P526" s="305" t="n">
        <v>4</v>
      </c>
      <c r="Q526" s="306" t="s">
        <v>240</v>
      </c>
      <c r="R526" s="306" t="n">
        <v>3.92</v>
      </c>
      <c r="S526" s="30" t="n">
        <f aca="false">P526*R526</f>
        <v>15.68</v>
      </c>
      <c r="T526" s="310"/>
      <c r="U526" s="192" t="n">
        <f aca="false">S526*$T$352/SUM($S$352:$S$359)</f>
        <v>4.15575440842145</v>
      </c>
      <c r="V526" s="30" t="n">
        <f aca="false">U526+S526</f>
        <v>19.8357544084215</v>
      </c>
      <c r="W526" s="30" t="n">
        <f aca="false">V526/P526</f>
        <v>4.95893860210536</v>
      </c>
    </row>
    <row r="527" customFormat="false" ht="15" hidden="false" customHeight="true" outlineLevel="0" collapsed="false">
      <c r="A527" s="76" t="s">
        <v>675</v>
      </c>
      <c r="B527" s="76" t="str">
        <f aca="false">RIGHT(A527,LEN(A527)-FIND("_",A527))</f>
        <v>C55879</v>
      </c>
      <c r="C527" s="77" t="str">
        <f aca="false">_xlfn.TEXTJOIN("-",TRUE(),MID(A527,1,4),MID(A527,5,2),MID(A527,7,2))</f>
        <v>2024-06-10</v>
      </c>
      <c r="D527" s="77" t="n">
        <v>45453</v>
      </c>
      <c r="E527" s="122" t="s">
        <v>676</v>
      </c>
      <c r="F527" s="122" t="s">
        <v>26</v>
      </c>
      <c r="G527" s="86" t="s">
        <v>677</v>
      </c>
      <c r="H527" s="77" t="n">
        <v>45442</v>
      </c>
      <c r="I527" s="257"/>
      <c r="J527" s="257"/>
      <c r="K527" s="160" t="s">
        <v>678</v>
      </c>
      <c r="L527" s="199"/>
      <c r="M527" s="122"/>
      <c r="N527" s="134" t="s">
        <v>715</v>
      </c>
      <c r="O527" s="305"/>
      <c r="P527" s="305" t="n">
        <v>32</v>
      </c>
      <c r="Q527" s="306" t="s">
        <v>240</v>
      </c>
      <c r="R527" s="306" t="n">
        <v>1.41</v>
      </c>
      <c r="S527" s="30" t="n">
        <f aca="false">P527*R527</f>
        <v>45.12</v>
      </c>
      <c r="T527" s="310"/>
      <c r="U527" s="192" t="n">
        <f aca="false">S527*$T$352/SUM($S$352:$S$359)</f>
        <v>11.9583953385189</v>
      </c>
      <c r="V527" s="30" t="n">
        <f aca="false">U527+S527</f>
        <v>57.0783953385189</v>
      </c>
      <c r="W527" s="30" t="n">
        <f aca="false">V527/P527</f>
        <v>1.78369985432871</v>
      </c>
    </row>
    <row r="528" customFormat="false" ht="15" hidden="false" customHeight="true" outlineLevel="0" collapsed="false">
      <c r="A528" s="76" t="s">
        <v>675</v>
      </c>
      <c r="B528" s="76" t="str">
        <f aca="false">RIGHT(A528,LEN(A528)-FIND("_",A528))</f>
        <v>C55879</v>
      </c>
      <c r="C528" s="77" t="str">
        <f aca="false">_xlfn.TEXTJOIN("-",TRUE(),MID(A528,1,4),MID(A528,5,2),MID(A528,7,2))</f>
        <v>2024-06-10</v>
      </c>
      <c r="D528" s="77" t="n">
        <v>45453</v>
      </c>
      <c r="E528" s="122" t="s">
        <v>676</v>
      </c>
      <c r="F528" s="122" t="s">
        <v>26</v>
      </c>
      <c r="G528" s="86" t="s">
        <v>677</v>
      </c>
      <c r="H528" s="77" t="n">
        <v>45442</v>
      </c>
      <c r="I528" s="257"/>
      <c r="J528" s="257"/>
      <c r="K528" s="160" t="s">
        <v>678</v>
      </c>
      <c r="L528" s="199"/>
      <c r="M528" s="122"/>
      <c r="N528" s="134" t="s">
        <v>728</v>
      </c>
      <c r="O528" s="305"/>
      <c r="P528" s="305" t="n">
        <v>64</v>
      </c>
      <c r="Q528" s="306" t="s">
        <v>240</v>
      </c>
      <c r="R528" s="306" t="n">
        <v>0.19</v>
      </c>
      <c r="S528" s="30" t="n">
        <f aca="false">P528*R528</f>
        <v>12.16</v>
      </c>
      <c r="T528" s="310"/>
      <c r="U528" s="192" t="n">
        <f aca="false">S528*$T$352/SUM($S$352:$S$359)</f>
        <v>3.22282994938806</v>
      </c>
      <c r="V528" s="30" t="n">
        <f aca="false">U528+S528</f>
        <v>15.3828299493881</v>
      </c>
      <c r="W528" s="30" t="n">
        <f aca="false">V528/P528</f>
        <v>0.240356717959188</v>
      </c>
    </row>
    <row r="529" customFormat="false" ht="15" hidden="false" customHeight="true" outlineLevel="0" collapsed="false">
      <c r="A529" s="76" t="s">
        <v>675</v>
      </c>
      <c r="B529" s="76" t="str">
        <f aca="false">RIGHT(A529,LEN(A529)-FIND("_",A529))</f>
        <v>C55879</v>
      </c>
      <c r="C529" s="77" t="str">
        <f aca="false">_xlfn.TEXTJOIN("-",TRUE(),MID(A529,1,4),MID(A529,5,2),MID(A529,7,2))</f>
        <v>2024-06-10</v>
      </c>
      <c r="D529" s="77" t="n">
        <v>45453</v>
      </c>
      <c r="E529" s="122" t="s">
        <v>676</v>
      </c>
      <c r="F529" s="122" t="s">
        <v>26</v>
      </c>
      <c r="G529" s="86" t="s">
        <v>677</v>
      </c>
      <c r="H529" s="77" t="n">
        <v>45442</v>
      </c>
      <c r="I529" s="257"/>
      <c r="J529" s="257"/>
      <c r="K529" s="160" t="s">
        <v>678</v>
      </c>
      <c r="L529" s="199"/>
      <c r="M529" s="122"/>
      <c r="N529" s="299" t="s">
        <v>736</v>
      </c>
      <c r="O529" s="305"/>
      <c r="P529" s="305" t="n">
        <v>1</v>
      </c>
      <c r="Q529" s="306" t="s">
        <v>240</v>
      </c>
      <c r="R529" s="306" t="n">
        <v>211.97</v>
      </c>
      <c r="S529" s="30" t="n">
        <f aca="false">P529*R529</f>
        <v>211.97</v>
      </c>
      <c r="T529" s="310"/>
      <c r="U529" s="192" t="n">
        <f aca="false">S529*$T$352/SUM($S$352:$S$359)</f>
        <v>56.1795447674168</v>
      </c>
      <c r="V529" s="30" t="n">
        <f aca="false">U529+S529</f>
        <v>268.149544767417</v>
      </c>
      <c r="W529" s="30" t="n">
        <f aca="false">V529/P529</f>
        <v>268.149544767417</v>
      </c>
    </row>
    <row r="530" customFormat="false" ht="15" hidden="false" customHeight="true" outlineLevel="0" collapsed="false">
      <c r="A530" s="76" t="s">
        <v>675</v>
      </c>
      <c r="B530" s="76" t="str">
        <f aca="false">RIGHT(A530,LEN(A530)-FIND("_",A530))</f>
        <v>C55879</v>
      </c>
      <c r="C530" s="77" t="str">
        <f aca="false">_xlfn.TEXTJOIN("-",TRUE(),MID(A530,1,4),MID(A530,5,2),MID(A530,7,2))</f>
        <v>2024-06-10</v>
      </c>
      <c r="D530" s="77" t="n">
        <v>45453</v>
      </c>
      <c r="E530" s="122" t="s">
        <v>676</v>
      </c>
      <c r="F530" s="122" t="s">
        <v>26</v>
      </c>
      <c r="G530" s="86" t="s">
        <v>677</v>
      </c>
      <c r="H530" s="77" t="n">
        <v>45442</v>
      </c>
      <c r="I530" s="257"/>
      <c r="J530" s="257"/>
      <c r="K530" s="160" t="s">
        <v>678</v>
      </c>
      <c r="L530" s="199"/>
      <c r="M530" s="122"/>
      <c r="N530" s="134" t="s">
        <v>727</v>
      </c>
      <c r="O530" s="305"/>
      <c r="P530" s="305" t="n">
        <v>1</v>
      </c>
      <c r="Q530" s="306" t="s">
        <v>240</v>
      </c>
      <c r="R530" s="306" t="n">
        <v>5.7</v>
      </c>
      <c r="S530" s="30" t="n">
        <f aca="false">P530*R530</f>
        <v>5.7</v>
      </c>
      <c r="T530" s="310"/>
      <c r="U530" s="192" t="n">
        <f aca="false">S530*$T$352/SUM($S$352:$S$359)</f>
        <v>1.51070153877565</v>
      </c>
      <c r="V530" s="30" t="n">
        <f aca="false">U530+S530</f>
        <v>7.21070153877566</v>
      </c>
      <c r="W530" s="30" t="n">
        <f aca="false">V530/P530</f>
        <v>7.21070153877566</v>
      </c>
    </row>
    <row r="531" customFormat="false" ht="15" hidden="false" customHeight="true" outlineLevel="0" collapsed="false">
      <c r="A531" s="76" t="s">
        <v>675</v>
      </c>
      <c r="B531" s="76" t="str">
        <f aca="false">RIGHT(A531,LEN(A531)-FIND("_",A531))</f>
        <v>C55879</v>
      </c>
      <c r="C531" s="77" t="str">
        <f aca="false">_xlfn.TEXTJOIN("-",TRUE(),MID(A531,1,4),MID(A531,5,2),MID(A531,7,2))</f>
        <v>2024-06-10</v>
      </c>
      <c r="D531" s="77" t="n">
        <v>45453</v>
      </c>
      <c r="E531" s="122" t="s">
        <v>676</v>
      </c>
      <c r="F531" s="122" t="s">
        <v>26</v>
      </c>
      <c r="G531" s="86" t="s">
        <v>677</v>
      </c>
      <c r="H531" s="77" t="n">
        <v>45442</v>
      </c>
      <c r="I531" s="257"/>
      <c r="J531" s="257"/>
      <c r="K531" s="160" t="s">
        <v>678</v>
      </c>
      <c r="L531" s="199"/>
      <c r="M531" s="122"/>
      <c r="N531" s="134" t="s">
        <v>716</v>
      </c>
      <c r="O531" s="305"/>
      <c r="P531" s="305" t="n">
        <v>12</v>
      </c>
      <c r="Q531" s="306" t="s">
        <v>240</v>
      </c>
      <c r="R531" s="306" t="n">
        <v>1.41</v>
      </c>
      <c r="S531" s="30" t="n">
        <f aca="false">P531*R531</f>
        <v>16.92</v>
      </c>
      <c r="T531" s="310"/>
      <c r="U531" s="192" t="n">
        <f aca="false">S531*$T$352/SUM($S$352:$S$359)</f>
        <v>4.48439825194457</v>
      </c>
      <c r="V531" s="30" t="n">
        <f aca="false">U531+S531</f>
        <v>21.4043982519446</v>
      </c>
      <c r="W531" s="30" t="n">
        <f aca="false">V531/P531</f>
        <v>1.78369985432871</v>
      </c>
    </row>
    <row r="532" customFormat="false" ht="15" hidden="false" customHeight="true" outlineLevel="0" collapsed="false">
      <c r="A532" s="76" t="s">
        <v>675</v>
      </c>
      <c r="B532" s="76" t="str">
        <f aca="false">RIGHT(A532,LEN(A532)-FIND("_",A532))</f>
        <v>C55879</v>
      </c>
      <c r="C532" s="77" t="str">
        <f aca="false">_xlfn.TEXTJOIN("-",TRUE(),MID(A532,1,4),MID(A532,5,2),MID(A532,7,2))</f>
        <v>2024-06-10</v>
      </c>
      <c r="D532" s="77" t="n">
        <v>45453</v>
      </c>
      <c r="E532" s="122" t="s">
        <v>676</v>
      </c>
      <c r="F532" s="122" t="s">
        <v>26</v>
      </c>
      <c r="G532" s="86" t="s">
        <v>677</v>
      </c>
      <c r="H532" s="77" t="n">
        <v>45442</v>
      </c>
      <c r="I532" s="257"/>
      <c r="J532" s="257"/>
      <c r="K532" s="160" t="s">
        <v>678</v>
      </c>
      <c r="L532" s="199"/>
      <c r="M532" s="122"/>
      <c r="N532" s="134" t="s">
        <v>728</v>
      </c>
      <c r="O532" s="305"/>
      <c r="P532" s="305" t="n">
        <v>24</v>
      </c>
      <c r="Q532" s="306" t="s">
        <v>240</v>
      </c>
      <c r="R532" s="306" t="n">
        <v>0.19</v>
      </c>
      <c r="S532" s="30" t="n">
        <f aca="false">P532*R532</f>
        <v>4.56</v>
      </c>
      <c r="T532" s="310"/>
      <c r="U532" s="192" t="n">
        <f aca="false">S532*$T$352/SUM($S$352:$S$359)</f>
        <v>1.20856123102052</v>
      </c>
      <c r="V532" s="30" t="n">
        <f aca="false">U532+S532</f>
        <v>5.76856123102052</v>
      </c>
      <c r="W532" s="30" t="n">
        <f aca="false">V532/P532</f>
        <v>0.240356717959189</v>
      </c>
    </row>
    <row r="533" customFormat="false" ht="15" hidden="false" customHeight="true" outlineLevel="0" collapsed="false">
      <c r="A533" s="76" t="s">
        <v>675</v>
      </c>
      <c r="B533" s="76" t="str">
        <f aca="false">RIGHT(A533,LEN(A533)-FIND("_",A533))</f>
        <v>C55879</v>
      </c>
      <c r="C533" s="77" t="str">
        <f aca="false">_xlfn.TEXTJOIN("-",TRUE(),MID(A533,1,4),MID(A533,5,2),MID(A533,7,2))</f>
        <v>2024-06-10</v>
      </c>
      <c r="D533" s="77" t="n">
        <v>45453</v>
      </c>
      <c r="E533" s="122" t="s">
        <v>676</v>
      </c>
      <c r="F533" s="122" t="s">
        <v>26</v>
      </c>
      <c r="G533" s="86" t="s">
        <v>677</v>
      </c>
      <c r="H533" s="77" t="n">
        <v>45442</v>
      </c>
      <c r="I533" s="257"/>
      <c r="J533" s="257"/>
      <c r="K533" s="160" t="s">
        <v>678</v>
      </c>
      <c r="L533" s="199"/>
      <c r="M533" s="122"/>
      <c r="N533" s="134" t="s">
        <v>705</v>
      </c>
      <c r="O533" s="305"/>
      <c r="P533" s="305" t="n">
        <v>1</v>
      </c>
      <c r="Q533" s="306" t="s">
        <v>240</v>
      </c>
      <c r="R533" s="306" t="n">
        <v>5.03</v>
      </c>
      <c r="S533" s="30" t="n">
        <f aca="false">P533*R533</f>
        <v>5.03</v>
      </c>
      <c r="T533" s="310"/>
      <c r="U533" s="192" t="n">
        <f aca="false">S533*$T$352/SUM($S$352:$S$359)</f>
        <v>1.3331278491301</v>
      </c>
      <c r="V533" s="30" t="n">
        <f aca="false">U533+S533</f>
        <v>6.3631278491301</v>
      </c>
      <c r="W533" s="30" t="n">
        <f aca="false">V533/P533</f>
        <v>6.3631278491301</v>
      </c>
    </row>
    <row r="534" customFormat="false" ht="15" hidden="false" customHeight="true" outlineLevel="0" collapsed="false">
      <c r="A534" s="76" t="s">
        <v>675</v>
      </c>
      <c r="B534" s="76" t="str">
        <f aca="false">RIGHT(A534,LEN(A534)-FIND("_",A534))</f>
        <v>C55879</v>
      </c>
      <c r="C534" s="77" t="str">
        <f aca="false">_xlfn.TEXTJOIN("-",TRUE(),MID(A534,1,4),MID(A534,5,2),MID(A534,7,2))</f>
        <v>2024-06-10</v>
      </c>
      <c r="D534" s="77" t="n">
        <v>45453</v>
      </c>
      <c r="E534" s="122" t="s">
        <v>676</v>
      </c>
      <c r="F534" s="122" t="s">
        <v>26</v>
      </c>
      <c r="G534" s="86" t="s">
        <v>677</v>
      </c>
      <c r="H534" s="77" t="n">
        <v>45442</v>
      </c>
      <c r="I534" s="257"/>
      <c r="J534" s="257"/>
      <c r="K534" s="160" t="s">
        <v>678</v>
      </c>
      <c r="L534" s="199"/>
      <c r="M534" s="122"/>
      <c r="N534" s="134" t="s">
        <v>704</v>
      </c>
      <c r="O534" s="305"/>
      <c r="P534" s="305" t="n">
        <v>4</v>
      </c>
      <c r="Q534" s="306" t="s">
        <v>240</v>
      </c>
      <c r="R534" s="306" t="n">
        <v>0.8</v>
      </c>
      <c r="S534" s="30" t="n">
        <f aca="false">P534*R534</f>
        <v>3.2</v>
      </c>
      <c r="T534" s="310"/>
      <c r="U534" s="192" t="n">
        <f aca="false">S534*$T$352/SUM($S$352:$S$359)</f>
        <v>0.848113144575806</v>
      </c>
      <c r="V534" s="30" t="n">
        <f aca="false">U534+S534</f>
        <v>4.04811314457581</v>
      </c>
      <c r="W534" s="30" t="n">
        <f aca="false">V534/P534</f>
        <v>1.01202828614395</v>
      </c>
    </row>
    <row r="535" customFormat="false" ht="15" hidden="false" customHeight="true" outlineLevel="0" collapsed="false">
      <c r="A535" s="76" t="s">
        <v>675</v>
      </c>
      <c r="B535" s="76" t="str">
        <f aca="false">RIGHT(A535,LEN(A535)-FIND("_",A535))</f>
        <v>C55879</v>
      </c>
      <c r="C535" s="77" t="str">
        <f aca="false">_xlfn.TEXTJOIN("-",TRUE(),MID(A535,1,4),MID(A535,5,2),MID(A535,7,2))</f>
        <v>2024-06-10</v>
      </c>
      <c r="D535" s="77" t="n">
        <v>45453</v>
      </c>
      <c r="E535" s="122" t="s">
        <v>676</v>
      </c>
      <c r="F535" s="122" t="s">
        <v>26</v>
      </c>
      <c r="G535" s="86" t="s">
        <v>677</v>
      </c>
      <c r="H535" s="77" t="n">
        <v>45442</v>
      </c>
      <c r="I535" s="257"/>
      <c r="J535" s="257"/>
      <c r="K535" s="160" t="s">
        <v>678</v>
      </c>
      <c r="L535" s="199"/>
      <c r="M535" s="122"/>
      <c r="N535" s="134" t="s">
        <v>714</v>
      </c>
      <c r="O535" s="305"/>
      <c r="P535" s="305" t="n">
        <v>8</v>
      </c>
      <c r="Q535" s="306" t="s">
        <v>240</v>
      </c>
      <c r="R535" s="306" t="n">
        <v>0.1</v>
      </c>
      <c r="S535" s="30" t="n">
        <f aca="false">P535*R535</f>
        <v>0.8</v>
      </c>
      <c r="T535" s="310"/>
      <c r="U535" s="192" t="n">
        <f aca="false">S535*$T$352/SUM($S$352:$S$359)</f>
        <v>0.212028286143952</v>
      </c>
      <c r="V535" s="30" t="n">
        <f aca="false">U535+S535</f>
        <v>1.01202828614395</v>
      </c>
      <c r="W535" s="30" t="n">
        <f aca="false">V535/P535</f>
        <v>0.126503535767994</v>
      </c>
    </row>
    <row r="536" customFormat="false" ht="15" hidden="false" customHeight="true" outlineLevel="0" collapsed="false">
      <c r="A536" s="76" t="s">
        <v>675</v>
      </c>
      <c r="B536" s="76" t="str">
        <f aca="false">RIGHT(A536,LEN(A536)-FIND("_",A536))</f>
        <v>C55879</v>
      </c>
      <c r="C536" s="77" t="str">
        <f aca="false">_xlfn.TEXTJOIN("-",TRUE(),MID(A536,1,4),MID(A536,5,2),MID(A536,7,2))</f>
        <v>2024-06-10</v>
      </c>
      <c r="D536" s="77" t="n">
        <v>45453</v>
      </c>
      <c r="E536" s="122" t="s">
        <v>676</v>
      </c>
      <c r="F536" s="122" t="s">
        <v>26</v>
      </c>
      <c r="G536" s="86" t="s">
        <v>677</v>
      </c>
      <c r="H536" s="77" t="n">
        <v>45442</v>
      </c>
      <c r="I536" s="257"/>
      <c r="J536" s="257"/>
      <c r="K536" s="160" t="s">
        <v>678</v>
      </c>
      <c r="L536" s="199"/>
      <c r="M536" s="122"/>
      <c r="N536" s="299" t="s">
        <v>737</v>
      </c>
      <c r="O536" s="303"/>
      <c r="P536" s="303" t="n">
        <v>1</v>
      </c>
      <c r="Q536" s="304" t="s">
        <v>240</v>
      </c>
      <c r="R536" s="304" t="n">
        <v>278.06</v>
      </c>
      <c r="S536" s="30" t="n">
        <f aca="false">P536*R536</f>
        <v>278.06</v>
      </c>
      <c r="T536" s="310"/>
      <c r="U536" s="192" t="n">
        <f aca="false">S536*$T$352/SUM($S$352:$S$359)</f>
        <v>73.695731556484</v>
      </c>
      <c r="V536" s="30" t="n">
        <f aca="false">U536+S536</f>
        <v>351.755731556484</v>
      </c>
      <c r="W536" s="30" t="n">
        <f aca="false">V536/P536</f>
        <v>351.755731556484</v>
      </c>
    </row>
    <row r="537" customFormat="false" ht="15" hidden="false" customHeight="true" outlineLevel="0" collapsed="false">
      <c r="A537" s="76" t="s">
        <v>675</v>
      </c>
      <c r="B537" s="76" t="str">
        <f aca="false">RIGHT(A537,LEN(A537)-FIND("_",A537))</f>
        <v>C55879</v>
      </c>
      <c r="C537" s="77" t="str">
        <f aca="false">_xlfn.TEXTJOIN("-",TRUE(),MID(A537,1,4),MID(A537,5,2),MID(A537,7,2))</f>
        <v>2024-06-10</v>
      </c>
      <c r="D537" s="77" t="n">
        <v>45453</v>
      </c>
      <c r="E537" s="122" t="s">
        <v>676</v>
      </c>
      <c r="F537" s="122" t="s">
        <v>26</v>
      </c>
      <c r="G537" s="86" t="s">
        <v>677</v>
      </c>
      <c r="H537" s="77" t="n">
        <v>45442</v>
      </c>
      <c r="I537" s="257"/>
      <c r="J537" s="257"/>
      <c r="K537" s="160" t="s">
        <v>678</v>
      </c>
      <c r="L537" s="199"/>
      <c r="M537" s="122"/>
      <c r="N537" s="134" t="s">
        <v>693</v>
      </c>
      <c r="O537" s="305"/>
      <c r="P537" s="305" t="n">
        <v>12</v>
      </c>
      <c r="Q537" s="306" t="s">
        <v>240</v>
      </c>
      <c r="R537" s="306" t="n">
        <v>4.54</v>
      </c>
      <c r="S537" s="30" t="n">
        <f aca="false">P537*R537</f>
        <v>54.48</v>
      </c>
      <c r="T537" s="310"/>
      <c r="U537" s="192" t="n">
        <f aca="false">S537*$T$352/SUM($S$352:$S$359)</f>
        <v>14.4391262864031</v>
      </c>
      <c r="V537" s="30" t="n">
        <f aca="false">U537+S537</f>
        <v>68.9191262864031</v>
      </c>
      <c r="W537" s="30" t="n">
        <f aca="false">V537/P537</f>
        <v>5.74326052386693</v>
      </c>
    </row>
    <row r="538" customFormat="false" ht="15" hidden="false" customHeight="true" outlineLevel="0" collapsed="false">
      <c r="A538" s="76" t="s">
        <v>675</v>
      </c>
      <c r="B538" s="76" t="str">
        <f aca="false">RIGHT(A538,LEN(A538)-FIND("_",A538))</f>
        <v>C55879</v>
      </c>
      <c r="C538" s="77" t="str">
        <f aca="false">_xlfn.TEXTJOIN("-",TRUE(),MID(A538,1,4),MID(A538,5,2),MID(A538,7,2))</f>
        <v>2024-06-10</v>
      </c>
      <c r="D538" s="77" t="n">
        <v>45453</v>
      </c>
      <c r="E538" s="122" t="s">
        <v>676</v>
      </c>
      <c r="F538" s="122" t="s">
        <v>26</v>
      </c>
      <c r="G538" s="86" t="s">
        <v>677</v>
      </c>
      <c r="H538" s="77" t="n">
        <v>45442</v>
      </c>
      <c r="I538" s="257"/>
      <c r="J538" s="257"/>
      <c r="K538" s="160" t="s">
        <v>678</v>
      </c>
      <c r="L538" s="199"/>
      <c r="M538" s="122"/>
      <c r="N538" s="134" t="s">
        <v>711</v>
      </c>
      <c r="O538" s="305"/>
      <c r="P538" s="305" t="n">
        <v>24</v>
      </c>
      <c r="Q538" s="306" t="s">
        <v>240</v>
      </c>
      <c r="R538" s="306" t="n">
        <v>0.23</v>
      </c>
      <c r="S538" s="30" t="n">
        <f aca="false">P538*R538</f>
        <v>5.52</v>
      </c>
      <c r="T538" s="310"/>
      <c r="U538" s="192" t="n">
        <f aca="false">S538*$T$352/SUM($S$352:$S$359)</f>
        <v>1.46299517439327</v>
      </c>
      <c r="V538" s="30" t="n">
        <f aca="false">U538+S538</f>
        <v>6.98299517439327</v>
      </c>
      <c r="W538" s="30" t="n">
        <f aca="false">V538/P538</f>
        <v>0.290958132266386</v>
      </c>
    </row>
    <row r="539" customFormat="false" ht="15" hidden="false" customHeight="true" outlineLevel="0" collapsed="false">
      <c r="A539" s="76" t="s">
        <v>675</v>
      </c>
      <c r="B539" s="76" t="str">
        <f aca="false">RIGHT(A539,LEN(A539)-FIND("_",A539))</f>
        <v>C55879</v>
      </c>
      <c r="C539" s="77" t="str">
        <f aca="false">_xlfn.TEXTJOIN("-",TRUE(),MID(A539,1,4),MID(A539,5,2),MID(A539,7,2))</f>
        <v>2024-06-10</v>
      </c>
      <c r="D539" s="77" t="n">
        <v>45453</v>
      </c>
      <c r="E539" s="122" t="s">
        <v>676</v>
      </c>
      <c r="F539" s="122" t="s">
        <v>26</v>
      </c>
      <c r="G539" s="86" t="s">
        <v>677</v>
      </c>
      <c r="H539" s="77" t="n">
        <v>45442</v>
      </c>
      <c r="I539" s="257"/>
      <c r="J539" s="257"/>
      <c r="K539" s="160" t="s">
        <v>678</v>
      </c>
      <c r="L539" s="199"/>
      <c r="M539" s="122"/>
      <c r="N539" s="134" t="s">
        <v>738</v>
      </c>
      <c r="O539" s="305"/>
      <c r="P539" s="305" t="n">
        <v>1</v>
      </c>
      <c r="Q539" s="306" t="s">
        <v>240</v>
      </c>
      <c r="R539" s="306" t="n">
        <v>5.7</v>
      </c>
      <c r="S539" s="30" t="n">
        <f aca="false">P539*R539</f>
        <v>5.7</v>
      </c>
      <c r="T539" s="310"/>
      <c r="U539" s="192" t="n">
        <f aca="false">S539*$T$352/SUM($S$352:$S$359)</f>
        <v>1.51070153877565</v>
      </c>
      <c r="V539" s="30" t="n">
        <f aca="false">U539+S539</f>
        <v>7.21070153877566</v>
      </c>
      <c r="W539" s="30" t="n">
        <f aca="false">V539/P539</f>
        <v>7.21070153877566</v>
      </c>
    </row>
    <row r="540" customFormat="false" ht="15" hidden="false" customHeight="true" outlineLevel="0" collapsed="false">
      <c r="A540" s="76" t="s">
        <v>675</v>
      </c>
      <c r="B540" s="76" t="str">
        <f aca="false">RIGHT(A540,LEN(A540)-FIND("_",A540))</f>
        <v>C55879</v>
      </c>
      <c r="C540" s="77" t="str">
        <f aca="false">_xlfn.TEXTJOIN("-",TRUE(),MID(A540,1,4),MID(A540,5,2),MID(A540,7,2))</f>
        <v>2024-06-10</v>
      </c>
      <c r="D540" s="77" t="n">
        <v>45453</v>
      </c>
      <c r="E540" s="122" t="s">
        <v>676</v>
      </c>
      <c r="F540" s="122" t="s">
        <v>26</v>
      </c>
      <c r="G540" s="86" t="s">
        <v>677</v>
      </c>
      <c r="H540" s="77" t="n">
        <v>45442</v>
      </c>
      <c r="I540" s="257"/>
      <c r="J540" s="257"/>
      <c r="K540" s="160" t="s">
        <v>678</v>
      </c>
      <c r="L540" s="199"/>
      <c r="M540" s="122"/>
      <c r="N540" s="134" t="s">
        <v>715</v>
      </c>
      <c r="O540" s="305"/>
      <c r="P540" s="305" t="n">
        <v>12</v>
      </c>
      <c r="Q540" s="306" t="s">
        <v>240</v>
      </c>
      <c r="R540" s="306" t="n">
        <v>1.41</v>
      </c>
      <c r="S540" s="30" t="n">
        <f aca="false">P540*R540</f>
        <v>16.92</v>
      </c>
      <c r="T540" s="310"/>
      <c r="U540" s="192" t="n">
        <f aca="false">S540*$T$352/SUM($S$352:$S$359)</f>
        <v>4.48439825194457</v>
      </c>
      <c r="V540" s="30" t="n">
        <f aca="false">U540+S540</f>
        <v>21.4043982519446</v>
      </c>
      <c r="W540" s="30" t="n">
        <f aca="false">V540/P540</f>
        <v>1.78369985432871</v>
      </c>
    </row>
    <row r="541" customFormat="false" ht="15" hidden="false" customHeight="true" outlineLevel="0" collapsed="false">
      <c r="A541" s="76" t="s">
        <v>675</v>
      </c>
      <c r="B541" s="76" t="str">
        <f aca="false">RIGHT(A541,LEN(A541)-FIND("_",A541))</f>
        <v>C55879</v>
      </c>
      <c r="C541" s="77" t="str">
        <f aca="false">_xlfn.TEXTJOIN("-",TRUE(),MID(A541,1,4),MID(A541,5,2),MID(A541,7,2))</f>
        <v>2024-06-10</v>
      </c>
      <c r="D541" s="77" t="n">
        <v>45453</v>
      </c>
      <c r="E541" s="122" t="s">
        <v>676</v>
      </c>
      <c r="F541" s="122" t="s">
        <v>26</v>
      </c>
      <c r="G541" s="86" t="s">
        <v>677</v>
      </c>
      <c r="H541" s="77" t="n">
        <v>45442</v>
      </c>
      <c r="I541" s="257"/>
      <c r="J541" s="257"/>
      <c r="K541" s="160" t="s">
        <v>678</v>
      </c>
      <c r="L541" s="199"/>
      <c r="M541" s="122"/>
      <c r="N541" s="134" t="s">
        <v>695</v>
      </c>
      <c r="O541" s="305"/>
      <c r="P541" s="305" t="n">
        <v>24</v>
      </c>
      <c r="Q541" s="306" t="s">
        <v>240</v>
      </c>
      <c r="R541" s="306" t="n">
        <v>0.19</v>
      </c>
      <c r="S541" s="30" t="n">
        <f aca="false">P541*R541</f>
        <v>4.56</v>
      </c>
      <c r="T541" s="310"/>
      <c r="U541" s="192" t="n">
        <f aca="false">S541*$T$352/SUM($S$352:$S$359)</f>
        <v>1.20856123102052</v>
      </c>
      <c r="V541" s="30" t="n">
        <f aca="false">U541+S541</f>
        <v>5.76856123102052</v>
      </c>
      <c r="W541" s="30" t="n">
        <f aca="false">V541/P541</f>
        <v>0.240356717959189</v>
      </c>
    </row>
    <row r="542" customFormat="false" ht="15" hidden="false" customHeight="true" outlineLevel="0" collapsed="false">
      <c r="A542" s="76" t="s">
        <v>675</v>
      </c>
      <c r="B542" s="76" t="str">
        <f aca="false">RIGHT(A542,LEN(A542)-FIND("_",A542))</f>
        <v>C55879</v>
      </c>
      <c r="C542" s="77" t="str">
        <f aca="false">_xlfn.TEXTJOIN("-",TRUE(),MID(A542,1,4),MID(A542,5,2),MID(A542,7,2))</f>
        <v>2024-06-10</v>
      </c>
      <c r="D542" s="77" t="n">
        <v>45453</v>
      </c>
      <c r="E542" s="122" t="s">
        <v>676</v>
      </c>
      <c r="F542" s="122" t="s">
        <v>26</v>
      </c>
      <c r="G542" s="86" t="s">
        <v>677</v>
      </c>
      <c r="H542" s="77" t="n">
        <v>45442</v>
      </c>
      <c r="I542" s="257"/>
      <c r="J542" s="257"/>
      <c r="K542" s="160" t="s">
        <v>678</v>
      </c>
      <c r="L542" s="199"/>
      <c r="M542" s="122"/>
      <c r="N542" s="299" t="s">
        <v>739</v>
      </c>
      <c r="O542" s="303"/>
      <c r="P542" s="303" t="n">
        <v>1</v>
      </c>
      <c r="Q542" s="304" t="s">
        <v>240</v>
      </c>
      <c r="R542" s="304" t="n">
        <v>330.71</v>
      </c>
      <c r="S542" s="30" t="n">
        <f aca="false">P542*R542</f>
        <v>330.71</v>
      </c>
      <c r="T542" s="310"/>
      <c r="U542" s="192" t="n">
        <f aca="false">S542*$T$352/SUM($S$352:$S$359)</f>
        <v>87.6498431383328</v>
      </c>
      <c r="V542" s="30" t="n">
        <f aca="false">U542+S542</f>
        <v>418.359843138333</v>
      </c>
      <c r="W542" s="30" t="n">
        <f aca="false">V542/P542</f>
        <v>418.359843138333</v>
      </c>
    </row>
    <row r="543" customFormat="false" ht="15" hidden="false" customHeight="true" outlineLevel="0" collapsed="false">
      <c r="A543" s="76" t="s">
        <v>675</v>
      </c>
      <c r="B543" s="76" t="str">
        <f aca="false">RIGHT(A543,LEN(A543)-FIND("_",A543))</f>
        <v>C55879</v>
      </c>
      <c r="C543" s="77" t="str">
        <f aca="false">_xlfn.TEXTJOIN("-",TRUE(),MID(A543,1,4),MID(A543,5,2),MID(A543,7,2))</f>
        <v>2024-06-10</v>
      </c>
      <c r="D543" s="77" t="n">
        <v>45453</v>
      </c>
      <c r="E543" s="122" t="s">
        <v>676</v>
      </c>
      <c r="F543" s="122" t="s">
        <v>26</v>
      </c>
      <c r="G543" s="86" t="s">
        <v>677</v>
      </c>
      <c r="H543" s="77" t="n">
        <v>45442</v>
      </c>
      <c r="I543" s="257"/>
      <c r="J543" s="257"/>
      <c r="K543" s="160" t="s">
        <v>678</v>
      </c>
      <c r="L543" s="199"/>
      <c r="M543" s="122"/>
      <c r="N543" s="134" t="s">
        <v>740</v>
      </c>
      <c r="O543" s="305"/>
      <c r="P543" s="305" t="n">
        <v>1</v>
      </c>
      <c r="Q543" s="306" t="s">
        <v>240</v>
      </c>
      <c r="R543" s="306" t="n">
        <v>11.27</v>
      </c>
      <c r="S543" s="30" t="n">
        <f aca="false">P543*R543</f>
        <v>11.27</v>
      </c>
      <c r="T543" s="310"/>
      <c r="U543" s="192" t="n">
        <f aca="false">S543*$T$352/SUM($S$352:$S$359)</f>
        <v>2.98694848105292</v>
      </c>
      <c r="V543" s="30" t="n">
        <f aca="false">U543+S543</f>
        <v>14.2569484810529</v>
      </c>
      <c r="W543" s="30" t="n">
        <f aca="false">V543/P543</f>
        <v>14.2569484810529</v>
      </c>
    </row>
    <row r="544" customFormat="false" ht="15" hidden="false" customHeight="true" outlineLevel="0" collapsed="false">
      <c r="A544" s="76" t="s">
        <v>675</v>
      </c>
      <c r="B544" s="76" t="str">
        <f aca="false">RIGHT(A544,LEN(A544)-FIND("_",A544))</f>
        <v>C55879</v>
      </c>
      <c r="C544" s="77" t="str">
        <f aca="false">_xlfn.TEXTJOIN("-",TRUE(),MID(A544,1,4),MID(A544,5,2),MID(A544,7,2))</f>
        <v>2024-06-10</v>
      </c>
      <c r="D544" s="77" t="n">
        <v>45453</v>
      </c>
      <c r="E544" s="122" t="s">
        <v>676</v>
      </c>
      <c r="F544" s="122" t="s">
        <v>26</v>
      </c>
      <c r="G544" s="86" t="s">
        <v>677</v>
      </c>
      <c r="H544" s="77" t="n">
        <v>45442</v>
      </c>
      <c r="I544" s="257"/>
      <c r="J544" s="257"/>
      <c r="K544" s="160" t="s">
        <v>678</v>
      </c>
      <c r="L544" s="199"/>
      <c r="M544" s="122"/>
      <c r="N544" s="134" t="s">
        <v>731</v>
      </c>
      <c r="O544" s="305"/>
      <c r="P544" s="305" t="n">
        <v>12</v>
      </c>
      <c r="Q544" s="306" t="s">
        <v>240</v>
      </c>
      <c r="R544" s="306" t="n">
        <v>3.07</v>
      </c>
      <c r="S544" s="30" t="n">
        <f aca="false">P544*R544</f>
        <v>36.84</v>
      </c>
      <c r="T544" s="310"/>
      <c r="U544" s="192" t="n">
        <f aca="false">S544*$T$352/SUM($S$352:$S$359)</f>
        <v>9.76390257692897</v>
      </c>
      <c r="V544" s="30" t="n">
        <f aca="false">U544+S544</f>
        <v>46.603902576929</v>
      </c>
      <c r="W544" s="30" t="n">
        <f aca="false">V544/P544</f>
        <v>3.88365854807741</v>
      </c>
    </row>
    <row r="545" customFormat="false" ht="15" hidden="false" customHeight="true" outlineLevel="0" collapsed="false">
      <c r="A545" s="76" t="s">
        <v>675</v>
      </c>
      <c r="B545" s="76" t="str">
        <f aca="false">RIGHT(A545,LEN(A545)-FIND("_",A545))</f>
        <v>C55879</v>
      </c>
      <c r="C545" s="77" t="str">
        <f aca="false">_xlfn.TEXTJOIN("-",TRUE(),MID(A545,1,4),MID(A545,5,2),MID(A545,7,2))</f>
        <v>2024-06-10</v>
      </c>
      <c r="D545" s="77" t="n">
        <v>45453</v>
      </c>
      <c r="E545" s="122" t="s">
        <v>676</v>
      </c>
      <c r="F545" s="122" t="s">
        <v>26</v>
      </c>
      <c r="G545" s="86" t="s">
        <v>677</v>
      </c>
      <c r="H545" s="77" t="n">
        <v>45442</v>
      </c>
      <c r="I545" s="257"/>
      <c r="J545" s="257"/>
      <c r="K545" s="160" t="s">
        <v>678</v>
      </c>
      <c r="L545" s="199"/>
      <c r="M545" s="122"/>
      <c r="N545" s="134" t="s">
        <v>711</v>
      </c>
      <c r="O545" s="305"/>
      <c r="P545" s="305" t="n">
        <v>24</v>
      </c>
      <c r="Q545" s="306" t="s">
        <v>240</v>
      </c>
      <c r="R545" s="306" t="n">
        <v>0.23</v>
      </c>
      <c r="S545" s="30" t="n">
        <f aca="false">P545*R545</f>
        <v>5.52</v>
      </c>
      <c r="T545" s="310"/>
      <c r="U545" s="192" t="n">
        <f aca="false">S545*$T$352/SUM($S$352:$S$359)</f>
        <v>1.46299517439327</v>
      </c>
      <c r="V545" s="30" t="n">
        <f aca="false">U545+S545</f>
        <v>6.98299517439327</v>
      </c>
      <c r="W545" s="30" t="n">
        <f aca="false">V545/P545</f>
        <v>0.290958132266386</v>
      </c>
    </row>
    <row r="546" customFormat="false" ht="15" hidden="false" customHeight="true" outlineLevel="0" collapsed="false">
      <c r="A546" s="76" t="s">
        <v>675</v>
      </c>
      <c r="B546" s="76" t="str">
        <f aca="false">RIGHT(A546,LEN(A546)-FIND("_",A546))</f>
        <v>C55879</v>
      </c>
      <c r="C546" s="77" t="str">
        <f aca="false">_xlfn.TEXTJOIN("-",TRUE(),MID(A546,1,4),MID(A546,5,2),MID(A546,7,2))</f>
        <v>2024-06-10</v>
      </c>
      <c r="D546" s="77" t="n">
        <v>45453</v>
      </c>
      <c r="E546" s="122" t="s">
        <v>676</v>
      </c>
      <c r="F546" s="122" t="s">
        <v>26</v>
      </c>
      <c r="G546" s="86" t="s">
        <v>677</v>
      </c>
      <c r="H546" s="77" t="n">
        <v>45442</v>
      </c>
      <c r="I546" s="257"/>
      <c r="J546" s="257"/>
      <c r="K546" s="160" t="s">
        <v>678</v>
      </c>
      <c r="L546" s="199"/>
      <c r="M546" s="122"/>
      <c r="N546" s="134" t="s">
        <v>734</v>
      </c>
      <c r="O546" s="305"/>
      <c r="P546" s="305" t="n">
        <v>112</v>
      </c>
      <c r="Q546" s="306" t="s">
        <v>240</v>
      </c>
      <c r="R546" s="306" t="n">
        <v>6.56</v>
      </c>
      <c r="S546" s="30" t="n">
        <f aca="false">P546*R546</f>
        <v>734.72</v>
      </c>
      <c r="T546" s="310"/>
      <c r="U546" s="192" t="n">
        <f aca="false">S546*$T$352/SUM($S$352:$S$359)</f>
        <v>194.726777994605</v>
      </c>
      <c r="V546" s="30" t="n">
        <f aca="false">U546+S546</f>
        <v>929.446777994605</v>
      </c>
      <c r="W546" s="30" t="n">
        <f aca="false">V546/P546</f>
        <v>8.2986319463804</v>
      </c>
    </row>
    <row r="547" customFormat="false" ht="15" hidden="false" customHeight="true" outlineLevel="0" collapsed="false">
      <c r="A547" s="76" t="s">
        <v>675</v>
      </c>
      <c r="B547" s="76" t="str">
        <f aca="false">RIGHT(A547,LEN(A547)-FIND("_",A547))</f>
        <v>C55879</v>
      </c>
      <c r="C547" s="77" t="str">
        <f aca="false">_xlfn.TEXTJOIN("-",TRUE(),MID(A547,1,4),MID(A547,5,2),MID(A547,7,2))</f>
        <v>2024-06-10</v>
      </c>
      <c r="D547" s="77" t="n">
        <v>45453</v>
      </c>
      <c r="E547" s="122" t="s">
        <v>676</v>
      </c>
      <c r="F547" s="122" t="s">
        <v>26</v>
      </c>
      <c r="G547" s="86" t="s">
        <v>677</v>
      </c>
      <c r="H547" s="77" t="n">
        <v>45442</v>
      </c>
      <c r="I547" s="257"/>
      <c r="J547" s="257"/>
      <c r="K547" s="160" t="s">
        <v>678</v>
      </c>
      <c r="L547" s="199"/>
      <c r="M547" s="122"/>
      <c r="N547" s="134" t="s">
        <v>715</v>
      </c>
      <c r="O547" s="305"/>
      <c r="P547" s="305" t="n">
        <v>8</v>
      </c>
      <c r="Q547" s="306" t="s">
        <v>240</v>
      </c>
      <c r="R547" s="306" t="n">
        <v>1.41</v>
      </c>
      <c r="S547" s="30" t="n">
        <f aca="false">P547*R547</f>
        <v>11.28</v>
      </c>
      <c r="T547" s="310"/>
      <c r="U547" s="192" t="n">
        <f aca="false">S547*$T$352/SUM($S$352:$S$359)</f>
        <v>2.98959883462972</v>
      </c>
      <c r="V547" s="30" t="n">
        <f aca="false">U547+S547</f>
        <v>14.2695988346297</v>
      </c>
      <c r="W547" s="30" t="n">
        <f aca="false">V547/P547</f>
        <v>1.78369985432871</v>
      </c>
    </row>
    <row r="548" customFormat="false" ht="15" hidden="false" customHeight="true" outlineLevel="0" collapsed="false">
      <c r="A548" s="76" t="s">
        <v>675</v>
      </c>
      <c r="B548" s="76" t="str">
        <f aca="false">RIGHT(A548,LEN(A548)-FIND("_",A548))</f>
        <v>C55879</v>
      </c>
      <c r="C548" s="77" t="str">
        <f aca="false">_xlfn.TEXTJOIN("-",TRUE(),MID(A548,1,4),MID(A548,5,2),MID(A548,7,2))</f>
        <v>2024-06-10</v>
      </c>
      <c r="D548" s="77" t="n">
        <v>45453</v>
      </c>
      <c r="E548" s="122" t="s">
        <v>676</v>
      </c>
      <c r="F548" s="122" t="s">
        <v>26</v>
      </c>
      <c r="G548" s="86" t="s">
        <v>677</v>
      </c>
      <c r="H548" s="77" t="n">
        <v>45442</v>
      </c>
      <c r="I548" s="257"/>
      <c r="J548" s="257"/>
      <c r="K548" s="160" t="s">
        <v>678</v>
      </c>
      <c r="L548" s="199"/>
      <c r="M548" s="122"/>
      <c r="N548" s="134" t="s">
        <v>728</v>
      </c>
      <c r="O548" s="305"/>
      <c r="P548" s="305" t="n">
        <v>16</v>
      </c>
      <c r="Q548" s="306" t="s">
        <v>240</v>
      </c>
      <c r="R548" s="306" t="n">
        <v>0.19</v>
      </c>
      <c r="S548" s="30" t="n">
        <f aca="false">P548*R548</f>
        <v>3.04</v>
      </c>
      <c r="T548" s="310"/>
      <c r="U548" s="192" t="n">
        <f aca="false">S548*$T$352/SUM($S$352:$S$359)</f>
        <v>0.805707487347016</v>
      </c>
      <c r="V548" s="30" t="n">
        <f aca="false">U548+S548</f>
        <v>3.84570748734702</v>
      </c>
      <c r="W548" s="30" t="n">
        <f aca="false">V548/P548</f>
        <v>0.240356717959188</v>
      </c>
    </row>
    <row r="549" customFormat="false" ht="15" hidden="false" customHeight="true" outlineLevel="0" collapsed="false">
      <c r="A549" s="76" t="s">
        <v>675</v>
      </c>
      <c r="B549" s="76" t="str">
        <f aca="false">RIGHT(A549,LEN(A549)-FIND("_",A549))</f>
        <v>C55879</v>
      </c>
      <c r="C549" s="77" t="str">
        <f aca="false">_xlfn.TEXTJOIN("-",TRUE(),MID(A549,1,4),MID(A549,5,2),MID(A549,7,2))</f>
        <v>2024-06-10</v>
      </c>
      <c r="D549" s="77" t="n">
        <v>45453</v>
      </c>
      <c r="E549" s="122" t="s">
        <v>676</v>
      </c>
      <c r="F549" s="122" t="s">
        <v>26</v>
      </c>
      <c r="G549" s="86" t="s">
        <v>677</v>
      </c>
      <c r="H549" s="77" t="n">
        <v>45442</v>
      </c>
      <c r="I549" s="257"/>
      <c r="J549" s="257"/>
      <c r="K549" s="160" t="s">
        <v>678</v>
      </c>
      <c r="L549" s="199"/>
      <c r="M549" s="122"/>
      <c r="N549" s="299" t="s">
        <v>741</v>
      </c>
      <c r="O549" s="305"/>
      <c r="P549" s="305" t="n">
        <v>1</v>
      </c>
      <c r="Q549" s="306" t="s">
        <v>240</v>
      </c>
      <c r="R549" s="306" t="n">
        <v>27.47</v>
      </c>
      <c r="S549" s="30" t="n">
        <f aca="false">P549*R549</f>
        <v>27.47</v>
      </c>
      <c r="T549" s="310"/>
      <c r="U549" s="192" t="n">
        <f aca="false">S549*$T$352/SUM($S$352:$S$359)</f>
        <v>7.28052127546794</v>
      </c>
      <c r="V549" s="30" t="n">
        <f aca="false">U549+S549</f>
        <v>34.7505212754679</v>
      </c>
      <c r="W549" s="30" t="n">
        <f aca="false">V549/P549</f>
        <v>34.7505212754679</v>
      </c>
    </row>
    <row r="550" customFormat="false" ht="15" hidden="false" customHeight="true" outlineLevel="0" collapsed="false">
      <c r="A550" s="76" t="s">
        <v>675</v>
      </c>
      <c r="B550" s="76" t="str">
        <f aca="false">RIGHT(A550,LEN(A550)-FIND("_",A550))</f>
        <v>C55879</v>
      </c>
      <c r="C550" s="77" t="str">
        <f aca="false">_xlfn.TEXTJOIN("-",TRUE(),MID(A550,1,4),MID(A550,5,2),MID(A550,7,2))</f>
        <v>2024-06-10</v>
      </c>
      <c r="D550" s="77" t="n">
        <v>45453</v>
      </c>
      <c r="E550" s="122" t="s">
        <v>676</v>
      </c>
      <c r="F550" s="122" t="s">
        <v>26</v>
      </c>
      <c r="G550" s="86" t="s">
        <v>677</v>
      </c>
      <c r="H550" s="77" t="n">
        <v>45442</v>
      </c>
      <c r="I550" s="257"/>
      <c r="J550" s="257"/>
      <c r="K550" s="160" t="s">
        <v>678</v>
      </c>
      <c r="L550" s="199"/>
      <c r="M550" s="122"/>
      <c r="N550" s="134" t="s">
        <v>742</v>
      </c>
      <c r="O550" s="305"/>
      <c r="P550" s="305" t="n">
        <v>1</v>
      </c>
      <c r="Q550" s="306" t="s">
        <v>240</v>
      </c>
      <c r="R550" s="306" t="n">
        <v>3.92</v>
      </c>
      <c r="S550" s="30" t="n">
        <f aca="false">P550*R550</f>
        <v>3.92</v>
      </c>
      <c r="T550" s="310"/>
      <c r="U550" s="192" t="n">
        <f aca="false">S550*$T$352/SUM($S$352:$S$359)</f>
        <v>1.03893860210536</v>
      </c>
      <c r="V550" s="30" t="n">
        <f aca="false">U550+S550</f>
        <v>4.95893860210536</v>
      </c>
      <c r="W550" s="30" t="n">
        <f aca="false">V550/P550</f>
        <v>4.95893860210536</v>
      </c>
    </row>
    <row r="551" customFormat="false" ht="15.75" hidden="false" customHeight="true" outlineLevel="0" collapsed="false">
      <c r="A551" s="76" t="s">
        <v>675</v>
      </c>
      <c r="B551" s="76" t="str">
        <f aca="false">RIGHT(A551,LEN(A551)-FIND("_",A551))</f>
        <v>C55879</v>
      </c>
      <c r="C551" s="77" t="str">
        <f aca="false">_xlfn.TEXTJOIN("-",TRUE(),MID(A551,1,4),MID(A551,5,2),MID(A551,7,2))</f>
        <v>2024-06-10</v>
      </c>
      <c r="D551" s="77" t="n">
        <v>45453</v>
      </c>
      <c r="E551" s="122" t="s">
        <v>676</v>
      </c>
      <c r="F551" s="122" t="s">
        <v>26</v>
      </c>
      <c r="G551" s="86" t="s">
        <v>677</v>
      </c>
      <c r="H551" s="77" t="n">
        <v>45442</v>
      </c>
      <c r="I551" s="257"/>
      <c r="J551" s="257"/>
      <c r="K551" s="160" t="s">
        <v>678</v>
      </c>
      <c r="L551" s="199"/>
      <c r="M551" s="122"/>
      <c r="N551" s="134" t="s">
        <v>712</v>
      </c>
      <c r="O551" s="305"/>
      <c r="P551" s="305" t="n">
        <v>8</v>
      </c>
      <c r="Q551" s="306" t="s">
        <v>240</v>
      </c>
      <c r="R551" s="306" t="n">
        <v>4.54</v>
      </c>
      <c r="S551" s="30" t="n">
        <f aca="false">P551*R551</f>
        <v>36.32</v>
      </c>
      <c r="T551" s="310"/>
      <c r="U551" s="192" t="n">
        <f aca="false">S551*$T$352/SUM($S$352:$S$359)</f>
        <v>9.6260841909354</v>
      </c>
      <c r="V551" s="30" t="n">
        <f aca="false">U551+S551</f>
        <v>45.9460841909354</v>
      </c>
      <c r="W551" s="30" t="n">
        <f aca="false">V551/P551</f>
        <v>5.74326052386692</v>
      </c>
    </row>
    <row r="552" customFormat="false" ht="15" hidden="false" customHeight="true" outlineLevel="0" collapsed="false">
      <c r="A552" s="76" t="s">
        <v>675</v>
      </c>
      <c r="B552" s="76" t="str">
        <f aca="false">RIGHT(A552,LEN(A552)-FIND("_",A552))</f>
        <v>C55879</v>
      </c>
      <c r="C552" s="77" t="str">
        <f aca="false">_xlfn.TEXTJOIN("-",TRUE(),MID(A552,1,4),MID(A552,5,2),MID(A552,7,2))</f>
        <v>2024-06-10</v>
      </c>
      <c r="D552" s="77" t="n">
        <v>45453</v>
      </c>
      <c r="E552" s="122" t="s">
        <v>676</v>
      </c>
      <c r="F552" s="122" t="s">
        <v>26</v>
      </c>
      <c r="G552" s="86" t="s">
        <v>677</v>
      </c>
      <c r="H552" s="77" t="n">
        <v>45442</v>
      </c>
      <c r="I552" s="257"/>
      <c r="J552" s="257"/>
      <c r="K552" s="160" t="s">
        <v>678</v>
      </c>
      <c r="L552" s="199"/>
      <c r="M552" s="309"/>
      <c r="N552" s="134" t="s">
        <v>711</v>
      </c>
      <c r="O552" s="305"/>
      <c r="P552" s="305" t="n">
        <v>16</v>
      </c>
      <c r="Q552" s="306" t="s">
        <v>240</v>
      </c>
      <c r="R552" s="306" t="n">
        <v>0.23</v>
      </c>
      <c r="S552" s="30" t="n">
        <f aca="false">P552*R552</f>
        <v>3.68</v>
      </c>
      <c r="T552" s="311"/>
      <c r="U552" s="192" t="n">
        <f aca="false">S552*$T$352/SUM($S$352:$S$359)</f>
        <v>0.975330116262177</v>
      </c>
      <c r="V552" s="30" t="n">
        <f aca="false">U552+S552</f>
        <v>4.65533011626218</v>
      </c>
      <c r="W552" s="30" t="n">
        <f aca="false">V552/P552</f>
        <v>0.290958132266386</v>
      </c>
    </row>
    <row r="553" customFormat="false" ht="15" hidden="false" customHeight="true" outlineLevel="0" collapsed="false">
      <c r="A553" s="76" t="s">
        <v>675</v>
      </c>
      <c r="B553" s="76" t="str">
        <f aca="false">RIGHT(A553,LEN(A553)-FIND("_",A553))</f>
        <v>C55879</v>
      </c>
      <c r="C553" s="77" t="str">
        <f aca="false">_xlfn.TEXTJOIN("-",TRUE(),MID(A553,1,4),MID(A553,5,2),MID(A553,7,2))</f>
        <v>2024-06-10</v>
      </c>
      <c r="D553" s="77" t="n">
        <v>45453</v>
      </c>
      <c r="E553" s="122" t="s">
        <v>676</v>
      </c>
      <c r="F553" s="122" t="s">
        <v>26</v>
      </c>
      <c r="G553" s="86" t="s">
        <v>677</v>
      </c>
      <c r="H553" s="77" t="n">
        <v>45442</v>
      </c>
      <c r="I553" s="257"/>
      <c r="J553" s="257"/>
      <c r="K553" s="160" t="s">
        <v>678</v>
      </c>
      <c r="L553" s="199"/>
      <c r="M553" s="309"/>
      <c r="N553" s="134" t="s">
        <v>743</v>
      </c>
      <c r="O553" s="305"/>
      <c r="P553" s="305" t="n">
        <v>1</v>
      </c>
      <c r="Q553" s="306" t="s">
        <v>240</v>
      </c>
      <c r="R553" s="306" t="n">
        <v>2.79</v>
      </c>
      <c r="S553" s="30" t="n">
        <f aca="false">P553*R553</f>
        <v>2.79</v>
      </c>
      <c r="T553" s="123"/>
      <c r="U553" s="192" t="n">
        <f aca="false">S553*$T$352/SUM($S$352:$S$359)</f>
        <v>0.739448647927031</v>
      </c>
      <c r="V553" s="30" t="n">
        <f aca="false">U553+S553</f>
        <v>3.52944864792703</v>
      </c>
      <c r="W553" s="30" t="n">
        <f aca="false">V553/P553</f>
        <v>3.52944864792703</v>
      </c>
    </row>
    <row r="554" customFormat="false" ht="15" hidden="false" customHeight="true" outlineLevel="0" collapsed="false">
      <c r="A554" s="76" t="s">
        <v>675</v>
      </c>
      <c r="B554" s="76" t="str">
        <f aca="false">RIGHT(A554,LEN(A554)-FIND("_",A554))</f>
        <v>C55879</v>
      </c>
      <c r="C554" s="77" t="str">
        <f aca="false">_xlfn.TEXTJOIN("-",TRUE(),MID(A554,1,4),MID(A554,5,2),MID(A554,7,2))</f>
        <v>2024-06-10</v>
      </c>
      <c r="D554" s="77" t="n">
        <v>45453</v>
      </c>
      <c r="E554" s="122" t="s">
        <v>676</v>
      </c>
      <c r="F554" s="122" t="s">
        <v>26</v>
      </c>
      <c r="G554" s="86" t="s">
        <v>677</v>
      </c>
      <c r="H554" s="77" t="n">
        <v>45442</v>
      </c>
      <c r="I554" s="257"/>
      <c r="J554" s="257"/>
      <c r="K554" s="160" t="s">
        <v>678</v>
      </c>
      <c r="L554" s="256"/>
      <c r="M554" s="309"/>
      <c r="N554" s="134" t="s">
        <v>720</v>
      </c>
      <c r="O554" s="305"/>
      <c r="P554" s="305" t="n">
        <v>8</v>
      </c>
      <c r="Q554" s="306" t="s">
        <v>240</v>
      </c>
      <c r="R554" s="306" t="n">
        <v>0.8</v>
      </c>
      <c r="S554" s="30" t="n">
        <f aca="false">P554*R554</f>
        <v>6.4</v>
      </c>
      <c r="T554" s="123"/>
      <c r="U554" s="192" t="n">
        <f aca="false">S554*$T$352/SUM($S$352:$S$359)</f>
        <v>1.69622628915161</v>
      </c>
      <c r="V554" s="30" t="n">
        <f aca="false">U554+S554</f>
        <v>8.09622628915161</v>
      </c>
      <c r="W554" s="30" t="n">
        <f aca="false">V554/P554</f>
        <v>1.01202828614395</v>
      </c>
    </row>
    <row r="555" customFormat="false" ht="15" hidden="false" customHeight="true" outlineLevel="0" collapsed="false">
      <c r="A555" s="76" t="s">
        <v>675</v>
      </c>
      <c r="B555" s="76" t="str">
        <f aca="false">RIGHT(A555,LEN(A555)-FIND("_",A555))</f>
        <v>C55879</v>
      </c>
      <c r="C555" s="77" t="str">
        <f aca="false">_xlfn.TEXTJOIN("-",TRUE(),MID(A555,1,4),MID(A555,5,2),MID(A555,7,2))</f>
        <v>2024-06-10</v>
      </c>
      <c r="D555" s="77" t="n">
        <v>45453</v>
      </c>
      <c r="E555" s="122" t="s">
        <v>676</v>
      </c>
      <c r="F555" s="122" t="s">
        <v>26</v>
      </c>
      <c r="G555" s="86" t="s">
        <v>677</v>
      </c>
      <c r="H555" s="77" t="n">
        <v>45442</v>
      </c>
      <c r="I555" s="257"/>
      <c r="J555" s="257"/>
      <c r="K555" s="160" t="s">
        <v>678</v>
      </c>
      <c r="L555" s="256"/>
      <c r="M555" s="309"/>
      <c r="N555" s="134" t="s">
        <v>714</v>
      </c>
      <c r="O555" s="305"/>
      <c r="P555" s="305" t="n">
        <v>16</v>
      </c>
      <c r="Q555" s="306" t="s">
        <v>240</v>
      </c>
      <c r="R555" s="306" t="n">
        <v>0.1</v>
      </c>
      <c r="S555" s="30" t="n">
        <f aca="false">P555*R555</f>
        <v>1.6</v>
      </c>
      <c r="T555" s="123"/>
      <c r="U555" s="192" t="n">
        <f aca="false">S555*$T$352/SUM($S$352:$S$359)</f>
        <v>0.424056572287903</v>
      </c>
      <c r="V555" s="30" t="n">
        <f aca="false">U555+S555</f>
        <v>2.0240565722879</v>
      </c>
      <c r="W555" s="30" t="n">
        <f aca="false">V555/P555</f>
        <v>0.126503535767994</v>
      </c>
    </row>
    <row r="556" customFormat="false" ht="15" hidden="false" customHeight="true" outlineLevel="0" collapsed="false">
      <c r="A556" s="76" t="s">
        <v>675</v>
      </c>
      <c r="B556" s="76" t="str">
        <f aca="false">RIGHT(A556,LEN(A556)-FIND("_",A556))</f>
        <v>C55879</v>
      </c>
      <c r="C556" s="77" t="str">
        <f aca="false">_xlfn.TEXTJOIN("-",TRUE(),MID(A556,1,4),MID(A556,5,2),MID(A556,7,2))</f>
        <v>2024-06-10</v>
      </c>
      <c r="D556" s="77" t="n">
        <v>45453</v>
      </c>
      <c r="E556" s="122" t="s">
        <v>676</v>
      </c>
      <c r="F556" s="122" t="s">
        <v>26</v>
      </c>
      <c r="G556" s="86" t="s">
        <v>677</v>
      </c>
      <c r="H556" s="77" t="n">
        <v>45442</v>
      </c>
      <c r="I556" s="257"/>
      <c r="J556" s="257"/>
      <c r="K556" s="160" t="s">
        <v>678</v>
      </c>
      <c r="L556" s="256"/>
      <c r="M556" s="309"/>
      <c r="N556" s="134" t="s">
        <v>744</v>
      </c>
      <c r="O556" s="305"/>
      <c r="P556" s="305" t="n">
        <v>1</v>
      </c>
      <c r="Q556" s="306" t="s">
        <v>240</v>
      </c>
      <c r="R556" s="306" t="n">
        <v>5.03</v>
      </c>
      <c r="S556" s="30" t="n">
        <f aca="false">P556*R556</f>
        <v>5.03</v>
      </c>
      <c r="T556" s="123"/>
      <c r="U556" s="192" t="n">
        <f aca="false">S556*$T$352/SUM($S$352:$S$359)</f>
        <v>1.3331278491301</v>
      </c>
      <c r="V556" s="30" t="n">
        <f aca="false">U556+S556</f>
        <v>6.3631278491301</v>
      </c>
      <c r="W556" s="30" t="n">
        <f aca="false">V556/P556</f>
        <v>6.3631278491301</v>
      </c>
    </row>
    <row r="557" customFormat="false" ht="15" hidden="false" customHeight="true" outlineLevel="0" collapsed="false">
      <c r="A557" s="76" t="s">
        <v>675</v>
      </c>
      <c r="B557" s="76" t="str">
        <f aca="false">RIGHT(A557,LEN(A557)-FIND("_",A557))</f>
        <v>C55879</v>
      </c>
      <c r="C557" s="77" t="str">
        <f aca="false">_xlfn.TEXTJOIN("-",TRUE(),MID(A557,1,4),MID(A557,5,2),MID(A557,7,2))</f>
        <v>2024-06-10</v>
      </c>
      <c r="D557" s="77" t="n">
        <v>45453</v>
      </c>
      <c r="E557" s="122" t="s">
        <v>676</v>
      </c>
      <c r="F557" s="122" t="s">
        <v>26</v>
      </c>
      <c r="G557" s="86" t="s">
        <v>677</v>
      </c>
      <c r="H557" s="77" t="n">
        <v>45442</v>
      </c>
      <c r="I557" s="257"/>
      <c r="J557" s="257"/>
      <c r="K557" s="160" t="s">
        <v>678</v>
      </c>
      <c r="L557" s="256"/>
      <c r="M557" s="309"/>
      <c r="N557" s="134" t="s">
        <v>720</v>
      </c>
      <c r="O557" s="305"/>
      <c r="P557" s="305" t="n">
        <v>4</v>
      </c>
      <c r="Q557" s="306" t="s">
        <v>240</v>
      </c>
      <c r="R557" s="306" t="n">
        <v>0.8</v>
      </c>
      <c r="S557" s="30" t="n">
        <f aca="false">P557*R557</f>
        <v>3.2</v>
      </c>
      <c r="T557" s="123"/>
      <c r="U557" s="192" t="n">
        <f aca="false">S557*$T$352/SUM($S$352:$S$359)</f>
        <v>0.848113144575806</v>
      </c>
      <c r="V557" s="30" t="n">
        <f aca="false">U557+S557</f>
        <v>4.04811314457581</v>
      </c>
      <c r="W557" s="30" t="n">
        <f aca="false">V557/P557</f>
        <v>1.01202828614395</v>
      </c>
    </row>
    <row r="558" customFormat="false" ht="15" hidden="false" customHeight="true" outlineLevel="0" collapsed="false">
      <c r="A558" s="76" t="s">
        <v>675</v>
      </c>
      <c r="B558" s="76" t="str">
        <f aca="false">RIGHT(A558,LEN(A558)-FIND("_",A558))</f>
        <v>C55879</v>
      </c>
      <c r="C558" s="77" t="str">
        <f aca="false">_xlfn.TEXTJOIN("-",TRUE(),MID(A558,1,4),MID(A558,5,2),MID(A558,7,2))</f>
        <v>2024-06-10</v>
      </c>
      <c r="D558" s="77" t="n">
        <v>45453</v>
      </c>
      <c r="E558" s="122" t="s">
        <v>676</v>
      </c>
      <c r="F558" s="122" t="s">
        <v>26</v>
      </c>
      <c r="G558" s="86" t="s">
        <v>677</v>
      </c>
      <c r="H558" s="77" t="n">
        <v>45442</v>
      </c>
      <c r="I558" s="257"/>
      <c r="J558" s="257"/>
      <c r="K558" s="160" t="s">
        <v>678</v>
      </c>
      <c r="L558" s="256"/>
      <c r="M558" s="309"/>
      <c r="N558" s="134" t="s">
        <v>714</v>
      </c>
      <c r="O558" s="305"/>
      <c r="P558" s="305" t="n">
        <v>8</v>
      </c>
      <c r="Q558" s="306" t="s">
        <v>240</v>
      </c>
      <c r="R558" s="306" t="n">
        <v>0.1</v>
      </c>
      <c r="S558" s="30" t="n">
        <f aca="false">P558*R558</f>
        <v>0.8</v>
      </c>
      <c r="T558" s="123"/>
      <c r="U558" s="192" t="n">
        <f aca="false">S558*$T$352/SUM($S$352:$S$359)</f>
        <v>0.212028286143952</v>
      </c>
      <c r="V558" s="30" t="n">
        <f aca="false">U558+S558</f>
        <v>1.01202828614395</v>
      </c>
      <c r="W558" s="30" t="n">
        <f aca="false">V558/P558</f>
        <v>0.126503535767994</v>
      </c>
    </row>
    <row r="559" customFormat="false" ht="15" hidden="false" customHeight="true" outlineLevel="0" collapsed="false">
      <c r="A559" s="76" t="s">
        <v>675</v>
      </c>
      <c r="B559" s="76" t="str">
        <f aca="false">RIGHT(A559,LEN(A559)-FIND("_",A559))</f>
        <v>C55879</v>
      </c>
      <c r="C559" s="77" t="str">
        <f aca="false">_xlfn.TEXTJOIN("-",TRUE(),MID(A559,1,4),MID(A559,5,2),MID(A559,7,2))</f>
        <v>2024-06-10</v>
      </c>
      <c r="D559" s="77" t="n">
        <v>45453</v>
      </c>
      <c r="E559" s="122" t="s">
        <v>676</v>
      </c>
      <c r="F559" s="122" t="s">
        <v>26</v>
      </c>
      <c r="G559" s="86" t="s">
        <v>677</v>
      </c>
      <c r="H559" s="77" t="n">
        <v>45442</v>
      </c>
      <c r="I559" s="257"/>
      <c r="J559" s="257"/>
      <c r="K559" s="160" t="s">
        <v>678</v>
      </c>
      <c r="L559" s="256"/>
      <c r="M559" s="309"/>
      <c r="N559" s="299" t="s">
        <v>745</v>
      </c>
      <c r="O559" s="305"/>
      <c r="P559" s="305" t="n">
        <v>2</v>
      </c>
      <c r="Q559" s="306" t="s">
        <v>240</v>
      </c>
      <c r="R559" s="306" t="n">
        <v>27.47</v>
      </c>
      <c r="S559" s="30" t="n">
        <f aca="false">P559*R559</f>
        <v>54.94</v>
      </c>
      <c r="T559" s="123"/>
      <c r="U559" s="192" t="n">
        <f aca="false">S559*$T$352/SUM($S$352:$S$359)</f>
        <v>14.5610425509359</v>
      </c>
      <c r="V559" s="30" t="n">
        <f aca="false">U559+S559</f>
        <v>69.5010425509359</v>
      </c>
      <c r="W559" s="30" t="n">
        <f aca="false">V559/P559</f>
        <v>34.7505212754679</v>
      </c>
    </row>
    <row r="560" customFormat="false" ht="15" hidden="false" customHeight="true" outlineLevel="0" collapsed="false">
      <c r="A560" s="76" t="s">
        <v>675</v>
      </c>
      <c r="B560" s="76" t="str">
        <f aca="false">RIGHT(A560,LEN(A560)-FIND("_",A560))</f>
        <v>C55879</v>
      </c>
      <c r="C560" s="77" t="str">
        <f aca="false">_xlfn.TEXTJOIN("-",TRUE(),MID(A560,1,4),MID(A560,5,2),MID(A560,7,2))</f>
        <v>2024-06-10</v>
      </c>
      <c r="D560" s="77" t="n">
        <v>45453</v>
      </c>
      <c r="E560" s="122" t="s">
        <v>676</v>
      </c>
      <c r="F560" s="122" t="s">
        <v>26</v>
      </c>
      <c r="G560" s="86" t="s">
        <v>677</v>
      </c>
      <c r="H560" s="77" t="n">
        <v>45442</v>
      </c>
      <c r="I560" s="257"/>
      <c r="J560" s="257"/>
      <c r="K560" s="160" t="s">
        <v>678</v>
      </c>
      <c r="L560" s="256"/>
      <c r="M560" s="309"/>
      <c r="N560" s="134" t="s">
        <v>726</v>
      </c>
      <c r="O560" s="305"/>
      <c r="P560" s="305" t="n">
        <v>8</v>
      </c>
      <c r="Q560" s="306" t="s">
        <v>240</v>
      </c>
      <c r="R560" s="306" t="n">
        <v>1.14</v>
      </c>
      <c r="S560" s="30" t="n">
        <f aca="false">P560*R560</f>
        <v>9.12</v>
      </c>
      <c r="T560" s="123"/>
      <c r="U560" s="192" t="n">
        <f aca="false">S560*$T$352/SUM($S$352:$S$359)</f>
        <v>2.41712246204105</v>
      </c>
      <c r="V560" s="30" t="n">
        <f aca="false">U560+S560</f>
        <v>11.537122462041</v>
      </c>
      <c r="W560" s="30" t="n">
        <f aca="false">V560/P560</f>
        <v>1.44214030775513</v>
      </c>
    </row>
    <row r="561" customFormat="false" ht="15" hidden="false" customHeight="true" outlineLevel="0" collapsed="false">
      <c r="A561" s="76" t="s">
        <v>675</v>
      </c>
      <c r="B561" s="76" t="str">
        <f aca="false">RIGHT(A561,LEN(A561)-FIND("_",A561))</f>
        <v>C55879</v>
      </c>
      <c r="C561" s="77" t="str">
        <f aca="false">_xlfn.TEXTJOIN("-",TRUE(),MID(A561,1,4),MID(A561,5,2),MID(A561,7,2))</f>
        <v>2024-06-10</v>
      </c>
      <c r="D561" s="77" t="n">
        <v>45453</v>
      </c>
      <c r="E561" s="122" t="s">
        <v>676</v>
      </c>
      <c r="F561" s="122" t="s">
        <v>26</v>
      </c>
      <c r="G561" s="86" t="s">
        <v>677</v>
      </c>
      <c r="H561" s="77" t="n">
        <v>45442</v>
      </c>
      <c r="I561" s="257"/>
      <c r="J561" s="257"/>
      <c r="K561" s="160" t="s">
        <v>678</v>
      </c>
      <c r="L561" s="256"/>
      <c r="M561" s="309"/>
      <c r="N561" s="134" t="s">
        <v>746</v>
      </c>
      <c r="O561" s="305"/>
      <c r="P561" s="305" t="n">
        <v>21</v>
      </c>
      <c r="Q561" s="306" t="s">
        <v>240</v>
      </c>
      <c r="R561" s="306" t="n">
        <v>7.5</v>
      </c>
      <c r="S561" s="30" t="n">
        <f aca="false">P561*R561</f>
        <v>157.5</v>
      </c>
      <c r="T561" s="123"/>
      <c r="U561" s="192" t="n">
        <f aca="false">S561*$T$352/SUM($S$352:$S$359)</f>
        <v>41.7430688345905</v>
      </c>
      <c r="V561" s="30" t="n">
        <f aca="false">U561+S561</f>
        <v>199.24306883459</v>
      </c>
      <c r="W561" s="30" t="n">
        <f aca="false">V561/P561</f>
        <v>9.48776518259955</v>
      </c>
    </row>
    <row r="562" customFormat="false" ht="15" hidden="false" customHeight="true" outlineLevel="0" collapsed="false">
      <c r="A562" s="76" t="s">
        <v>675</v>
      </c>
      <c r="B562" s="76" t="str">
        <f aca="false">RIGHT(A562,LEN(A562)-FIND("_",A562))</f>
        <v>C55879</v>
      </c>
      <c r="C562" s="77" t="str">
        <f aca="false">_xlfn.TEXTJOIN("-",TRUE(),MID(A562,1,4),MID(A562,5,2),MID(A562,7,2))</f>
        <v>2024-06-10</v>
      </c>
      <c r="D562" s="77" t="n">
        <v>45453</v>
      </c>
      <c r="E562" s="122" t="s">
        <v>676</v>
      </c>
      <c r="F562" s="122" t="s">
        <v>26</v>
      </c>
      <c r="G562" s="86" t="s">
        <v>677</v>
      </c>
      <c r="H562" s="77" t="n">
        <v>45442</v>
      </c>
      <c r="I562" s="257"/>
      <c r="J562" s="257"/>
      <c r="K562" s="160" t="s">
        <v>678</v>
      </c>
      <c r="L562" s="256"/>
      <c r="M562" s="309"/>
      <c r="N562" s="134" t="s">
        <v>712</v>
      </c>
      <c r="O562" s="305"/>
      <c r="P562" s="305" t="n">
        <v>16</v>
      </c>
      <c r="Q562" s="306" t="s">
        <v>240</v>
      </c>
      <c r="R562" s="306" t="n">
        <v>4.54</v>
      </c>
      <c r="S562" s="30" t="n">
        <f aca="false">P562*R562</f>
        <v>72.64</v>
      </c>
      <c r="T562" s="123"/>
      <c r="U562" s="192" t="n">
        <f aca="false">S562*$T$352/SUM($S$352:$S$359)</f>
        <v>19.2521683818708</v>
      </c>
      <c r="V562" s="30" t="n">
        <f aca="false">U562+S562</f>
        <v>91.8921683818708</v>
      </c>
      <c r="W562" s="30" t="n">
        <f aca="false">V562/P562</f>
        <v>5.74326052386692</v>
      </c>
    </row>
    <row r="563" customFormat="false" ht="15" hidden="false" customHeight="true" outlineLevel="0" collapsed="false">
      <c r="A563" s="76" t="s">
        <v>675</v>
      </c>
      <c r="B563" s="76" t="str">
        <f aca="false">RIGHT(A563,LEN(A563)-FIND("_",A563))</f>
        <v>C55879</v>
      </c>
      <c r="C563" s="77" t="str">
        <f aca="false">_xlfn.TEXTJOIN("-",TRUE(),MID(A563,1,4),MID(A563,5,2),MID(A563,7,2))</f>
        <v>2024-06-10</v>
      </c>
      <c r="D563" s="77" t="n">
        <v>45453</v>
      </c>
      <c r="E563" s="122" t="s">
        <v>676</v>
      </c>
      <c r="F563" s="122" t="s">
        <v>26</v>
      </c>
      <c r="G563" s="86" t="s">
        <v>677</v>
      </c>
      <c r="H563" s="77" t="n">
        <v>45442</v>
      </c>
      <c r="I563" s="257"/>
      <c r="J563" s="257"/>
      <c r="K563" s="160" t="s">
        <v>678</v>
      </c>
      <c r="L563" s="256"/>
      <c r="M563" s="309"/>
      <c r="N563" s="134" t="s">
        <v>711</v>
      </c>
      <c r="O563" s="305"/>
      <c r="P563" s="305" t="n">
        <v>32</v>
      </c>
      <c r="Q563" s="306" t="s">
        <v>240</v>
      </c>
      <c r="R563" s="306" t="n">
        <v>0.23</v>
      </c>
      <c r="S563" s="30" t="n">
        <f aca="false">P563*R563</f>
        <v>7.36</v>
      </c>
      <c r="T563" s="123"/>
      <c r="U563" s="192" t="n">
        <f aca="false">S563*$T$352/SUM($S$352:$S$359)</f>
        <v>1.95066023252435</v>
      </c>
      <c r="V563" s="30" t="n">
        <f aca="false">U563+S563</f>
        <v>9.31066023252435</v>
      </c>
      <c r="W563" s="30" t="n">
        <f aca="false">V563/P563</f>
        <v>0.290958132266386</v>
      </c>
    </row>
    <row r="564" customFormat="false" ht="15" hidden="false" customHeight="true" outlineLevel="0" collapsed="false">
      <c r="A564" s="76" t="s">
        <v>675</v>
      </c>
      <c r="B564" s="76" t="str">
        <f aca="false">RIGHT(A564,LEN(A564)-FIND("_",A564))</f>
        <v>C55879</v>
      </c>
      <c r="C564" s="77" t="str">
        <f aca="false">_xlfn.TEXTJOIN("-",TRUE(),MID(A564,1,4),MID(A564,5,2),MID(A564,7,2))</f>
        <v>2024-06-10</v>
      </c>
      <c r="D564" s="77" t="n">
        <v>45453</v>
      </c>
      <c r="E564" s="122" t="s">
        <v>676</v>
      </c>
      <c r="F564" s="122" t="s">
        <v>26</v>
      </c>
      <c r="G564" s="86" t="s">
        <v>677</v>
      </c>
      <c r="H564" s="77" t="n">
        <v>45442</v>
      </c>
      <c r="I564" s="257"/>
      <c r="J564" s="257"/>
      <c r="K564" s="160" t="s">
        <v>678</v>
      </c>
      <c r="L564" s="256"/>
      <c r="M564" s="309"/>
      <c r="N564" s="134" t="s">
        <v>747</v>
      </c>
      <c r="O564" s="305"/>
      <c r="P564" s="305" t="n">
        <v>2</v>
      </c>
      <c r="Q564" s="306" t="s">
        <v>240</v>
      </c>
      <c r="R564" s="306" t="n">
        <v>2.79</v>
      </c>
      <c r="S564" s="30" t="n">
        <f aca="false">P564*R564</f>
        <v>5.58</v>
      </c>
      <c r="T564" s="123"/>
      <c r="U564" s="192" t="n">
        <f aca="false">S564*$T$352/SUM($S$352:$S$359)</f>
        <v>1.47889729585406</v>
      </c>
      <c r="V564" s="30" t="n">
        <f aca="false">U564+S564</f>
        <v>7.05889729585406</v>
      </c>
      <c r="W564" s="30" t="n">
        <f aca="false">V564/P564</f>
        <v>3.52944864792703</v>
      </c>
    </row>
    <row r="565" customFormat="false" ht="15" hidden="false" customHeight="true" outlineLevel="0" collapsed="false">
      <c r="A565" s="76" t="s">
        <v>675</v>
      </c>
      <c r="B565" s="76" t="str">
        <f aca="false">RIGHT(A565,LEN(A565)-FIND("_",A565))</f>
        <v>C55879</v>
      </c>
      <c r="C565" s="77" t="str">
        <f aca="false">_xlfn.TEXTJOIN("-",TRUE(),MID(A565,1,4),MID(A565,5,2),MID(A565,7,2))</f>
        <v>2024-06-10</v>
      </c>
      <c r="D565" s="77" t="n">
        <v>45453</v>
      </c>
      <c r="E565" s="122" t="s">
        <v>676</v>
      </c>
      <c r="F565" s="122" t="s">
        <v>26</v>
      </c>
      <c r="G565" s="86" t="s">
        <v>677</v>
      </c>
      <c r="H565" s="77" t="n">
        <v>45442</v>
      </c>
      <c r="I565" s="257"/>
      <c r="J565" s="257"/>
      <c r="K565" s="160" t="s">
        <v>678</v>
      </c>
      <c r="L565" s="256"/>
      <c r="M565" s="309"/>
      <c r="N565" s="134" t="s">
        <v>704</v>
      </c>
      <c r="O565" s="305"/>
      <c r="P565" s="305" t="n">
        <v>16</v>
      </c>
      <c r="Q565" s="306" t="s">
        <v>240</v>
      </c>
      <c r="R565" s="306" t="n">
        <v>0.8</v>
      </c>
      <c r="S565" s="30" t="n">
        <f aca="false">P565*R565</f>
        <v>12.8</v>
      </c>
      <c r="T565" s="123"/>
      <c r="U565" s="192" t="n">
        <f aca="false">S565*$T$352/SUM($S$352:$S$359)</f>
        <v>3.39245257830322</v>
      </c>
      <c r="V565" s="30" t="n">
        <f aca="false">U565+S565</f>
        <v>16.1924525783032</v>
      </c>
      <c r="W565" s="30" t="n">
        <f aca="false">V565/P565</f>
        <v>1.01202828614395</v>
      </c>
    </row>
    <row r="566" customFormat="false" ht="15.75" hidden="false" customHeight="true" outlineLevel="0" collapsed="false">
      <c r="A566" s="76" t="s">
        <v>675</v>
      </c>
      <c r="B566" s="76" t="str">
        <f aca="false">RIGHT(A566,LEN(A566)-FIND("_",A566))</f>
        <v>C55879</v>
      </c>
      <c r="C566" s="77" t="str">
        <f aca="false">_xlfn.TEXTJOIN("-",TRUE(),MID(A566,1,4),MID(A566,5,2),MID(A566,7,2))</f>
        <v>2024-06-10</v>
      </c>
      <c r="D566" s="77" t="n">
        <v>45453</v>
      </c>
      <c r="E566" s="122" t="s">
        <v>676</v>
      </c>
      <c r="F566" s="122" t="s">
        <v>26</v>
      </c>
      <c r="G566" s="86" t="s">
        <v>677</v>
      </c>
      <c r="H566" s="77" t="n">
        <v>45442</v>
      </c>
      <c r="I566" s="257"/>
      <c r="J566" s="257"/>
      <c r="K566" s="160" t="s">
        <v>678</v>
      </c>
      <c r="L566" s="256"/>
      <c r="M566" s="309"/>
      <c r="N566" s="134" t="s">
        <v>714</v>
      </c>
      <c r="O566" s="305"/>
      <c r="P566" s="305" t="n">
        <v>32</v>
      </c>
      <c r="Q566" s="306" t="s">
        <v>240</v>
      </c>
      <c r="R566" s="306" t="n">
        <v>0.1</v>
      </c>
      <c r="S566" s="30" t="n">
        <f aca="false">P566*R566</f>
        <v>3.2</v>
      </c>
      <c r="T566" s="123"/>
      <c r="U566" s="192" t="n">
        <f aca="false">S566*$T$352/SUM($S$352:$S$359)</f>
        <v>0.848113144575806</v>
      </c>
      <c r="V566" s="30" t="n">
        <f aca="false">U566+S566</f>
        <v>4.04811314457581</v>
      </c>
      <c r="W566" s="30" t="n">
        <f aca="false">V566/P566</f>
        <v>0.126503535767994</v>
      </c>
    </row>
    <row r="567" customFormat="false" ht="15.75" hidden="false" customHeight="true" outlineLevel="0" collapsed="false">
      <c r="A567" s="76" t="s">
        <v>675</v>
      </c>
      <c r="B567" s="76" t="str">
        <f aca="false">RIGHT(A567,LEN(A567)-FIND("_",A567))</f>
        <v>C55879</v>
      </c>
      <c r="C567" s="77" t="str">
        <f aca="false">_xlfn.TEXTJOIN("-",TRUE(),MID(A567,1,4),MID(A567,5,2),MID(A567,7,2))</f>
        <v>2024-06-10</v>
      </c>
      <c r="D567" s="77" t="n">
        <v>45453</v>
      </c>
      <c r="E567" s="122" t="s">
        <v>676</v>
      </c>
      <c r="F567" s="122" t="s">
        <v>26</v>
      </c>
      <c r="G567" s="86" t="s">
        <v>677</v>
      </c>
      <c r="H567" s="77" t="n">
        <v>45442</v>
      </c>
      <c r="I567" s="257"/>
      <c r="J567" s="257"/>
      <c r="K567" s="160" t="s">
        <v>678</v>
      </c>
      <c r="L567" s="256"/>
      <c r="M567" s="122"/>
      <c r="N567" s="134" t="s">
        <v>744</v>
      </c>
      <c r="O567" s="305"/>
      <c r="P567" s="305" t="n">
        <v>1</v>
      </c>
      <c r="Q567" s="306" t="s">
        <v>240</v>
      </c>
      <c r="R567" s="306" t="n">
        <v>5.03</v>
      </c>
      <c r="S567" s="30" t="n">
        <f aca="false">P567*R567</f>
        <v>5.03</v>
      </c>
      <c r="T567" s="130"/>
      <c r="U567" s="192" t="n">
        <f aca="false">S567*$T$352/SUM($S$352:$S$359)</f>
        <v>1.3331278491301</v>
      </c>
      <c r="V567" s="30" t="n">
        <f aca="false">U567+S567</f>
        <v>6.3631278491301</v>
      </c>
      <c r="W567" s="30" t="n">
        <f aca="false">V567/P567</f>
        <v>6.3631278491301</v>
      </c>
    </row>
    <row r="568" customFormat="false" ht="15" hidden="false" customHeight="true" outlineLevel="0" collapsed="false">
      <c r="A568" s="76" t="s">
        <v>675</v>
      </c>
      <c r="B568" s="76" t="str">
        <f aca="false">RIGHT(A568,LEN(A568)-FIND("_",A568))</f>
        <v>C55879</v>
      </c>
      <c r="C568" s="77" t="str">
        <f aca="false">_xlfn.TEXTJOIN("-",TRUE(),MID(A568,1,4),MID(A568,5,2),MID(A568,7,2))</f>
        <v>2024-06-10</v>
      </c>
      <c r="D568" s="77" t="n">
        <v>45453</v>
      </c>
      <c r="E568" s="122" t="s">
        <v>676</v>
      </c>
      <c r="F568" s="122" t="s">
        <v>26</v>
      </c>
      <c r="G568" s="86" t="s">
        <v>677</v>
      </c>
      <c r="H568" s="77" t="n">
        <v>45442</v>
      </c>
      <c r="I568" s="257"/>
      <c r="J568" s="257"/>
      <c r="K568" s="160" t="s">
        <v>678</v>
      </c>
      <c r="L568" s="256"/>
      <c r="M568" s="122"/>
      <c r="N568" s="134" t="s">
        <v>720</v>
      </c>
      <c r="O568" s="305"/>
      <c r="P568" s="305" t="n">
        <v>4</v>
      </c>
      <c r="Q568" s="306" t="s">
        <v>240</v>
      </c>
      <c r="R568" s="306" t="n">
        <v>0.8</v>
      </c>
      <c r="S568" s="30" t="n">
        <f aca="false">P568*R568</f>
        <v>3.2</v>
      </c>
      <c r="T568" s="130"/>
      <c r="U568" s="192" t="n">
        <f aca="false">S568*$T$352/SUM($S$352:$S$359)</f>
        <v>0.848113144575806</v>
      </c>
      <c r="V568" s="30" t="n">
        <f aca="false">U568+S568</f>
        <v>4.04811314457581</v>
      </c>
      <c r="W568" s="30" t="n">
        <f aca="false">V568/P568</f>
        <v>1.01202828614395</v>
      </c>
    </row>
    <row r="569" customFormat="false" ht="15" hidden="false" customHeight="true" outlineLevel="0" collapsed="false">
      <c r="A569" s="76" t="s">
        <v>675</v>
      </c>
      <c r="B569" s="76" t="str">
        <f aca="false">RIGHT(A569,LEN(A569)-FIND("_",A569))</f>
        <v>C55879</v>
      </c>
      <c r="C569" s="77" t="str">
        <f aca="false">_xlfn.TEXTJOIN("-",TRUE(),MID(A569,1,4),MID(A569,5,2),MID(A569,7,2))</f>
        <v>2024-06-10</v>
      </c>
      <c r="D569" s="77" t="n">
        <v>45453</v>
      </c>
      <c r="E569" s="122" t="s">
        <v>676</v>
      </c>
      <c r="F569" s="122" t="s">
        <v>26</v>
      </c>
      <c r="G569" s="86" t="s">
        <v>677</v>
      </c>
      <c r="H569" s="77" t="n">
        <v>45442</v>
      </c>
      <c r="I569" s="257"/>
      <c r="J569" s="257"/>
      <c r="K569" s="160" t="s">
        <v>678</v>
      </c>
      <c r="L569" s="256"/>
      <c r="M569" s="122"/>
      <c r="N569" s="134" t="s">
        <v>748</v>
      </c>
      <c r="O569" s="303"/>
      <c r="P569" s="303" t="n">
        <v>7</v>
      </c>
      <c r="Q569" s="304" t="s">
        <v>240</v>
      </c>
      <c r="R569" s="304" t="n">
        <v>18.85</v>
      </c>
      <c r="S569" s="30" t="n">
        <f aca="false">P569*R569</f>
        <v>131.95</v>
      </c>
      <c r="T569" s="130"/>
      <c r="U569" s="192" t="n">
        <f aca="false">S569*$T$352/SUM($S$352:$S$359)</f>
        <v>34.971415445868</v>
      </c>
      <c r="V569" s="30" t="n">
        <f aca="false">U569+S569</f>
        <v>166.921415445868</v>
      </c>
      <c r="W569" s="30" t="n">
        <f aca="false">V569/P569</f>
        <v>23.8459164922669</v>
      </c>
    </row>
    <row r="570" customFormat="false" ht="15" hidden="false" customHeight="true" outlineLevel="0" collapsed="false">
      <c r="A570" s="76" t="s">
        <v>675</v>
      </c>
      <c r="B570" s="76" t="str">
        <f aca="false">RIGHT(A570,LEN(A570)-FIND("_",A570))</f>
        <v>C55879</v>
      </c>
      <c r="C570" s="77" t="str">
        <f aca="false">_xlfn.TEXTJOIN("-",TRUE(),MID(A570,1,4),MID(A570,5,2),MID(A570,7,2))</f>
        <v>2024-06-10</v>
      </c>
      <c r="D570" s="77" t="n">
        <v>45453</v>
      </c>
      <c r="E570" s="122" t="s">
        <v>676</v>
      </c>
      <c r="F570" s="122" t="s">
        <v>26</v>
      </c>
      <c r="G570" s="86" t="s">
        <v>677</v>
      </c>
      <c r="H570" s="77" t="n">
        <v>45442</v>
      </c>
      <c r="I570" s="257"/>
      <c r="J570" s="257"/>
      <c r="K570" s="160" t="s">
        <v>678</v>
      </c>
      <c r="L570" s="256"/>
      <c r="M570" s="122"/>
      <c r="N570" s="134" t="s">
        <v>711</v>
      </c>
      <c r="O570" s="305"/>
      <c r="P570" s="305" t="n">
        <v>24</v>
      </c>
      <c r="Q570" s="306" t="s">
        <v>240</v>
      </c>
      <c r="R570" s="306" t="n">
        <v>0.23</v>
      </c>
      <c r="S570" s="30" t="n">
        <f aca="false">P570*R570</f>
        <v>5.52</v>
      </c>
      <c r="T570" s="130"/>
      <c r="U570" s="192" t="n">
        <f aca="false">S570*$T$352/SUM($S$352:$S$359)</f>
        <v>1.46299517439327</v>
      </c>
      <c r="V570" s="30" t="n">
        <f aca="false">U570+S570</f>
        <v>6.98299517439327</v>
      </c>
      <c r="W570" s="30" t="n">
        <f aca="false">V570/P570</f>
        <v>0.290958132266386</v>
      </c>
    </row>
    <row r="571" customFormat="false" ht="16.5" hidden="false" customHeight="true" outlineLevel="0" collapsed="false">
      <c r="A571" s="76" t="s">
        <v>675</v>
      </c>
      <c r="B571" s="76" t="str">
        <f aca="false">RIGHT(A571,LEN(A571)-FIND("_",A571))</f>
        <v>C55879</v>
      </c>
      <c r="C571" s="77" t="str">
        <f aca="false">_xlfn.TEXTJOIN("-",TRUE(),MID(A571,1,4),MID(A571,5,2),MID(A571,7,2))</f>
        <v>2024-06-10</v>
      </c>
      <c r="D571" s="77" t="n">
        <v>45453</v>
      </c>
      <c r="E571" s="122" t="s">
        <v>676</v>
      </c>
      <c r="F571" s="122" t="s">
        <v>26</v>
      </c>
      <c r="G571" s="86" t="s">
        <v>677</v>
      </c>
      <c r="H571" s="77" t="n">
        <v>45442</v>
      </c>
      <c r="I571" s="257"/>
      <c r="J571" s="257"/>
      <c r="K571" s="160" t="s">
        <v>678</v>
      </c>
      <c r="L571" s="256"/>
      <c r="M571" s="122"/>
      <c r="N571" s="134" t="s">
        <v>749</v>
      </c>
      <c r="O571" s="305"/>
      <c r="P571" s="305" t="n">
        <v>12</v>
      </c>
      <c r="Q571" s="306" t="s">
        <v>240</v>
      </c>
      <c r="R571" s="306" t="n">
        <v>3.07</v>
      </c>
      <c r="S571" s="30" t="n">
        <f aca="false">P571*R571</f>
        <v>36.84</v>
      </c>
      <c r="T571" s="130"/>
      <c r="U571" s="192" t="n">
        <f aca="false">S571*$T$352/SUM($S$352:$S$359)</f>
        <v>9.76390257692897</v>
      </c>
      <c r="V571" s="30" t="n">
        <f aca="false">U571+S571</f>
        <v>46.603902576929</v>
      </c>
      <c r="W571" s="30" t="n">
        <f aca="false">V571/P571</f>
        <v>3.88365854807741</v>
      </c>
    </row>
    <row r="572" customFormat="false" ht="16.5" hidden="false" customHeight="true" outlineLevel="0" collapsed="false">
      <c r="A572" s="76" t="s">
        <v>675</v>
      </c>
      <c r="B572" s="76" t="str">
        <f aca="false">RIGHT(A572,LEN(A572)-FIND("_",A572))</f>
        <v>C55879</v>
      </c>
      <c r="C572" s="77" t="str">
        <f aca="false">_xlfn.TEXTJOIN("-",TRUE(),MID(A572,1,4),MID(A572,5,2),MID(A572,7,2))</f>
        <v>2024-06-10</v>
      </c>
      <c r="D572" s="77" t="n">
        <v>45453</v>
      </c>
      <c r="E572" s="122" t="s">
        <v>676</v>
      </c>
      <c r="F572" s="122" t="s">
        <v>26</v>
      </c>
      <c r="G572" s="86" t="s">
        <v>677</v>
      </c>
      <c r="H572" s="77" t="n">
        <v>45442</v>
      </c>
      <c r="I572" s="257"/>
      <c r="J572" s="257"/>
      <c r="K572" s="160" t="s">
        <v>678</v>
      </c>
      <c r="L572" s="256"/>
      <c r="M572" s="122"/>
      <c r="N572" s="134" t="s">
        <v>740</v>
      </c>
      <c r="O572" s="305"/>
      <c r="P572" s="305" t="n">
        <v>1</v>
      </c>
      <c r="Q572" s="306" t="s">
        <v>240</v>
      </c>
      <c r="R572" s="306" t="n">
        <v>11.27</v>
      </c>
      <c r="S572" s="30" t="n">
        <f aca="false">P572*R572</f>
        <v>11.27</v>
      </c>
      <c r="T572" s="130"/>
      <c r="U572" s="192" t="n">
        <f aca="false">S572*$T$352/SUM($S$352:$S$359)</f>
        <v>2.98694848105292</v>
      </c>
      <c r="V572" s="30" t="n">
        <f aca="false">U572+S572</f>
        <v>14.2569484810529</v>
      </c>
      <c r="W572" s="30" t="n">
        <f aca="false">V572/P572</f>
        <v>14.2569484810529</v>
      </c>
    </row>
    <row r="573" customFormat="false" ht="15" hidden="false" customHeight="true" outlineLevel="0" collapsed="false">
      <c r="A573" s="76" t="s">
        <v>675</v>
      </c>
      <c r="B573" s="76" t="str">
        <f aca="false">RIGHT(A573,LEN(A573)-FIND("_",A573))</f>
        <v>C55879</v>
      </c>
      <c r="C573" s="77" t="str">
        <f aca="false">_xlfn.TEXTJOIN("-",TRUE(),MID(A573,1,4),MID(A573,5,2),MID(A573,7,2))</f>
        <v>2024-06-10</v>
      </c>
      <c r="D573" s="77" t="n">
        <v>45453</v>
      </c>
      <c r="E573" s="122" t="s">
        <v>676</v>
      </c>
      <c r="F573" s="122" t="s">
        <v>26</v>
      </c>
      <c r="G573" s="86" t="s">
        <v>677</v>
      </c>
      <c r="H573" s="77" t="n">
        <v>45442</v>
      </c>
      <c r="I573" s="257"/>
      <c r="J573" s="257"/>
      <c r="K573" s="160" t="s">
        <v>678</v>
      </c>
      <c r="L573" s="256"/>
      <c r="M573" s="122"/>
      <c r="N573" s="134" t="s">
        <v>735</v>
      </c>
      <c r="O573" s="305"/>
      <c r="P573" s="305" t="n">
        <v>32</v>
      </c>
      <c r="Q573" s="306" t="s">
        <v>240</v>
      </c>
      <c r="R573" s="306" t="n">
        <v>0.28</v>
      </c>
      <c r="S573" s="30" t="n">
        <f aca="false">P573*R573</f>
        <v>8.96</v>
      </c>
      <c r="T573" s="130"/>
      <c r="U573" s="192" t="n">
        <f aca="false">S573*$T$352/SUM($S$352:$S$359)</f>
        <v>2.37471680481226</v>
      </c>
      <c r="V573" s="30" t="n">
        <f aca="false">U573+S573</f>
        <v>11.3347168048123</v>
      </c>
      <c r="W573" s="30" t="n">
        <f aca="false">V573/P573</f>
        <v>0.354209900150383</v>
      </c>
    </row>
    <row r="574" customFormat="false" ht="15" hidden="false" customHeight="true" outlineLevel="0" collapsed="false">
      <c r="A574" s="76" t="s">
        <v>675</v>
      </c>
      <c r="B574" s="76" t="str">
        <f aca="false">RIGHT(A574,LEN(A574)-FIND("_",A574))</f>
        <v>C55879</v>
      </c>
      <c r="C574" s="77" t="str">
        <f aca="false">_xlfn.TEXTJOIN("-",TRUE(),MID(A574,1,4),MID(A574,5,2),MID(A574,7,2))</f>
        <v>2024-06-10</v>
      </c>
      <c r="D574" s="77" t="n">
        <v>45453</v>
      </c>
      <c r="E574" s="122" t="s">
        <v>676</v>
      </c>
      <c r="F574" s="122" t="s">
        <v>26</v>
      </c>
      <c r="G574" s="86" t="s">
        <v>677</v>
      </c>
      <c r="H574" s="77" t="n">
        <v>45442</v>
      </c>
      <c r="I574" s="257"/>
      <c r="J574" s="257"/>
      <c r="K574" s="160" t="s">
        <v>678</v>
      </c>
      <c r="L574" s="256"/>
      <c r="M574" s="122"/>
      <c r="N574" s="134" t="s">
        <v>734</v>
      </c>
      <c r="O574" s="305"/>
      <c r="P574" s="305" t="n">
        <v>16</v>
      </c>
      <c r="Q574" s="306" t="s">
        <v>240</v>
      </c>
      <c r="R574" s="306" t="n">
        <v>6.56</v>
      </c>
      <c r="S574" s="30" t="n">
        <f aca="false">P574*R574</f>
        <v>104.96</v>
      </c>
      <c r="T574" s="130"/>
      <c r="U574" s="192" t="n">
        <f aca="false">S574*$T$352/SUM($S$352:$S$359)</f>
        <v>27.8181111420864</v>
      </c>
      <c r="V574" s="30" t="n">
        <f aca="false">U574+S574</f>
        <v>132.778111142086</v>
      </c>
      <c r="W574" s="30" t="n">
        <f aca="false">V574/P574</f>
        <v>8.2986319463804</v>
      </c>
    </row>
    <row r="575" customFormat="false" ht="15" hidden="false" customHeight="true" outlineLevel="0" collapsed="false">
      <c r="A575" s="76" t="s">
        <v>675</v>
      </c>
      <c r="B575" s="76" t="str">
        <f aca="false">RIGHT(A575,LEN(A575)-FIND("_",A575))</f>
        <v>C55879</v>
      </c>
      <c r="C575" s="77" t="str">
        <f aca="false">_xlfn.TEXTJOIN("-",TRUE(),MID(A575,1,4),MID(A575,5,2),MID(A575,7,2))</f>
        <v>2024-06-10</v>
      </c>
      <c r="D575" s="77" t="n">
        <v>45453</v>
      </c>
      <c r="E575" s="122" t="s">
        <v>676</v>
      </c>
      <c r="F575" s="122" t="s">
        <v>26</v>
      </c>
      <c r="G575" s="86" t="s">
        <v>677</v>
      </c>
      <c r="H575" s="77" t="n">
        <v>45442</v>
      </c>
      <c r="I575" s="257"/>
      <c r="J575" s="257"/>
      <c r="K575" s="160" t="s">
        <v>678</v>
      </c>
      <c r="L575" s="256"/>
      <c r="M575" s="122"/>
      <c r="N575" s="134" t="s">
        <v>748</v>
      </c>
      <c r="O575" s="303"/>
      <c r="P575" s="303" t="n">
        <v>1</v>
      </c>
      <c r="Q575" s="304" t="s">
        <v>240</v>
      </c>
      <c r="R575" s="304" t="n">
        <v>18.85</v>
      </c>
      <c r="S575" s="30" t="n">
        <f aca="false">P575*R575</f>
        <v>18.85</v>
      </c>
      <c r="T575" s="130"/>
      <c r="U575" s="192" t="n">
        <f aca="false">S575*$T$352/SUM($S$352:$S$359)</f>
        <v>4.99591649226686</v>
      </c>
      <c r="V575" s="30" t="n">
        <f aca="false">U575+S575</f>
        <v>23.8459164922669</v>
      </c>
      <c r="W575" s="30" t="n">
        <f aca="false">V575/P575</f>
        <v>23.8459164922669</v>
      </c>
    </row>
    <row r="576" customFormat="false" ht="15" hidden="false" customHeight="true" outlineLevel="0" collapsed="false">
      <c r="A576" s="76" t="s">
        <v>675</v>
      </c>
      <c r="B576" s="76" t="str">
        <f aca="false">RIGHT(A576,LEN(A576)-FIND("_",A576))</f>
        <v>C55879</v>
      </c>
      <c r="C576" s="77" t="str">
        <f aca="false">_xlfn.TEXTJOIN("-",TRUE(),MID(A576,1,4),MID(A576,5,2),MID(A576,7,2))</f>
        <v>2024-06-10</v>
      </c>
      <c r="D576" s="77" t="n">
        <v>45453</v>
      </c>
      <c r="E576" s="122" t="s">
        <v>676</v>
      </c>
      <c r="F576" s="122" t="s">
        <v>26</v>
      </c>
      <c r="G576" s="86" t="s">
        <v>677</v>
      </c>
      <c r="H576" s="77" t="n">
        <v>45442</v>
      </c>
      <c r="I576" s="257"/>
      <c r="J576" s="257"/>
      <c r="K576" s="160" t="s">
        <v>678</v>
      </c>
      <c r="L576" s="256"/>
      <c r="M576" s="122"/>
      <c r="N576" s="299" t="s">
        <v>750</v>
      </c>
      <c r="O576" s="303"/>
      <c r="P576" s="303" t="n">
        <v>1</v>
      </c>
      <c r="Q576" s="304" t="s">
        <v>240</v>
      </c>
      <c r="R576" s="304" t="n">
        <v>573.1</v>
      </c>
      <c r="S576" s="30" t="n">
        <f aca="false">P576*R576</f>
        <v>573.1</v>
      </c>
      <c r="T576" s="130"/>
      <c r="U576" s="192" t="n">
        <f aca="false">S576*$T$352/SUM($S$352:$S$359)</f>
        <v>151.891763486373</v>
      </c>
      <c r="V576" s="30" t="n">
        <f aca="false">U576+S576</f>
        <v>724.991763486373</v>
      </c>
      <c r="W576" s="30" t="n">
        <f aca="false">V576/P576</f>
        <v>724.991763486373</v>
      </c>
    </row>
    <row r="577" customFormat="false" ht="15" hidden="false" customHeight="true" outlineLevel="0" collapsed="false">
      <c r="A577" s="76" t="s">
        <v>675</v>
      </c>
      <c r="B577" s="76" t="str">
        <f aca="false">RIGHT(A577,LEN(A577)-FIND("_",A577))</f>
        <v>C55879</v>
      </c>
      <c r="C577" s="77" t="str">
        <f aca="false">_xlfn.TEXTJOIN("-",TRUE(),MID(A577,1,4),MID(A577,5,2),MID(A577,7,2))</f>
        <v>2024-06-10</v>
      </c>
      <c r="D577" s="77" t="n">
        <v>45453</v>
      </c>
      <c r="E577" s="122" t="s">
        <v>676</v>
      </c>
      <c r="F577" s="122" t="s">
        <v>26</v>
      </c>
      <c r="G577" s="86" t="s">
        <v>677</v>
      </c>
      <c r="H577" s="77" t="n">
        <v>45442</v>
      </c>
      <c r="I577" s="257"/>
      <c r="J577" s="257"/>
      <c r="K577" s="160" t="s">
        <v>678</v>
      </c>
      <c r="L577" s="256"/>
      <c r="M577" s="122"/>
      <c r="N577" s="134" t="s">
        <v>711</v>
      </c>
      <c r="O577" s="305"/>
      <c r="P577" s="305" t="n">
        <v>24</v>
      </c>
      <c r="Q577" s="306" t="s">
        <v>240</v>
      </c>
      <c r="R577" s="306" t="n">
        <v>0.23</v>
      </c>
      <c r="S577" s="30" t="n">
        <f aca="false">P577*R577</f>
        <v>5.52</v>
      </c>
      <c r="T577" s="130"/>
      <c r="U577" s="192" t="n">
        <f aca="false">S577*$T$352/SUM($S$352:$S$359)</f>
        <v>1.46299517439327</v>
      </c>
      <c r="V577" s="30" t="n">
        <f aca="false">U577+S577</f>
        <v>6.98299517439327</v>
      </c>
      <c r="W577" s="30" t="n">
        <f aca="false">V577/P577</f>
        <v>0.290958132266386</v>
      </c>
    </row>
    <row r="578" customFormat="false" ht="15" hidden="false" customHeight="true" outlineLevel="0" collapsed="false">
      <c r="A578" s="76" t="s">
        <v>675</v>
      </c>
      <c r="B578" s="76" t="str">
        <f aca="false">RIGHT(A578,LEN(A578)-FIND("_",A578))</f>
        <v>C55879</v>
      </c>
      <c r="C578" s="77" t="str">
        <f aca="false">_xlfn.TEXTJOIN("-",TRUE(),MID(A578,1,4),MID(A578,5,2),MID(A578,7,2))</f>
        <v>2024-06-10</v>
      </c>
      <c r="D578" s="77" t="n">
        <v>45453</v>
      </c>
      <c r="E578" s="122" t="s">
        <v>676</v>
      </c>
      <c r="F578" s="122" t="s">
        <v>26</v>
      </c>
      <c r="G578" s="86" t="s">
        <v>677</v>
      </c>
      <c r="H578" s="77" t="n">
        <v>45442</v>
      </c>
      <c r="I578" s="257"/>
      <c r="J578" s="257"/>
      <c r="K578" s="160" t="s">
        <v>678</v>
      </c>
      <c r="L578" s="256"/>
      <c r="M578" s="122"/>
      <c r="N578" s="134" t="s">
        <v>751</v>
      </c>
      <c r="O578" s="305"/>
      <c r="P578" s="305" t="n">
        <v>12</v>
      </c>
      <c r="Q578" s="306" t="s">
        <v>240</v>
      </c>
      <c r="R578" s="306" t="n">
        <v>4.54</v>
      </c>
      <c r="S578" s="30" t="n">
        <f aca="false">P578*R578</f>
        <v>54.48</v>
      </c>
      <c r="T578" s="130"/>
      <c r="U578" s="192" t="n">
        <f aca="false">S578*$T$352/SUM($S$352:$S$359)</f>
        <v>14.4391262864031</v>
      </c>
      <c r="V578" s="30" t="n">
        <f aca="false">U578+S578</f>
        <v>68.9191262864031</v>
      </c>
      <c r="W578" s="30" t="n">
        <f aca="false">V578/P578</f>
        <v>5.74326052386693</v>
      </c>
    </row>
    <row r="579" customFormat="false" ht="15" hidden="false" customHeight="true" outlineLevel="0" collapsed="false">
      <c r="A579" s="76" t="s">
        <v>675</v>
      </c>
      <c r="B579" s="76" t="str">
        <f aca="false">RIGHT(A579,LEN(A579)-FIND("_",A579))</f>
        <v>C55879</v>
      </c>
      <c r="C579" s="77" t="str">
        <f aca="false">_xlfn.TEXTJOIN("-",TRUE(),MID(A579,1,4),MID(A579,5,2),MID(A579,7,2))</f>
        <v>2024-06-10</v>
      </c>
      <c r="D579" s="77" t="n">
        <v>45453</v>
      </c>
      <c r="E579" s="122" t="s">
        <v>676</v>
      </c>
      <c r="F579" s="122" t="s">
        <v>26</v>
      </c>
      <c r="G579" s="86" t="s">
        <v>677</v>
      </c>
      <c r="H579" s="77" t="n">
        <v>45442</v>
      </c>
      <c r="I579" s="257"/>
      <c r="J579" s="257"/>
      <c r="K579" s="160" t="s">
        <v>678</v>
      </c>
      <c r="L579" s="256"/>
      <c r="M579" s="122"/>
      <c r="N579" s="134" t="s">
        <v>735</v>
      </c>
      <c r="O579" s="305"/>
      <c r="P579" s="305" t="n">
        <v>32</v>
      </c>
      <c r="Q579" s="306" t="s">
        <v>240</v>
      </c>
      <c r="R579" s="306" t="n">
        <v>0.28</v>
      </c>
      <c r="S579" s="30" t="n">
        <f aca="false">P579*R579</f>
        <v>8.96</v>
      </c>
      <c r="T579" s="130"/>
      <c r="U579" s="192" t="n">
        <f aca="false">S579*$T$352/SUM($S$352:$S$359)</f>
        <v>2.37471680481226</v>
      </c>
      <c r="V579" s="30" t="n">
        <f aca="false">U579+S579</f>
        <v>11.3347168048123</v>
      </c>
      <c r="W579" s="30" t="n">
        <f aca="false">V579/P579</f>
        <v>0.354209900150383</v>
      </c>
    </row>
    <row r="580" customFormat="false" ht="15" hidden="false" customHeight="true" outlineLevel="0" collapsed="false">
      <c r="A580" s="76" t="s">
        <v>675</v>
      </c>
      <c r="B580" s="76" t="str">
        <f aca="false">RIGHT(A580,LEN(A580)-FIND("_",A580))</f>
        <v>C55879</v>
      </c>
      <c r="C580" s="77" t="str">
        <f aca="false">_xlfn.TEXTJOIN("-",TRUE(),MID(A580,1,4),MID(A580,5,2),MID(A580,7,2))</f>
        <v>2024-06-10</v>
      </c>
      <c r="D580" s="77" t="n">
        <v>45453</v>
      </c>
      <c r="E580" s="122" t="s">
        <v>676</v>
      </c>
      <c r="F580" s="122" t="s">
        <v>26</v>
      </c>
      <c r="G580" s="86" t="s">
        <v>677</v>
      </c>
      <c r="H580" s="77" t="n">
        <v>45442</v>
      </c>
      <c r="I580" s="257"/>
      <c r="J580" s="257"/>
      <c r="K580" s="160" t="s">
        <v>678</v>
      </c>
      <c r="L580" s="256"/>
      <c r="M580" s="122"/>
      <c r="N580" s="134" t="s">
        <v>752</v>
      </c>
      <c r="O580" s="305"/>
      <c r="P580" s="305" t="n">
        <v>16</v>
      </c>
      <c r="Q580" s="306" t="s">
        <v>240</v>
      </c>
      <c r="R580" s="306" t="n">
        <v>6.56</v>
      </c>
      <c r="S580" s="30" t="n">
        <f aca="false">P580*R580</f>
        <v>104.96</v>
      </c>
      <c r="T580" s="130"/>
      <c r="U580" s="192" t="n">
        <f aca="false">S580*$T$352/SUM($S$352:$S$359)</f>
        <v>27.8181111420864</v>
      </c>
      <c r="V580" s="30" t="n">
        <f aca="false">U580+S580</f>
        <v>132.778111142086</v>
      </c>
      <c r="W580" s="30" t="n">
        <f aca="false">V580/P580</f>
        <v>8.2986319463804</v>
      </c>
    </row>
    <row r="581" customFormat="false" ht="15" hidden="false" customHeight="true" outlineLevel="0" collapsed="false">
      <c r="A581" s="76" t="s">
        <v>675</v>
      </c>
      <c r="B581" s="76" t="str">
        <f aca="false">RIGHT(A581,LEN(A581)-FIND("_",A581))</f>
        <v>C55879</v>
      </c>
      <c r="C581" s="77" t="str">
        <f aca="false">_xlfn.TEXTJOIN("-",TRUE(),MID(A581,1,4),MID(A581,5,2),MID(A581,7,2))</f>
        <v>2024-06-10</v>
      </c>
      <c r="D581" s="77" t="n">
        <v>45453</v>
      </c>
      <c r="E581" s="122" t="s">
        <v>676</v>
      </c>
      <c r="F581" s="122" t="s">
        <v>26</v>
      </c>
      <c r="G581" s="86" t="s">
        <v>677</v>
      </c>
      <c r="H581" s="77" t="n">
        <v>45442</v>
      </c>
      <c r="I581" s="257"/>
      <c r="J581" s="257"/>
      <c r="K581" s="160" t="s">
        <v>678</v>
      </c>
      <c r="L581" s="256"/>
      <c r="M581" s="122"/>
      <c r="N581" s="134" t="s">
        <v>748</v>
      </c>
      <c r="O581" s="303"/>
      <c r="P581" s="303" t="n">
        <v>1</v>
      </c>
      <c r="Q581" s="304" t="s">
        <v>240</v>
      </c>
      <c r="R581" s="304" t="n">
        <v>18.85</v>
      </c>
      <c r="S581" s="30" t="n">
        <f aca="false">P581*R581</f>
        <v>18.85</v>
      </c>
      <c r="T581" s="130"/>
      <c r="U581" s="192" t="n">
        <f aca="false">S581*$T$352/SUM($S$352:$S$359)</f>
        <v>4.99591649226686</v>
      </c>
      <c r="V581" s="30" t="n">
        <f aca="false">U581+S581</f>
        <v>23.8459164922669</v>
      </c>
      <c r="W581" s="30" t="n">
        <f aca="false">V581/P581</f>
        <v>23.8459164922669</v>
      </c>
    </row>
    <row r="582" customFormat="false" ht="15" hidden="false" customHeight="true" outlineLevel="0" collapsed="false">
      <c r="A582" s="76" t="s">
        <v>675</v>
      </c>
      <c r="B582" s="76" t="str">
        <f aca="false">RIGHT(A582,LEN(A582)-FIND("_",A582))</f>
        <v>C55879</v>
      </c>
      <c r="C582" s="77" t="str">
        <f aca="false">_xlfn.TEXTJOIN("-",TRUE(),MID(A582,1,4),MID(A582,5,2),MID(A582,7,2))</f>
        <v>2024-06-10</v>
      </c>
      <c r="D582" s="77" t="n">
        <v>45453</v>
      </c>
      <c r="E582" s="122" t="s">
        <v>676</v>
      </c>
      <c r="F582" s="122" t="s">
        <v>26</v>
      </c>
      <c r="G582" s="86" t="s">
        <v>677</v>
      </c>
      <c r="H582" s="77" t="n">
        <v>45442</v>
      </c>
      <c r="I582" s="257"/>
      <c r="J582" s="257"/>
      <c r="K582" s="160" t="s">
        <v>678</v>
      </c>
      <c r="L582" s="256"/>
      <c r="M582" s="122"/>
      <c r="N582" s="299" t="s">
        <v>753</v>
      </c>
      <c r="O582" s="303"/>
      <c r="P582" s="303" t="n">
        <v>1</v>
      </c>
      <c r="Q582" s="304" t="s">
        <v>240</v>
      </c>
      <c r="R582" s="304" t="n">
        <v>528.7</v>
      </c>
      <c r="S582" s="30" t="n">
        <f aca="false">P582*R582</f>
        <v>528.7</v>
      </c>
      <c r="T582" s="130"/>
      <c r="U582" s="192" t="n">
        <f aca="false">S582*$T$352/SUM($S$352:$S$359)</f>
        <v>140.124193605384</v>
      </c>
      <c r="V582" s="30" t="n">
        <f aca="false">U582+S582</f>
        <v>668.824193605384</v>
      </c>
      <c r="W582" s="30" t="n">
        <f aca="false">V582/P582</f>
        <v>668.824193605384</v>
      </c>
    </row>
    <row r="583" customFormat="false" ht="15" hidden="false" customHeight="true" outlineLevel="0" collapsed="false">
      <c r="A583" s="76" t="s">
        <v>675</v>
      </c>
      <c r="B583" s="76" t="str">
        <f aca="false">RIGHT(A583,LEN(A583)-FIND("_",A583))</f>
        <v>C55879</v>
      </c>
      <c r="C583" s="77" t="str">
        <f aca="false">_xlfn.TEXTJOIN("-",TRUE(),MID(A583,1,4),MID(A583,5,2),MID(A583,7,2))</f>
        <v>2024-06-10</v>
      </c>
      <c r="D583" s="77" t="n">
        <v>45453</v>
      </c>
      <c r="E583" s="122" t="s">
        <v>676</v>
      </c>
      <c r="F583" s="122" t="s">
        <v>26</v>
      </c>
      <c r="G583" s="86" t="s">
        <v>677</v>
      </c>
      <c r="H583" s="77" t="n">
        <v>45442</v>
      </c>
      <c r="I583" s="257"/>
      <c r="J583" s="257"/>
      <c r="K583" s="160" t="s">
        <v>678</v>
      </c>
      <c r="L583" s="256"/>
      <c r="M583" s="122"/>
      <c r="N583" s="134" t="s">
        <v>754</v>
      </c>
      <c r="O583" s="305"/>
      <c r="P583" s="305" t="n">
        <v>1</v>
      </c>
      <c r="Q583" s="306" t="s">
        <v>240</v>
      </c>
      <c r="R583" s="306" t="n">
        <v>2.63</v>
      </c>
      <c r="S583" s="30" t="n">
        <f aca="false">P583*R583</f>
        <v>2.63</v>
      </c>
      <c r="T583" s="130"/>
      <c r="U583" s="192" t="n">
        <f aca="false">S583*$T$352/SUM($S$352:$S$359)</f>
        <v>0.697042990698241</v>
      </c>
      <c r="V583" s="30" t="n">
        <f aca="false">U583+S583</f>
        <v>3.32704299069824</v>
      </c>
      <c r="W583" s="30" t="n">
        <f aca="false">V583/P583</f>
        <v>3.32704299069824</v>
      </c>
    </row>
    <row r="584" customFormat="false" ht="15" hidden="false" customHeight="true" outlineLevel="0" collapsed="false">
      <c r="A584" s="76" t="s">
        <v>675</v>
      </c>
      <c r="B584" s="76" t="str">
        <f aca="false">RIGHT(A584,LEN(A584)-FIND("_",A584))</f>
        <v>C55879</v>
      </c>
      <c r="C584" s="77" t="str">
        <f aca="false">_xlfn.TEXTJOIN("-",TRUE(),MID(A584,1,4),MID(A584,5,2),MID(A584,7,2))</f>
        <v>2024-06-10</v>
      </c>
      <c r="D584" s="77" t="n">
        <v>45453</v>
      </c>
      <c r="E584" s="122" t="s">
        <v>676</v>
      </c>
      <c r="F584" s="122" t="s">
        <v>26</v>
      </c>
      <c r="G584" s="86" t="s">
        <v>677</v>
      </c>
      <c r="H584" s="77" t="n">
        <v>45442</v>
      </c>
      <c r="I584" s="257"/>
      <c r="J584" s="257"/>
      <c r="K584" s="160" t="s">
        <v>678</v>
      </c>
      <c r="L584" s="256"/>
      <c r="M584" s="122"/>
      <c r="N584" s="134" t="s">
        <v>691</v>
      </c>
      <c r="O584" s="305"/>
      <c r="P584" s="305" t="n">
        <v>32</v>
      </c>
      <c r="Q584" s="306" t="s">
        <v>240</v>
      </c>
      <c r="R584" s="306" t="n">
        <v>0.23</v>
      </c>
      <c r="S584" s="30" t="n">
        <f aca="false">P584*R584</f>
        <v>7.36</v>
      </c>
      <c r="T584" s="130"/>
      <c r="U584" s="192" t="n">
        <f aca="false">S584*$T$352/SUM($S$352:$S$359)</f>
        <v>1.95066023252435</v>
      </c>
      <c r="V584" s="30" t="n">
        <f aca="false">U584+S584</f>
        <v>9.31066023252435</v>
      </c>
      <c r="W584" s="30" t="n">
        <f aca="false">V584/P584</f>
        <v>0.290958132266386</v>
      </c>
    </row>
    <row r="585" customFormat="false" ht="15" hidden="false" customHeight="true" outlineLevel="0" collapsed="false">
      <c r="A585" s="76" t="s">
        <v>675</v>
      </c>
      <c r="B585" s="76" t="str">
        <f aca="false">RIGHT(A585,LEN(A585)-FIND("_",A585))</f>
        <v>C55879</v>
      </c>
      <c r="C585" s="77" t="str">
        <f aca="false">_xlfn.TEXTJOIN("-",TRUE(),MID(A585,1,4),MID(A585,5,2),MID(A585,7,2))</f>
        <v>2024-06-10</v>
      </c>
      <c r="D585" s="77" t="n">
        <v>45453</v>
      </c>
      <c r="E585" s="122" t="s">
        <v>676</v>
      </c>
      <c r="F585" s="122" t="s">
        <v>26</v>
      </c>
      <c r="G585" s="86" t="s">
        <v>677</v>
      </c>
      <c r="H585" s="77" t="n">
        <v>45442</v>
      </c>
      <c r="I585" s="257"/>
      <c r="J585" s="257"/>
      <c r="K585" s="160" t="s">
        <v>678</v>
      </c>
      <c r="L585" s="256"/>
      <c r="M585" s="122"/>
      <c r="N585" s="134" t="s">
        <v>755</v>
      </c>
      <c r="O585" s="305"/>
      <c r="P585" s="305" t="n">
        <v>16</v>
      </c>
      <c r="Q585" s="306" t="s">
        <v>240</v>
      </c>
      <c r="R585" s="306" t="n">
        <v>4.54</v>
      </c>
      <c r="S585" s="30" t="n">
        <f aca="false">P585*R585</f>
        <v>72.64</v>
      </c>
      <c r="T585" s="130"/>
      <c r="U585" s="192" t="n">
        <f aca="false">S585*$T$352/SUM($S$352:$S$359)</f>
        <v>19.2521683818708</v>
      </c>
      <c r="V585" s="30" t="n">
        <f aca="false">U585+S585</f>
        <v>91.8921683818708</v>
      </c>
      <c r="W585" s="30" t="n">
        <f aca="false">V585/P585</f>
        <v>5.74326052386692</v>
      </c>
    </row>
    <row r="586" customFormat="false" ht="15" hidden="false" customHeight="true" outlineLevel="0" collapsed="false">
      <c r="A586" s="76" t="s">
        <v>675</v>
      </c>
      <c r="B586" s="76" t="str">
        <f aca="false">RIGHT(A586,LEN(A586)-FIND("_",A586))</f>
        <v>C55879</v>
      </c>
      <c r="C586" s="77" t="str">
        <f aca="false">_xlfn.TEXTJOIN("-",TRUE(),MID(A586,1,4),MID(A586,5,2),MID(A586,7,2))</f>
        <v>2024-06-10</v>
      </c>
      <c r="D586" s="77" t="n">
        <v>45453</v>
      </c>
      <c r="E586" s="122" t="s">
        <v>676</v>
      </c>
      <c r="F586" s="122" t="s">
        <v>26</v>
      </c>
      <c r="G586" s="86" t="s">
        <v>677</v>
      </c>
      <c r="H586" s="77" t="n">
        <v>45442</v>
      </c>
      <c r="I586" s="257"/>
      <c r="J586" s="257"/>
      <c r="K586" s="160" t="s">
        <v>678</v>
      </c>
      <c r="L586" s="256"/>
      <c r="M586" s="122"/>
      <c r="N586" s="134" t="s">
        <v>756</v>
      </c>
      <c r="O586" s="305"/>
      <c r="P586" s="305" t="n">
        <v>2</v>
      </c>
      <c r="Q586" s="306" t="s">
        <v>240</v>
      </c>
      <c r="R586" s="306" t="n">
        <v>3.92</v>
      </c>
      <c r="S586" s="30" t="n">
        <f aca="false">P586*R586</f>
        <v>7.84</v>
      </c>
      <c r="T586" s="130"/>
      <c r="U586" s="192" t="n">
        <f aca="false">S586*$T$352/SUM($S$352:$S$359)</f>
        <v>2.07787720421072</v>
      </c>
      <c r="V586" s="30" t="n">
        <f aca="false">U586+S586</f>
        <v>9.91787720421073</v>
      </c>
      <c r="W586" s="30" t="n">
        <f aca="false">V586/P586</f>
        <v>4.95893860210536</v>
      </c>
    </row>
    <row r="587" customFormat="false" ht="15" hidden="false" customHeight="true" outlineLevel="0" collapsed="false">
      <c r="A587" s="76" t="s">
        <v>675</v>
      </c>
      <c r="B587" s="76" t="str">
        <f aca="false">RIGHT(A587,LEN(A587)-FIND("_",A587))</f>
        <v>C55879</v>
      </c>
      <c r="C587" s="77" t="str">
        <f aca="false">_xlfn.TEXTJOIN("-",TRUE(),MID(A587,1,4),MID(A587,5,2),MID(A587,7,2))</f>
        <v>2024-06-10</v>
      </c>
      <c r="D587" s="77" t="n">
        <v>45453</v>
      </c>
      <c r="E587" s="122" t="s">
        <v>676</v>
      </c>
      <c r="F587" s="122" t="s">
        <v>26</v>
      </c>
      <c r="G587" s="86" t="s">
        <v>677</v>
      </c>
      <c r="H587" s="77" t="n">
        <v>45442</v>
      </c>
      <c r="I587" s="257"/>
      <c r="J587" s="257"/>
      <c r="K587" s="160" t="s">
        <v>678</v>
      </c>
      <c r="L587" s="256"/>
      <c r="M587" s="122"/>
      <c r="N587" s="134" t="s">
        <v>703</v>
      </c>
      <c r="O587" s="305"/>
      <c r="P587" s="305" t="n">
        <v>32</v>
      </c>
      <c r="Q587" s="306" t="s">
        <v>240</v>
      </c>
      <c r="R587" s="306" t="n">
        <v>0.1</v>
      </c>
      <c r="S587" s="30" t="n">
        <f aca="false">P587*R587</f>
        <v>3.2</v>
      </c>
      <c r="T587" s="130"/>
      <c r="U587" s="192" t="n">
        <f aca="false">S587*$T$352/SUM($S$352:$S$359)</f>
        <v>0.848113144575806</v>
      </c>
      <c r="V587" s="30" t="n">
        <f aca="false">U587+S587</f>
        <v>4.04811314457581</v>
      </c>
      <c r="W587" s="30" t="n">
        <f aca="false">V587/P587</f>
        <v>0.126503535767994</v>
      </c>
    </row>
    <row r="588" customFormat="false" ht="15" hidden="false" customHeight="true" outlineLevel="0" collapsed="false">
      <c r="A588" s="76" t="s">
        <v>675</v>
      </c>
      <c r="B588" s="76" t="str">
        <f aca="false">RIGHT(A588,LEN(A588)-FIND("_",A588))</f>
        <v>C55879</v>
      </c>
      <c r="C588" s="77" t="str">
        <f aca="false">_xlfn.TEXTJOIN("-",TRUE(),MID(A588,1,4),MID(A588,5,2),MID(A588,7,2))</f>
        <v>2024-06-10</v>
      </c>
      <c r="D588" s="77" t="n">
        <v>45453</v>
      </c>
      <c r="E588" s="122" t="s">
        <v>676</v>
      </c>
      <c r="F588" s="122" t="s">
        <v>26</v>
      </c>
      <c r="G588" s="86" t="s">
        <v>677</v>
      </c>
      <c r="H588" s="77" t="n">
        <v>45442</v>
      </c>
      <c r="I588" s="257"/>
      <c r="J588" s="257"/>
      <c r="K588" s="160" t="s">
        <v>678</v>
      </c>
      <c r="L588" s="256"/>
      <c r="M588" s="122"/>
      <c r="N588" s="134" t="s">
        <v>757</v>
      </c>
      <c r="O588" s="305"/>
      <c r="P588" s="305" t="n">
        <v>16</v>
      </c>
      <c r="Q588" s="306" t="s">
        <v>240</v>
      </c>
      <c r="R588" s="306" t="n">
        <v>0.8</v>
      </c>
      <c r="S588" s="30" t="n">
        <f aca="false">P588*R588</f>
        <v>12.8</v>
      </c>
      <c r="T588" s="130"/>
      <c r="U588" s="192" t="n">
        <f aca="false">S588*$T$352/SUM($S$352:$S$359)</f>
        <v>3.39245257830322</v>
      </c>
      <c r="V588" s="30" t="n">
        <f aca="false">U588+S588</f>
        <v>16.1924525783032</v>
      </c>
      <c r="W588" s="30" t="n">
        <f aca="false">V588/P588</f>
        <v>1.01202828614395</v>
      </c>
    </row>
    <row r="589" customFormat="false" ht="15" hidden="false" customHeight="true" outlineLevel="0" collapsed="false">
      <c r="A589" s="76" t="s">
        <v>675</v>
      </c>
      <c r="B589" s="76" t="str">
        <f aca="false">RIGHT(A589,LEN(A589)-FIND("_",A589))</f>
        <v>C55879</v>
      </c>
      <c r="C589" s="77" t="str">
        <f aca="false">_xlfn.TEXTJOIN("-",TRUE(),MID(A589,1,4),MID(A589,5,2),MID(A589,7,2))</f>
        <v>2024-06-10</v>
      </c>
      <c r="D589" s="77" t="n">
        <v>45453</v>
      </c>
      <c r="E589" s="122" t="s">
        <v>676</v>
      </c>
      <c r="F589" s="122" t="s">
        <v>26</v>
      </c>
      <c r="G589" s="86" t="s">
        <v>677</v>
      </c>
      <c r="H589" s="77" t="n">
        <v>45442</v>
      </c>
      <c r="I589" s="257"/>
      <c r="J589" s="257"/>
      <c r="K589" s="160" t="s">
        <v>678</v>
      </c>
      <c r="L589" s="199"/>
      <c r="M589" s="122"/>
      <c r="N589" s="134" t="s">
        <v>758</v>
      </c>
      <c r="O589" s="305"/>
      <c r="P589" s="305" t="n">
        <v>4</v>
      </c>
      <c r="Q589" s="306" t="s">
        <v>240</v>
      </c>
      <c r="R589" s="306" t="n">
        <v>5.03</v>
      </c>
      <c r="S589" s="30" t="n">
        <f aca="false">P589*R589</f>
        <v>20.12</v>
      </c>
      <c r="T589" s="130"/>
      <c r="U589" s="192" t="n">
        <f aca="false">S589*$T$352/SUM($S$352:$S$359)</f>
        <v>5.33251139652038</v>
      </c>
      <c r="V589" s="30" t="n">
        <f aca="false">U589+S589</f>
        <v>25.4525113965204</v>
      </c>
      <c r="W589" s="30" t="n">
        <f aca="false">V589/P589</f>
        <v>6.3631278491301</v>
      </c>
    </row>
    <row r="590" customFormat="false" ht="15" hidden="false" customHeight="true" outlineLevel="0" collapsed="false">
      <c r="A590" s="76" t="s">
        <v>675</v>
      </c>
      <c r="B590" s="76" t="str">
        <f aca="false">RIGHT(A590,LEN(A590)-FIND("_",A590))</f>
        <v>C55879</v>
      </c>
      <c r="C590" s="77" t="str">
        <f aca="false">_xlfn.TEXTJOIN("-",TRUE(),MID(A590,1,4),MID(A590,5,2),MID(A590,7,2))</f>
        <v>2024-06-10</v>
      </c>
      <c r="D590" s="77" t="n">
        <v>45453</v>
      </c>
      <c r="E590" s="122" t="s">
        <v>676</v>
      </c>
      <c r="F590" s="122" t="s">
        <v>26</v>
      </c>
      <c r="G590" s="86" t="s">
        <v>677</v>
      </c>
      <c r="H590" s="77" t="n">
        <v>45442</v>
      </c>
      <c r="I590" s="257"/>
      <c r="J590" s="257"/>
      <c r="K590" s="160" t="s">
        <v>678</v>
      </c>
      <c r="L590" s="199"/>
      <c r="M590" s="122"/>
      <c r="N590" s="134" t="s">
        <v>759</v>
      </c>
      <c r="O590" s="305"/>
      <c r="P590" s="305" t="n">
        <v>16</v>
      </c>
      <c r="Q590" s="306" t="s">
        <v>240</v>
      </c>
      <c r="R590" s="306" t="n">
        <v>0.1</v>
      </c>
      <c r="S590" s="30" t="n">
        <f aca="false">P590*R590</f>
        <v>1.6</v>
      </c>
      <c r="T590" s="130"/>
      <c r="U590" s="192" t="n">
        <f aca="false">S590*$T$352/SUM($S$352:$S$359)</f>
        <v>0.424056572287903</v>
      </c>
      <c r="V590" s="30" t="n">
        <f aca="false">U590+S590</f>
        <v>2.0240565722879</v>
      </c>
      <c r="W590" s="30" t="n">
        <f aca="false">V590/P590</f>
        <v>0.126503535767994</v>
      </c>
    </row>
    <row r="591" customFormat="false" ht="15" hidden="false" customHeight="true" outlineLevel="0" collapsed="false">
      <c r="A591" s="76" t="s">
        <v>675</v>
      </c>
      <c r="B591" s="76" t="str">
        <f aca="false">RIGHT(A591,LEN(A591)-FIND("_",A591))</f>
        <v>C55879</v>
      </c>
      <c r="C591" s="77" t="str">
        <f aca="false">_xlfn.TEXTJOIN("-",TRUE(),MID(A591,1,4),MID(A591,5,2),MID(A591,7,2))</f>
        <v>2024-06-10</v>
      </c>
      <c r="D591" s="77" t="n">
        <v>45453</v>
      </c>
      <c r="E591" s="122" t="s">
        <v>676</v>
      </c>
      <c r="F591" s="122" t="s">
        <v>26</v>
      </c>
      <c r="G591" s="86" t="s">
        <v>677</v>
      </c>
      <c r="H591" s="77" t="n">
        <v>45442</v>
      </c>
      <c r="I591" s="257"/>
      <c r="J591" s="257"/>
      <c r="K591" s="160" t="s">
        <v>678</v>
      </c>
      <c r="L591" s="199"/>
      <c r="M591" s="122"/>
      <c r="N591" s="134" t="s">
        <v>746</v>
      </c>
      <c r="O591" s="305"/>
      <c r="P591" s="305" t="n">
        <v>1</v>
      </c>
      <c r="Q591" s="306" t="s">
        <v>240</v>
      </c>
      <c r="R591" s="306" t="n">
        <v>7.5</v>
      </c>
      <c r="S591" s="30" t="n">
        <f aca="false">P591*R591</f>
        <v>7.5</v>
      </c>
      <c r="T591" s="130"/>
      <c r="U591" s="192" t="n">
        <f aca="false">S591*$T$352/SUM($S$352:$S$359)</f>
        <v>1.98776518259955</v>
      </c>
      <c r="V591" s="30" t="n">
        <f aca="false">U591+S591</f>
        <v>9.48776518259955</v>
      </c>
      <c r="W591" s="30" t="n">
        <f aca="false">V591/P591</f>
        <v>9.48776518259955</v>
      </c>
    </row>
    <row r="592" customFormat="false" ht="15" hidden="false" customHeight="true" outlineLevel="0" collapsed="false">
      <c r="A592" s="76" t="s">
        <v>675</v>
      </c>
      <c r="B592" s="76" t="str">
        <f aca="false">RIGHT(A592,LEN(A592)-FIND("_",A592))</f>
        <v>C55879</v>
      </c>
      <c r="C592" s="77" t="str">
        <f aca="false">_xlfn.TEXTJOIN("-",TRUE(),MID(A592,1,4),MID(A592,5,2),MID(A592,7,2))</f>
        <v>2024-06-10</v>
      </c>
      <c r="D592" s="77" t="n">
        <v>45453</v>
      </c>
      <c r="E592" s="122" t="s">
        <v>676</v>
      </c>
      <c r="F592" s="122" t="s">
        <v>26</v>
      </c>
      <c r="G592" s="86" t="s">
        <v>677</v>
      </c>
      <c r="H592" s="77" t="n">
        <v>45442</v>
      </c>
      <c r="I592" s="257"/>
      <c r="J592" s="257"/>
      <c r="K592" s="160" t="s">
        <v>678</v>
      </c>
      <c r="L592" s="199"/>
      <c r="M592" s="122"/>
      <c r="N592" s="134" t="s">
        <v>746</v>
      </c>
      <c r="O592" s="305"/>
      <c r="P592" s="305" t="n">
        <v>1</v>
      </c>
      <c r="Q592" s="306" t="s">
        <v>240</v>
      </c>
      <c r="R592" s="306" t="n">
        <v>7.5</v>
      </c>
      <c r="S592" s="30" t="n">
        <f aca="false">P592*R592</f>
        <v>7.5</v>
      </c>
      <c r="T592" s="130"/>
      <c r="U592" s="192" t="n">
        <f aca="false">S592*$T$352/SUM($S$352:$S$359)</f>
        <v>1.98776518259955</v>
      </c>
      <c r="V592" s="30" t="n">
        <f aca="false">U592+S592</f>
        <v>9.48776518259955</v>
      </c>
      <c r="W592" s="30" t="n">
        <f aca="false">V592/P592</f>
        <v>9.48776518259955</v>
      </c>
    </row>
    <row r="593" customFormat="false" ht="15" hidden="false" customHeight="true" outlineLevel="0" collapsed="false">
      <c r="A593" s="76" t="s">
        <v>675</v>
      </c>
      <c r="B593" s="76" t="str">
        <f aca="false">RIGHT(A593,LEN(A593)-FIND("_",A593))</f>
        <v>C55879</v>
      </c>
      <c r="C593" s="77" t="str">
        <f aca="false">_xlfn.TEXTJOIN("-",TRUE(),MID(A593,1,4),MID(A593,5,2),MID(A593,7,2))</f>
        <v>2024-06-10</v>
      </c>
      <c r="D593" s="77" t="n">
        <v>45453</v>
      </c>
      <c r="E593" s="122" t="s">
        <v>676</v>
      </c>
      <c r="F593" s="122" t="s">
        <v>26</v>
      </c>
      <c r="G593" s="86" t="s">
        <v>677</v>
      </c>
      <c r="H593" s="77" t="n">
        <v>45442</v>
      </c>
      <c r="I593" s="257"/>
      <c r="J593" s="257"/>
      <c r="K593" s="160" t="s">
        <v>678</v>
      </c>
      <c r="L593" s="199"/>
      <c r="M593" s="122"/>
      <c r="N593" s="134" t="s">
        <v>746</v>
      </c>
      <c r="O593" s="305"/>
      <c r="P593" s="305" t="n">
        <v>1</v>
      </c>
      <c r="Q593" s="306" t="s">
        <v>240</v>
      </c>
      <c r="R593" s="306" t="n">
        <v>7.5</v>
      </c>
      <c r="S593" s="30" t="n">
        <f aca="false">P593*R593</f>
        <v>7.5</v>
      </c>
      <c r="T593" s="130"/>
      <c r="U593" s="192" t="n">
        <f aca="false">S593*$T$352/SUM($S$352:$S$359)</f>
        <v>1.98776518259955</v>
      </c>
      <c r="V593" s="30" t="n">
        <f aca="false">U593+S593</f>
        <v>9.48776518259955</v>
      </c>
      <c r="W593" s="30" t="n">
        <f aca="false">V593/P593</f>
        <v>9.48776518259955</v>
      </c>
    </row>
    <row r="594" customFormat="false" ht="15.75" hidden="false" customHeight="true" outlineLevel="0" collapsed="false">
      <c r="A594" s="76" t="s">
        <v>675</v>
      </c>
      <c r="B594" s="76" t="str">
        <f aca="false">RIGHT(A594,LEN(A594)-FIND("_",A594))</f>
        <v>C55879</v>
      </c>
      <c r="C594" s="77" t="str">
        <f aca="false">_xlfn.TEXTJOIN("-",TRUE(),MID(A594,1,4),MID(A594,5,2),MID(A594,7,2))</f>
        <v>2024-06-10</v>
      </c>
      <c r="D594" s="77" t="n">
        <v>45453</v>
      </c>
      <c r="E594" s="122" t="s">
        <v>676</v>
      </c>
      <c r="F594" s="122" t="s">
        <v>26</v>
      </c>
      <c r="G594" s="86" t="s">
        <v>677</v>
      </c>
      <c r="H594" s="77" t="n">
        <v>45442</v>
      </c>
      <c r="I594" s="257"/>
      <c r="J594" s="257"/>
      <c r="K594" s="160" t="s">
        <v>678</v>
      </c>
      <c r="L594" s="199"/>
      <c r="M594" s="122"/>
      <c r="N594" s="134" t="s">
        <v>760</v>
      </c>
      <c r="O594" s="305"/>
      <c r="P594" s="305" t="n">
        <v>12</v>
      </c>
      <c r="Q594" s="306" t="s">
        <v>240</v>
      </c>
      <c r="R594" s="306" t="n">
        <v>7.5</v>
      </c>
      <c r="S594" s="30" t="n">
        <f aca="false">P594*R594</f>
        <v>90</v>
      </c>
      <c r="T594" s="130"/>
      <c r="U594" s="192" t="n">
        <f aca="false">S594*$T$352/SUM($S$352:$S$359)</f>
        <v>23.8531821911945</v>
      </c>
      <c r="V594" s="30" t="n">
        <f aca="false">U594+S594</f>
        <v>113.853182191195</v>
      </c>
      <c r="W594" s="30" t="n">
        <f aca="false">V594/P594</f>
        <v>9.48776518259955</v>
      </c>
    </row>
    <row r="595" customFormat="false" ht="15" hidden="false" customHeight="true" outlineLevel="0" collapsed="false">
      <c r="A595" s="76" t="s">
        <v>675</v>
      </c>
      <c r="B595" s="76" t="str">
        <f aca="false">RIGHT(A595,LEN(A595)-FIND("_",A595))</f>
        <v>C55879</v>
      </c>
      <c r="C595" s="77" t="str">
        <f aca="false">_xlfn.TEXTJOIN("-",TRUE(),MID(A595,1,4),MID(A595,5,2),MID(A595,7,2))</f>
        <v>2024-06-10</v>
      </c>
      <c r="D595" s="77" t="n">
        <v>45453</v>
      </c>
      <c r="E595" s="122" t="s">
        <v>676</v>
      </c>
      <c r="F595" s="122" t="s">
        <v>26</v>
      </c>
      <c r="G595" s="86" t="s">
        <v>677</v>
      </c>
      <c r="H595" s="77" t="n">
        <v>45442</v>
      </c>
      <c r="I595" s="257"/>
      <c r="J595" s="257"/>
      <c r="K595" s="160" t="s">
        <v>678</v>
      </c>
      <c r="L595" s="199"/>
      <c r="M595" s="122"/>
      <c r="N595" s="134" t="s">
        <v>761</v>
      </c>
      <c r="O595" s="305"/>
      <c r="P595" s="305" t="n">
        <v>1</v>
      </c>
      <c r="Q595" s="306" t="s">
        <v>240</v>
      </c>
      <c r="R595" s="306" t="n">
        <v>7.5</v>
      </c>
      <c r="S595" s="30" t="n">
        <f aca="false">P595*R595</f>
        <v>7.5</v>
      </c>
      <c r="T595" s="130"/>
      <c r="U595" s="192" t="n">
        <f aca="false">S595*$T$352/SUM($S$352:$S$359)</f>
        <v>1.98776518259955</v>
      </c>
      <c r="V595" s="30" t="n">
        <f aca="false">U595+S595</f>
        <v>9.48776518259955</v>
      </c>
      <c r="W595" s="30" t="n">
        <f aca="false">V595/P595</f>
        <v>9.48776518259955</v>
      </c>
    </row>
    <row r="596" customFormat="false" ht="15.75" hidden="false" customHeight="true" outlineLevel="0" collapsed="false">
      <c r="A596" s="76" t="s">
        <v>675</v>
      </c>
      <c r="B596" s="76" t="str">
        <f aca="false">RIGHT(A596,LEN(A596)-FIND("_",A596))</f>
        <v>C55879</v>
      </c>
      <c r="C596" s="77" t="str">
        <f aca="false">_xlfn.TEXTJOIN("-",TRUE(),MID(A596,1,4),MID(A596,5,2),MID(A596,7,2))</f>
        <v>2024-06-10</v>
      </c>
      <c r="D596" s="77" t="n">
        <v>45453</v>
      </c>
      <c r="E596" s="122" t="s">
        <v>676</v>
      </c>
      <c r="F596" s="122" t="s">
        <v>26</v>
      </c>
      <c r="G596" s="86" t="s">
        <v>677</v>
      </c>
      <c r="H596" s="77" t="n">
        <v>45442</v>
      </c>
      <c r="I596" s="257"/>
      <c r="J596" s="257"/>
      <c r="K596" s="160" t="s">
        <v>678</v>
      </c>
      <c r="L596" s="199"/>
      <c r="M596" s="122"/>
      <c r="N596" s="299" t="s">
        <v>762</v>
      </c>
      <c r="O596" s="303"/>
      <c r="P596" s="303" t="n">
        <v>2</v>
      </c>
      <c r="Q596" s="304" t="s">
        <v>240</v>
      </c>
      <c r="R596" s="304" t="n">
        <v>174.18</v>
      </c>
      <c r="S596" s="30" t="n">
        <f aca="false">P596*R596</f>
        <v>348.36</v>
      </c>
      <c r="T596" s="130"/>
      <c r="U596" s="192" t="n">
        <f aca="false">S596*$T$352/SUM($S$352:$S$359)</f>
        <v>92.3277172013837</v>
      </c>
      <c r="V596" s="30" t="n">
        <f aca="false">U596+S596</f>
        <v>440.687717201384</v>
      </c>
      <c r="W596" s="30" t="n">
        <f aca="false">V596/P596</f>
        <v>220.343858600692</v>
      </c>
    </row>
    <row r="597" customFormat="false" ht="15" hidden="false" customHeight="true" outlineLevel="0" collapsed="false">
      <c r="A597" s="76" t="s">
        <v>675</v>
      </c>
      <c r="B597" s="76" t="str">
        <f aca="false">RIGHT(A597,LEN(A597)-FIND("_",A597))</f>
        <v>C55879</v>
      </c>
      <c r="C597" s="77" t="str">
        <f aca="false">_xlfn.TEXTJOIN("-",TRUE(),MID(A597,1,4),MID(A597,5,2),MID(A597,7,2))</f>
        <v>2024-06-10</v>
      </c>
      <c r="D597" s="77" t="n">
        <v>45453</v>
      </c>
      <c r="E597" s="122" t="s">
        <v>676</v>
      </c>
      <c r="F597" s="122" t="s">
        <v>26</v>
      </c>
      <c r="G597" s="86" t="s">
        <v>677</v>
      </c>
      <c r="H597" s="77" t="n">
        <v>45442</v>
      </c>
      <c r="I597" s="257"/>
      <c r="J597" s="257"/>
      <c r="K597" s="160" t="s">
        <v>678</v>
      </c>
      <c r="L597" s="199"/>
      <c r="M597" s="122"/>
      <c r="N597" s="299" t="s">
        <v>763</v>
      </c>
      <c r="O597" s="303"/>
      <c r="P597" s="303" t="n">
        <v>4</v>
      </c>
      <c r="Q597" s="304" t="s">
        <v>240</v>
      </c>
      <c r="R597" s="304" t="n">
        <v>441.18</v>
      </c>
      <c r="S597" s="30" t="n">
        <f aca="false">P597*R597</f>
        <v>1764.72</v>
      </c>
      <c r="T597" s="130"/>
      <c r="U597" s="192" t="n">
        <f aca="false">S597*$T$352/SUM($S$352:$S$359)</f>
        <v>467.713196404943</v>
      </c>
      <c r="V597" s="30" t="n">
        <f aca="false">U597+S597</f>
        <v>2232.43319640494</v>
      </c>
      <c r="W597" s="30" t="n">
        <f aca="false">V597/P597</f>
        <v>558.108299101236</v>
      </c>
    </row>
    <row r="598" customFormat="false" ht="15.75" hidden="false" customHeight="true" outlineLevel="0" collapsed="false">
      <c r="A598" s="76" t="s">
        <v>675</v>
      </c>
      <c r="B598" s="76" t="str">
        <f aca="false">RIGHT(A598,LEN(A598)-FIND("_",A598))</f>
        <v>C55879</v>
      </c>
      <c r="C598" s="77" t="str">
        <f aca="false">_xlfn.TEXTJOIN("-",TRUE(),MID(A598,1,4),MID(A598,5,2),MID(A598,7,2))</f>
        <v>2024-06-10</v>
      </c>
      <c r="D598" s="77" t="n">
        <v>45453</v>
      </c>
      <c r="E598" s="122" t="s">
        <v>676</v>
      </c>
      <c r="F598" s="122" t="s">
        <v>26</v>
      </c>
      <c r="G598" s="86" t="s">
        <v>677</v>
      </c>
      <c r="H598" s="77" t="n">
        <v>45442</v>
      </c>
      <c r="I598" s="257"/>
      <c r="J598" s="257"/>
      <c r="K598" s="160" t="s">
        <v>678</v>
      </c>
      <c r="L598" s="199"/>
      <c r="M598" s="122"/>
      <c r="N598" s="299" t="s">
        <v>762</v>
      </c>
      <c r="O598" s="303"/>
      <c r="P598" s="303" t="n">
        <v>6</v>
      </c>
      <c r="Q598" s="304" t="s">
        <v>240</v>
      </c>
      <c r="R598" s="304" t="n">
        <v>174.18</v>
      </c>
      <c r="S598" s="30" t="n">
        <f aca="false">P598*R598</f>
        <v>1045.08</v>
      </c>
      <c r="T598" s="130"/>
      <c r="U598" s="192" t="n">
        <f aca="false">S598*$T$352/SUM($S$352:$S$359)</f>
        <v>276.983151604151</v>
      </c>
      <c r="V598" s="30" t="n">
        <f aca="false">U598+S598</f>
        <v>1322.06315160415</v>
      </c>
      <c r="W598" s="30" t="n">
        <f aca="false">V598/P598</f>
        <v>220.343858600692</v>
      </c>
    </row>
    <row r="599" customFormat="false" ht="15" hidden="false" customHeight="true" outlineLevel="0" collapsed="false">
      <c r="A599" s="76" t="s">
        <v>675</v>
      </c>
      <c r="B599" s="76" t="str">
        <f aca="false">RIGHT(A599,LEN(A599)-FIND("_",A599))</f>
        <v>C55879</v>
      </c>
      <c r="C599" s="77" t="str">
        <f aca="false">_xlfn.TEXTJOIN("-",TRUE(),MID(A599,1,4),MID(A599,5,2),MID(A599,7,2))</f>
        <v>2024-06-10</v>
      </c>
      <c r="D599" s="77" t="n">
        <v>45453</v>
      </c>
      <c r="E599" s="122" t="s">
        <v>676</v>
      </c>
      <c r="F599" s="122" t="s">
        <v>26</v>
      </c>
      <c r="G599" s="86" t="s">
        <v>677</v>
      </c>
      <c r="H599" s="77" t="n">
        <v>45442</v>
      </c>
      <c r="I599" s="257"/>
      <c r="J599" s="257"/>
      <c r="K599" s="160" t="s">
        <v>678</v>
      </c>
      <c r="L599" s="199"/>
      <c r="M599" s="122"/>
      <c r="N599" s="134" t="s">
        <v>693</v>
      </c>
      <c r="O599" s="305"/>
      <c r="P599" s="305" t="n">
        <v>144</v>
      </c>
      <c r="Q599" s="306" t="s">
        <v>240</v>
      </c>
      <c r="R599" s="306" t="n">
        <v>4.54</v>
      </c>
      <c r="S599" s="30" t="n">
        <f aca="false">P599*R599</f>
        <v>653.76</v>
      </c>
      <c r="T599" s="130"/>
      <c r="U599" s="192" t="n">
        <f aca="false">S599*$T$352/SUM($S$352:$S$359)</f>
        <v>173.269515436837</v>
      </c>
      <c r="V599" s="30" t="n">
        <f aca="false">U599+S599</f>
        <v>827.029515436837</v>
      </c>
      <c r="W599" s="30" t="n">
        <f aca="false">V599/P599</f>
        <v>5.74326052386693</v>
      </c>
    </row>
    <row r="600" customFormat="false" ht="15" hidden="false" customHeight="true" outlineLevel="0" collapsed="false">
      <c r="A600" s="76" t="s">
        <v>675</v>
      </c>
      <c r="B600" s="76" t="str">
        <f aca="false">RIGHT(A600,LEN(A600)-FIND("_",A600))</f>
        <v>C55879</v>
      </c>
      <c r="C600" s="77" t="str">
        <f aca="false">_xlfn.TEXTJOIN("-",TRUE(),MID(A600,1,4),MID(A600,5,2),MID(A600,7,2))</f>
        <v>2024-06-10</v>
      </c>
      <c r="D600" s="77" t="n">
        <v>45453</v>
      </c>
      <c r="E600" s="122" t="s">
        <v>676</v>
      </c>
      <c r="F600" s="122" t="s">
        <v>26</v>
      </c>
      <c r="G600" s="86" t="s">
        <v>677</v>
      </c>
      <c r="H600" s="77" t="n">
        <v>45442</v>
      </c>
      <c r="I600" s="257"/>
      <c r="J600" s="257"/>
      <c r="K600" s="160" t="s">
        <v>678</v>
      </c>
      <c r="L600" s="199"/>
      <c r="M600" s="122"/>
      <c r="N600" s="134" t="s">
        <v>711</v>
      </c>
      <c r="O600" s="305"/>
      <c r="P600" s="305" t="n">
        <v>288</v>
      </c>
      <c r="Q600" s="306" t="s">
        <v>240</v>
      </c>
      <c r="R600" s="306" t="n">
        <v>0.23</v>
      </c>
      <c r="S600" s="30" t="n">
        <f aca="false">P600*R600</f>
        <v>66.24</v>
      </c>
      <c r="T600" s="130"/>
      <c r="U600" s="192" t="n">
        <f aca="false">S600*$T$352/SUM($S$352:$S$359)</f>
        <v>17.5559420927192</v>
      </c>
      <c r="V600" s="30" t="n">
        <f aca="false">U600+S600</f>
        <v>83.7959420927192</v>
      </c>
      <c r="W600" s="30" t="n">
        <f aca="false">V600/P600</f>
        <v>0.290958132266386</v>
      </c>
    </row>
    <row r="601" customFormat="false" ht="15" hidden="false" customHeight="true" outlineLevel="0" collapsed="false">
      <c r="A601" s="76" t="s">
        <v>675</v>
      </c>
      <c r="B601" s="76" t="str">
        <f aca="false">RIGHT(A601,LEN(A601)-FIND("_",A601))</f>
        <v>C55879</v>
      </c>
      <c r="C601" s="77" t="str">
        <f aca="false">_xlfn.TEXTJOIN("-",TRUE(),MID(A601,1,4),MID(A601,5,2),MID(A601,7,2))</f>
        <v>2024-06-10</v>
      </c>
      <c r="D601" s="77" t="n">
        <v>45453</v>
      </c>
      <c r="E601" s="122" t="s">
        <v>676</v>
      </c>
      <c r="F601" s="122" t="s">
        <v>26</v>
      </c>
      <c r="G601" s="86" t="s">
        <v>677</v>
      </c>
      <c r="H601" s="77" t="n">
        <v>45442</v>
      </c>
      <c r="I601" s="257"/>
      <c r="J601" s="257"/>
      <c r="K601" s="160" t="s">
        <v>678</v>
      </c>
      <c r="L601" s="199"/>
      <c r="M601" s="122"/>
      <c r="N601" s="299" t="s">
        <v>764</v>
      </c>
      <c r="O601" s="305"/>
      <c r="P601" s="305" t="n">
        <v>4</v>
      </c>
      <c r="Q601" s="306" t="s">
        <v>240</v>
      </c>
      <c r="R601" s="306" t="n">
        <v>40.74</v>
      </c>
      <c r="S601" s="30" t="n">
        <f aca="false">P601*R601</f>
        <v>162.96</v>
      </c>
      <c r="T601" s="130"/>
      <c r="U601" s="192" t="n">
        <f aca="false">S601*$T$352/SUM($S$352:$S$359)</f>
        <v>43.1901618875229</v>
      </c>
      <c r="V601" s="30" t="n">
        <f aca="false">U601+S601</f>
        <v>206.150161887523</v>
      </c>
      <c r="W601" s="30" t="n">
        <f aca="false">V601/P601</f>
        <v>51.5375404718807</v>
      </c>
    </row>
    <row r="602" customFormat="false" ht="15" hidden="false" customHeight="true" outlineLevel="0" collapsed="false">
      <c r="A602" s="76" t="s">
        <v>675</v>
      </c>
      <c r="B602" s="76" t="str">
        <f aca="false">RIGHT(A602,LEN(A602)-FIND("_",A602))</f>
        <v>C55879</v>
      </c>
      <c r="C602" s="77" t="str">
        <f aca="false">_xlfn.TEXTJOIN("-",TRUE(),MID(A602,1,4),MID(A602,5,2),MID(A602,7,2))</f>
        <v>2024-06-10</v>
      </c>
      <c r="D602" s="77" t="n">
        <v>45453</v>
      </c>
      <c r="E602" s="122" t="s">
        <v>676</v>
      </c>
      <c r="F602" s="122" t="s">
        <v>26</v>
      </c>
      <c r="G602" s="86" t="s">
        <v>677</v>
      </c>
      <c r="H602" s="77" t="n">
        <v>45442</v>
      </c>
      <c r="I602" s="257"/>
      <c r="J602" s="257"/>
      <c r="K602" s="160" t="s">
        <v>678</v>
      </c>
      <c r="L602" s="199"/>
      <c r="M602" s="122"/>
      <c r="N602" s="299" t="s">
        <v>765</v>
      </c>
      <c r="O602" s="303"/>
      <c r="P602" s="303" t="n">
        <v>2</v>
      </c>
      <c r="Q602" s="304" t="s">
        <v>240</v>
      </c>
      <c r="R602" s="304" t="n">
        <v>441.18</v>
      </c>
      <c r="S602" s="30" t="n">
        <f aca="false">P602*R602</f>
        <v>882.36</v>
      </c>
      <c r="T602" s="130"/>
      <c r="U602" s="192" t="n">
        <f aca="false">S602*$T$352/SUM($S$352:$S$359)</f>
        <v>233.856598202471</v>
      </c>
      <c r="V602" s="30" t="n">
        <f aca="false">U602+S602</f>
        <v>1116.21659820247</v>
      </c>
      <c r="W602" s="30" t="n">
        <f aca="false">V602/P602</f>
        <v>558.108299101236</v>
      </c>
    </row>
    <row r="603" customFormat="false" ht="15" hidden="false" customHeight="true" outlineLevel="0" collapsed="false">
      <c r="A603" s="76" t="s">
        <v>675</v>
      </c>
      <c r="B603" s="76" t="str">
        <f aca="false">RIGHT(A603,LEN(A603)-FIND("_",A603))</f>
        <v>C55879</v>
      </c>
      <c r="C603" s="77" t="str">
        <f aca="false">_xlfn.TEXTJOIN("-",TRUE(),MID(A603,1,4),MID(A603,5,2),MID(A603,7,2))</f>
        <v>2024-06-10</v>
      </c>
      <c r="D603" s="77" t="n">
        <v>45453</v>
      </c>
      <c r="E603" s="122" t="s">
        <v>676</v>
      </c>
      <c r="F603" s="122" t="s">
        <v>26</v>
      </c>
      <c r="G603" s="86" t="s">
        <v>677</v>
      </c>
      <c r="H603" s="77" t="n">
        <v>45442</v>
      </c>
      <c r="I603" s="257"/>
      <c r="J603" s="257"/>
      <c r="K603" s="160" t="s">
        <v>678</v>
      </c>
      <c r="L603" s="199"/>
      <c r="M603" s="122"/>
      <c r="N603" s="299" t="s">
        <v>766</v>
      </c>
      <c r="O603" s="305"/>
      <c r="P603" s="305" t="n">
        <v>7</v>
      </c>
      <c r="Q603" s="306" t="s">
        <v>240</v>
      </c>
      <c r="R603" s="306" t="n">
        <v>27.47</v>
      </c>
      <c r="S603" s="30" t="n">
        <f aca="false">P603*R603</f>
        <v>192.29</v>
      </c>
      <c r="T603" s="130"/>
      <c r="U603" s="192" t="n">
        <f aca="false">S603*$T$352/SUM($S$352:$S$359)</f>
        <v>50.9636489282755</v>
      </c>
      <c r="V603" s="30" t="n">
        <f aca="false">U603+S603</f>
        <v>243.253648928276</v>
      </c>
      <c r="W603" s="30" t="n">
        <f aca="false">V603/P603</f>
        <v>34.7505212754679</v>
      </c>
    </row>
    <row r="604" customFormat="false" ht="15" hidden="false" customHeight="true" outlineLevel="0" collapsed="false">
      <c r="A604" s="76" t="s">
        <v>675</v>
      </c>
      <c r="B604" s="76" t="str">
        <f aca="false">RIGHT(A604,LEN(A604)-FIND("_",A604))</f>
        <v>C55879</v>
      </c>
      <c r="C604" s="77" t="str">
        <f aca="false">_xlfn.TEXTJOIN("-",TRUE(),MID(A604,1,4),MID(A604,5,2),MID(A604,7,2))</f>
        <v>2024-06-10</v>
      </c>
      <c r="D604" s="77" t="n">
        <v>45453</v>
      </c>
      <c r="E604" s="122" t="s">
        <v>676</v>
      </c>
      <c r="F604" s="122" t="s">
        <v>26</v>
      </c>
      <c r="G604" s="86" t="s">
        <v>677</v>
      </c>
      <c r="H604" s="77" t="n">
        <v>45442</v>
      </c>
      <c r="I604" s="257"/>
      <c r="J604" s="257"/>
      <c r="K604" s="160" t="s">
        <v>678</v>
      </c>
      <c r="L604" s="199"/>
      <c r="M604" s="122"/>
      <c r="N604" s="134" t="s">
        <v>767</v>
      </c>
      <c r="O604" s="305"/>
      <c r="P604" s="305" t="n">
        <v>224</v>
      </c>
      <c r="Q604" s="306" t="s">
        <v>240</v>
      </c>
      <c r="R604" s="306" t="n">
        <v>0.28</v>
      </c>
      <c r="S604" s="30" t="n">
        <f aca="false">P604*R604</f>
        <v>62.72</v>
      </c>
      <c r="T604" s="130"/>
      <c r="U604" s="192" t="n">
        <f aca="false">S604*$T$352/SUM($S$352:$S$359)</f>
        <v>16.6230176336858</v>
      </c>
      <c r="V604" s="30" t="n">
        <f aca="false">U604+S604</f>
        <v>79.3430176336858</v>
      </c>
      <c r="W604" s="30" t="n">
        <f aca="false">V604/P604</f>
        <v>0.354209900150383</v>
      </c>
    </row>
    <row r="605" customFormat="false" ht="15" hidden="false" customHeight="true" outlineLevel="0" collapsed="false">
      <c r="A605" s="76" t="s">
        <v>675</v>
      </c>
      <c r="B605" s="76" t="str">
        <f aca="false">RIGHT(A605,LEN(A605)-FIND("_",A605))</f>
        <v>C55879</v>
      </c>
      <c r="C605" s="77" t="str">
        <f aca="false">_xlfn.TEXTJOIN("-",TRUE(),MID(A605,1,4),MID(A605,5,2),MID(A605,7,2))</f>
        <v>2024-06-10</v>
      </c>
      <c r="D605" s="77" t="n">
        <v>45453</v>
      </c>
      <c r="E605" s="122" t="s">
        <v>676</v>
      </c>
      <c r="F605" s="122" t="s">
        <v>26</v>
      </c>
      <c r="G605" s="86" t="s">
        <v>677</v>
      </c>
      <c r="H605" s="77" t="n">
        <v>45442</v>
      </c>
      <c r="I605" s="257"/>
      <c r="J605" s="257"/>
      <c r="K605" s="160" t="s">
        <v>678</v>
      </c>
      <c r="L605" s="199"/>
      <c r="M605" s="122"/>
      <c r="N605" s="134" t="s">
        <v>768</v>
      </c>
      <c r="O605" s="305"/>
      <c r="P605" s="305" t="n">
        <v>128</v>
      </c>
      <c r="Q605" s="306" t="s">
        <v>240</v>
      </c>
      <c r="R605" s="306" t="n">
        <v>1.41</v>
      </c>
      <c r="S605" s="30" t="n">
        <f aca="false">P605*R605</f>
        <v>180.48</v>
      </c>
      <c r="T605" s="130"/>
      <c r="U605" s="192" t="n">
        <f aca="false">S605*$T$352/SUM($S$352:$S$359)</f>
        <v>47.8335813540755</v>
      </c>
      <c r="V605" s="30" t="n">
        <f aca="false">U605+S605</f>
        <v>228.313581354075</v>
      </c>
      <c r="W605" s="30" t="n">
        <f aca="false">V605/P605</f>
        <v>1.78369985432871</v>
      </c>
    </row>
    <row r="606" customFormat="false" ht="15.75" hidden="false" customHeight="true" outlineLevel="0" collapsed="false">
      <c r="A606" s="76" t="s">
        <v>675</v>
      </c>
      <c r="B606" s="76" t="str">
        <f aca="false">RIGHT(A606,LEN(A606)-FIND("_",A606))</f>
        <v>C55879</v>
      </c>
      <c r="C606" s="77" t="str">
        <f aca="false">_xlfn.TEXTJOIN("-",TRUE(),MID(A606,1,4),MID(A606,5,2),MID(A606,7,2))</f>
        <v>2024-06-10</v>
      </c>
      <c r="D606" s="77" t="n">
        <v>45453</v>
      </c>
      <c r="E606" s="122" t="s">
        <v>676</v>
      </c>
      <c r="F606" s="122" t="s">
        <v>26</v>
      </c>
      <c r="G606" s="86" t="s">
        <v>677</v>
      </c>
      <c r="H606" s="77" t="n">
        <v>45442</v>
      </c>
      <c r="I606" s="257"/>
      <c r="J606" s="257"/>
      <c r="K606" s="160" t="s">
        <v>678</v>
      </c>
      <c r="L606" s="199"/>
      <c r="M606" s="122"/>
      <c r="N606" s="134" t="s">
        <v>769</v>
      </c>
      <c r="O606" s="305"/>
      <c r="P606" s="305" t="n">
        <v>192</v>
      </c>
      <c r="Q606" s="306" t="s">
        <v>240</v>
      </c>
      <c r="R606" s="306" t="n">
        <v>1.41</v>
      </c>
      <c r="S606" s="30" t="n">
        <f aca="false">P606*R606</f>
        <v>270.72</v>
      </c>
      <c r="T606" s="130"/>
      <c r="U606" s="192" t="n">
        <f aca="false">S606*$T$352/SUM($S$352:$S$359)</f>
        <v>71.7503720311132</v>
      </c>
      <c r="V606" s="30" t="n">
        <f aca="false">U606+S606</f>
        <v>342.470372031113</v>
      </c>
      <c r="W606" s="30" t="n">
        <f aca="false">V606/P606</f>
        <v>1.78369985432871</v>
      </c>
    </row>
    <row r="607" customFormat="false" ht="15" hidden="false" customHeight="true" outlineLevel="0" collapsed="false">
      <c r="A607" s="76" t="s">
        <v>675</v>
      </c>
      <c r="B607" s="76" t="str">
        <f aca="false">RIGHT(A607,LEN(A607)-FIND("_",A607))</f>
        <v>C55879</v>
      </c>
      <c r="C607" s="77" t="str">
        <f aca="false">_xlfn.TEXTJOIN("-",TRUE(),MID(A607,1,4),MID(A607,5,2),MID(A607,7,2))</f>
        <v>2024-06-10</v>
      </c>
      <c r="D607" s="77" t="n">
        <v>45453</v>
      </c>
      <c r="E607" s="122" t="s">
        <v>676</v>
      </c>
      <c r="F607" s="122" t="s">
        <v>26</v>
      </c>
      <c r="G607" s="86" t="s">
        <v>677</v>
      </c>
      <c r="H607" s="77" t="n">
        <v>45442</v>
      </c>
      <c r="I607" s="257"/>
      <c r="J607" s="257"/>
      <c r="K607" s="160" t="s">
        <v>678</v>
      </c>
      <c r="L607" s="199"/>
      <c r="M607" s="122"/>
      <c r="N607" s="134" t="s">
        <v>770</v>
      </c>
      <c r="O607" s="305"/>
      <c r="P607" s="305" t="n">
        <v>384</v>
      </c>
      <c r="Q607" s="306" t="s">
        <v>240</v>
      </c>
      <c r="R607" s="306" t="n">
        <v>0.19</v>
      </c>
      <c r="S607" s="30" t="n">
        <f aca="false">P607*R607</f>
        <v>72.96</v>
      </c>
      <c r="T607" s="186"/>
      <c r="U607" s="192" t="n">
        <f aca="false">S607*$T$352/SUM($S$352:$S$359)</f>
        <v>19.3369796963284</v>
      </c>
      <c r="V607" s="30" t="n">
        <f aca="false">U607+S607</f>
        <v>92.2969796963284</v>
      </c>
      <c r="W607" s="30" t="n">
        <f aca="false">V607/P607</f>
        <v>0.240356717959189</v>
      </c>
    </row>
    <row r="608" customFormat="false" ht="15" hidden="false" customHeight="true" outlineLevel="0" collapsed="false">
      <c r="A608" s="76" t="s">
        <v>675</v>
      </c>
      <c r="B608" s="76" t="str">
        <f aca="false">RIGHT(A608,LEN(A608)-FIND("_",A608))</f>
        <v>C55879</v>
      </c>
      <c r="C608" s="77" t="str">
        <f aca="false">_xlfn.TEXTJOIN("-",TRUE(),MID(A608,1,4),MID(A608,5,2),MID(A608,7,2))</f>
        <v>2024-06-10</v>
      </c>
      <c r="D608" s="77" t="n">
        <v>45453</v>
      </c>
      <c r="E608" s="122" t="s">
        <v>676</v>
      </c>
      <c r="F608" s="122" t="s">
        <v>26</v>
      </c>
      <c r="G608" s="86" t="s">
        <v>677</v>
      </c>
      <c r="H608" s="77" t="n">
        <v>45442</v>
      </c>
      <c r="I608" s="257"/>
      <c r="J608" s="257"/>
      <c r="K608" s="160" t="s">
        <v>678</v>
      </c>
      <c r="L608" s="199"/>
      <c r="M608" s="122"/>
      <c r="N608" s="312" t="s">
        <v>771</v>
      </c>
      <c r="O608" s="303"/>
      <c r="P608" s="303" t="n">
        <v>1</v>
      </c>
      <c r="Q608" s="304" t="s">
        <v>240</v>
      </c>
      <c r="R608" s="304" t="n">
        <v>441.18</v>
      </c>
      <c r="S608" s="30" t="n">
        <f aca="false">P608*R608</f>
        <v>441.18</v>
      </c>
      <c r="T608" s="186"/>
      <c r="U608" s="192" t="n">
        <f aca="false">S608*$T$352/SUM($S$352:$S$359)</f>
        <v>116.928299101236</v>
      </c>
      <c r="V608" s="30" t="n">
        <f aca="false">U608+S608</f>
        <v>558.108299101236</v>
      </c>
      <c r="W608" s="30" t="n">
        <f aca="false">V608/P608</f>
        <v>558.108299101236</v>
      </c>
    </row>
    <row r="609" customFormat="false" ht="15" hidden="false" customHeight="true" outlineLevel="0" collapsed="false">
      <c r="A609" s="76" t="s">
        <v>675</v>
      </c>
      <c r="B609" s="76" t="str">
        <f aca="false">RIGHT(A609,LEN(A609)-FIND("_",A609))</f>
        <v>C55879</v>
      </c>
      <c r="C609" s="77" t="str">
        <f aca="false">_xlfn.TEXTJOIN("-",TRUE(),MID(A609,1,4),MID(A609,5,2),MID(A609,7,2))</f>
        <v>2024-06-10</v>
      </c>
      <c r="D609" s="77" t="n">
        <v>45453</v>
      </c>
      <c r="E609" s="122" t="s">
        <v>676</v>
      </c>
      <c r="F609" s="122" t="s">
        <v>26</v>
      </c>
      <c r="G609" s="86" t="s">
        <v>677</v>
      </c>
      <c r="H609" s="77" t="n">
        <v>45442</v>
      </c>
      <c r="I609" s="257"/>
      <c r="J609" s="257"/>
      <c r="K609" s="160" t="s">
        <v>678</v>
      </c>
      <c r="L609" s="199"/>
      <c r="M609" s="122"/>
      <c r="N609" s="299" t="s">
        <v>772</v>
      </c>
      <c r="O609" s="303"/>
      <c r="P609" s="303" t="n">
        <v>3</v>
      </c>
      <c r="Q609" s="304" t="s">
        <v>240</v>
      </c>
      <c r="R609" s="304" t="n">
        <v>284.28</v>
      </c>
      <c r="S609" s="30" t="n">
        <f aca="false">P609*R609</f>
        <v>852.84</v>
      </c>
      <c r="T609" s="186"/>
      <c r="U609" s="192" t="n">
        <f aca="false">S609*$T$352/SUM($S$352:$S$359)</f>
        <v>226.03275444376</v>
      </c>
      <c r="V609" s="30" t="n">
        <f aca="false">U609+S609</f>
        <v>1078.87275444376</v>
      </c>
      <c r="W609" s="30" t="n">
        <f aca="false">V609/P609</f>
        <v>359.624251481253</v>
      </c>
    </row>
    <row r="610" customFormat="false" ht="15" hidden="false" customHeight="true" outlineLevel="0" collapsed="false">
      <c r="A610" s="76" t="s">
        <v>675</v>
      </c>
      <c r="B610" s="76" t="str">
        <f aca="false">RIGHT(A610,LEN(A610)-FIND("_",A610))</f>
        <v>C55879</v>
      </c>
      <c r="C610" s="77" t="str">
        <f aca="false">_xlfn.TEXTJOIN("-",TRUE(),MID(A610,1,4),MID(A610,5,2),MID(A610,7,2))</f>
        <v>2024-06-10</v>
      </c>
      <c r="D610" s="77" t="n">
        <v>45453</v>
      </c>
      <c r="E610" s="122" t="s">
        <v>676</v>
      </c>
      <c r="F610" s="122" t="s">
        <v>26</v>
      </c>
      <c r="G610" s="86" t="s">
        <v>677</v>
      </c>
      <c r="H610" s="77" t="n">
        <v>45442</v>
      </c>
      <c r="I610" s="257"/>
      <c r="J610" s="257"/>
      <c r="K610" s="160" t="s">
        <v>678</v>
      </c>
      <c r="L610" s="199"/>
      <c r="M610" s="122"/>
      <c r="N610" s="299" t="s">
        <v>773</v>
      </c>
      <c r="O610" s="303"/>
      <c r="P610" s="303" t="n">
        <v>1</v>
      </c>
      <c r="Q610" s="304" t="s">
        <v>240</v>
      </c>
      <c r="R610" s="304" t="n">
        <v>284.28</v>
      </c>
      <c r="S610" s="30" t="n">
        <f aca="false">P610*R610</f>
        <v>284.28</v>
      </c>
      <c r="T610" s="186"/>
      <c r="U610" s="192" t="n">
        <f aca="false">S610*$T$352/SUM($S$352:$S$359)</f>
        <v>75.3442514812532</v>
      </c>
      <c r="V610" s="30" t="n">
        <f aca="false">U610+S610</f>
        <v>359.624251481253</v>
      </c>
      <c r="W610" s="30" t="n">
        <f aca="false">V610/P610</f>
        <v>359.624251481253</v>
      </c>
    </row>
    <row r="611" customFormat="false" ht="15" hidden="false" customHeight="true" outlineLevel="0" collapsed="false">
      <c r="A611" s="76" t="s">
        <v>675</v>
      </c>
      <c r="B611" s="76" t="str">
        <f aca="false">RIGHT(A611,LEN(A611)-FIND("_",A611))</f>
        <v>C55879</v>
      </c>
      <c r="C611" s="77" t="str">
        <f aca="false">_xlfn.TEXTJOIN("-",TRUE(),MID(A611,1,4),MID(A611,5,2),MID(A611,7,2))</f>
        <v>2024-06-10</v>
      </c>
      <c r="D611" s="77" t="n">
        <v>45453</v>
      </c>
      <c r="E611" s="122" t="s">
        <v>676</v>
      </c>
      <c r="F611" s="122" t="s">
        <v>26</v>
      </c>
      <c r="G611" s="86" t="s">
        <v>677</v>
      </c>
      <c r="H611" s="77" t="n">
        <v>45442</v>
      </c>
      <c r="I611" s="257"/>
      <c r="J611" s="257"/>
      <c r="K611" s="160" t="s">
        <v>678</v>
      </c>
      <c r="L611" s="199"/>
      <c r="M611" s="122"/>
      <c r="N611" s="299" t="s">
        <v>774</v>
      </c>
      <c r="O611" s="305"/>
      <c r="P611" s="305" t="n">
        <v>1</v>
      </c>
      <c r="Q611" s="306" t="s">
        <v>240</v>
      </c>
      <c r="R611" s="306" t="n">
        <v>233.79</v>
      </c>
      <c r="S611" s="30" t="n">
        <f aca="false">P611*R611</f>
        <v>233.79</v>
      </c>
      <c r="T611" s="186"/>
      <c r="U611" s="192" t="n">
        <f aca="false">S611*$T$352/SUM($S$352:$S$359)</f>
        <v>61.962616271993</v>
      </c>
      <c r="V611" s="30" t="n">
        <f aca="false">U611+S611</f>
        <v>295.752616271993</v>
      </c>
      <c r="W611" s="30" t="n">
        <f aca="false">V611/P611</f>
        <v>295.752616271993</v>
      </c>
    </row>
    <row r="612" customFormat="false" ht="15" hidden="false" customHeight="true" outlineLevel="0" collapsed="false">
      <c r="A612" s="76" t="s">
        <v>675</v>
      </c>
      <c r="B612" s="76" t="str">
        <f aca="false">RIGHT(A612,LEN(A612)-FIND("_",A612))</f>
        <v>C55879</v>
      </c>
      <c r="C612" s="77" t="str">
        <f aca="false">_xlfn.TEXTJOIN("-",TRUE(),MID(A612,1,4),MID(A612,5,2),MID(A612,7,2))</f>
        <v>2024-06-10</v>
      </c>
      <c r="D612" s="77" t="n">
        <v>45453</v>
      </c>
      <c r="E612" s="122" t="s">
        <v>676</v>
      </c>
      <c r="F612" s="122" t="s">
        <v>26</v>
      </c>
      <c r="G612" s="86" t="s">
        <v>677</v>
      </c>
      <c r="H612" s="77" t="n">
        <v>45442</v>
      </c>
      <c r="I612" s="257"/>
      <c r="J612" s="257"/>
      <c r="K612" s="160" t="s">
        <v>678</v>
      </c>
      <c r="L612" s="199"/>
      <c r="M612" s="122"/>
      <c r="N612" s="299" t="s">
        <v>775</v>
      </c>
      <c r="O612" s="305"/>
      <c r="P612" s="305" t="n">
        <v>2</v>
      </c>
      <c r="Q612" s="306" t="s">
        <v>240</v>
      </c>
      <c r="R612" s="306" t="n">
        <v>199.87</v>
      </c>
      <c r="S612" s="30" t="n">
        <f aca="false">P612*R612</f>
        <v>399.74</v>
      </c>
      <c r="T612" s="186"/>
      <c r="U612" s="192" t="n">
        <f aca="false">S612*$T$352/SUM($S$352:$S$359)</f>
        <v>105.945233878979</v>
      </c>
      <c r="V612" s="30" t="n">
        <f aca="false">U612+S612</f>
        <v>505.685233878979</v>
      </c>
      <c r="W612" s="30" t="n">
        <f aca="false">V612/P612</f>
        <v>252.84261693949</v>
      </c>
    </row>
    <row r="613" customFormat="false" ht="15" hidden="false" customHeight="true" outlineLevel="0" collapsed="false">
      <c r="A613" s="76" t="s">
        <v>675</v>
      </c>
      <c r="B613" s="76" t="str">
        <f aca="false">RIGHT(A613,LEN(A613)-FIND("_",A613))</f>
        <v>C55879</v>
      </c>
      <c r="C613" s="77" t="str">
        <f aca="false">_xlfn.TEXTJOIN("-",TRUE(),MID(A613,1,4),MID(A613,5,2),MID(A613,7,2))</f>
        <v>2024-06-10</v>
      </c>
      <c r="D613" s="77" t="n">
        <v>45453</v>
      </c>
      <c r="E613" s="122" t="s">
        <v>676</v>
      </c>
      <c r="F613" s="122" t="s">
        <v>26</v>
      </c>
      <c r="G613" s="86" t="s">
        <v>677</v>
      </c>
      <c r="H613" s="77" t="n">
        <v>45442</v>
      </c>
      <c r="I613" s="257"/>
      <c r="J613" s="257"/>
      <c r="K613" s="160" t="s">
        <v>678</v>
      </c>
      <c r="L613" s="199"/>
      <c r="M613" s="122"/>
      <c r="N613" s="299" t="s">
        <v>776</v>
      </c>
      <c r="O613" s="305"/>
      <c r="P613" s="305" t="n">
        <v>6</v>
      </c>
      <c r="Q613" s="306" t="s">
        <v>240</v>
      </c>
      <c r="R613" s="306" t="n">
        <v>216.42</v>
      </c>
      <c r="S613" s="30" t="n">
        <f aca="false">P613*R613</f>
        <v>1298.52</v>
      </c>
      <c r="T613" s="186"/>
      <c r="U613" s="192" t="n">
        <f aca="false">S613*$T$352/SUM($S$352:$S$359)</f>
        <v>344.153712654555</v>
      </c>
      <c r="V613" s="30" t="n">
        <f aca="false">U613+S613</f>
        <v>1642.67371265456</v>
      </c>
      <c r="W613" s="30" t="n">
        <f aca="false">V613/P613</f>
        <v>273.778952109093</v>
      </c>
    </row>
    <row r="614" customFormat="false" ht="15" hidden="false" customHeight="true" outlineLevel="0" collapsed="false">
      <c r="A614" s="76" t="s">
        <v>675</v>
      </c>
      <c r="B614" s="76" t="str">
        <f aca="false">RIGHT(A614,LEN(A614)-FIND("_",A614))</f>
        <v>C55879</v>
      </c>
      <c r="C614" s="77" t="str">
        <f aca="false">_xlfn.TEXTJOIN("-",TRUE(),MID(A614,1,4),MID(A614,5,2),MID(A614,7,2))</f>
        <v>2024-06-10</v>
      </c>
      <c r="D614" s="77" t="n">
        <v>45453</v>
      </c>
      <c r="E614" s="122" t="s">
        <v>676</v>
      </c>
      <c r="F614" s="122" t="s">
        <v>26</v>
      </c>
      <c r="G614" s="86" t="s">
        <v>677</v>
      </c>
      <c r="H614" s="77" t="n">
        <v>45442</v>
      </c>
      <c r="I614" s="257"/>
      <c r="J614" s="257"/>
      <c r="K614" s="160" t="s">
        <v>678</v>
      </c>
      <c r="L614" s="199"/>
      <c r="M614" s="122"/>
      <c r="N614" s="134" t="s">
        <v>777</v>
      </c>
      <c r="O614" s="305"/>
      <c r="P614" s="305" t="n">
        <v>1</v>
      </c>
      <c r="Q614" s="306" t="s">
        <v>240</v>
      </c>
      <c r="R614" s="306" t="n">
        <v>2.19</v>
      </c>
      <c r="S614" s="30" t="n">
        <f aca="false">P614*R614</f>
        <v>2.19</v>
      </c>
      <c r="T614" s="186"/>
      <c r="U614" s="192" t="n">
        <f aca="false">S614*$T$352/SUM($S$352:$S$359)</f>
        <v>0.580427433319067</v>
      </c>
      <c r="V614" s="30" t="n">
        <f aca="false">U614+S614</f>
        <v>2.77042743331907</v>
      </c>
      <c r="W614" s="30" t="n">
        <f aca="false">V614/P614</f>
        <v>2.77042743331907</v>
      </c>
    </row>
    <row r="615" customFormat="false" ht="15" hidden="false" customHeight="true" outlineLevel="0" collapsed="false">
      <c r="A615" s="76" t="s">
        <v>675</v>
      </c>
      <c r="B615" s="76" t="str">
        <f aca="false">RIGHT(A615,LEN(A615)-FIND("_",A615))</f>
        <v>C55879</v>
      </c>
      <c r="C615" s="77" t="str">
        <f aca="false">_xlfn.TEXTJOIN("-",TRUE(),MID(A615,1,4),MID(A615,5,2),MID(A615,7,2))</f>
        <v>2024-06-10</v>
      </c>
      <c r="D615" s="77" t="n">
        <v>45453</v>
      </c>
      <c r="E615" s="122" t="s">
        <v>676</v>
      </c>
      <c r="F615" s="122" t="s">
        <v>26</v>
      </c>
      <c r="G615" s="86" t="s">
        <v>677</v>
      </c>
      <c r="H615" s="77" t="n">
        <v>45442</v>
      </c>
      <c r="I615" s="257"/>
      <c r="J615" s="257"/>
      <c r="K615" s="160" t="s">
        <v>678</v>
      </c>
      <c r="L615" s="199"/>
      <c r="M615" s="122"/>
      <c r="N615" s="134" t="s">
        <v>778</v>
      </c>
      <c r="O615" s="305"/>
      <c r="P615" s="305" t="n">
        <v>6</v>
      </c>
      <c r="Q615" s="306" t="s">
        <v>240</v>
      </c>
      <c r="R615" s="306" t="n">
        <v>2.19</v>
      </c>
      <c r="S615" s="30" t="n">
        <f aca="false">P615*R615</f>
        <v>13.14</v>
      </c>
      <c r="T615" s="186"/>
      <c r="U615" s="192" t="n">
        <f aca="false">S615*$T$352/SUM($S$352:$S$359)</f>
        <v>3.4825645999144</v>
      </c>
      <c r="V615" s="30" t="n">
        <f aca="false">U615+S615</f>
        <v>16.6225645999144</v>
      </c>
      <c r="W615" s="30" t="n">
        <f aca="false">V615/P615</f>
        <v>2.77042743331907</v>
      </c>
    </row>
    <row r="616" customFormat="false" ht="15" hidden="false" customHeight="true" outlineLevel="0" collapsed="false">
      <c r="A616" s="76" t="s">
        <v>675</v>
      </c>
      <c r="B616" s="76" t="str">
        <f aca="false">RIGHT(A616,LEN(A616)-FIND("_",A616))</f>
        <v>C55879</v>
      </c>
      <c r="C616" s="77" t="str">
        <f aca="false">_xlfn.TEXTJOIN("-",TRUE(),MID(A616,1,4),MID(A616,5,2),MID(A616,7,2))</f>
        <v>2024-06-10</v>
      </c>
      <c r="D616" s="77" t="n">
        <v>45453</v>
      </c>
      <c r="E616" s="122" t="s">
        <v>676</v>
      </c>
      <c r="F616" s="122" t="s">
        <v>26</v>
      </c>
      <c r="G616" s="86" t="s">
        <v>677</v>
      </c>
      <c r="H616" s="77" t="n">
        <v>45442</v>
      </c>
      <c r="I616" s="257"/>
      <c r="J616" s="257"/>
      <c r="K616" s="160" t="s">
        <v>678</v>
      </c>
      <c r="L616" s="199"/>
      <c r="M616" s="122"/>
      <c r="N616" s="299" t="s">
        <v>779</v>
      </c>
      <c r="O616" s="305"/>
      <c r="P616" s="305" t="n">
        <v>10</v>
      </c>
      <c r="Q616" s="306" t="s">
        <v>240</v>
      </c>
      <c r="R616" s="306" t="n">
        <v>389.82</v>
      </c>
      <c r="S616" s="30" t="n">
        <f aca="false">P616*R616</f>
        <v>3898.2</v>
      </c>
      <c r="T616" s="186"/>
      <c r="U616" s="192" t="n">
        <f aca="false">S616*$T$352/SUM($S$352:$S$359)</f>
        <v>1033.16083130794</v>
      </c>
      <c r="V616" s="30" t="n">
        <f aca="false">U616+S616</f>
        <v>4931.36083130794</v>
      </c>
      <c r="W616" s="30" t="n">
        <f aca="false">V616/P616</f>
        <v>493.136083130794</v>
      </c>
    </row>
    <row r="617" customFormat="false" ht="15" hidden="false" customHeight="true" outlineLevel="0" collapsed="false">
      <c r="A617" s="76" t="s">
        <v>675</v>
      </c>
      <c r="B617" s="76" t="str">
        <f aca="false">RIGHT(A617,LEN(A617)-FIND("_",A617))</f>
        <v>C55879</v>
      </c>
      <c r="C617" s="77" t="str">
        <f aca="false">_xlfn.TEXTJOIN("-",TRUE(),MID(A617,1,4),MID(A617,5,2),MID(A617,7,2))</f>
        <v>2024-06-10</v>
      </c>
      <c r="D617" s="77" t="n">
        <v>45453</v>
      </c>
      <c r="E617" s="122" t="s">
        <v>676</v>
      </c>
      <c r="F617" s="122" t="s">
        <v>26</v>
      </c>
      <c r="G617" s="86" t="s">
        <v>677</v>
      </c>
      <c r="H617" s="77" t="n">
        <v>45442</v>
      </c>
      <c r="I617" s="257"/>
      <c r="J617" s="257"/>
      <c r="K617" s="160" t="s">
        <v>678</v>
      </c>
      <c r="L617" s="199"/>
      <c r="M617" s="122"/>
      <c r="N617" s="299" t="s">
        <v>780</v>
      </c>
      <c r="O617" s="305"/>
      <c r="P617" s="305" t="n">
        <v>1</v>
      </c>
      <c r="Q617" s="306" t="s">
        <v>240</v>
      </c>
      <c r="R617" s="306" t="n">
        <v>80.82</v>
      </c>
      <c r="S617" s="30" t="n">
        <f aca="false">P617*R617</f>
        <v>80.82</v>
      </c>
      <c r="T617" s="186"/>
      <c r="U617" s="192" t="n">
        <f aca="false">S617*$T$352/SUM($S$352:$S$359)</f>
        <v>21.4201576076927</v>
      </c>
      <c r="V617" s="30" t="n">
        <f aca="false">U617+S617</f>
        <v>102.240157607693</v>
      </c>
      <c r="W617" s="30" t="n">
        <f aca="false">V617/P617</f>
        <v>102.240157607693</v>
      </c>
    </row>
    <row r="618" customFormat="false" ht="15" hidden="false" customHeight="true" outlineLevel="0" collapsed="false">
      <c r="A618" s="76" t="s">
        <v>675</v>
      </c>
      <c r="B618" s="76" t="str">
        <f aca="false">RIGHT(A618,LEN(A618)-FIND("_",A618))</f>
        <v>C55879</v>
      </c>
      <c r="C618" s="77" t="str">
        <f aca="false">_xlfn.TEXTJOIN("-",TRUE(),MID(A618,1,4),MID(A618,5,2),MID(A618,7,2))</f>
        <v>2024-06-10</v>
      </c>
      <c r="D618" s="77" t="n">
        <v>45453</v>
      </c>
      <c r="E618" s="122" t="s">
        <v>676</v>
      </c>
      <c r="F618" s="122" t="s">
        <v>26</v>
      </c>
      <c r="G618" s="86" t="s">
        <v>677</v>
      </c>
      <c r="H618" s="77" t="n">
        <v>45442</v>
      </c>
      <c r="I618" s="257"/>
      <c r="J618" s="257"/>
      <c r="K618" s="160" t="s">
        <v>678</v>
      </c>
      <c r="L618" s="199"/>
      <c r="M618" s="122"/>
      <c r="N618" s="299" t="s">
        <v>781</v>
      </c>
      <c r="O618" s="305"/>
      <c r="P618" s="305" t="n">
        <v>2</v>
      </c>
      <c r="Q618" s="306" t="s">
        <v>240</v>
      </c>
      <c r="R618" s="306" t="n">
        <v>97.5</v>
      </c>
      <c r="S618" s="30" t="n">
        <f aca="false">P618*R618</f>
        <v>195</v>
      </c>
      <c r="T618" s="186"/>
      <c r="U618" s="192" t="n">
        <f aca="false">S618*$T$352/SUM($S$352:$S$359)</f>
        <v>51.6818947475882</v>
      </c>
      <c r="V618" s="30" t="n">
        <f aca="false">U618+S618</f>
        <v>246.681894747588</v>
      </c>
      <c r="W618" s="30" t="n">
        <f aca="false">V618/P618</f>
        <v>123.340947373794</v>
      </c>
    </row>
    <row r="619" customFormat="false" ht="15" hidden="false" customHeight="true" outlineLevel="0" collapsed="false">
      <c r="A619" s="76" t="s">
        <v>675</v>
      </c>
      <c r="B619" s="76" t="str">
        <f aca="false">RIGHT(A619,LEN(A619)-FIND("_",A619))</f>
        <v>C55879</v>
      </c>
      <c r="C619" s="77" t="str">
        <f aca="false">_xlfn.TEXTJOIN("-",TRUE(),MID(A619,1,4),MID(A619,5,2),MID(A619,7,2))</f>
        <v>2024-06-10</v>
      </c>
      <c r="D619" s="77" t="n">
        <v>45453</v>
      </c>
      <c r="E619" s="122" t="s">
        <v>676</v>
      </c>
      <c r="F619" s="122" t="s">
        <v>26</v>
      </c>
      <c r="G619" s="86" t="s">
        <v>677</v>
      </c>
      <c r="H619" s="77" t="n">
        <v>45442</v>
      </c>
      <c r="I619" s="257"/>
      <c r="J619" s="257"/>
      <c r="K619" s="160" t="s">
        <v>678</v>
      </c>
      <c r="L619" s="199"/>
      <c r="M619" s="122"/>
      <c r="N619" s="299" t="s">
        <v>782</v>
      </c>
      <c r="O619" s="305"/>
      <c r="P619" s="305" t="n">
        <v>2</v>
      </c>
      <c r="Q619" s="306" t="s">
        <v>240</v>
      </c>
      <c r="R619" s="306" t="n">
        <v>389.82</v>
      </c>
      <c r="S619" s="30" t="n">
        <f aca="false">P619*R619</f>
        <v>779.64</v>
      </c>
      <c r="T619" s="186"/>
      <c r="U619" s="192" t="n">
        <f aca="false">S619*$T$352/SUM($S$352:$S$359)</f>
        <v>206.632166261588</v>
      </c>
      <c r="V619" s="30" t="n">
        <f aca="false">U619+S619</f>
        <v>986.272166261588</v>
      </c>
      <c r="W619" s="30" t="n">
        <f aca="false">V619/P619</f>
        <v>493.136083130794</v>
      </c>
    </row>
    <row r="620" customFormat="false" ht="15" hidden="false" customHeight="true" outlineLevel="0" collapsed="false">
      <c r="A620" s="76" t="s">
        <v>675</v>
      </c>
      <c r="B620" s="76" t="str">
        <f aca="false">RIGHT(A620,LEN(A620)-FIND("_",A620))</f>
        <v>C55879</v>
      </c>
      <c r="C620" s="77" t="str">
        <f aca="false">_xlfn.TEXTJOIN("-",TRUE(),MID(A620,1,4),MID(A620,5,2),MID(A620,7,2))</f>
        <v>2024-06-10</v>
      </c>
      <c r="D620" s="77" t="n">
        <v>45453</v>
      </c>
      <c r="E620" s="122" t="s">
        <v>676</v>
      </c>
      <c r="F620" s="122" t="s">
        <v>26</v>
      </c>
      <c r="G620" s="86" t="s">
        <v>677</v>
      </c>
      <c r="H620" s="77" t="n">
        <v>45442</v>
      </c>
      <c r="I620" s="257"/>
      <c r="J620" s="257"/>
      <c r="K620" s="160" t="s">
        <v>678</v>
      </c>
      <c r="L620" s="199"/>
      <c r="M620" s="122"/>
      <c r="N620" s="299" t="s">
        <v>783</v>
      </c>
      <c r="O620" s="305"/>
      <c r="P620" s="305" t="n">
        <v>1</v>
      </c>
      <c r="Q620" s="306" t="s">
        <v>240</v>
      </c>
      <c r="R620" s="306" t="n">
        <v>225.72</v>
      </c>
      <c r="S620" s="30" t="n">
        <f aca="false">P620*R620</f>
        <v>225.72</v>
      </c>
      <c r="T620" s="186"/>
      <c r="U620" s="192" t="n">
        <f aca="false">S620*$T$352/SUM($S$352:$S$359)</f>
        <v>59.8237809355159</v>
      </c>
      <c r="V620" s="30" t="n">
        <f aca="false">U620+S620</f>
        <v>285.543780935516</v>
      </c>
      <c r="W620" s="30" t="n">
        <f aca="false">V620/P620</f>
        <v>285.543780935516</v>
      </c>
    </row>
    <row r="621" customFormat="false" ht="15" hidden="false" customHeight="true" outlineLevel="0" collapsed="false">
      <c r="A621" s="76" t="s">
        <v>675</v>
      </c>
      <c r="B621" s="76" t="str">
        <f aca="false">RIGHT(A621,LEN(A621)-FIND("_",A621))</f>
        <v>C55879</v>
      </c>
      <c r="C621" s="77" t="str">
        <f aca="false">_xlfn.TEXTJOIN("-",TRUE(),MID(A621,1,4),MID(A621,5,2),MID(A621,7,2))</f>
        <v>2024-06-10</v>
      </c>
      <c r="D621" s="77" t="n">
        <v>45453</v>
      </c>
      <c r="E621" s="122" t="s">
        <v>676</v>
      </c>
      <c r="F621" s="122" t="s">
        <v>26</v>
      </c>
      <c r="G621" s="86" t="s">
        <v>677</v>
      </c>
      <c r="H621" s="77" t="n">
        <v>45442</v>
      </c>
      <c r="I621" s="257"/>
      <c r="J621" s="257"/>
      <c r="K621" s="160" t="s">
        <v>678</v>
      </c>
      <c r="L621" s="199"/>
      <c r="M621" s="122"/>
      <c r="N621" s="299" t="s">
        <v>784</v>
      </c>
      <c r="O621" s="305"/>
      <c r="P621" s="305" t="n">
        <v>23</v>
      </c>
      <c r="Q621" s="306" t="s">
        <v>240</v>
      </c>
      <c r="R621" s="306" t="n">
        <v>30.75</v>
      </c>
      <c r="S621" s="30" t="n">
        <f aca="false">P621*R621</f>
        <v>707.25</v>
      </c>
      <c r="T621" s="186"/>
      <c r="U621" s="192" t="n">
        <f aca="false">S621*$T$352/SUM($S$352:$S$359)</f>
        <v>187.446256719137</v>
      </c>
      <c r="V621" s="30" t="n">
        <f aca="false">U621+S621</f>
        <v>894.696256719137</v>
      </c>
      <c r="W621" s="30" t="n">
        <f aca="false">V621/P621</f>
        <v>38.8998372486581</v>
      </c>
    </row>
    <row r="622" customFormat="false" ht="15" hidden="false" customHeight="true" outlineLevel="0" collapsed="false">
      <c r="A622" s="76" t="s">
        <v>675</v>
      </c>
      <c r="B622" s="76" t="str">
        <f aca="false">RIGHT(A622,LEN(A622)-FIND("_",A622))</f>
        <v>C55879</v>
      </c>
      <c r="C622" s="77" t="str">
        <f aca="false">_xlfn.TEXTJOIN("-",TRUE(),MID(A622,1,4),MID(A622,5,2),MID(A622,7,2))</f>
        <v>2024-06-10</v>
      </c>
      <c r="D622" s="77" t="n">
        <v>45453</v>
      </c>
      <c r="E622" s="122" t="s">
        <v>676</v>
      </c>
      <c r="F622" s="122" t="s">
        <v>26</v>
      </c>
      <c r="G622" s="86" t="s">
        <v>677</v>
      </c>
      <c r="H622" s="77" t="n">
        <v>45442</v>
      </c>
      <c r="I622" s="257"/>
      <c r="J622" s="257"/>
      <c r="K622" s="160" t="s">
        <v>678</v>
      </c>
      <c r="L622" s="199"/>
      <c r="M622" s="122"/>
      <c r="N622" s="299" t="s">
        <v>785</v>
      </c>
      <c r="O622" s="305"/>
      <c r="P622" s="305" t="n">
        <v>1</v>
      </c>
      <c r="Q622" s="306" t="s">
        <v>240</v>
      </c>
      <c r="R622" s="306" t="n">
        <v>71.11</v>
      </c>
      <c r="S622" s="30" t="n">
        <f aca="false">P622*R622</f>
        <v>71.11</v>
      </c>
      <c r="T622" s="186"/>
      <c r="U622" s="192" t="n">
        <f aca="false">S622*$T$352/SUM($S$352:$S$359)</f>
        <v>18.8466642846205</v>
      </c>
      <c r="V622" s="30" t="n">
        <f aca="false">U622+S622</f>
        <v>89.9566642846205</v>
      </c>
      <c r="W622" s="30" t="n">
        <f aca="false">V622/P622</f>
        <v>89.9566642846205</v>
      </c>
    </row>
    <row r="623" customFormat="false" ht="15" hidden="false" customHeight="true" outlineLevel="0" collapsed="false">
      <c r="A623" s="76" t="s">
        <v>675</v>
      </c>
      <c r="B623" s="76" t="str">
        <f aca="false">RIGHT(A623,LEN(A623)-FIND("_",A623))</f>
        <v>C55879</v>
      </c>
      <c r="C623" s="77" t="str">
        <f aca="false">_xlfn.TEXTJOIN("-",TRUE(),MID(A623,1,4),MID(A623,5,2),MID(A623,7,2))</f>
        <v>2024-06-10</v>
      </c>
      <c r="D623" s="77" t="n">
        <v>45453</v>
      </c>
      <c r="E623" s="122" t="s">
        <v>676</v>
      </c>
      <c r="F623" s="122" t="s">
        <v>26</v>
      </c>
      <c r="G623" s="86" t="s">
        <v>677</v>
      </c>
      <c r="H623" s="77" t="n">
        <v>45442</v>
      </c>
      <c r="I623" s="257"/>
      <c r="J623" s="257"/>
      <c r="K623" s="160" t="s">
        <v>678</v>
      </c>
      <c r="L623" s="199"/>
      <c r="M623" s="122"/>
      <c r="N623" s="299" t="s">
        <v>786</v>
      </c>
      <c r="O623" s="305"/>
      <c r="P623" s="305" t="n">
        <v>3</v>
      </c>
      <c r="Q623" s="306" t="s">
        <v>240</v>
      </c>
      <c r="R623" s="306" t="n">
        <v>148.53</v>
      </c>
      <c r="S623" s="30" t="n">
        <f aca="false">P623*R623</f>
        <v>445.59</v>
      </c>
      <c r="T623" s="186"/>
      <c r="U623" s="192" t="n">
        <f aca="false">S623*$T$352/SUM($S$352:$S$359)</f>
        <v>118.097105028604</v>
      </c>
      <c r="V623" s="30" t="n">
        <f aca="false">U623+S623</f>
        <v>563.687105028604</v>
      </c>
      <c r="W623" s="30" t="n">
        <f aca="false">V623/P623</f>
        <v>187.895701676201</v>
      </c>
    </row>
    <row r="624" customFormat="false" ht="15" hidden="false" customHeight="true" outlineLevel="0" collapsed="false">
      <c r="A624" s="76" t="s">
        <v>675</v>
      </c>
      <c r="B624" s="76" t="str">
        <f aca="false">RIGHT(A624,LEN(A624)-FIND("_",A624))</f>
        <v>C55879</v>
      </c>
      <c r="C624" s="77" t="str">
        <f aca="false">_xlfn.TEXTJOIN("-",TRUE(),MID(A624,1,4),MID(A624,5,2),MID(A624,7,2))</f>
        <v>2024-06-10</v>
      </c>
      <c r="D624" s="77" t="n">
        <v>45453</v>
      </c>
      <c r="E624" s="122" t="s">
        <v>676</v>
      </c>
      <c r="F624" s="122" t="s">
        <v>26</v>
      </c>
      <c r="G624" s="86" t="s">
        <v>677</v>
      </c>
      <c r="H624" s="77" t="n">
        <v>45442</v>
      </c>
      <c r="I624" s="257"/>
      <c r="J624" s="257"/>
      <c r="K624" s="160" t="s">
        <v>678</v>
      </c>
      <c r="L624" s="199"/>
      <c r="M624" s="122"/>
      <c r="N624" s="299" t="s">
        <v>787</v>
      </c>
      <c r="O624" s="305"/>
      <c r="P624" s="305" t="n">
        <v>23</v>
      </c>
      <c r="Q624" s="306" t="s">
        <v>240</v>
      </c>
      <c r="R624" s="306" t="n">
        <v>51.67</v>
      </c>
      <c r="S624" s="30" t="n">
        <f aca="false">P624*R624</f>
        <v>1188.41</v>
      </c>
      <c r="T624" s="186"/>
      <c r="U624" s="192" t="n">
        <f aca="false">S624*$T$352/SUM($S$352:$S$359)</f>
        <v>314.970669420417</v>
      </c>
      <c r="V624" s="30" t="n">
        <f aca="false">U624+S624</f>
        <v>1503.38066942042</v>
      </c>
      <c r="W624" s="30" t="n">
        <f aca="false">V624/P624</f>
        <v>65.3643769313225</v>
      </c>
    </row>
    <row r="625" customFormat="false" ht="15" hidden="false" customHeight="true" outlineLevel="0" collapsed="false">
      <c r="A625" s="76" t="s">
        <v>675</v>
      </c>
      <c r="B625" s="76" t="str">
        <f aca="false">RIGHT(A625,LEN(A625)-FIND("_",A625))</f>
        <v>C55879</v>
      </c>
      <c r="C625" s="77" t="str">
        <f aca="false">_xlfn.TEXTJOIN("-",TRUE(),MID(A625,1,4),MID(A625,5,2),MID(A625,7,2))</f>
        <v>2024-06-10</v>
      </c>
      <c r="D625" s="77" t="n">
        <v>45453</v>
      </c>
      <c r="E625" s="122" t="s">
        <v>676</v>
      </c>
      <c r="F625" s="122" t="s">
        <v>26</v>
      </c>
      <c r="G625" s="86" t="s">
        <v>677</v>
      </c>
      <c r="H625" s="77" t="n">
        <v>45442</v>
      </c>
      <c r="I625" s="257"/>
      <c r="J625" s="257"/>
      <c r="K625" s="160" t="s">
        <v>678</v>
      </c>
      <c r="L625" s="199"/>
      <c r="M625" s="122"/>
      <c r="N625" s="299" t="s">
        <v>788</v>
      </c>
      <c r="O625" s="305"/>
      <c r="P625" s="305" t="n">
        <v>1</v>
      </c>
      <c r="Q625" s="306" t="s">
        <v>240</v>
      </c>
      <c r="R625" s="306" t="n">
        <v>106.4</v>
      </c>
      <c r="S625" s="30" t="n">
        <f aca="false">P625*R625</f>
        <v>106.4</v>
      </c>
      <c r="T625" s="186"/>
      <c r="U625" s="192" t="n">
        <f aca="false">S625*$T$352/SUM($S$352:$S$359)</f>
        <v>28.1997620571456</v>
      </c>
      <c r="V625" s="30" t="n">
        <f aca="false">U625+S625</f>
        <v>134.599762057146</v>
      </c>
      <c r="W625" s="30" t="n">
        <f aca="false">V625/P625</f>
        <v>134.599762057146</v>
      </c>
    </row>
    <row r="626" customFormat="false" ht="15" hidden="false" customHeight="true" outlineLevel="0" collapsed="false">
      <c r="A626" s="76" t="s">
        <v>675</v>
      </c>
      <c r="B626" s="76" t="str">
        <f aca="false">RIGHT(A626,LEN(A626)-FIND("_",A626))</f>
        <v>C55879</v>
      </c>
      <c r="C626" s="77" t="str">
        <f aca="false">_xlfn.TEXTJOIN("-",TRUE(),MID(A626,1,4),MID(A626,5,2),MID(A626,7,2))</f>
        <v>2024-06-10</v>
      </c>
      <c r="D626" s="77" t="n">
        <v>45453</v>
      </c>
      <c r="E626" s="122" t="s">
        <v>676</v>
      </c>
      <c r="F626" s="122" t="s">
        <v>26</v>
      </c>
      <c r="G626" s="86" t="s">
        <v>677</v>
      </c>
      <c r="H626" s="77" t="n">
        <v>45442</v>
      </c>
      <c r="I626" s="257"/>
      <c r="J626" s="257"/>
      <c r="K626" s="160" t="s">
        <v>678</v>
      </c>
      <c r="L626" s="199"/>
      <c r="M626" s="122"/>
      <c r="N626" s="299" t="s">
        <v>789</v>
      </c>
      <c r="O626" s="305"/>
      <c r="P626" s="305" t="n">
        <v>3</v>
      </c>
      <c r="Q626" s="306" t="s">
        <v>240</v>
      </c>
      <c r="R626" s="306" t="n">
        <v>125.39</v>
      </c>
      <c r="S626" s="30" t="n">
        <f aca="false">P626*R626</f>
        <v>376.17</v>
      </c>
      <c r="T626" s="186"/>
      <c r="U626" s="192" t="n">
        <f aca="false">S626*$T$352/SUM($S$352:$S$359)</f>
        <v>99.6983504984628</v>
      </c>
      <c r="V626" s="30" t="n">
        <f aca="false">U626+S626</f>
        <v>475.868350498463</v>
      </c>
      <c r="W626" s="30" t="n">
        <f aca="false">V626/P626</f>
        <v>158.622783499488</v>
      </c>
    </row>
    <row r="627" customFormat="false" ht="15" hidden="false" customHeight="true" outlineLevel="0" collapsed="false">
      <c r="A627" s="76" t="s">
        <v>675</v>
      </c>
      <c r="B627" s="76" t="str">
        <f aca="false">RIGHT(A627,LEN(A627)-FIND("_",A627))</f>
        <v>C55879</v>
      </c>
      <c r="C627" s="77" t="str">
        <f aca="false">_xlfn.TEXTJOIN("-",TRUE(),MID(A627,1,4),MID(A627,5,2),MID(A627,7,2))</f>
        <v>2024-06-10</v>
      </c>
      <c r="D627" s="77" t="n">
        <v>45453</v>
      </c>
      <c r="E627" s="122" t="s">
        <v>676</v>
      </c>
      <c r="F627" s="122" t="s">
        <v>26</v>
      </c>
      <c r="G627" s="86" t="s">
        <v>677</v>
      </c>
      <c r="H627" s="77" t="n">
        <v>45442</v>
      </c>
      <c r="I627" s="257"/>
      <c r="J627" s="257"/>
      <c r="K627" s="160" t="s">
        <v>678</v>
      </c>
      <c r="L627" s="199"/>
      <c r="M627" s="122"/>
      <c r="N627" s="299" t="s">
        <v>790</v>
      </c>
      <c r="O627" s="305"/>
      <c r="P627" s="305" t="n">
        <v>10</v>
      </c>
      <c r="Q627" s="306" t="s">
        <v>240</v>
      </c>
      <c r="R627" s="306" t="n">
        <v>771.37</v>
      </c>
      <c r="S627" s="30" t="n">
        <f aca="false">P627*R627</f>
        <v>7713.7</v>
      </c>
      <c r="T627" s="186"/>
      <c r="U627" s="192" t="n">
        <f aca="false">S627*$T$352/SUM($S$352:$S$359)</f>
        <v>2044.40323853575</v>
      </c>
      <c r="V627" s="30" t="n">
        <f aca="false">U627+S627</f>
        <v>9758.10323853575</v>
      </c>
      <c r="W627" s="30" t="n">
        <f aca="false">V627/P627</f>
        <v>975.810323853575</v>
      </c>
    </row>
    <row r="628" customFormat="false" ht="15" hidden="false" customHeight="true" outlineLevel="0" collapsed="false">
      <c r="A628" s="76" t="s">
        <v>675</v>
      </c>
      <c r="B628" s="76" t="str">
        <f aca="false">RIGHT(A628,LEN(A628)-FIND("_",A628))</f>
        <v>C55879</v>
      </c>
      <c r="C628" s="77" t="str">
        <f aca="false">_xlfn.TEXTJOIN("-",TRUE(),MID(A628,1,4),MID(A628,5,2),MID(A628,7,2))</f>
        <v>2024-06-10</v>
      </c>
      <c r="D628" s="77" t="n">
        <v>45453</v>
      </c>
      <c r="E628" s="122" t="s">
        <v>676</v>
      </c>
      <c r="F628" s="122" t="s">
        <v>26</v>
      </c>
      <c r="G628" s="86" t="s">
        <v>677</v>
      </c>
      <c r="H628" s="77" t="n">
        <v>45442</v>
      </c>
      <c r="I628" s="257"/>
      <c r="J628" s="257"/>
      <c r="K628" s="160" t="s">
        <v>678</v>
      </c>
      <c r="L628" s="199"/>
      <c r="M628" s="122"/>
      <c r="N628" s="299" t="s">
        <v>791</v>
      </c>
      <c r="O628" s="305"/>
      <c r="P628" s="305" t="n">
        <v>6</v>
      </c>
      <c r="Q628" s="306" t="s">
        <v>240</v>
      </c>
      <c r="R628" s="306" t="n">
        <v>116.65</v>
      </c>
      <c r="S628" s="30" t="n">
        <f aca="false">P628*R628</f>
        <v>699.9</v>
      </c>
      <c r="T628" s="186"/>
      <c r="U628" s="192" t="n">
        <f aca="false">S628*$T$352/SUM($S$352:$S$359)</f>
        <v>185.49824684019</v>
      </c>
      <c r="V628" s="30" t="n">
        <f aca="false">U628+S628</f>
        <v>885.39824684019</v>
      </c>
      <c r="W628" s="30" t="n">
        <f aca="false">V628/P628</f>
        <v>147.566374473365</v>
      </c>
    </row>
    <row r="629" customFormat="false" ht="15.75" hidden="false" customHeight="true" outlineLevel="0" collapsed="false">
      <c r="A629" s="76" t="s">
        <v>675</v>
      </c>
      <c r="B629" s="76" t="str">
        <f aca="false">RIGHT(A629,LEN(A629)-FIND("_",A629))</f>
        <v>C55879</v>
      </c>
      <c r="C629" s="77" t="str">
        <f aca="false">_xlfn.TEXTJOIN("-",TRUE(),MID(A629,1,4),MID(A629,5,2),MID(A629,7,2))</f>
        <v>2024-06-10</v>
      </c>
      <c r="D629" s="77" t="n">
        <v>45453</v>
      </c>
      <c r="E629" s="122" t="s">
        <v>676</v>
      </c>
      <c r="F629" s="122" t="s">
        <v>26</v>
      </c>
      <c r="G629" s="86" t="s">
        <v>677</v>
      </c>
      <c r="H629" s="77" t="n">
        <v>45442</v>
      </c>
      <c r="I629" s="257"/>
      <c r="J629" s="257"/>
      <c r="K629" s="160" t="s">
        <v>678</v>
      </c>
      <c r="L629" s="199"/>
      <c r="M629" s="122"/>
      <c r="N629" s="299" t="s">
        <v>792</v>
      </c>
      <c r="O629" s="305"/>
      <c r="P629" s="305" t="n">
        <v>2</v>
      </c>
      <c r="Q629" s="306" t="s">
        <v>240</v>
      </c>
      <c r="R629" s="306" t="n">
        <v>233.79</v>
      </c>
      <c r="S629" s="30" t="n">
        <f aca="false">P629*R629</f>
        <v>467.58</v>
      </c>
      <c r="T629" s="186"/>
      <c r="U629" s="192" t="n">
        <f aca="false">S629*$T$352/SUM($S$352:$S$359)</f>
        <v>123.925232543986</v>
      </c>
      <c r="V629" s="30" t="n">
        <f aca="false">U629+S629</f>
        <v>591.505232543986</v>
      </c>
      <c r="W629" s="30" t="n">
        <f aca="false">V629/P629</f>
        <v>295.752616271993</v>
      </c>
    </row>
    <row r="630" customFormat="false" ht="15" hidden="false" customHeight="true" outlineLevel="0" collapsed="false">
      <c r="A630" s="76" t="s">
        <v>675</v>
      </c>
      <c r="B630" s="76" t="str">
        <f aca="false">RIGHT(A630,LEN(A630)-FIND("_",A630))</f>
        <v>C55879</v>
      </c>
      <c r="C630" s="77" t="str">
        <f aca="false">_xlfn.TEXTJOIN("-",TRUE(),MID(A630,1,4),MID(A630,5,2),MID(A630,7,2))</f>
        <v>2024-06-10</v>
      </c>
      <c r="D630" s="77" t="n">
        <v>45453</v>
      </c>
      <c r="E630" s="122" t="s">
        <v>676</v>
      </c>
      <c r="F630" s="122" t="s">
        <v>26</v>
      </c>
      <c r="G630" s="86" t="s">
        <v>677</v>
      </c>
      <c r="H630" s="77" t="n">
        <v>45442</v>
      </c>
      <c r="I630" s="257"/>
      <c r="J630" s="257"/>
      <c r="K630" s="160" t="s">
        <v>678</v>
      </c>
      <c r="L630" s="199"/>
      <c r="M630" s="122"/>
      <c r="N630" s="299" t="s">
        <v>793</v>
      </c>
      <c r="O630" s="305"/>
      <c r="P630" s="305" t="n">
        <v>1</v>
      </c>
      <c r="Q630" s="306" t="s">
        <v>240</v>
      </c>
      <c r="R630" s="306" t="n">
        <v>98.58</v>
      </c>
      <c r="S630" s="30" t="n">
        <f aca="false">P630*R630</f>
        <v>98.58</v>
      </c>
      <c r="T630" s="130"/>
      <c r="U630" s="192" t="n">
        <f aca="false">S630*$T$352/SUM($S$352:$S$359)</f>
        <v>26.1271855600884</v>
      </c>
      <c r="V630" s="30" t="n">
        <f aca="false">U630+S630</f>
        <v>124.707185560088</v>
      </c>
      <c r="W630" s="30" t="n">
        <f aca="false">V630/P630</f>
        <v>124.707185560088</v>
      </c>
    </row>
    <row r="631" customFormat="false" ht="15" hidden="false" customHeight="true" outlineLevel="0" collapsed="false">
      <c r="A631" s="76" t="s">
        <v>675</v>
      </c>
      <c r="B631" s="76" t="str">
        <f aca="false">RIGHT(A631,LEN(A631)-FIND("_",A631))</f>
        <v>C55879</v>
      </c>
      <c r="C631" s="77" t="str">
        <f aca="false">_xlfn.TEXTJOIN("-",TRUE(),MID(A631,1,4),MID(A631,5,2),MID(A631,7,2))</f>
        <v>2024-06-10</v>
      </c>
      <c r="D631" s="77" t="n">
        <v>45453</v>
      </c>
      <c r="E631" s="122" t="s">
        <v>676</v>
      </c>
      <c r="F631" s="122" t="s">
        <v>26</v>
      </c>
      <c r="G631" s="86" t="s">
        <v>677</v>
      </c>
      <c r="H631" s="77" t="n">
        <v>45442</v>
      </c>
      <c r="I631" s="257"/>
      <c r="J631" s="257"/>
      <c r="K631" s="160" t="s">
        <v>678</v>
      </c>
      <c r="L631" s="199"/>
      <c r="M631" s="122"/>
      <c r="N631" s="299" t="s">
        <v>794</v>
      </c>
      <c r="O631" s="305"/>
      <c r="P631" s="305" t="n">
        <v>4</v>
      </c>
      <c r="Q631" s="306" t="s">
        <v>240</v>
      </c>
      <c r="R631" s="306" t="n">
        <v>545.03</v>
      </c>
      <c r="S631" s="30" t="n">
        <f aca="false">P631*R631</f>
        <v>2180.12</v>
      </c>
      <c r="T631" s="186"/>
      <c r="U631" s="192" t="n">
        <f aca="false">S631*$T$352/SUM($S$352:$S$359)</f>
        <v>577.80888398519</v>
      </c>
      <c r="V631" s="30" t="n">
        <f aca="false">U631+S631</f>
        <v>2757.92888398519</v>
      </c>
      <c r="W631" s="30" t="n">
        <f aca="false">V631/P631</f>
        <v>689.482220996297</v>
      </c>
    </row>
    <row r="632" customFormat="false" ht="15" hidden="false" customHeight="true" outlineLevel="0" collapsed="false">
      <c r="A632" s="76" t="s">
        <v>675</v>
      </c>
      <c r="B632" s="76" t="str">
        <f aca="false">RIGHT(A632,LEN(A632)-FIND("_",A632))</f>
        <v>C55879</v>
      </c>
      <c r="C632" s="77" t="str">
        <f aca="false">_xlfn.TEXTJOIN("-",TRUE(),MID(A632,1,4),MID(A632,5,2),MID(A632,7,2))</f>
        <v>2024-06-10</v>
      </c>
      <c r="D632" s="77" t="n">
        <v>45453</v>
      </c>
      <c r="E632" s="122" t="s">
        <v>676</v>
      </c>
      <c r="F632" s="122" t="s">
        <v>26</v>
      </c>
      <c r="G632" s="86" t="s">
        <v>677</v>
      </c>
      <c r="H632" s="77" t="n">
        <v>45442</v>
      </c>
      <c r="I632" s="257"/>
      <c r="J632" s="257"/>
      <c r="K632" s="160" t="s">
        <v>678</v>
      </c>
      <c r="L632" s="199"/>
      <c r="M632" s="122"/>
      <c r="N632" s="299" t="s">
        <v>795</v>
      </c>
      <c r="O632" s="305"/>
      <c r="P632" s="305" t="n">
        <v>1</v>
      </c>
      <c r="Q632" s="306" t="s">
        <v>240</v>
      </c>
      <c r="R632" s="306" t="n">
        <v>434.31</v>
      </c>
      <c r="S632" s="30" t="n">
        <f aca="false">P632*R632</f>
        <v>434.31</v>
      </c>
      <c r="T632" s="186"/>
      <c r="U632" s="192" t="n">
        <f aca="false">S632*$T$352/SUM($S$352:$S$359)</f>
        <v>115.107506193974</v>
      </c>
      <c r="V632" s="30" t="n">
        <f aca="false">U632+S632</f>
        <v>549.417506193975</v>
      </c>
      <c r="W632" s="30" t="n">
        <f aca="false">V632/P632</f>
        <v>549.417506193975</v>
      </c>
    </row>
    <row r="633" customFormat="false" ht="15" hidden="false" customHeight="true" outlineLevel="0" collapsed="false">
      <c r="A633" s="76" t="s">
        <v>675</v>
      </c>
      <c r="B633" s="76" t="str">
        <f aca="false">RIGHT(A633,LEN(A633)-FIND("_",A633))</f>
        <v>C55879</v>
      </c>
      <c r="C633" s="77" t="str">
        <f aca="false">_xlfn.TEXTJOIN("-",TRUE(),MID(A633,1,4),MID(A633,5,2),MID(A633,7,2))</f>
        <v>2024-06-10</v>
      </c>
      <c r="D633" s="77" t="n">
        <v>45453</v>
      </c>
      <c r="E633" s="122" t="s">
        <v>676</v>
      </c>
      <c r="F633" s="122" t="s">
        <v>26</v>
      </c>
      <c r="G633" s="86" t="s">
        <v>677</v>
      </c>
      <c r="H633" s="77" t="n">
        <v>45442</v>
      </c>
      <c r="I633" s="257"/>
      <c r="J633" s="257"/>
      <c r="K633" s="160" t="s">
        <v>678</v>
      </c>
      <c r="L633" s="199"/>
      <c r="M633" s="122"/>
      <c r="N633" s="299" t="s">
        <v>796</v>
      </c>
      <c r="O633" s="305"/>
      <c r="P633" s="305" t="n">
        <v>15</v>
      </c>
      <c r="Q633" s="306" t="s">
        <v>240</v>
      </c>
      <c r="R633" s="306" t="n">
        <v>280.67</v>
      </c>
      <c r="S633" s="30" t="n">
        <f aca="false">P633*R633</f>
        <v>4210.05</v>
      </c>
      <c r="T633" s="130"/>
      <c r="U633" s="192" t="n">
        <f aca="false">S633*$T$352/SUM($S$352:$S$359)</f>
        <v>1115.81210760043</v>
      </c>
      <c r="V633" s="30" t="n">
        <f aca="false">U633+S633</f>
        <v>5325.86210760043</v>
      </c>
      <c r="W633" s="30" t="n">
        <f aca="false">V633/P633</f>
        <v>355.057473840029</v>
      </c>
    </row>
    <row r="634" customFormat="false" ht="15" hidden="false" customHeight="true" outlineLevel="0" collapsed="false">
      <c r="A634" s="76" t="s">
        <v>675</v>
      </c>
      <c r="B634" s="76" t="str">
        <f aca="false">RIGHT(A634,LEN(A634)-FIND("_",A634))</f>
        <v>C55879</v>
      </c>
      <c r="C634" s="77" t="str">
        <f aca="false">_xlfn.TEXTJOIN("-",TRUE(),MID(A634,1,4),MID(A634,5,2),MID(A634,7,2))</f>
        <v>2024-06-10</v>
      </c>
      <c r="D634" s="77" t="n">
        <v>45453</v>
      </c>
      <c r="E634" s="122" t="s">
        <v>676</v>
      </c>
      <c r="F634" s="122" t="s">
        <v>26</v>
      </c>
      <c r="G634" s="86" t="s">
        <v>677</v>
      </c>
      <c r="H634" s="77" t="n">
        <v>45442</v>
      </c>
      <c r="I634" s="257"/>
      <c r="J634" s="257"/>
      <c r="K634" s="160" t="s">
        <v>678</v>
      </c>
      <c r="L634" s="199"/>
      <c r="M634" s="122"/>
      <c r="N634" s="299" t="s">
        <v>797</v>
      </c>
      <c r="O634" s="305"/>
      <c r="P634" s="305" t="n">
        <v>2</v>
      </c>
      <c r="Q634" s="306" t="s">
        <v>240</v>
      </c>
      <c r="R634" s="306" t="n">
        <v>148.9</v>
      </c>
      <c r="S634" s="30" t="n">
        <f aca="false">P634*R634</f>
        <v>297.8</v>
      </c>
      <c r="T634" s="130"/>
      <c r="U634" s="192" t="n">
        <f aca="false">S634*$T$352/SUM($S$352:$S$359)</f>
        <v>78.9275295170859</v>
      </c>
      <c r="V634" s="30" t="n">
        <f aca="false">U634+S634</f>
        <v>376.727529517086</v>
      </c>
      <c r="W634" s="30" t="n">
        <f aca="false">V634/P634</f>
        <v>188.363764758543</v>
      </c>
    </row>
    <row r="635" customFormat="false" ht="15" hidden="false" customHeight="true" outlineLevel="0" collapsed="false">
      <c r="A635" s="78" t="s">
        <v>675</v>
      </c>
      <c r="B635" s="78" t="str">
        <f aca="false">RIGHT(A635,LEN(A635)-FIND("_",A635))</f>
        <v>C55879</v>
      </c>
      <c r="C635" s="79" t="str">
        <f aca="false">_xlfn.TEXTJOIN("-",TRUE(),MID(A635,1,4),MID(A635,5,2),MID(A635,7,2))</f>
        <v>2024-06-10</v>
      </c>
      <c r="D635" s="79" t="n">
        <v>45453</v>
      </c>
      <c r="E635" s="128" t="s">
        <v>676</v>
      </c>
      <c r="F635" s="128" t="s">
        <v>26</v>
      </c>
      <c r="G635" s="124" t="s">
        <v>677</v>
      </c>
      <c r="H635" s="79" t="n">
        <v>45442</v>
      </c>
      <c r="I635" s="272"/>
      <c r="J635" s="272"/>
      <c r="K635" s="171" t="s">
        <v>678</v>
      </c>
      <c r="L635" s="202"/>
      <c r="M635" s="128"/>
      <c r="N635" s="313" t="s">
        <v>797</v>
      </c>
      <c r="O635" s="314"/>
      <c r="P635" s="314" t="n">
        <v>1</v>
      </c>
      <c r="Q635" s="315" t="s">
        <v>240</v>
      </c>
      <c r="R635" s="315" t="n">
        <v>255.56</v>
      </c>
      <c r="S635" s="45" t="n">
        <f aca="false">P635*R635</f>
        <v>255.56</v>
      </c>
      <c r="T635" s="316"/>
      <c r="U635" s="116" t="n">
        <f aca="false">S635*$T$352/SUM($S$352:$S$359)</f>
        <v>67.7324360086853</v>
      </c>
      <c r="V635" s="45" t="n">
        <f aca="false">U635+S635</f>
        <v>323.292436008685</v>
      </c>
      <c r="W635" s="45" t="n">
        <f aca="false">V635/P635</f>
        <v>323.292436008685</v>
      </c>
    </row>
    <row r="636" customFormat="false" ht="15" hidden="false" customHeight="true" outlineLevel="0" collapsed="false">
      <c r="A636" s="69" t="s">
        <v>798</v>
      </c>
      <c r="B636" s="69" t="str">
        <f aca="false">RIGHT(A636,LEN(A636)-FIND("_",A636))</f>
        <v>C64656</v>
      </c>
      <c r="C636" s="70" t="str">
        <f aca="false">_xlfn.TEXTJOIN("-",TRUE(),MID(A636,1,4),MID(A636,5,2),MID(A636,7,2))</f>
        <v>2024-07-02</v>
      </c>
      <c r="D636" s="70" t="n">
        <v>45475</v>
      </c>
      <c r="E636" s="49" t="s">
        <v>235</v>
      </c>
      <c r="F636" s="49" t="s">
        <v>26</v>
      </c>
      <c r="G636" s="239" t="s">
        <v>799</v>
      </c>
      <c r="H636" s="70" t="n">
        <v>45464</v>
      </c>
      <c r="I636" s="274"/>
      <c r="J636" s="274"/>
      <c r="K636" s="239" t="s">
        <v>800</v>
      </c>
      <c r="L636" s="194"/>
      <c r="M636" s="49"/>
      <c r="N636" s="239" t="s">
        <v>801</v>
      </c>
      <c r="O636" s="75" t="s">
        <v>802</v>
      </c>
      <c r="P636" s="239" t="n">
        <v>480</v>
      </c>
      <c r="Q636" s="75" t="s">
        <v>240</v>
      </c>
      <c r="R636" s="275" t="n">
        <v>1.61</v>
      </c>
      <c r="S636" s="59" t="n">
        <f aca="false">P636*R636</f>
        <v>772.8</v>
      </c>
      <c r="T636" s="317" t="n">
        <v>5300</v>
      </c>
      <c r="U636" s="317" t="n">
        <f aca="false">S636*$T$636/SUM($S$636:$S$640)</f>
        <v>356.982612106158</v>
      </c>
      <c r="V636" s="318" t="n">
        <f aca="false">U636+S636</f>
        <v>1129.78261210616</v>
      </c>
      <c r="W636" s="318" t="n">
        <f aca="false">V636/P636</f>
        <v>2.35371377522116</v>
      </c>
    </row>
    <row r="637" customFormat="false" ht="15.75" hidden="false" customHeight="true" outlineLevel="0" collapsed="false">
      <c r="A637" s="76" t="s">
        <v>798</v>
      </c>
      <c r="B637" s="76" t="str">
        <f aca="false">RIGHT(A637,LEN(A637)-FIND("_",A637))</f>
        <v>C64656</v>
      </c>
      <c r="C637" s="77" t="str">
        <f aca="false">_xlfn.TEXTJOIN("-",TRUE(),MID(A637,1,4),MID(A637,5,2),MID(A637,7,2))</f>
        <v>2024-07-02</v>
      </c>
      <c r="D637" s="77" t="n">
        <v>45475</v>
      </c>
      <c r="E637" s="122" t="s">
        <v>235</v>
      </c>
      <c r="F637" s="122" t="s">
        <v>26</v>
      </c>
      <c r="G637" s="242" t="s">
        <v>799</v>
      </c>
      <c r="H637" s="77" t="n">
        <v>45464</v>
      </c>
      <c r="I637" s="257"/>
      <c r="J637" s="257"/>
      <c r="K637" s="242" t="s">
        <v>800</v>
      </c>
      <c r="L637" s="199"/>
      <c r="M637" s="122"/>
      <c r="N637" s="242" t="s">
        <v>803</v>
      </c>
      <c r="O637" s="63" t="s">
        <v>804</v>
      </c>
      <c r="P637" s="242" t="n">
        <v>70</v>
      </c>
      <c r="Q637" s="63" t="s">
        <v>240</v>
      </c>
      <c r="R637" s="270" t="n">
        <v>3.95</v>
      </c>
      <c r="S637" s="30" t="n">
        <f aca="false">P637*R637</f>
        <v>276.5</v>
      </c>
      <c r="T637" s="319"/>
      <c r="U637" s="319" t="n">
        <f aca="false">S637*$T$636/SUM($S$636:$S$640)</f>
        <v>127.724757048852</v>
      </c>
      <c r="V637" s="320" t="n">
        <f aca="false">U637+S637</f>
        <v>404.224757048852</v>
      </c>
      <c r="W637" s="320" t="n">
        <f aca="false">V637/P637</f>
        <v>5.77463938641217</v>
      </c>
    </row>
    <row r="638" customFormat="false" ht="15.75" hidden="false" customHeight="true" outlineLevel="0" collapsed="false">
      <c r="A638" s="76" t="s">
        <v>798</v>
      </c>
      <c r="B638" s="76" t="str">
        <f aca="false">RIGHT(A638,LEN(A638)-FIND("_",A638))</f>
        <v>C64656</v>
      </c>
      <c r="C638" s="77" t="str">
        <f aca="false">_xlfn.TEXTJOIN("-",TRUE(),MID(A638,1,4),MID(A638,5,2),MID(A638,7,2))</f>
        <v>2024-07-02</v>
      </c>
      <c r="D638" s="77" t="n">
        <v>45475</v>
      </c>
      <c r="E638" s="122" t="s">
        <v>235</v>
      </c>
      <c r="F638" s="122" t="s">
        <v>26</v>
      </c>
      <c r="G638" s="242" t="s">
        <v>799</v>
      </c>
      <c r="H638" s="77" t="n">
        <v>45464</v>
      </c>
      <c r="I638" s="257"/>
      <c r="J638" s="257"/>
      <c r="K638" s="242" t="s">
        <v>800</v>
      </c>
      <c r="L638" s="199"/>
      <c r="M638" s="122"/>
      <c r="N638" s="242" t="s">
        <v>805</v>
      </c>
      <c r="O638" s="63" t="s">
        <v>806</v>
      </c>
      <c r="P638" s="242" t="n">
        <v>320</v>
      </c>
      <c r="Q638" s="63" t="s">
        <v>240</v>
      </c>
      <c r="R638" s="270" t="n">
        <v>17.32</v>
      </c>
      <c r="S638" s="30" t="n">
        <f aca="false">P638*R638</f>
        <v>5542.4</v>
      </c>
      <c r="T638" s="319"/>
      <c r="U638" s="319" t="n">
        <f aca="false">S638*$T$636/SUM($S$636:$S$640)</f>
        <v>2560.2231228483</v>
      </c>
      <c r="V638" s="320" t="n">
        <f aca="false">U638+S638</f>
        <v>8102.6231228483</v>
      </c>
      <c r="W638" s="320" t="n">
        <f aca="false">V638/P638</f>
        <v>25.3206972589009</v>
      </c>
    </row>
    <row r="639" customFormat="false" ht="15" hidden="false" customHeight="true" outlineLevel="0" collapsed="false">
      <c r="A639" s="76" t="s">
        <v>798</v>
      </c>
      <c r="B639" s="76" t="str">
        <f aca="false">RIGHT(A639,LEN(A639)-FIND("_",A639))</f>
        <v>C64656</v>
      </c>
      <c r="C639" s="77" t="str">
        <f aca="false">_xlfn.TEXTJOIN("-",TRUE(),MID(A639,1,4),MID(A639,5,2),MID(A639,7,2))</f>
        <v>2024-07-02</v>
      </c>
      <c r="D639" s="77" t="n">
        <v>45475</v>
      </c>
      <c r="E639" s="122" t="s">
        <v>235</v>
      </c>
      <c r="F639" s="122" t="s">
        <v>26</v>
      </c>
      <c r="G639" s="242" t="s">
        <v>799</v>
      </c>
      <c r="H639" s="77" t="n">
        <v>45464</v>
      </c>
      <c r="I639" s="257"/>
      <c r="J639" s="257"/>
      <c r="K639" s="242" t="s">
        <v>800</v>
      </c>
      <c r="L639" s="199"/>
      <c r="M639" s="122"/>
      <c r="N639" s="242" t="s">
        <v>807</v>
      </c>
      <c r="O639" s="63" t="s">
        <v>808</v>
      </c>
      <c r="P639" s="242" t="n">
        <v>140</v>
      </c>
      <c r="Q639" s="63" t="s">
        <v>240</v>
      </c>
      <c r="R639" s="270" t="n">
        <v>33.33</v>
      </c>
      <c r="S639" s="30" t="n">
        <f aca="false">P639*R639</f>
        <v>4666.2</v>
      </c>
      <c r="T639" s="319"/>
      <c r="U639" s="319" t="n">
        <f aca="false">S639*$T$636/SUM($S$636:$S$640)</f>
        <v>2155.47653288012</v>
      </c>
      <c r="V639" s="320" t="n">
        <f aca="false">U639+S639</f>
        <v>6821.67653288012</v>
      </c>
      <c r="W639" s="320" t="n">
        <f aca="false">V639/P639</f>
        <v>48.7262609491437</v>
      </c>
    </row>
    <row r="640" customFormat="false" ht="15" hidden="false" customHeight="true" outlineLevel="0" collapsed="false">
      <c r="A640" s="321" t="s">
        <v>798</v>
      </c>
      <c r="B640" s="321" t="str">
        <f aca="false">RIGHT(A640,LEN(A640)-FIND("_",A640))</f>
        <v>C64656</v>
      </c>
      <c r="C640" s="322" t="str">
        <f aca="false">_xlfn.TEXTJOIN("-",TRUE(),MID(A640,1,4),MID(A640,5,2),MID(A640,7,2))</f>
        <v>2024-07-02</v>
      </c>
      <c r="D640" s="322" t="n">
        <v>45475</v>
      </c>
      <c r="E640" s="323" t="s">
        <v>235</v>
      </c>
      <c r="F640" s="323" t="s">
        <v>26</v>
      </c>
      <c r="G640" s="324" t="s">
        <v>799</v>
      </c>
      <c r="H640" s="322" t="n">
        <v>45464</v>
      </c>
      <c r="I640" s="325"/>
      <c r="J640" s="325"/>
      <c r="K640" s="324" t="s">
        <v>800</v>
      </c>
      <c r="L640" s="326"/>
      <c r="M640" s="323"/>
      <c r="N640" s="324" t="s">
        <v>809</v>
      </c>
      <c r="O640" s="158" t="s">
        <v>810</v>
      </c>
      <c r="P640" s="324" t="n">
        <v>140</v>
      </c>
      <c r="Q640" s="158" t="s">
        <v>240</v>
      </c>
      <c r="R640" s="327" t="n">
        <v>1.54</v>
      </c>
      <c r="S640" s="197" t="n">
        <f aca="false">P640*R640</f>
        <v>215.6</v>
      </c>
      <c r="T640" s="328"/>
      <c r="U640" s="328" t="n">
        <f aca="false">S640*$T$636/SUM($S$636:$S$640)</f>
        <v>99.592975116573</v>
      </c>
      <c r="V640" s="329" t="n">
        <f aca="false">U640+S640</f>
        <v>315.192975116573</v>
      </c>
      <c r="W640" s="329" t="n">
        <f aca="false">V640/P640</f>
        <v>2.25137839368981</v>
      </c>
    </row>
    <row r="641" customFormat="false" ht="15" hidden="false" customHeight="true" outlineLevel="0" collapsed="false">
      <c r="A641" s="69" t="s">
        <v>811</v>
      </c>
      <c r="B641" s="69" t="str">
        <f aca="false">RIGHT(A641,LEN(A641)-FIND("_",A641))</f>
        <v>C65803</v>
      </c>
      <c r="C641" s="70" t="str">
        <f aca="false">_xlfn.TEXTJOIN("-",TRUE(),MID(A641,1,4),MID(A641,5,2),MID(A641,7,2))</f>
        <v>2024-07-04</v>
      </c>
      <c r="D641" s="70" t="n">
        <v>45477</v>
      </c>
      <c r="E641" s="49" t="s">
        <v>235</v>
      </c>
      <c r="F641" s="49" t="s">
        <v>26</v>
      </c>
      <c r="G641" s="239" t="s">
        <v>812</v>
      </c>
      <c r="H641" s="264" t="n">
        <v>45464</v>
      </c>
      <c r="I641" s="274"/>
      <c r="J641" s="274"/>
      <c r="K641" s="239" t="s">
        <v>813</v>
      </c>
      <c r="L641" s="194"/>
      <c r="M641" s="49"/>
      <c r="N641" s="239" t="s">
        <v>814</v>
      </c>
      <c r="O641" s="75" t="s">
        <v>815</v>
      </c>
      <c r="P641" s="239" t="n">
        <v>462</v>
      </c>
      <c r="Q641" s="75"/>
      <c r="R641" s="275" t="n">
        <v>8.71</v>
      </c>
      <c r="S641" s="59" t="n">
        <f aca="false">P641*R641</f>
        <v>4024.02</v>
      </c>
      <c r="T641" s="317" t="n">
        <v>5300</v>
      </c>
      <c r="U641" s="330" t="n">
        <f aca="false">S641*$T$641/SUM($S$641:$S$644)</f>
        <v>1550.22896568568</v>
      </c>
      <c r="V641" s="318" t="n">
        <f aca="false">U641+S641</f>
        <v>5574.24896568568</v>
      </c>
      <c r="W641" s="318" t="n">
        <f aca="false">V641/P641</f>
        <v>12.0654739517006</v>
      </c>
    </row>
    <row r="642" customFormat="false" ht="15" hidden="false" customHeight="true" outlineLevel="0" collapsed="false">
      <c r="A642" s="76" t="s">
        <v>811</v>
      </c>
      <c r="B642" s="76" t="str">
        <f aca="false">RIGHT(A642,LEN(A642)-FIND("_",A642))</f>
        <v>C65803</v>
      </c>
      <c r="C642" s="77" t="str">
        <f aca="false">_xlfn.TEXTJOIN("-",TRUE(),MID(A642,1,4),MID(A642,5,2),MID(A642,7,2))</f>
        <v>2024-07-04</v>
      </c>
      <c r="D642" s="77" t="n">
        <v>45477</v>
      </c>
      <c r="E642" s="122" t="s">
        <v>235</v>
      </c>
      <c r="F642" s="122" t="s">
        <v>26</v>
      </c>
      <c r="G642" s="242" t="s">
        <v>812</v>
      </c>
      <c r="H642" s="267" t="n">
        <v>45464</v>
      </c>
      <c r="I642" s="257"/>
      <c r="J642" s="257"/>
      <c r="K642" s="242" t="s">
        <v>813</v>
      </c>
      <c r="L642" s="199"/>
      <c r="M642" s="122"/>
      <c r="N642" s="242" t="s">
        <v>816</v>
      </c>
      <c r="O642" s="63" t="s">
        <v>817</v>
      </c>
      <c r="P642" s="242" t="n">
        <v>360</v>
      </c>
      <c r="Q642" s="63"/>
      <c r="R642" s="270" t="n">
        <v>3.85</v>
      </c>
      <c r="S642" s="30" t="n">
        <f aca="false">P642*R642</f>
        <v>1386</v>
      </c>
      <c r="T642" s="319"/>
      <c r="U642" s="331" t="n">
        <f aca="false">S642*$T$641/SUM($S$641:$S$644)</f>
        <v>533.947978996214</v>
      </c>
      <c r="V642" s="320" t="n">
        <f aca="false">U642+S642</f>
        <v>1919.94797899621</v>
      </c>
      <c r="W642" s="320" t="n">
        <f aca="false">V642/P642</f>
        <v>5.33318883054504</v>
      </c>
    </row>
    <row r="643" customFormat="false" ht="15" hidden="false" customHeight="true" outlineLevel="0" collapsed="false">
      <c r="A643" s="76" t="s">
        <v>811</v>
      </c>
      <c r="B643" s="76" t="str">
        <f aca="false">RIGHT(A643,LEN(A643)-FIND("_",A643))</f>
        <v>C65803</v>
      </c>
      <c r="C643" s="77" t="str">
        <f aca="false">_xlfn.TEXTJOIN("-",TRUE(),MID(A643,1,4),MID(A643,5,2),MID(A643,7,2))</f>
        <v>2024-07-04</v>
      </c>
      <c r="D643" s="77" t="n">
        <v>45477</v>
      </c>
      <c r="E643" s="122" t="s">
        <v>235</v>
      </c>
      <c r="F643" s="122" t="s">
        <v>26</v>
      </c>
      <c r="G643" s="242" t="s">
        <v>812</v>
      </c>
      <c r="H643" s="267" t="n">
        <v>45464</v>
      </c>
      <c r="I643" s="257"/>
      <c r="J643" s="257"/>
      <c r="K643" s="242" t="s">
        <v>813</v>
      </c>
      <c r="L643" s="199"/>
      <c r="M643" s="122"/>
      <c r="N643" s="242" t="s">
        <v>818</v>
      </c>
      <c r="O643" s="63" t="s">
        <v>819</v>
      </c>
      <c r="P643" s="242" t="n">
        <v>210</v>
      </c>
      <c r="Q643" s="63"/>
      <c r="R643" s="270" t="n">
        <v>17.53</v>
      </c>
      <c r="S643" s="30" t="n">
        <f aca="false">P643*R643</f>
        <v>3681.3</v>
      </c>
      <c r="T643" s="319"/>
      <c r="U643" s="331" t="n">
        <f aca="false">S643*$T$641/SUM($S$641:$S$644)</f>
        <v>1418.19819269752</v>
      </c>
      <c r="V643" s="320" t="n">
        <f aca="false">U643+S643</f>
        <v>5099.49819269752</v>
      </c>
      <c r="W643" s="320" t="n">
        <f aca="false">V643/P643</f>
        <v>24.2833247271311</v>
      </c>
    </row>
    <row r="644" customFormat="false" ht="15" hidden="false" customHeight="true" outlineLevel="0" collapsed="false">
      <c r="A644" s="78" t="s">
        <v>811</v>
      </c>
      <c r="B644" s="78" t="str">
        <f aca="false">RIGHT(A644,LEN(A644)-FIND("_",A644))</f>
        <v>C65803</v>
      </c>
      <c r="C644" s="79" t="str">
        <f aca="false">_xlfn.TEXTJOIN("-",TRUE(),MID(A644,1,4),MID(A644,5,2),MID(A644,7,2))</f>
        <v>2024-07-04</v>
      </c>
      <c r="D644" s="79" t="n">
        <v>45477</v>
      </c>
      <c r="E644" s="128" t="s">
        <v>235</v>
      </c>
      <c r="F644" s="128" t="s">
        <v>26</v>
      </c>
      <c r="G644" s="245" t="s">
        <v>812</v>
      </c>
      <c r="H644" s="271" t="n">
        <v>45464</v>
      </c>
      <c r="I644" s="272"/>
      <c r="J644" s="272"/>
      <c r="K644" s="245" t="s">
        <v>813</v>
      </c>
      <c r="L644" s="202"/>
      <c r="M644" s="128"/>
      <c r="N644" s="245" t="s">
        <v>807</v>
      </c>
      <c r="O644" s="67" t="s">
        <v>808</v>
      </c>
      <c r="P644" s="245" t="n">
        <v>140</v>
      </c>
      <c r="Q644" s="67"/>
      <c r="R644" s="277" t="n">
        <v>33.33</v>
      </c>
      <c r="S644" s="45" t="n">
        <f aca="false">P644*R644</f>
        <v>4666.2</v>
      </c>
      <c r="T644" s="332"/>
      <c r="U644" s="333" t="n">
        <f aca="false">S644*$T$641/SUM($S$641:$S$644)</f>
        <v>1797.62486262059</v>
      </c>
      <c r="V644" s="334" t="n">
        <f aca="false">U644+S644</f>
        <v>6463.82486262059</v>
      </c>
      <c r="W644" s="334" t="n">
        <f aca="false">V644/P644</f>
        <v>46.1701775901471</v>
      </c>
    </row>
    <row r="645" customFormat="false" ht="15" hidden="false" customHeight="true" outlineLevel="0" collapsed="false">
      <c r="A645" s="69" t="s">
        <v>820</v>
      </c>
      <c r="B645" s="69" t="str">
        <f aca="false">RIGHT(A645,LEN(A645)-FIND("_",A645))</f>
        <v>C63983</v>
      </c>
      <c r="C645" s="70" t="str">
        <f aca="false">_xlfn.TEXTJOIN("-",TRUE(),MID(A645,1,4),MID(A645,5,2),MID(A645,7,2))</f>
        <v>2024-07-01</v>
      </c>
      <c r="D645" s="70" t="n">
        <v>45474</v>
      </c>
      <c r="E645" s="49" t="s">
        <v>235</v>
      </c>
      <c r="F645" s="49" t="s">
        <v>26</v>
      </c>
      <c r="G645" s="239" t="s">
        <v>821</v>
      </c>
      <c r="H645" s="264" t="n">
        <v>45463</v>
      </c>
      <c r="I645" s="274"/>
      <c r="J645" s="274"/>
      <c r="K645" s="239" t="s">
        <v>822</v>
      </c>
      <c r="L645" s="194"/>
      <c r="M645" s="49"/>
      <c r="N645" s="239" t="s">
        <v>823</v>
      </c>
      <c r="O645" s="75" t="s">
        <v>824</v>
      </c>
      <c r="P645" s="239" t="n">
        <v>581</v>
      </c>
      <c r="Q645" s="75"/>
      <c r="R645" s="275" t="n">
        <v>0.92</v>
      </c>
      <c r="S645" s="59" t="n">
        <f aca="false">P645*R645</f>
        <v>534.52</v>
      </c>
      <c r="T645" s="317" t="n">
        <v>5300</v>
      </c>
      <c r="U645" s="330" t="n">
        <f aca="false">S645*$T$645/SUM($S$645:$S$652)</f>
        <v>137.41433904277</v>
      </c>
      <c r="V645" s="318" t="n">
        <f aca="false">U645+S645</f>
        <v>671.93433904277</v>
      </c>
      <c r="W645" s="318" t="n">
        <f aca="false">V645/P645</f>
        <v>1.15651349232835</v>
      </c>
    </row>
    <row r="646" customFormat="false" ht="15" hidden="false" customHeight="true" outlineLevel="0" collapsed="false">
      <c r="A646" s="76" t="s">
        <v>820</v>
      </c>
      <c r="B646" s="76" t="str">
        <f aca="false">RIGHT(A646,LEN(A646)-FIND("_",A646))</f>
        <v>C63983</v>
      </c>
      <c r="C646" s="77" t="str">
        <f aca="false">_xlfn.TEXTJOIN("-",TRUE(),MID(A646,1,4),MID(A646,5,2),MID(A646,7,2))</f>
        <v>2024-07-01</v>
      </c>
      <c r="D646" s="77" t="n">
        <v>45474</v>
      </c>
      <c r="E646" s="122" t="s">
        <v>235</v>
      </c>
      <c r="F646" s="122" t="s">
        <v>26</v>
      </c>
      <c r="G646" s="242" t="s">
        <v>821</v>
      </c>
      <c r="H646" s="267" t="n">
        <v>45463</v>
      </c>
      <c r="I646" s="257"/>
      <c r="J646" s="257"/>
      <c r="K646" s="242" t="s">
        <v>822</v>
      </c>
      <c r="L646" s="199"/>
      <c r="M646" s="122"/>
      <c r="N646" s="242" t="s">
        <v>801</v>
      </c>
      <c r="O646" s="63" t="s">
        <v>802</v>
      </c>
      <c r="P646" s="242" t="n">
        <v>20</v>
      </c>
      <c r="Q646" s="63"/>
      <c r="R646" s="270" t="n">
        <v>1.61</v>
      </c>
      <c r="S646" s="30" t="n">
        <f aca="false">P646*R646</f>
        <v>32.2</v>
      </c>
      <c r="T646" s="319"/>
      <c r="U646" s="331" t="n">
        <f aca="false">S646*$T$645/SUM($S$645:$S$652)</f>
        <v>8.27797223149219</v>
      </c>
      <c r="V646" s="320" t="n">
        <f aca="false">U646+S646</f>
        <v>40.4779722314922</v>
      </c>
      <c r="W646" s="320" t="n">
        <f aca="false">V646/P646</f>
        <v>2.02389861157461</v>
      </c>
    </row>
    <row r="647" customFormat="false" ht="15.75" hidden="false" customHeight="true" outlineLevel="0" collapsed="false">
      <c r="A647" s="76" t="s">
        <v>820</v>
      </c>
      <c r="B647" s="76" t="str">
        <f aca="false">RIGHT(A647,LEN(A647)-FIND("_",A647))</f>
        <v>C63983</v>
      </c>
      <c r="C647" s="77" t="str">
        <f aca="false">_xlfn.TEXTJOIN("-",TRUE(),MID(A647,1,4),MID(A647,5,2),MID(A647,7,2))</f>
        <v>2024-07-01</v>
      </c>
      <c r="D647" s="77" t="n">
        <v>45474</v>
      </c>
      <c r="E647" s="122" t="s">
        <v>235</v>
      </c>
      <c r="F647" s="122" t="s">
        <v>26</v>
      </c>
      <c r="G647" s="242" t="s">
        <v>821</v>
      </c>
      <c r="H647" s="267" t="n">
        <v>45463</v>
      </c>
      <c r="I647" s="257"/>
      <c r="J647" s="257"/>
      <c r="K647" s="242" t="s">
        <v>822</v>
      </c>
      <c r="L647" s="199"/>
      <c r="M647" s="122"/>
      <c r="N647" s="242" t="s">
        <v>816</v>
      </c>
      <c r="O647" s="63" t="s">
        <v>817</v>
      </c>
      <c r="P647" s="242" t="n">
        <v>216</v>
      </c>
      <c r="Q647" s="63"/>
      <c r="R647" s="270" t="n">
        <v>3.85</v>
      </c>
      <c r="S647" s="30" t="n">
        <f aca="false">P647*R647</f>
        <v>831.6</v>
      </c>
      <c r="T647" s="319"/>
      <c r="U647" s="331" t="n">
        <f aca="false">S647*$T$645/SUM($S$645:$S$652)</f>
        <v>213.78763067419</v>
      </c>
      <c r="V647" s="320" t="n">
        <f aca="false">U647+S647</f>
        <v>1045.38763067419</v>
      </c>
      <c r="W647" s="320" t="n">
        <f aca="false">V647/P647</f>
        <v>4.83975754941754</v>
      </c>
    </row>
    <row r="648" customFormat="false" ht="15" hidden="false" customHeight="true" outlineLevel="0" collapsed="false">
      <c r="A648" s="76" t="s">
        <v>820</v>
      </c>
      <c r="B648" s="76" t="str">
        <f aca="false">RIGHT(A648,LEN(A648)-FIND("_",A648))</f>
        <v>C63983</v>
      </c>
      <c r="C648" s="77" t="str">
        <f aca="false">_xlfn.TEXTJOIN("-",TRUE(),MID(A648,1,4),MID(A648,5,2),MID(A648,7,2))</f>
        <v>2024-07-01</v>
      </c>
      <c r="D648" s="77" t="n">
        <v>45474</v>
      </c>
      <c r="E648" s="122" t="s">
        <v>235</v>
      </c>
      <c r="F648" s="122" t="s">
        <v>26</v>
      </c>
      <c r="G648" s="242" t="s">
        <v>821</v>
      </c>
      <c r="H648" s="267" t="n">
        <v>45463</v>
      </c>
      <c r="I648" s="257"/>
      <c r="J648" s="257"/>
      <c r="K648" s="242" t="s">
        <v>822</v>
      </c>
      <c r="L648" s="199"/>
      <c r="M648" s="122"/>
      <c r="N648" s="242" t="s">
        <v>546</v>
      </c>
      <c r="O648" s="122" t="s">
        <v>547</v>
      </c>
      <c r="P648" s="242" t="n">
        <v>72</v>
      </c>
      <c r="Q648" s="63"/>
      <c r="R648" s="270" t="n">
        <v>1.42</v>
      </c>
      <c r="S648" s="30" t="n">
        <f aca="false">P648*R648</f>
        <v>102.24</v>
      </c>
      <c r="T648" s="319"/>
      <c r="U648" s="331" t="n">
        <f aca="false">S648*$T$645/SUM($S$645:$S$652)</f>
        <v>26.2838472344025</v>
      </c>
      <c r="V648" s="320" t="n">
        <f aca="false">U648+S648</f>
        <v>128.523847234403</v>
      </c>
      <c r="W648" s="320" t="n">
        <f aca="false">V648/P648</f>
        <v>1.78505343381115</v>
      </c>
    </row>
    <row r="649" customFormat="false" ht="15" hidden="false" customHeight="true" outlineLevel="0" collapsed="false">
      <c r="A649" s="76" t="s">
        <v>820</v>
      </c>
      <c r="B649" s="76" t="str">
        <f aca="false">RIGHT(A649,LEN(A649)-FIND("_",A649))</f>
        <v>C63983</v>
      </c>
      <c r="C649" s="77" t="str">
        <f aca="false">_xlfn.TEXTJOIN("-",TRUE(),MID(A649,1,4),MID(A649,5,2),MID(A649,7,2))</f>
        <v>2024-07-01</v>
      </c>
      <c r="D649" s="77" t="n">
        <v>45474</v>
      </c>
      <c r="E649" s="122" t="s">
        <v>235</v>
      </c>
      <c r="F649" s="122" t="s">
        <v>26</v>
      </c>
      <c r="G649" s="242" t="s">
        <v>821</v>
      </c>
      <c r="H649" s="267" t="n">
        <v>45463</v>
      </c>
      <c r="I649" s="257"/>
      <c r="J649" s="257"/>
      <c r="K649" s="242" t="s">
        <v>822</v>
      </c>
      <c r="L649" s="199"/>
      <c r="M649" s="122"/>
      <c r="N649" s="242" t="s">
        <v>825</v>
      </c>
      <c r="O649" s="122" t="s">
        <v>826</v>
      </c>
      <c r="P649" s="242" t="n">
        <v>440</v>
      </c>
      <c r="Q649" s="63"/>
      <c r="R649" s="270" t="n">
        <v>0.67</v>
      </c>
      <c r="S649" s="30" t="n">
        <f aca="false">P649*R649</f>
        <v>294.8</v>
      </c>
      <c r="T649" s="319"/>
      <c r="U649" s="331" t="n">
        <f aca="false">S649*$T$645/SUM($S$645:$S$652)</f>
        <v>75.7871494982577</v>
      </c>
      <c r="V649" s="320" t="n">
        <f aca="false">U649+S649</f>
        <v>370.587149498258</v>
      </c>
      <c r="W649" s="320" t="n">
        <f aca="false">V649/P649</f>
        <v>0.842243521586949</v>
      </c>
    </row>
    <row r="650" customFormat="false" ht="15" hidden="false" customHeight="true" outlineLevel="0" collapsed="false">
      <c r="A650" s="76" t="s">
        <v>820</v>
      </c>
      <c r="B650" s="76" t="str">
        <f aca="false">RIGHT(A650,LEN(A650)-FIND("_",A650))</f>
        <v>C63983</v>
      </c>
      <c r="C650" s="77" t="str">
        <f aca="false">_xlfn.TEXTJOIN("-",TRUE(),MID(A650,1,4),MID(A650,5,2),MID(A650,7,2))</f>
        <v>2024-07-01</v>
      </c>
      <c r="D650" s="77" t="n">
        <v>45474</v>
      </c>
      <c r="E650" s="122" t="s">
        <v>235</v>
      </c>
      <c r="F650" s="122" t="s">
        <v>26</v>
      </c>
      <c r="G650" s="242" t="s">
        <v>821</v>
      </c>
      <c r="H650" s="267" t="n">
        <v>45463</v>
      </c>
      <c r="I650" s="257"/>
      <c r="J650" s="257"/>
      <c r="K650" s="242" t="s">
        <v>822</v>
      </c>
      <c r="L650" s="199"/>
      <c r="M650" s="122"/>
      <c r="N650" s="242" t="s">
        <v>805</v>
      </c>
      <c r="O650" s="63" t="s">
        <v>806</v>
      </c>
      <c r="P650" s="242" t="n">
        <v>320</v>
      </c>
      <c r="Q650" s="63"/>
      <c r="R650" s="270" t="n">
        <v>17.32</v>
      </c>
      <c r="S650" s="30" t="n">
        <f aca="false">P650*R650</f>
        <v>5542.4</v>
      </c>
      <c r="T650" s="259"/>
      <c r="U650" s="331" t="n">
        <f aca="false">S650*$T$645/SUM($S$645:$S$652)</f>
        <v>1424.83954334852</v>
      </c>
      <c r="V650" s="320" t="n">
        <f aca="false">U650+S650</f>
        <v>6967.23954334852</v>
      </c>
      <c r="W650" s="320" t="n">
        <f aca="false">V650/P650</f>
        <v>21.7726235729641</v>
      </c>
    </row>
    <row r="651" customFormat="false" ht="15" hidden="false" customHeight="true" outlineLevel="0" collapsed="false">
      <c r="A651" s="76" t="s">
        <v>820</v>
      </c>
      <c r="B651" s="76" t="str">
        <f aca="false">RIGHT(A651,LEN(A651)-FIND("_",A651))</f>
        <v>C63983</v>
      </c>
      <c r="C651" s="77" t="str">
        <f aca="false">_xlfn.TEXTJOIN("-",TRUE(),MID(A651,1,4),MID(A651,5,2),MID(A651,7,2))</f>
        <v>2024-07-01</v>
      </c>
      <c r="D651" s="77" t="n">
        <v>45474</v>
      </c>
      <c r="E651" s="122" t="s">
        <v>235</v>
      </c>
      <c r="F651" s="122" t="s">
        <v>26</v>
      </c>
      <c r="G651" s="242" t="s">
        <v>821</v>
      </c>
      <c r="H651" s="267" t="n">
        <v>45463</v>
      </c>
      <c r="I651" s="257"/>
      <c r="J651" s="257"/>
      <c r="K651" s="242" t="s">
        <v>822</v>
      </c>
      <c r="L651" s="199"/>
      <c r="M651" s="122"/>
      <c r="N651" s="242" t="s">
        <v>818</v>
      </c>
      <c r="O651" s="63" t="s">
        <v>819</v>
      </c>
      <c r="P651" s="242" t="n">
        <v>280</v>
      </c>
      <c r="Q651" s="63"/>
      <c r="R651" s="270" t="n">
        <v>17.53</v>
      </c>
      <c r="S651" s="30" t="n">
        <f aca="false">P651*R651</f>
        <v>4908.4</v>
      </c>
      <c r="T651" s="259"/>
      <c r="U651" s="331" t="n">
        <f aca="false">S651*$T$645/SUM($S$645:$S$652)</f>
        <v>1261.85089754833</v>
      </c>
      <c r="V651" s="320" t="n">
        <f aca="false">U651+S651</f>
        <v>6170.25089754833</v>
      </c>
      <c r="W651" s="320" t="n">
        <f aca="false">V651/P651</f>
        <v>22.0366103483869</v>
      </c>
    </row>
    <row r="652" customFormat="false" ht="15" hidden="false" customHeight="true" outlineLevel="0" collapsed="false">
      <c r="A652" s="76" t="s">
        <v>820</v>
      </c>
      <c r="B652" s="76" t="str">
        <f aca="false">RIGHT(A652,LEN(A652)-FIND("_",A652))</f>
        <v>C63983</v>
      </c>
      <c r="C652" s="77" t="str">
        <f aca="false">_xlfn.TEXTJOIN("-",TRUE(),MID(A652,1,4),MID(A652,5,2),MID(A652,7,2))</f>
        <v>2024-07-01</v>
      </c>
      <c r="D652" s="77" t="n">
        <v>45474</v>
      </c>
      <c r="E652" s="122" t="s">
        <v>235</v>
      </c>
      <c r="F652" s="122" t="s">
        <v>26</v>
      </c>
      <c r="G652" s="242" t="s">
        <v>821</v>
      </c>
      <c r="H652" s="267" t="n">
        <v>45463</v>
      </c>
      <c r="I652" s="257"/>
      <c r="J652" s="257"/>
      <c r="K652" s="242" t="s">
        <v>822</v>
      </c>
      <c r="L652" s="199"/>
      <c r="M652" s="122"/>
      <c r="N652" s="242" t="s">
        <v>827</v>
      </c>
      <c r="O652" s="63" t="s">
        <v>828</v>
      </c>
      <c r="P652" s="242" t="n">
        <v>100</v>
      </c>
      <c r="Q652" s="63"/>
      <c r="R652" s="270" t="n">
        <v>83.7</v>
      </c>
      <c r="S652" s="30" t="n">
        <f aca="false">P652*R652</f>
        <v>8370</v>
      </c>
      <c r="T652" s="319"/>
      <c r="U652" s="331" t="n">
        <f aca="false">S652*$T$645/SUM($S$645:$S$652)</f>
        <v>2151.75862042204</v>
      </c>
      <c r="V652" s="320" t="n">
        <f aca="false">U652+S652</f>
        <v>10521.758620422</v>
      </c>
      <c r="W652" s="320" t="n">
        <f aca="false">V652/P652</f>
        <v>105.21758620422</v>
      </c>
    </row>
    <row r="653" customFormat="false" ht="15" hidden="false" customHeight="true" outlineLevel="0" collapsed="false">
      <c r="A653" s="76" t="s">
        <v>820</v>
      </c>
      <c r="B653" s="76" t="str">
        <f aca="false">RIGHT(A653,LEN(A653)-FIND("_",A653))</f>
        <v>C63983</v>
      </c>
      <c r="C653" s="77" t="str">
        <f aca="false">_xlfn.TEXTJOIN("-",TRUE(),MID(A653,1,4),MID(A653,5,2),MID(A653,7,2))</f>
        <v>2024-07-01</v>
      </c>
      <c r="D653" s="77" t="n">
        <v>45474</v>
      </c>
      <c r="E653" s="122" t="s">
        <v>235</v>
      </c>
      <c r="F653" s="122" t="s">
        <v>26</v>
      </c>
      <c r="G653" s="242" t="s">
        <v>829</v>
      </c>
      <c r="H653" s="267" t="n">
        <v>45463</v>
      </c>
      <c r="I653" s="257"/>
      <c r="J653" s="257"/>
      <c r="K653" s="242" t="s">
        <v>830</v>
      </c>
      <c r="L653" s="199"/>
      <c r="M653" s="122"/>
      <c r="N653" s="239" t="s">
        <v>814</v>
      </c>
      <c r="O653" s="63" t="s">
        <v>815</v>
      </c>
      <c r="P653" s="242" t="n">
        <v>198</v>
      </c>
      <c r="Q653" s="63"/>
      <c r="R653" s="270" t="n">
        <v>8.71</v>
      </c>
      <c r="S653" s="30" t="n">
        <f aca="false">P653*R653</f>
        <v>1724.58</v>
      </c>
      <c r="T653" s="319" t="n">
        <v>5300</v>
      </c>
      <c r="U653" s="331" t="n">
        <f aca="false">S653*$T$653/SUM($S$653:$S$655)</f>
        <v>799.443205373777</v>
      </c>
      <c r="V653" s="320" t="n">
        <f aca="false">U653+S653</f>
        <v>2524.02320537378</v>
      </c>
      <c r="W653" s="320" t="n">
        <f aca="false">V653/P653</f>
        <v>12.7475919463322</v>
      </c>
    </row>
    <row r="654" customFormat="false" ht="15.75" hidden="false" customHeight="true" outlineLevel="0" collapsed="false">
      <c r="A654" s="76" t="s">
        <v>820</v>
      </c>
      <c r="B654" s="76" t="str">
        <f aca="false">RIGHT(A654,LEN(A654)-FIND("_",A654))</f>
        <v>C63983</v>
      </c>
      <c r="C654" s="77" t="str">
        <f aca="false">_xlfn.TEXTJOIN("-",TRUE(),MID(A654,1,4),MID(A654,5,2),MID(A654,7,2))</f>
        <v>2024-07-01</v>
      </c>
      <c r="D654" s="77" t="n">
        <v>45474</v>
      </c>
      <c r="E654" s="122" t="s">
        <v>235</v>
      </c>
      <c r="F654" s="122" t="s">
        <v>26</v>
      </c>
      <c r="G654" s="242" t="s">
        <v>829</v>
      </c>
      <c r="H654" s="267" t="n">
        <v>45463</v>
      </c>
      <c r="I654" s="257"/>
      <c r="J654" s="257"/>
      <c r="K654" s="242" t="s">
        <v>830</v>
      </c>
      <c r="L654" s="199"/>
      <c r="M654" s="122"/>
      <c r="N654" s="242" t="s">
        <v>636</v>
      </c>
      <c r="O654" s="63" t="s">
        <v>637</v>
      </c>
      <c r="P654" s="242" t="n">
        <v>192</v>
      </c>
      <c r="Q654" s="63"/>
      <c r="R654" s="270" t="n">
        <v>1.96</v>
      </c>
      <c r="S654" s="30" t="n">
        <f aca="false">P654*R654</f>
        <v>376.32</v>
      </c>
      <c r="T654" s="319"/>
      <c r="U654" s="331" t="n">
        <f aca="false">S654*$T$653/SUM($S$653:$S$655)</f>
        <v>174.446222875285</v>
      </c>
      <c r="V654" s="320" t="n">
        <f aca="false">U654+S654</f>
        <v>550.766222875285</v>
      </c>
      <c r="W654" s="320" t="n">
        <f aca="false">V654/P654</f>
        <v>2.86857407747545</v>
      </c>
    </row>
    <row r="655" customFormat="false" ht="15" hidden="false" customHeight="true" outlineLevel="0" collapsed="false">
      <c r="A655" s="78" t="s">
        <v>820</v>
      </c>
      <c r="B655" s="78" t="str">
        <f aca="false">RIGHT(A655,LEN(A655)-FIND("_",A655))</f>
        <v>C63983</v>
      </c>
      <c r="C655" s="79" t="str">
        <f aca="false">_xlfn.TEXTJOIN("-",TRUE(),MID(A655,1,4),MID(A655,5,2),MID(A655,7,2))</f>
        <v>2024-07-01</v>
      </c>
      <c r="D655" s="79" t="n">
        <v>45474</v>
      </c>
      <c r="E655" s="128" t="s">
        <v>235</v>
      </c>
      <c r="F655" s="128" t="s">
        <v>26</v>
      </c>
      <c r="G655" s="245" t="s">
        <v>829</v>
      </c>
      <c r="H655" s="271" t="n">
        <v>45463</v>
      </c>
      <c r="I655" s="272"/>
      <c r="J655" s="272"/>
      <c r="K655" s="245" t="s">
        <v>830</v>
      </c>
      <c r="L655" s="335"/>
      <c r="M655" s="128"/>
      <c r="N655" s="245" t="s">
        <v>807</v>
      </c>
      <c r="O655" s="67" t="s">
        <v>808</v>
      </c>
      <c r="P655" s="245" t="n">
        <v>280</v>
      </c>
      <c r="Q655" s="67"/>
      <c r="R655" s="277" t="n">
        <v>33.33</v>
      </c>
      <c r="S655" s="45" t="n">
        <f aca="false">P655*R655</f>
        <v>9332.4</v>
      </c>
      <c r="T655" s="332"/>
      <c r="U655" s="333" t="n">
        <f aca="false">S655*$T$653/SUM($S$653:$S$655)</f>
        <v>4326.11057175094</v>
      </c>
      <c r="V655" s="334" t="n">
        <f aca="false">U655+S655</f>
        <v>13658.5105717509</v>
      </c>
      <c r="W655" s="334" t="n">
        <f aca="false">V655/P655</f>
        <v>48.7803948991105</v>
      </c>
    </row>
    <row r="656" customFormat="false" ht="15" hidden="false" customHeight="true" outlineLevel="0" collapsed="false">
      <c r="A656" s="69" t="s">
        <v>831</v>
      </c>
      <c r="B656" s="69" t="str">
        <f aca="false">RIGHT(A656,LEN(A656)-FIND("_",A656))</f>
        <v>C64907</v>
      </c>
      <c r="C656" s="70" t="str">
        <f aca="false">_xlfn.TEXTJOIN("-",TRUE(),MID(A656,1,4),MID(A656,5,2),MID(A656,7,2))</f>
        <v>2024-07-02</v>
      </c>
      <c r="D656" s="70" t="n">
        <v>45475</v>
      </c>
      <c r="E656" s="49" t="s">
        <v>235</v>
      </c>
      <c r="F656" s="49" t="s">
        <v>26</v>
      </c>
      <c r="G656" s="239" t="s">
        <v>832</v>
      </c>
      <c r="H656" s="264" t="n">
        <v>45463</v>
      </c>
      <c r="I656" s="274"/>
      <c r="J656" s="274"/>
      <c r="K656" s="239" t="s">
        <v>833</v>
      </c>
      <c r="L656" s="336"/>
      <c r="M656" s="49"/>
      <c r="N656" s="239" t="s">
        <v>823</v>
      </c>
      <c r="O656" s="75" t="s">
        <v>824</v>
      </c>
      <c r="P656" s="239" t="n">
        <v>19</v>
      </c>
      <c r="Q656" s="75"/>
      <c r="R656" s="275" t="n">
        <v>0.92</v>
      </c>
      <c r="S656" s="59" t="n">
        <f aca="false">P656*R656</f>
        <v>17.48</v>
      </c>
      <c r="T656" s="189" t="n">
        <v>5300</v>
      </c>
      <c r="U656" s="85" t="n">
        <f aca="false">S656*$T$656/SUM($S$656:$S$662)</f>
        <v>9.07655168630033</v>
      </c>
      <c r="V656" s="59" t="n">
        <f aca="false">U656+S656</f>
        <v>26.5565516863003</v>
      </c>
      <c r="W656" s="59" t="n">
        <f aca="false">V656/P656</f>
        <v>1.39771324664739</v>
      </c>
    </row>
    <row r="657" customFormat="false" ht="15" hidden="false" customHeight="true" outlineLevel="0" collapsed="false">
      <c r="A657" s="76" t="s">
        <v>831</v>
      </c>
      <c r="B657" s="76" t="str">
        <f aca="false">RIGHT(A657,LEN(A657)-FIND("_",A657))</f>
        <v>C64907</v>
      </c>
      <c r="C657" s="77" t="str">
        <f aca="false">_xlfn.TEXTJOIN("-",TRUE(),MID(A657,1,4),MID(A657,5,2),MID(A657,7,2))</f>
        <v>2024-07-02</v>
      </c>
      <c r="D657" s="77" t="n">
        <v>45475</v>
      </c>
      <c r="E657" s="122" t="s">
        <v>235</v>
      </c>
      <c r="F657" s="122" t="s">
        <v>26</v>
      </c>
      <c r="G657" s="242" t="s">
        <v>832</v>
      </c>
      <c r="H657" s="267" t="n">
        <v>45463</v>
      </c>
      <c r="I657" s="257"/>
      <c r="J657" s="257"/>
      <c r="K657" s="242" t="s">
        <v>833</v>
      </c>
      <c r="L657" s="337"/>
      <c r="M657" s="122"/>
      <c r="N657" s="242" t="s">
        <v>834</v>
      </c>
      <c r="O657" s="63" t="s">
        <v>804</v>
      </c>
      <c r="P657" s="242" t="n">
        <v>70</v>
      </c>
      <c r="Q657" s="63"/>
      <c r="R657" s="270" t="n">
        <v>3.95</v>
      </c>
      <c r="S657" s="30" t="n">
        <f aca="false">P657*R657</f>
        <v>276.5</v>
      </c>
      <c r="T657" s="130"/>
      <c r="U657" s="90" t="n">
        <f aca="false">S657*$T$656/SUM($S$656:$S$662)</f>
        <v>143.573600758698</v>
      </c>
      <c r="V657" s="30" t="n">
        <f aca="false">U657+S657</f>
        <v>420.073600758698</v>
      </c>
      <c r="W657" s="30" t="n">
        <f aca="false">V657/P657</f>
        <v>6.00105143940997</v>
      </c>
    </row>
    <row r="658" customFormat="false" ht="15" hidden="false" customHeight="true" outlineLevel="0" collapsed="false">
      <c r="A658" s="76" t="s">
        <v>831</v>
      </c>
      <c r="B658" s="76" t="str">
        <f aca="false">RIGHT(A658,LEN(A658)-FIND("_",A658))</f>
        <v>C64907</v>
      </c>
      <c r="C658" s="77" t="str">
        <f aca="false">_xlfn.TEXTJOIN("-",TRUE(),MID(A658,1,4),MID(A658,5,2),MID(A658,7,2))</f>
        <v>2024-07-02</v>
      </c>
      <c r="D658" s="77" t="n">
        <v>45475</v>
      </c>
      <c r="E658" s="122" t="s">
        <v>235</v>
      </c>
      <c r="F658" s="122" t="s">
        <v>26</v>
      </c>
      <c r="G658" s="242" t="s">
        <v>832</v>
      </c>
      <c r="H658" s="267" t="n">
        <v>45463</v>
      </c>
      <c r="I658" s="257"/>
      <c r="J658" s="257"/>
      <c r="K658" s="242" t="s">
        <v>833</v>
      </c>
      <c r="L658" s="337"/>
      <c r="M658" s="122"/>
      <c r="N658" s="242" t="s">
        <v>636</v>
      </c>
      <c r="O658" s="63" t="s">
        <v>637</v>
      </c>
      <c r="P658" s="242" t="n">
        <v>160</v>
      </c>
      <c r="Q658" s="63"/>
      <c r="R658" s="270" t="n">
        <v>1.96</v>
      </c>
      <c r="S658" s="30" t="n">
        <f aca="false">P658*R658</f>
        <v>313.6</v>
      </c>
      <c r="T658" s="130"/>
      <c r="U658" s="90" t="n">
        <f aca="false">S658*$T$656/SUM($S$656:$S$662)</f>
        <v>162.837906683283</v>
      </c>
      <c r="V658" s="30" t="n">
        <f aca="false">U658+S658</f>
        <v>476.437906683283</v>
      </c>
      <c r="W658" s="30" t="n">
        <f aca="false">V658/P658</f>
        <v>2.97773691677052</v>
      </c>
    </row>
    <row r="659" customFormat="false" ht="15" hidden="false" customHeight="true" outlineLevel="0" collapsed="false">
      <c r="A659" s="76" t="s">
        <v>831</v>
      </c>
      <c r="B659" s="76" t="str">
        <f aca="false">RIGHT(A659,LEN(A659)-FIND("_",A659))</f>
        <v>C64907</v>
      </c>
      <c r="C659" s="77" t="str">
        <f aca="false">_xlfn.TEXTJOIN("-",TRUE(),MID(A659,1,4),MID(A659,5,2),MID(A659,7,2))</f>
        <v>2024-07-02</v>
      </c>
      <c r="D659" s="77" t="n">
        <v>45475</v>
      </c>
      <c r="E659" s="122" t="s">
        <v>235</v>
      </c>
      <c r="F659" s="122" t="s">
        <v>26</v>
      </c>
      <c r="G659" s="242" t="s">
        <v>832</v>
      </c>
      <c r="H659" s="267" t="n">
        <v>45463</v>
      </c>
      <c r="I659" s="257"/>
      <c r="J659" s="257"/>
      <c r="K659" s="242" t="s">
        <v>833</v>
      </c>
      <c r="L659" s="337"/>
      <c r="M659" s="122"/>
      <c r="N659" s="242" t="s">
        <v>818</v>
      </c>
      <c r="O659" s="63" t="s">
        <v>819</v>
      </c>
      <c r="P659" s="242" t="n">
        <v>280</v>
      </c>
      <c r="Q659" s="63"/>
      <c r="R659" s="270" t="n">
        <v>17.53</v>
      </c>
      <c r="S659" s="30" t="n">
        <f aca="false">P659*R659</f>
        <v>4908.4</v>
      </c>
      <c r="T659" s="130"/>
      <c r="U659" s="90" t="n">
        <f aca="false">S659*$T$656/SUM($S$656:$S$662)</f>
        <v>2548.7040215696</v>
      </c>
      <c r="V659" s="30" t="n">
        <f aca="false">U659+S659</f>
        <v>7457.1040215696</v>
      </c>
      <c r="W659" s="30" t="n">
        <f aca="false">V659/P659</f>
        <v>26.6325143627486</v>
      </c>
    </row>
    <row r="660" customFormat="false" ht="15" hidden="false" customHeight="true" outlineLevel="0" collapsed="false">
      <c r="A660" s="76" t="s">
        <v>831</v>
      </c>
      <c r="B660" s="76" t="str">
        <f aca="false">RIGHT(A660,LEN(A660)-FIND("_",A660))</f>
        <v>C64907</v>
      </c>
      <c r="C660" s="77" t="str">
        <f aca="false">_xlfn.TEXTJOIN("-",TRUE(),MID(A660,1,4),MID(A660,5,2),MID(A660,7,2))</f>
        <v>2024-07-02</v>
      </c>
      <c r="D660" s="77" t="n">
        <v>45475</v>
      </c>
      <c r="E660" s="122" t="s">
        <v>235</v>
      </c>
      <c r="F660" s="122" t="s">
        <v>26</v>
      </c>
      <c r="G660" s="242" t="s">
        <v>832</v>
      </c>
      <c r="H660" s="267" t="n">
        <v>45463</v>
      </c>
      <c r="I660" s="257"/>
      <c r="J660" s="257"/>
      <c r="K660" s="242" t="s">
        <v>833</v>
      </c>
      <c r="L660" s="337"/>
      <c r="M660" s="122"/>
      <c r="N660" s="242" t="s">
        <v>807</v>
      </c>
      <c r="O660" s="63" t="s">
        <v>808</v>
      </c>
      <c r="P660" s="242" t="n">
        <v>140</v>
      </c>
      <c r="Q660" s="63"/>
      <c r="R660" s="270" t="n">
        <v>33.33</v>
      </c>
      <c r="S660" s="30" t="n">
        <f aca="false">P660*R660</f>
        <v>4666.2</v>
      </c>
      <c r="T660" s="130"/>
      <c r="U660" s="90" t="n">
        <f aca="false">S660*$T$656/SUM($S$656:$S$662)</f>
        <v>2422.94081685438</v>
      </c>
      <c r="V660" s="30" t="n">
        <f aca="false">U660+S660</f>
        <v>7089.14081685438</v>
      </c>
      <c r="W660" s="30" t="n">
        <f aca="false">V660/P660</f>
        <v>50.6367201203884</v>
      </c>
    </row>
    <row r="661" customFormat="false" ht="15" hidden="false" customHeight="true" outlineLevel="0" collapsed="false">
      <c r="A661" s="76" t="s">
        <v>831</v>
      </c>
      <c r="B661" s="76" t="str">
        <f aca="false">RIGHT(A661,LEN(A661)-FIND("_",A661))</f>
        <v>C64907</v>
      </c>
      <c r="C661" s="77" t="str">
        <f aca="false">_xlfn.TEXTJOIN("-",TRUE(),MID(A661,1,4),MID(A661,5,2),MID(A661,7,2))</f>
        <v>2024-07-02</v>
      </c>
      <c r="D661" s="77" t="n">
        <v>45475</v>
      </c>
      <c r="E661" s="122" t="s">
        <v>235</v>
      </c>
      <c r="F661" s="122" t="s">
        <v>26</v>
      </c>
      <c r="G661" s="242" t="s">
        <v>832</v>
      </c>
      <c r="H661" s="267" t="n">
        <v>45463</v>
      </c>
      <c r="I661" s="257"/>
      <c r="J661" s="257"/>
      <c r="K661" s="242" t="s">
        <v>833</v>
      </c>
      <c r="L661" s="337"/>
      <c r="M661" s="122"/>
      <c r="N661" s="242" t="s">
        <v>835</v>
      </c>
      <c r="O661" s="63" t="s">
        <v>826</v>
      </c>
      <c r="P661" s="242" t="n">
        <v>14</v>
      </c>
      <c r="Q661" s="63"/>
      <c r="R661" s="270" t="n">
        <v>0.67</v>
      </c>
      <c r="S661" s="30" t="n">
        <f aca="false">P661*R661</f>
        <v>9.38</v>
      </c>
      <c r="T661" s="130"/>
      <c r="U661" s="90" t="n">
        <f aca="false">S661*$T$656/SUM($S$656:$S$662)</f>
        <v>4.87059810168748</v>
      </c>
      <c r="V661" s="30" t="n">
        <f aca="false">U661+S661</f>
        <v>14.2505981016875</v>
      </c>
      <c r="W661" s="30" t="n">
        <f aca="false">V661/P661</f>
        <v>1.01789986440625</v>
      </c>
    </row>
    <row r="662" customFormat="false" ht="15" hidden="false" customHeight="true" outlineLevel="0" collapsed="false">
      <c r="A662" s="78" t="s">
        <v>831</v>
      </c>
      <c r="B662" s="78" t="str">
        <f aca="false">RIGHT(A662,LEN(A662)-FIND("_",A662))</f>
        <v>C64907</v>
      </c>
      <c r="C662" s="79" t="str">
        <f aca="false">_xlfn.TEXTJOIN("-",TRUE(),MID(A662,1,4),MID(A662,5,2),MID(A662,7,2))</f>
        <v>2024-07-02</v>
      </c>
      <c r="D662" s="79" t="n">
        <v>45475</v>
      </c>
      <c r="E662" s="128" t="s">
        <v>235</v>
      </c>
      <c r="F662" s="128" t="s">
        <v>26</v>
      </c>
      <c r="G662" s="245" t="s">
        <v>832</v>
      </c>
      <c r="H662" s="271" t="n">
        <v>45463</v>
      </c>
      <c r="I662" s="272"/>
      <c r="J662" s="272"/>
      <c r="K662" s="245" t="s">
        <v>833</v>
      </c>
      <c r="L662" s="335"/>
      <c r="M662" s="128"/>
      <c r="N662" s="245" t="s">
        <v>836</v>
      </c>
      <c r="O662" s="338" t="s">
        <v>810</v>
      </c>
      <c r="P662" s="245" t="n">
        <v>10</v>
      </c>
      <c r="Q662" s="67"/>
      <c r="R662" s="277" t="n">
        <v>1.54</v>
      </c>
      <c r="S662" s="45" t="n">
        <f aca="false">P662*R662</f>
        <v>15.4</v>
      </c>
      <c r="T662" s="131"/>
      <c r="U662" s="116" t="n">
        <f aca="false">S662*$T$656/SUM($S$656:$S$662)</f>
        <v>7.99650434605407</v>
      </c>
      <c r="V662" s="45" t="n">
        <f aca="false">U662+S662</f>
        <v>23.3965043460541</v>
      </c>
      <c r="W662" s="45" t="n">
        <f aca="false">V662/P662</f>
        <v>2.33965043460541</v>
      </c>
    </row>
    <row r="663" customFormat="false" ht="15" hidden="false" customHeight="true" outlineLevel="0" collapsed="false">
      <c r="A663" s="69" t="s">
        <v>837</v>
      </c>
      <c r="B663" s="69" t="str">
        <f aca="false">RIGHT(A663,LEN(A663)-FIND("_",A663))</f>
        <v>C66430</v>
      </c>
      <c r="C663" s="70" t="str">
        <f aca="false">_xlfn.TEXTJOIN("-",TRUE(),MID(A663,1,4),MID(A663,5,2),MID(A663,7,2))</f>
        <v>2024-07-05</v>
      </c>
      <c r="D663" s="70" t="n">
        <v>45478</v>
      </c>
      <c r="E663" s="49" t="s">
        <v>235</v>
      </c>
      <c r="F663" s="49" t="s">
        <v>26</v>
      </c>
      <c r="G663" s="239" t="s">
        <v>838</v>
      </c>
      <c r="H663" s="264" t="n">
        <v>45463</v>
      </c>
      <c r="I663" s="274"/>
      <c r="J663" s="274"/>
      <c r="K663" s="239" t="s">
        <v>839</v>
      </c>
      <c r="L663" s="336"/>
      <c r="M663" s="49"/>
      <c r="N663" s="239" t="s">
        <v>840</v>
      </c>
      <c r="O663" s="339" t="s">
        <v>841</v>
      </c>
      <c r="P663" s="239" t="n">
        <v>640</v>
      </c>
      <c r="Q663" s="75"/>
      <c r="R663" s="275" t="n">
        <v>1.86</v>
      </c>
      <c r="S663" s="59" t="n">
        <f aca="false">P663*R663</f>
        <v>1190.4</v>
      </c>
      <c r="T663" s="189" t="n">
        <v>5300</v>
      </c>
      <c r="U663" s="85" t="n">
        <f aca="false">S663*$T$663/SUM($S$663:$S$667)</f>
        <v>418.479890264707</v>
      </c>
      <c r="V663" s="59" t="n">
        <f aca="false">U663+S663</f>
        <v>1608.87989026471</v>
      </c>
      <c r="W663" s="59" t="n">
        <f aca="false">V663/P663</f>
        <v>2.51387482853861</v>
      </c>
    </row>
    <row r="664" customFormat="false" ht="15" hidden="false" customHeight="true" outlineLevel="0" collapsed="false">
      <c r="A664" s="76" t="s">
        <v>837</v>
      </c>
      <c r="B664" s="76" t="str">
        <f aca="false">RIGHT(A664,LEN(A664)-FIND("_",A664))</f>
        <v>C66430</v>
      </c>
      <c r="C664" s="77" t="str">
        <f aca="false">_xlfn.TEXTJOIN("-",TRUE(),MID(A664,1,4),MID(A664,5,2),MID(A664,7,2))</f>
        <v>2024-07-05</v>
      </c>
      <c r="D664" s="77" t="n">
        <v>45478</v>
      </c>
      <c r="E664" s="122" t="s">
        <v>235</v>
      </c>
      <c r="F664" s="122" t="s">
        <v>26</v>
      </c>
      <c r="G664" s="242" t="s">
        <v>838</v>
      </c>
      <c r="H664" s="267" t="n">
        <v>45463</v>
      </c>
      <c r="I664" s="257"/>
      <c r="J664" s="257"/>
      <c r="K664" s="242" t="s">
        <v>839</v>
      </c>
      <c r="L664" s="337"/>
      <c r="M664" s="122"/>
      <c r="N664" s="242" t="s">
        <v>807</v>
      </c>
      <c r="O664" s="63" t="s">
        <v>808</v>
      </c>
      <c r="P664" s="242" t="n">
        <v>140</v>
      </c>
      <c r="Q664" s="63"/>
      <c r="R664" s="270" t="n">
        <v>33.33</v>
      </c>
      <c r="S664" s="30" t="n">
        <f aca="false">P664*R664</f>
        <v>4666.2</v>
      </c>
      <c r="T664" s="130"/>
      <c r="U664" s="90" t="n">
        <f aca="false">S664*$T$663/SUM($S$663:$S$667)</f>
        <v>1640.38211017572</v>
      </c>
      <c r="V664" s="30" t="n">
        <f aca="false">U664+S664</f>
        <v>6306.58211017572</v>
      </c>
      <c r="W664" s="30" t="n">
        <f aca="false">V664/P664</f>
        <v>45.0470150726837</v>
      </c>
    </row>
    <row r="665" customFormat="false" ht="15" hidden="false" customHeight="true" outlineLevel="0" collapsed="false">
      <c r="A665" s="76" t="s">
        <v>837</v>
      </c>
      <c r="B665" s="76" t="str">
        <f aca="false">RIGHT(A665,LEN(A665)-FIND("_",A665))</f>
        <v>C66430</v>
      </c>
      <c r="C665" s="77" t="str">
        <f aca="false">_xlfn.TEXTJOIN("-",TRUE(),MID(A665,1,4),MID(A665,5,2),MID(A665,7,2))</f>
        <v>2024-07-05</v>
      </c>
      <c r="D665" s="77" t="n">
        <v>45478</v>
      </c>
      <c r="E665" s="122" t="s">
        <v>235</v>
      </c>
      <c r="F665" s="122" t="s">
        <v>26</v>
      </c>
      <c r="G665" s="242" t="s">
        <v>838</v>
      </c>
      <c r="H665" s="267" t="n">
        <v>45463</v>
      </c>
      <c r="I665" s="257"/>
      <c r="J665" s="257"/>
      <c r="K665" s="242" t="s">
        <v>839</v>
      </c>
      <c r="L665" s="337"/>
      <c r="M665" s="122"/>
      <c r="N665" s="242" t="s">
        <v>636</v>
      </c>
      <c r="O665" s="63" t="s">
        <v>637</v>
      </c>
      <c r="P665" s="242" t="n">
        <v>3648</v>
      </c>
      <c r="Q665" s="63"/>
      <c r="R665" s="270" t="n">
        <v>1.96</v>
      </c>
      <c r="S665" s="30" t="n">
        <f aca="false">P665*R665</f>
        <v>7150.08</v>
      </c>
      <c r="T665" s="130"/>
      <c r="U665" s="90" t="n">
        <f aca="false">S665*$T$663/SUM($S$663:$S$667)</f>
        <v>2513.57921184802</v>
      </c>
      <c r="V665" s="30" t="n">
        <f aca="false">U665+S665</f>
        <v>9663.65921184802</v>
      </c>
      <c r="W665" s="30" t="n">
        <f aca="false">V665/P665</f>
        <v>2.64902938921272</v>
      </c>
    </row>
    <row r="666" customFormat="false" ht="15" hidden="false" customHeight="true" outlineLevel="0" collapsed="false">
      <c r="A666" s="76" t="s">
        <v>837</v>
      </c>
      <c r="B666" s="76" t="str">
        <f aca="false">RIGHT(A666,LEN(A666)-FIND("_",A666))</f>
        <v>C66430</v>
      </c>
      <c r="C666" s="77" t="str">
        <f aca="false">_xlfn.TEXTJOIN("-",TRUE(),MID(A666,1,4),MID(A666,5,2),MID(A666,7,2))</f>
        <v>2024-07-05</v>
      </c>
      <c r="D666" s="77" t="n">
        <v>45478</v>
      </c>
      <c r="E666" s="122" t="s">
        <v>235</v>
      </c>
      <c r="F666" s="122" t="s">
        <v>26</v>
      </c>
      <c r="G666" s="242" t="s">
        <v>838</v>
      </c>
      <c r="H666" s="267" t="n">
        <v>45463</v>
      </c>
      <c r="I666" s="257"/>
      <c r="J666" s="257"/>
      <c r="K666" s="242" t="s">
        <v>839</v>
      </c>
      <c r="L666" s="64"/>
      <c r="M666" s="122"/>
      <c r="N666" s="242" t="s">
        <v>825</v>
      </c>
      <c r="O666" s="63" t="s">
        <v>826</v>
      </c>
      <c r="P666" s="242" t="n">
        <v>800</v>
      </c>
      <c r="Q666" s="63"/>
      <c r="R666" s="270" t="n">
        <v>0.67</v>
      </c>
      <c r="S666" s="30" t="n">
        <f aca="false">P666*R666</f>
        <v>536</v>
      </c>
      <c r="T666" s="123"/>
      <c r="U666" s="90" t="n">
        <f aca="false">S666*$T$663/SUM($S$663:$S$667)</f>
        <v>188.428445213275</v>
      </c>
      <c r="V666" s="30" t="n">
        <f aca="false">U666+S666</f>
        <v>724.428445213275</v>
      </c>
      <c r="W666" s="30" t="n">
        <f aca="false">V666/P666</f>
        <v>0.905535556516594</v>
      </c>
    </row>
    <row r="667" customFormat="false" ht="15" hidden="false" customHeight="true" outlineLevel="0" collapsed="false">
      <c r="A667" s="78" t="s">
        <v>837</v>
      </c>
      <c r="B667" s="78" t="str">
        <f aca="false">RIGHT(A667,LEN(A667)-FIND("_",A667))</f>
        <v>C66430</v>
      </c>
      <c r="C667" s="79" t="str">
        <f aca="false">_xlfn.TEXTJOIN("-",TRUE(),MID(A667,1,4),MID(A667,5,2),MID(A667,7,2))</f>
        <v>2024-07-05</v>
      </c>
      <c r="D667" s="79" t="n">
        <v>45478</v>
      </c>
      <c r="E667" s="128" t="s">
        <v>235</v>
      </c>
      <c r="F667" s="128" t="s">
        <v>26</v>
      </c>
      <c r="G667" s="245" t="s">
        <v>838</v>
      </c>
      <c r="H667" s="271" t="n">
        <v>45463</v>
      </c>
      <c r="I667" s="272"/>
      <c r="J667" s="272"/>
      <c r="K667" s="245" t="s">
        <v>839</v>
      </c>
      <c r="L667" s="66"/>
      <c r="M667" s="128"/>
      <c r="N667" s="245" t="s">
        <v>546</v>
      </c>
      <c r="O667" s="67" t="s">
        <v>547</v>
      </c>
      <c r="P667" s="245" t="n">
        <v>1080</v>
      </c>
      <c r="Q667" s="67"/>
      <c r="R667" s="277" t="n">
        <v>1.42</v>
      </c>
      <c r="S667" s="45" t="n">
        <f aca="false">P667*R667</f>
        <v>1533.6</v>
      </c>
      <c r="T667" s="129"/>
      <c r="U667" s="116" t="n">
        <f aca="false">S667*$T$663/SUM($S$663:$S$667)</f>
        <v>539.130342498282</v>
      </c>
      <c r="V667" s="45" t="n">
        <f aca="false">U667+S667</f>
        <v>2072.73034249828</v>
      </c>
      <c r="W667" s="45" t="n">
        <f aca="false">V667/P667</f>
        <v>1.91919476157248</v>
      </c>
    </row>
    <row r="668" customFormat="false" ht="15" hidden="false" customHeight="true" outlineLevel="0" collapsed="false">
      <c r="A668" s="69" t="s">
        <v>842</v>
      </c>
      <c r="B668" s="69" t="str">
        <f aca="false">RIGHT(A668,LEN(A668)-FIND("_",A668))</f>
        <v>C72299</v>
      </c>
      <c r="C668" s="70" t="str">
        <f aca="false">_xlfn.TEXTJOIN("-",TRUE(),MID(A668,1,4),MID(A668,5,2),MID(A668,7,2))</f>
        <v>2024-07-22</v>
      </c>
      <c r="D668" s="70" t="n">
        <v>45495</v>
      </c>
      <c r="E668" s="49" t="s">
        <v>272</v>
      </c>
      <c r="F668" s="49" t="s">
        <v>26</v>
      </c>
      <c r="G668" s="80" t="s">
        <v>843</v>
      </c>
      <c r="H668" s="70" t="n">
        <v>45471</v>
      </c>
      <c r="I668" s="274"/>
      <c r="J668" s="274"/>
      <c r="K668" s="49" t="s">
        <v>844</v>
      </c>
      <c r="L668" s="74"/>
      <c r="M668" s="49"/>
      <c r="N668" s="132" t="s">
        <v>845</v>
      </c>
      <c r="O668" s="75" t="s">
        <v>298</v>
      </c>
      <c r="P668" s="75" t="n">
        <v>320</v>
      </c>
      <c r="Q668" s="75"/>
      <c r="R668" s="340" t="n">
        <v>43.55</v>
      </c>
      <c r="S668" s="59" t="n">
        <f aca="false">P668*R668</f>
        <v>13936</v>
      </c>
      <c r="T668" s="276" t="n">
        <f aca="false">1290+515.76</f>
        <v>1805.76</v>
      </c>
      <c r="U668" s="85" t="n">
        <f aca="false">S668*$T$668/SUM($S$668:$S$669)</f>
        <v>1584.15355890592</v>
      </c>
      <c r="V668" s="59" t="n">
        <f aca="false">U668+S668</f>
        <v>15520.1535589059</v>
      </c>
      <c r="W668" s="59" t="n">
        <f aca="false">V668/P668</f>
        <v>48.500479871581</v>
      </c>
    </row>
    <row r="669" customFormat="false" ht="15" hidden="false" customHeight="true" outlineLevel="0" collapsed="false">
      <c r="A669" s="78" t="s">
        <v>842</v>
      </c>
      <c r="B669" s="78" t="str">
        <f aca="false">RIGHT(A669,LEN(A669)-FIND("_",A669))</f>
        <v>C72299</v>
      </c>
      <c r="C669" s="79" t="str">
        <f aca="false">_xlfn.TEXTJOIN("-",TRUE(),MID(A669,1,4),MID(A669,5,2),MID(A669,7,2))</f>
        <v>2024-07-22</v>
      </c>
      <c r="D669" s="79" t="n">
        <v>45495</v>
      </c>
      <c r="E669" s="128" t="s">
        <v>272</v>
      </c>
      <c r="F669" s="128" t="s">
        <v>26</v>
      </c>
      <c r="G669" s="124" t="s">
        <v>843</v>
      </c>
      <c r="H669" s="79" t="n">
        <v>45471</v>
      </c>
      <c r="I669" s="272"/>
      <c r="J669" s="272"/>
      <c r="K669" s="128" t="s">
        <v>844</v>
      </c>
      <c r="L669" s="66"/>
      <c r="M669" s="128"/>
      <c r="N669" s="146" t="s">
        <v>846</v>
      </c>
      <c r="O669" s="67"/>
      <c r="P669" s="67" t="n">
        <v>350</v>
      </c>
      <c r="Q669" s="67"/>
      <c r="R669" s="341" t="n">
        <v>5.57</v>
      </c>
      <c r="S669" s="45" t="n">
        <f aca="false">P669*R669</f>
        <v>1949.5</v>
      </c>
      <c r="T669" s="129"/>
      <c r="U669" s="116" t="n">
        <f aca="false">S669*$T$668/SUM($S$668:$S$669)</f>
        <v>221.60644109408</v>
      </c>
      <c r="V669" s="45" t="n">
        <f aca="false">U669+S669</f>
        <v>2171.10644109408</v>
      </c>
      <c r="W669" s="45" t="n">
        <f aca="false">V669/P669</f>
        <v>6.2031612602688</v>
      </c>
    </row>
    <row r="670" customFormat="false" ht="15" hidden="false" customHeight="true" outlineLevel="0" collapsed="false">
      <c r="A670" s="69" t="s">
        <v>847</v>
      </c>
      <c r="B670" s="69" t="str">
        <f aca="false">RIGHT(A670,LEN(A670)-FIND("_",A670))</f>
        <v>C75628</v>
      </c>
      <c r="C670" s="70" t="str">
        <f aca="false">_xlfn.TEXTJOIN("-",TRUE(),MID(A670,1,4),MID(A670,5,2),MID(A670,7,2))</f>
        <v>2024-07-30</v>
      </c>
      <c r="D670" s="70" t="n">
        <v>45503</v>
      </c>
      <c r="E670" s="49" t="s">
        <v>272</v>
      </c>
      <c r="F670" s="49" t="s">
        <v>26</v>
      </c>
      <c r="G670" s="80" t="s">
        <v>848</v>
      </c>
      <c r="H670" s="70" t="n">
        <v>45495</v>
      </c>
      <c r="I670" s="274"/>
      <c r="J670" s="274"/>
      <c r="K670" s="49" t="s">
        <v>849</v>
      </c>
      <c r="L670" s="74"/>
      <c r="M670" s="49"/>
      <c r="N670" s="239" t="s">
        <v>850</v>
      </c>
      <c r="O670" s="75"/>
      <c r="P670" s="342" t="n">
        <v>20</v>
      </c>
      <c r="Q670" s="75"/>
      <c r="R670" s="343" t="n">
        <v>116</v>
      </c>
      <c r="S670" s="59" t="n">
        <f aca="false">P670*R670</f>
        <v>2320</v>
      </c>
      <c r="T670" s="276" t="n">
        <v>6800</v>
      </c>
      <c r="U670" s="85" t="n">
        <f aca="false">S670*$T$670/SUM($S$670:$S$690)</f>
        <v>116.43212584943</v>
      </c>
      <c r="V670" s="59" t="n">
        <f aca="false">U670+S670</f>
        <v>2436.43212584943</v>
      </c>
      <c r="W670" s="59" t="n">
        <f aca="false">V670/P670</f>
        <v>121.821606292472</v>
      </c>
    </row>
    <row r="671" customFormat="false" ht="15" hidden="false" customHeight="true" outlineLevel="0" collapsed="false">
      <c r="A671" s="76" t="s">
        <v>847</v>
      </c>
      <c r="B671" s="76" t="str">
        <f aca="false">RIGHT(A671,LEN(A671)-FIND("_",A671))</f>
        <v>C75628</v>
      </c>
      <c r="C671" s="77" t="str">
        <f aca="false">_xlfn.TEXTJOIN("-",TRUE(),MID(A671,1,4),MID(A671,5,2),MID(A671,7,2))</f>
        <v>2024-07-30</v>
      </c>
      <c r="D671" s="77" t="n">
        <v>45503</v>
      </c>
      <c r="E671" s="122" t="s">
        <v>272</v>
      </c>
      <c r="F671" s="122" t="s">
        <v>26</v>
      </c>
      <c r="G671" s="86" t="s">
        <v>848</v>
      </c>
      <c r="H671" s="77" t="n">
        <v>45495</v>
      </c>
      <c r="I671" s="257"/>
      <c r="J671" s="257"/>
      <c r="K671" s="122" t="s">
        <v>849</v>
      </c>
      <c r="L671" s="64"/>
      <c r="M671" s="122"/>
      <c r="N671" s="242" t="s">
        <v>851</v>
      </c>
      <c r="O671" s="63"/>
      <c r="P671" s="344" t="n">
        <v>1</v>
      </c>
      <c r="Q671" s="63"/>
      <c r="R671" s="345" t="n">
        <v>168</v>
      </c>
      <c r="S671" s="30" t="n">
        <f aca="false">P671*R671</f>
        <v>168</v>
      </c>
      <c r="T671" s="123"/>
      <c r="U671" s="90" t="n">
        <f aca="false">S671*$T$670/SUM($S$670:$S$690)</f>
        <v>8.43129187185529</v>
      </c>
      <c r="V671" s="30" t="n">
        <f aca="false">U671+S671</f>
        <v>176.431291871855</v>
      </c>
      <c r="W671" s="30" t="n">
        <f aca="false">V671/P671</f>
        <v>176.431291871855</v>
      </c>
    </row>
    <row r="672" customFormat="false" ht="15" hidden="false" customHeight="true" outlineLevel="0" collapsed="false">
      <c r="A672" s="76" t="s">
        <v>847</v>
      </c>
      <c r="B672" s="76" t="str">
        <f aca="false">RIGHT(A672,LEN(A672)-FIND("_",A672))</f>
        <v>C75628</v>
      </c>
      <c r="C672" s="77" t="str">
        <f aca="false">_xlfn.TEXTJOIN("-",TRUE(),MID(A672,1,4),MID(A672,5,2),MID(A672,7,2))</f>
        <v>2024-07-30</v>
      </c>
      <c r="D672" s="77" t="n">
        <v>45503</v>
      </c>
      <c r="E672" s="122" t="s">
        <v>272</v>
      </c>
      <c r="F672" s="122" t="s">
        <v>26</v>
      </c>
      <c r="G672" s="86" t="s">
        <v>848</v>
      </c>
      <c r="H672" s="77" t="n">
        <v>45495</v>
      </c>
      <c r="I672" s="257"/>
      <c r="J672" s="257"/>
      <c r="K672" s="122" t="s">
        <v>849</v>
      </c>
      <c r="L672" s="64"/>
      <c r="M672" s="122"/>
      <c r="N672" s="242" t="s">
        <v>852</v>
      </c>
      <c r="O672" s="63"/>
      <c r="P672" s="344" t="n">
        <v>40</v>
      </c>
      <c r="Q672" s="63"/>
      <c r="R672" s="345" t="n">
        <v>173</v>
      </c>
      <c r="S672" s="30" t="n">
        <f aca="false">P672*R672</f>
        <v>6920</v>
      </c>
      <c r="T672" s="123"/>
      <c r="U672" s="90" t="n">
        <f aca="false">S672*$T$670/SUM($S$670:$S$690)</f>
        <v>347.288927102611</v>
      </c>
      <c r="V672" s="30" t="n">
        <f aca="false">U672+S672</f>
        <v>7267.28892710261</v>
      </c>
      <c r="W672" s="30" t="n">
        <f aca="false">V672/P672</f>
        <v>181.682223177565</v>
      </c>
    </row>
    <row r="673" customFormat="false" ht="15" hidden="false" customHeight="true" outlineLevel="0" collapsed="false">
      <c r="A673" s="76" t="s">
        <v>847</v>
      </c>
      <c r="B673" s="76" t="str">
        <f aca="false">RIGHT(A673,LEN(A673)-FIND("_",A673))</f>
        <v>C75628</v>
      </c>
      <c r="C673" s="77" t="str">
        <f aca="false">_xlfn.TEXTJOIN("-",TRUE(),MID(A673,1,4),MID(A673,5,2),MID(A673,7,2))</f>
        <v>2024-07-30</v>
      </c>
      <c r="D673" s="77" t="n">
        <v>45503</v>
      </c>
      <c r="E673" s="122" t="s">
        <v>272</v>
      </c>
      <c r="F673" s="122" t="s">
        <v>26</v>
      </c>
      <c r="G673" s="86" t="s">
        <v>848</v>
      </c>
      <c r="H673" s="77" t="n">
        <v>45495</v>
      </c>
      <c r="I673" s="257"/>
      <c r="J673" s="257"/>
      <c r="K673" s="122" t="s">
        <v>849</v>
      </c>
      <c r="L673" s="64"/>
      <c r="M673" s="122"/>
      <c r="N673" s="242" t="s">
        <v>853</v>
      </c>
      <c r="O673" s="63"/>
      <c r="P673" s="344" t="n">
        <v>50</v>
      </c>
      <c r="Q673" s="63"/>
      <c r="R673" s="345" t="n">
        <v>252</v>
      </c>
      <c r="S673" s="30" t="n">
        <f aca="false">P673*R673</f>
        <v>12600</v>
      </c>
      <c r="T673" s="123"/>
      <c r="U673" s="90" t="n">
        <f aca="false">S673*$T$670/SUM($S$670:$S$690)</f>
        <v>632.346890389146</v>
      </c>
      <c r="V673" s="30" t="n">
        <f aca="false">U673+S673</f>
        <v>13232.3468903891</v>
      </c>
      <c r="W673" s="30" t="n">
        <f aca="false">V673/P673</f>
        <v>264.646937807783</v>
      </c>
    </row>
    <row r="674" customFormat="false" ht="15" hidden="false" customHeight="true" outlineLevel="0" collapsed="false">
      <c r="A674" s="76" t="s">
        <v>847</v>
      </c>
      <c r="B674" s="76" t="str">
        <f aca="false">RIGHT(A674,LEN(A674)-FIND("_",A674))</f>
        <v>C75628</v>
      </c>
      <c r="C674" s="77" t="str">
        <f aca="false">_xlfn.TEXTJOIN("-",TRUE(),MID(A674,1,4),MID(A674,5,2),MID(A674,7,2))</f>
        <v>2024-07-30</v>
      </c>
      <c r="D674" s="77" t="n">
        <v>45503</v>
      </c>
      <c r="E674" s="122" t="s">
        <v>272</v>
      </c>
      <c r="F674" s="122" t="s">
        <v>26</v>
      </c>
      <c r="G674" s="86" t="s">
        <v>848</v>
      </c>
      <c r="H674" s="77" t="n">
        <v>45495</v>
      </c>
      <c r="I674" s="257"/>
      <c r="J674" s="257"/>
      <c r="K674" s="122" t="s">
        <v>849</v>
      </c>
      <c r="L674" s="64"/>
      <c r="M674" s="122"/>
      <c r="N674" s="242" t="s">
        <v>854</v>
      </c>
      <c r="O674" s="63"/>
      <c r="P674" s="344" t="n">
        <v>20</v>
      </c>
      <c r="Q674" s="63"/>
      <c r="R674" s="345" t="n">
        <v>338</v>
      </c>
      <c r="S674" s="30" t="n">
        <f aca="false">P674*R674</f>
        <v>6760</v>
      </c>
      <c r="T674" s="123"/>
      <c r="U674" s="90" t="n">
        <f aca="false">S674*$T$670/SUM($S$670:$S$690)</f>
        <v>339.259125319891</v>
      </c>
      <c r="V674" s="30" t="n">
        <f aca="false">U674+S674</f>
        <v>7099.25912531989</v>
      </c>
      <c r="W674" s="30" t="n">
        <f aca="false">V674/P674</f>
        <v>354.962956265995</v>
      </c>
    </row>
    <row r="675" customFormat="false" ht="15" hidden="false" customHeight="true" outlineLevel="0" collapsed="false">
      <c r="A675" s="76" t="s">
        <v>847</v>
      </c>
      <c r="B675" s="76" t="str">
        <f aca="false">RIGHT(A675,LEN(A675)-FIND("_",A675))</f>
        <v>C75628</v>
      </c>
      <c r="C675" s="77" t="str">
        <f aca="false">_xlfn.TEXTJOIN("-",TRUE(),MID(A675,1,4),MID(A675,5,2),MID(A675,7,2))</f>
        <v>2024-07-30</v>
      </c>
      <c r="D675" s="77" t="n">
        <v>45503</v>
      </c>
      <c r="E675" s="122" t="s">
        <v>272</v>
      </c>
      <c r="F675" s="122" t="s">
        <v>26</v>
      </c>
      <c r="G675" s="86" t="s">
        <v>848</v>
      </c>
      <c r="H675" s="77" t="n">
        <v>45495</v>
      </c>
      <c r="I675" s="257"/>
      <c r="J675" s="257"/>
      <c r="K675" s="122" t="s">
        <v>849</v>
      </c>
      <c r="L675" s="64"/>
      <c r="M675" s="122"/>
      <c r="N675" s="242" t="s">
        <v>855</v>
      </c>
      <c r="O675" s="63"/>
      <c r="P675" s="344" t="n">
        <v>4</v>
      </c>
      <c r="Q675" s="63"/>
      <c r="R675" s="345" t="n">
        <v>221</v>
      </c>
      <c r="S675" s="30" t="n">
        <f aca="false">P675*R675</f>
        <v>884</v>
      </c>
      <c r="T675" s="123"/>
      <c r="U675" s="90" t="n">
        <f aca="false">S675*$T$670/SUM($S$670:$S$690)</f>
        <v>44.3646548495242</v>
      </c>
      <c r="V675" s="30" t="n">
        <f aca="false">U675+S675</f>
        <v>928.364654849524</v>
      </c>
      <c r="W675" s="30" t="n">
        <f aca="false">V675/P675</f>
        <v>232.091163712381</v>
      </c>
    </row>
    <row r="676" customFormat="false" ht="15" hidden="false" customHeight="true" outlineLevel="0" collapsed="false">
      <c r="A676" s="76" t="s">
        <v>847</v>
      </c>
      <c r="B676" s="76" t="str">
        <f aca="false">RIGHT(A676,LEN(A676)-FIND("_",A676))</f>
        <v>C75628</v>
      </c>
      <c r="C676" s="77" t="str">
        <f aca="false">_xlfn.TEXTJOIN("-",TRUE(),MID(A676,1,4),MID(A676,5,2),MID(A676,7,2))</f>
        <v>2024-07-30</v>
      </c>
      <c r="D676" s="77" t="n">
        <v>45503</v>
      </c>
      <c r="E676" s="122" t="s">
        <v>272</v>
      </c>
      <c r="F676" s="122" t="s">
        <v>26</v>
      </c>
      <c r="G676" s="86" t="s">
        <v>848</v>
      </c>
      <c r="H676" s="77" t="n">
        <v>45495</v>
      </c>
      <c r="I676" s="257"/>
      <c r="J676" s="257"/>
      <c r="K676" s="122" t="s">
        <v>849</v>
      </c>
      <c r="L676" s="64"/>
      <c r="M676" s="122"/>
      <c r="N676" s="242" t="s">
        <v>856</v>
      </c>
      <c r="O676" s="63"/>
      <c r="P676" s="344" t="n">
        <v>12</v>
      </c>
      <c r="Q676" s="63"/>
      <c r="R676" s="345" t="n">
        <v>47</v>
      </c>
      <c r="S676" s="30" t="n">
        <f aca="false">P676*R676</f>
        <v>564</v>
      </c>
      <c r="T676" s="123"/>
      <c r="U676" s="90" t="n">
        <f aca="false">S676*$T$670/SUM($S$670:$S$690)</f>
        <v>28.3050512840856</v>
      </c>
      <c r="V676" s="30" t="n">
        <f aca="false">U676+S676</f>
        <v>592.305051284086</v>
      </c>
      <c r="W676" s="30" t="n">
        <f aca="false">V676/P676</f>
        <v>49.3587542736738</v>
      </c>
    </row>
    <row r="677" customFormat="false" ht="15" hidden="false" customHeight="true" outlineLevel="0" collapsed="false">
      <c r="A677" s="76" t="s">
        <v>847</v>
      </c>
      <c r="B677" s="76" t="str">
        <f aca="false">RIGHT(A677,LEN(A677)-FIND("_",A677))</f>
        <v>C75628</v>
      </c>
      <c r="C677" s="77" t="str">
        <f aca="false">_xlfn.TEXTJOIN("-",TRUE(),MID(A677,1,4),MID(A677,5,2),MID(A677,7,2))</f>
        <v>2024-07-30</v>
      </c>
      <c r="D677" s="77" t="n">
        <v>45503</v>
      </c>
      <c r="E677" s="122" t="s">
        <v>272</v>
      </c>
      <c r="F677" s="122" t="s">
        <v>26</v>
      </c>
      <c r="G677" s="86" t="s">
        <v>848</v>
      </c>
      <c r="H677" s="77" t="n">
        <v>45495</v>
      </c>
      <c r="I677" s="257"/>
      <c r="J677" s="257"/>
      <c r="K677" s="122" t="s">
        <v>849</v>
      </c>
      <c r="L677" s="64"/>
      <c r="M677" s="122"/>
      <c r="N677" s="242" t="s">
        <v>857</v>
      </c>
      <c r="O677" s="63"/>
      <c r="P677" s="344" t="n">
        <v>85</v>
      </c>
      <c r="Q677" s="63"/>
      <c r="R677" s="345" t="n">
        <v>94.69</v>
      </c>
      <c r="S677" s="30" t="n">
        <f aca="false">P677*R677</f>
        <v>8048.65</v>
      </c>
      <c r="T677" s="123"/>
      <c r="U677" s="90" t="n">
        <f aca="false">S677*$T$670/SUM($S$670:$S$690)</f>
        <v>403.931650740524</v>
      </c>
      <c r="V677" s="30" t="n">
        <f aca="false">U677+S677</f>
        <v>8452.58165074052</v>
      </c>
      <c r="W677" s="30" t="n">
        <f aca="false">V677/P677</f>
        <v>99.4421370675356</v>
      </c>
    </row>
    <row r="678" customFormat="false" ht="15" hidden="false" customHeight="true" outlineLevel="0" collapsed="false">
      <c r="A678" s="76" t="s">
        <v>847</v>
      </c>
      <c r="B678" s="76" t="str">
        <f aca="false">RIGHT(A678,LEN(A678)-FIND("_",A678))</f>
        <v>C75628</v>
      </c>
      <c r="C678" s="77" t="str">
        <f aca="false">_xlfn.TEXTJOIN("-",TRUE(),MID(A678,1,4),MID(A678,5,2),MID(A678,7,2))</f>
        <v>2024-07-30</v>
      </c>
      <c r="D678" s="77" t="n">
        <v>45503</v>
      </c>
      <c r="E678" s="122" t="s">
        <v>272</v>
      </c>
      <c r="F678" s="122" t="s">
        <v>26</v>
      </c>
      <c r="G678" s="86" t="s">
        <v>848</v>
      </c>
      <c r="H678" s="77" t="n">
        <v>45495</v>
      </c>
      <c r="I678" s="257"/>
      <c r="J678" s="257"/>
      <c r="K678" s="122" t="s">
        <v>849</v>
      </c>
      <c r="L678" s="64"/>
      <c r="M678" s="122"/>
      <c r="N678" s="242" t="s">
        <v>858</v>
      </c>
      <c r="O678" s="63"/>
      <c r="P678" s="344" t="n">
        <v>40</v>
      </c>
      <c r="Q678" s="63"/>
      <c r="R678" s="345" t="n">
        <v>157.34</v>
      </c>
      <c r="S678" s="30" t="n">
        <f aca="false">P678*R678</f>
        <v>6293.6</v>
      </c>
      <c r="T678" s="123"/>
      <c r="U678" s="90" t="n">
        <f aca="false">S678*$T$670/SUM($S$670:$S$690)</f>
        <v>315.852253123264</v>
      </c>
      <c r="V678" s="30" t="n">
        <f aca="false">U678+S678</f>
        <v>6609.45225312327</v>
      </c>
      <c r="W678" s="30" t="n">
        <f aca="false">V678/P678</f>
        <v>165.236306328082</v>
      </c>
    </row>
    <row r="679" customFormat="false" ht="15" hidden="false" customHeight="true" outlineLevel="0" collapsed="false">
      <c r="A679" s="76" t="s">
        <v>847</v>
      </c>
      <c r="B679" s="76" t="str">
        <f aca="false">RIGHT(A679,LEN(A679)-FIND("_",A679))</f>
        <v>C75628</v>
      </c>
      <c r="C679" s="77" t="str">
        <f aca="false">_xlfn.TEXTJOIN("-",TRUE(),MID(A679,1,4),MID(A679,5,2),MID(A679,7,2))</f>
        <v>2024-07-30</v>
      </c>
      <c r="D679" s="77" t="n">
        <v>45503</v>
      </c>
      <c r="E679" s="122" t="s">
        <v>272</v>
      </c>
      <c r="F679" s="122" t="s">
        <v>26</v>
      </c>
      <c r="G679" s="86" t="s">
        <v>848</v>
      </c>
      <c r="H679" s="77" t="n">
        <v>45495</v>
      </c>
      <c r="I679" s="257"/>
      <c r="J679" s="257"/>
      <c r="K679" s="122" t="s">
        <v>849</v>
      </c>
      <c r="L679" s="346"/>
      <c r="M679" s="122"/>
      <c r="N679" s="242" t="s">
        <v>859</v>
      </c>
      <c r="O679" s="63"/>
      <c r="P679" s="344" t="n">
        <v>150</v>
      </c>
      <c r="Q679" s="63"/>
      <c r="R679" s="345" t="n">
        <v>51</v>
      </c>
      <c r="S679" s="30" t="n">
        <f aca="false">P679*R679</f>
        <v>7650</v>
      </c>
      <c r="T679" s="123"/>
      <c r="U679" s="90" t="n">
        <f aca="false">S679*$T$670/SUM($S$670:$S$690)</f>
        <v>383.924897736268</v>
      </c>
      <c r="V679" s="30" t="n">
        <f aca="false">U679+S679</f>
        <v>8033.92489773627</v>
      </c>
      <c r="W679" s="30" t="n">
        <f aca="false">V679/P679</f>
        <v>53.5594993182418</v>
      </c>
    </row>
    <row r="680" customFormat="false" ht="15" hidden="false" customHeight="true" outlineLevel="0" collapsed="false">
      <c r="A680" s="76" t="s">
        <v>847</v>
      </c>
      <c r="B680" s="76" t="str">
        <f aca="false">RIGHT(A680,LEN(A680)-FIND("_",A680))</f>
        <v>C75628</v>
      </c>
      <c r="C680" s="77" t="str">
        <f aca="false">_xlfn.TEXTJOIN("-",TRUE(),MID(A680,1,4),MID(A680,5,2),MID(A680,7,2))</f>
        <v>2024-07-30</v>
      </c>
      <c r="D680" s="77" t="n">
        <v>45503</v>
      </c>
      <c r="E680" s="122" t="s">
        <v>272</v>
      </c>
      <c r="F680" s="122" t="s">
        <v>26</v>
      </c>
      <c r="G680" s="86" t="s">
        <v>848</v>
      </c>
      <c r="H680" s="77" t="n">
        <v>45495</v>
      </c>
      <c r="I680" s="257"/>
      <c r="J680" s="257"/>
      <c r="K680" s="122" t="s">
        <v>849</v>
      </c>
      <c r="L680" s="64"/>
      <c r="M680" s="122"/>
      <c r="N680" s="242" t="s">
        <v>860</v>
      </c>
      <c r="O680" s="63"/>
      <c r="P680" s="344" t="n">
        <v>213</v>
      </c>
      <c r="Q680" s="63"/>
      <c r="R680" s="345" t="n">
        <v>127</v>
      </c>
      <c r="S680" s="30" t="n">
        <f aca="false">P680*R680</f>
        <v>27051</v>
      </c>
      <c r="T680" s="123"/>
      <c r="U680" s="90" t="n">
        <f aca="false">S680*$T$670/SUM($S$670:$S$690)</f>
        <v>1357.58855015213</v>
      </c>
      <c r="V680" s="30" t="n">
        <f aca="false">U680+S680</f>
        <v>28408.5885501521</v>
      </c>
      <c r="W680" s="30" t="n">
        <f aca="false">V680/P680</f>
        <v>133.373655165033</v>
      </c>
    </row>
    <row r="681" customFormat="false" ht="15" hidden="false" customHeight="true" outlineLevel="0" collapsed="false">
      <c r="A681" s="76" t="s">
        <v>847</v>
      </c>
      <c r="B681" s="76" t="str">
        <f aca="false">RIGHT(A681,LEN(A681)-FIND("_",A681))</f>
        <v>C75628</v>
      </c>
      <c r="C681" s="77" t="str">
        <f aca="false">_xlfn.TEXTJOIN("-",TRUE(),MID(A681,1,4),MID(A681,5,2),MID(A681,7,2))</f>
        <v>2024-07-30</v>
      </c>
      <c r="D681" s="77" t="n">
        <v>45503</v>
      </c>
      <c r="E681" s="122" t="s">
        <v>272</v>
      </c>
      <c r="F681" s="122" t="s">
        <v>26</v>
      </c>
      <c r="G681" s="86" t="s">
        <v>848</v>
      </c>
      <c r="H681" s="77" t="n">
        <v>45495</v>
      </c>
      <c r="I681" s="257"/>
      <c r="J681" s="257"/>
      <c r="K681" s="122" t="s">
        <v>849</v>
      </c>
      <c r="L681" s="64"/>
      <c r="M681" s="122"/>
      <c r="N681" s="242" t="s">
        <v>861</v>
      </c>
      <c r="O681" s="63"/>
      <c r="P681" s="344" t="n">
        <v>6</v>
      </c>
      <c r="Q681" s="63"/>
      <c r="R681" s="347" t="n">
        <v>1000</v>
      </c>
      <c r="S681" s="30" t="n">
        <f aca="false">P681*R681</f>
        <v>6000</v>
      </c>
      <c r="T681" s="123"/>
      <c r="U681" s="90" t="n">
        <f aca="false">S681*$T$670/SUM($S$670:$S$690)</f>
        <v>301.117566851975</v>
      </c>
      <c r="V681" s="30" t="n">
        <f aca="false">U681+S681</f>
        <v>6301.11756685197</v>
      </c>
      <c r="W681" s="30" t="n">
        <f aca="false">V681/P681</f>
        <v>1050.186261142</v>
      </c>
    </row>
    <row r="682" customFormat="false" ht="15" hidden="false" customHeight="true" outlineLevel="0" collapsed="false">
      <c r="A682" s="76" t="s">
        <v>847</v>
      </c>
      <c r="B682" s="76" t="str">
        <f aca="false">RIGHT(A682,LEN(A682)-FIND("_",A682))</f>
        <v>C75628</v>
      </c>
      <c r="C682" s="77" t="str">
        <f aca="false">_xlfn.TEXTJOIN("-",TRUE(),MID(A682,1,4),MID(A682,5,2),MID(A682,7,2))</f>
        <v>2024-07-30</v>
      </c>
      <c r="D682" s="77" t="n">
        <v>45503</v>
      </c>
      <c r="E682" s="122" t="s">
        <v>272</v>
      </c>
      <c r="F682" s="122" t="s">
        <v>26</v>
      </c>
      <c r="G682" s="86" t="s">
        <v>848</v>
      </c>
      <c r="H682" s="77" t="n">
        <v>45495</v>
      </c>
      <c r="I682" s="257"/>
      <c r="J682" s="257"/>
      <c r="K682" s="122" t="s">
        <v>849</v>
      </c>
      <c r="L682" s="64"/>
      <c r="M682" s="122"/>
      <c r="N682" s="242" t="s">
        <v>862</v>
      </c>
      <c r="O682" s="63"/>
      <c r="P682" s="344" t="n">
        <v>125</v>
      </c>
      <c r="Q682" s="63"/>
      <c r="R682" s="345" t="n">
        <v>29.5</v>
      </c>
      <c r="S682" s="30" t="n">
        <f aca="false">P682*R682</f>
        <v>3687.5</v>
      </c>
      <c r="T682" s="123"/>
      <c r="U682" s="90" t="n">
        <f aca="false">S682*$T$670/SUM($S$670:$S$690)</f>
        <v>185.061837961109</v>
      </c>
      <c r="V682" s="30" t="n">
        <f aca="false">U682+S682</f>
        <v>3872.56183796111</v>
      </c>
      <c r="W682" s="30" t="n">
        <f aca="false">V682/P682</f>
        <v>30.9804947036889</v>
      </c>
    </row>
    <row r="683" customFormat="false" ht="15" hidden="false" customHeight="true" outlineLevel="0" collapsed="false">
      <c r="A683" s="76" t="s">
        <v>847</v>
      </c>
      <c r="B683" s="76" t="str">
        <f aca="false">RIGHT(A683,LEN(A683)-FIND("_",A683))</f>
        <v>C75628</v>
      </c>
      <c r="C683" s="77" t="str">
        <f aca="false">_xlfn.TEXTJOIN("-",TRUE(),MID(A683,1,4),MID(A683,5,2),MID(A683,7,2))</f>
        <v>2024-07-30</v>
      </c>
      <c r="D683" s="77" t="n">
        <v>45503</v>
      </c>
      <c r="E683" s="122" t="s">
        <v>272</v>
      </c>
      <c r="F683" s="122" t="s">
        <v>26</v>
      </c>
      <c r="G683" s="86" t="s">
        <v>848</v>
      </c>
      <c r="H683" s="77" t="n">
        <v>45495</v>
      </c>
      <c r="I683" s="257"/>
      <c r="J683" s="257"/>
      <c r="K683" s="122" t="s">
        <v>849</v>
      </c>
      <c r="L683" s="64"/>
      <c r="M683" s="122"/>
      <c r="N683" s="242" t="s">
        <v>863</v>
      </c>
      <c r="O683" s="63"/>
      <c r="P683" s="344" t="n">
        <v>385</v>
      </c>
      <c r="Q683" s="63"/>
      <c r="R683" s="345" t="n">
        <v>29.5</v>
      </c>
      <c r="S683" s="30" t="n">
        <f aca="false">P683*R683</f>
        <v>11357.5</v>
      </c>
      <c r="T683" s="123"/>
      <c r="U683" s="90" t="n">
        <f aca="false">S683*$T$670/SUM($S$670:$S$690)</f>
        <v>569.990460920217</v>
      </c>
      <c r="V683" s="30" t="n">
        <f aca="false">U683+S683</f>
        <v>11927.4904609202</v>
      </c>
      <c r="W683" s="30" t="n">
        <f aca="false">V683/P683</f>
        <v>30.9804947036889</v>
      </c>
    </row>
    <row r="684" customFormat="false" ht="15" hidden="false" customHeight="true" outlineLevel="0" collapsed="false">
      <c r="A684" s="76" t="s">
        <v>847</v>
      </c>
      <c r="B684" s="76" t="str">
        <f aca="false">RIGHT(A684,LEN(A684)-FIND("_",A684))</f>
        <v>C75628</v>
      </c>
      <c r="C684" s="77" t="str">
        <f aca="false">_xlfn.TEXTJOIN("-",TRUE(),MID(A684,1,4),MID(A684,5,2),MID(A684,7,2))</f>
        <v>2024-07-30</v>
      </c>
      <c r="D684" s="77" t="n">
        <v>45503</v>
      </c>
      <c r="E684" s="122" t="s">
        <v>272</v>
      </c>
      <c r="F684" s="122" t="s">
        <v>26</v>
      </c>
      <c r="G684" s="86" t="s">
        <v>848</v>
      </c>
      <c r="H684" s="77" t="n">
        <v>45495</v>
      </c>
      <c r="I684" s="257"/>
      <c r="J684" s="257"/>
      <c r="K684" s="122" t="s">
        <v>849</v>
      </c>
      <c r="L684" s="64"/>
      <c r="M684" s="122"/>
      <c r="N684" s="242" t="s">
        <v>864</v>
      </c>
      <c r="O684" s="63"/>
      <c r="P684" s="344" t="n">
        <v>240</v>
      </c>
      <c r="Q684" s="63"/>
      <c r="R684" s="345" t="n">
        <v>29.5</v>
      </c>
      <c r="S684" s="30" t="n">
        <f aca="false">P684*R684</f>
        <v>7080</v>
      </c>
      <c r="T684" s="123"/>
      <c r="U684" s="90" t="n">
        <f aca="false">S684*$T$670/SUM($S$670:$S$690)</f>
        <v>355.31872888533</v>
      </c>
      <c r="V684" s="30" t="n">
        <f aca="false">U684+S684</f>
        <v>7435.31872888533</v>
      </c>
      <c r="W684" s="30" t="n">
        <f aca="false">V684/P684</f>
        <v>30.9804947036889</v>
      </c>
    </row>
    <row r="685" customFormat="false" ht="15" hidden="false" customHeight="true" outlineLevel="0" collapsed="false">
      <c r="A685" s="76" t="s">
        <v>847</v>
      </c>
      <c r="B685" s="76" t="str">
        <f aca="false">RIGHT(A685,LEN(A685)-FIND("_",A685))</f>
        <v>C75628</v>
      </c>
      <c r="C685" s="77" t="str">
        <f aca="false">_xlfn.TEXTJOIN("-",TRUE(),MID(A685,1,4),MID(A685,5,2),MID(A685,7,2))</f>
        <v>2024-07-30</v>
      </c>
      <c r="D685" s="77" t="n">
        <v>45503</v>
      </c>
      <c r="E685" s="122" t="s">
        <v>272</v>
      </c>
      <c r="F685" s="122" t="s">
        <v>26</v>
      </c>
      <c r="G685" s="86" t="s">
        <v>848</v>
      </c>
      <c r="H685" s="77" t="n">
        <v>45495</v>
      </c>
      <c r="I685" s="257"/>
      <c r="J685" s="257"/>
      <c r="K685" s="122" t="s">
        <v>849</v>
      </c>
      <c r="L685" s="64"/>
      <c r="M685" s="122"/>
      <c r="N685" s="242" t="s">
        <v>865</v>
      </c>
      <c r="O685" s="63"/>
      <c r="P685" s="344" t="n">
        <v>115</v>
      </c>
      <c r="Q685" s="63"/>
      <c r="R685" s="345" t="n">
        <v>29.5</v>
      </c>
      <c r="S685" s="30" t="n">
        <f aca="false">P685*R685</f>
        <v>3392.5</v>
      </c>
      <c r="T685" s="123"/>
      <c r="U685" s="90" t="n">
        <f aca="false">S685*$T$670/SUM($S$670:$S$690)</f>
        <v>170.256890924221</v>
      </c>
      <c r="V685" s="30" t="n">
        <f aca="false">U685+S685</f>
        <v>3562.75689092422</v>
      </c>
      <c r="W685" s="30" t="n">
        <f aca="false">V685/P685</f>
        <v>30.9804947036889</v>
      </c>
    </row>
    <row r="686" customFormat="false" ht="15" hidden="false" customHeight="true" outlineLevel="0" collapsed="false">
      <c r="A686" s="76" t="s">
        <v>847</v>
      </c>
      <c r="B686" s="76" t="str">
        <f aca="false">RIGHT(A686,LEN(A686)-FIND("_",A686))</f>
        <v>C75628</v>
      </c>
      <c r="C686" s="77" t="str">
        <f aca="false">_xlfn.TEXTJOIN("-",TRUE(),MID(A686,1,4),MID(A686,5,2),MID(A686,7,2))</f>
        <v>2024-07-30</v>
      </c>
      <c r="D686" s="77" t="n">
        <v>45503</v>
      </c>
      <c r="E686" s="122" t="s">
        <v>272</v>
      </c>
      <c r="F686" s="122" t="s">
        <v>26</v>
      </c>
      <c r="G686" s="86" t="s">
        <v>848</v>
      </c>
      <c r="H686" s="77" t="n">
        <v>45495</v>
      </c>
      <c r="I686" s="257"/>
      <c r="J686" s="257"/>
      <c r="K686" s="122" t="s">
        <v>849</v>
      </c>
      <c r="L686" s="64"/>
      <c r="M686" s="122"/>
      <c r="N686" s="242" t="s">
        <v>866</v>
      </c>
      <c r="O686" s="63"/>
      <c r="P686" s="344" t="n">
        <v>7</v>
      </c>
      <c r="Q686" s="63"/>
      <c r="R686" s="345" t="n">
        <v>36</v>
      </c>
      <c r="S686" s="30" t="n">
        <f aca="false">P686*R686</f>
        <v>252</v>
      </c>
      <c r="T686" s="123"/>
      <c r="U686" s="90" t="n">
        <f aca="false">S686*$T$670/SUM($S$670:$S$690)</f>
        <v>12.6469378077829</v>
      </c>
      <c r="V686" s="30" t="n">
        <f aca="false">U686+S686</f>
        <v>264.646937807783</v>
      </c>
      <c r="W686" s="30" t="n">
        <f aca="false">V686/P686</f>
        <v>37.8067054011119</v>
      </c>
    </row>
    <row r="687" customFormat="false" ht="15" hidden="false" customHeight="true" outlineLevel="0" collapsed="false">
      <c r="A687" s="76" t="s">
        <v>847</v>
      </c>
      <c r="B687" s="76" t="str">
        <f aca="false">RIGHT(A687,LEN(A687)-FIND("_",A687))</f>
        <v>C75628</v>
      </c>
      <c r="C687" s="77" t="str">
        <f aca="false">_xlfn.TEXTJOIN("-",TRUE(),MID(A687,1,4),MID(A687,5,2),MID(A687,7,2))</f>
        <v>2024-07-30</v>
      </c>
      <c r="D687" s="77" t="n">
        <v>45503</v>
      </c>
      <c r="E687" s="122" t="s">
        <v>272</v>
      </c>
      <c r="F687" s="122" t="s">
        <v>26</v>
      </c>
      <c r="G687" s="86" t="s">
        <v>848</v>
      </c>
      <c r="H687" s="77" t="n">
        <v>45495</v>
      </c>
      <c r="I687" s="257"/>
      <c r="J687" s="257"/>
      <c r="K687" s="122" t="s">
        <v>849</v>
      </c>
      <c r="L687" s="64"/>
      <c r="M687" s="122"/>
      <c r="N687" s="242" t="s">
        <v>867</v>
      </c>
      <c r="O687" s="63"/>
      <c r="P687" s="344" t="n">
        <v>10</v>
      </c>
      <c r="Q687" s="63"/>
      <c r="R687" s="345" t="n">
        <v>59</v>
      </c>
      <c r="S687" s="30" t="n">
        <f aca="false">P687*R687</f>
        <v>590</v>
      </c>
      <c r="T687" s="123"/>
      <c r="U687" s="90" t="n">
        <f aca="false">S687*$T$670/SUM($S$670:$S$690)</f>
        <v>29.6098940737775</v>
      </c>
      <c r="V687" s="30" t="n">
        <f aca="false">U687+S687</f>
        <v>619.609894073778</v>
      </c>
      <c r="W687" s="30" t="n">
        <f aca="false">V687/P687</f>
        <v>61.9609894073777</v>
      </c>
    </row>
    <row r="688" customFormat="false" ht="15" hidden="false" customHeight="true" outlineLevel="0" collapsed="false">
      <c r="A688" s="76" t="s">
        <v>847</v>
      </c>
      <c r="B688" s="76" t="str">
        <f aca="false">RIGHT(A688,LEN(A688)-FIND("_",A688))</f>
        <v>C75628</v>
      </c>
      <c r="C688" s="77" t="str">
        <f aca="false">_xlfn.TEXTJOIN("-",TRUE(),MID(A688,1,4),MID(A688,5,2),MID(A688,7,2))</f>
        <v>2024-07-30</v>
      </c>
      <c r="D688" s="77" t="n">
        <v>45503</v>
      </c>
      <c r="E688" s="122" t="s">
        <v>272</v>
      </c>
      <c r="F688" s="122" t="s">
        <v>26</v>
      </c>
      <c r="G688" s="86" t="s">
        <v>848</v>
      </c>
      <c r="H688" s="77" t="n">
        <v>45495</v>
      </c>
      <c r="I688" s="257"/>
      <c r="J688" s="257"/>
      <c r="K688" s="122" t="s">
        <v>849</v>
      </c>
      <c r="L688" s="346"/>
      <c r="M688" s="122"/>
      <c r="N688" s="242" t="s">
        <v>868</v>
      </c>
      <c r="O688" s="63"/>
      <c r="P688" s="344" t="n">
        <v>500</v>
      </c>
      <c r="Q688" s="63"/>
      <c r="R688" s="345" t="n">
        <v>39.9</v>
      </c>
      <c r="S688" s="30" t="n">
        <f aca="false">P688*R688</f>
        <v>19950</v>
      </c>
      <c r="T688" s="123"/>
      <c r="U688" s="90" t="n">
        <f aca="false">S688*$T$670/SUM($S$670:$S$690)</f>
        <v>1001.21590978282</v>
      </c>
      <c r="V688" s="30" t="n">
        <f aca="false">U688+S688</f>
        <v>20951.2159097828</v>
      </c>
      <c r="W688" s="30" t="n">
        <f aca="false">V688/P688</f>
        <v>41.9024318195656</v>
      </c>
    </row>
    <row r="689" customFormat="false" ht="15" hidden="false" customHeight="true" outlineLevel="0" collapsed="false">
      <c r="A689" s="76" t="s">
        <v>847</v>
      </c>
      <c r="B689" s="76" t="str">
        <f aca="false">RIGHT(A689,LEN(A689)-FIND("_",A689))</f>
        <v>C75628</v>
      </c>
      <c r="C689" s="77" t="str">
        <f aca="false">_xlfn.TEXTJOIN("-",TRUE(),MID(A689,1,4),MID(A689,5,2),MID(A689,7,2))</f>
        <v>2024-07-30</v>
      </c>
      <c r="D689" s="77" t="n">
        <v>45503</v>
      </c>
      <c r="E689" s="122" t="s">
        <v>272</v>
      </c>
      <c r="F689" s="122" t="s">
        <v>26</v>
      </c>
      <c r="G689" s="86" t="s">
        <v>848</v>
      </c>
      <c r="H689" s="77" t="n">
        <v>45495</v>
      </c>
      <c r="I689" s="257"/>
      <c r="J689" s="257"/>
      <c r="K689" s="122" t="s">
        <v>849</v>
      </c>
      <c r="L689" s="64"/>
      <c r="M689" s="122"/>
      <c r="N689" s="242" t="s">
        <v>869</v>
      </c>
      <c r="O689" s="63"/>
      <c r="P689" s="344" t="n">
        <v>500</v>
      </c>
      <c r="Q689" s="63"/>
      <c r="R689" s="345" t="n">
        <v>5.24</v>
      </c>
      <c r="S689" s="30" t="n">
        <f aca="false">P689*R689</f>
        <v>2620</v>
      </c>
      <c r="T689" s="123"/>
      <c r="U689" s="90" t="n">
        <f aca="false">S689*$T$670/SUM($S$670:$S$690)</f>
        <v>131.488004192029</v>
      </c>
      <c r="V689" s="30" t="n">
        <f aca="false">U689+S689</f>
        <v>2751.48800419203</v>
      </c>
      <c r="W689" s="30" t="n">
        <f aca="false">V689/P689</f>
        <v>5.50297600838406</v>
      </c>
    </row>
    <row r="690" customFormat="false" ht="15" hidden="false" customHeight="true" outlineLevel="0" collapsed="false">
      <c r="A690" s="78" t="s">
        <v>847</v>
      </c>
      <c r="B690" s="78" t="str">
        <f aca="false">RIGHT(A690,LEN(A690)-FIND("_",A690))</f>
        <v>C75628</v>
      </c>
      <c r="C690" s="79" t="str">
        <f aca="false">_xlfn.TEXTJOIN("-",TRUE(),MID(A690,1,4),MID(A690,5,2),MID(A690,7,2))</f>
        <v>2024-07-30</v>
      </c>
      <c r="D690" s="79" t="n">
        <v>45503</v>
      </c>
      <c r="E690" s="128" t="s">
        <v>272</v>
      </c>
      <c r="F690" s="128" t="s">
        <v>26</v>
      </c>
      <c r="G690" s="124" t="s">
        <v>870</v>
      </c>
      <c r="H690" s="79" t="n">
        <v>45495</v>
      </c>
      <c r="I690" s="272"/>
      <c r="J690" s="272"/>
      <c r="K690" s="128" t="s">
        <v>849</v>
      </c>
      <c r="L690" s="66"/>
      <c r="M690" s="128"/>
      <c r="N690" s="348" t="s">
        <v>871</v>
      </c>
      <c r="O690" s="67" t="s">
        <v>298</v>
      </c>
      <c r="P690" s="67" t="n">
        <v>30</v>
      </c>
      <c r="Q690" s="67"/>
      <c r="R690" s="341" t="n">
        <v>43.55</v>
      </c>
      <c r="S690" s="45" t="n">
        <f aca="false">P690*R690</f>
        <v>1306.5</v>
      </c>
      <c r="T690" s="129"/>
      <c r="U690" s="116" t="n">
        <f aca="false">S690*$T$670/SUM($S$670:$S$690)</f>
        <v>65.5683501820175</v>
      </c>
      <c r="V690" s="45" t="n">
        <f aca="false">U690+S690</f>
        <v>1372.06835018202</v>
      </c>
      <c r="W690" s="45" t="n">
        <f aca="false">V690/P690</f>
        <v>45.7356116727339</v>
      </c>
    </row>
    <row r="691" customFormat="false" ht="15" hidden="false" customHeight="true" outlineLevel="0" collapsed="false">
      <c r="A691" s="69" t="s">
        <v>872</v>
      </c>
      <c r="B691" s="69" t="str">
        <f aca="false">RIGHT(A691,LEN(A691)-FIND("_",A691))</f>
        <v>C79735</v>
      </c>
      <c r="C691" s="70" t="str">
        <f aca="false">_xlfn.TEXTJOIN("-",TRUE(),MID(A691,1,4),MID(A691,5,2),MID(A691,7,2))</f>
        <v>2024-08-09</v>
      </c>
      <c r="D691" s="70" t="n">
        <v>45513</v>
      </c>
      <c r="E691" s="49" t="s">
        <v>25</v>
      </c>
      <c r="F691" s="49" t="s">
        <v>26</v>
      </c>
      <c r="G691" s="80" t="s">
        <v>873</v>
      </c>
      <c r="H691" s="70" t="n">
        <v>45511</v>
      </c>
      <c r="I691" s="274"/>
      <c r="J691" s="274"/>
      <c r="K691" s="49" t="s">
        <v>874</v>
      </c>
      <c r="L691" s="74"/>
      <c r="M691" s="49"/>
      <c r="N691" s="107" t="s">
        <v>132</v>
      </c>
      <c r="O691" s="75" t="s">
        <v>133</v>
      </c>
      <c r="P691" s="149" t="n">
        <v>2000</v>
      </c>
      <c r="Q691" s="75"/>
      <c r="R691" s="84" t="n">
        <v>1.27</v>
      </c>
      <c r="S691" s="59" t="n">
        <f aca="false">P691*R691</f>
        <v>2540</v>
      </c>
      <c r="T691" s="349" t="n">
        <v>1900</v>
      </c>
      <c r="U691" s="350" t="n">
        <f aca="false">S691*$T$691/SUM($S$691:$S$695)</f>
        <v>346.178745442775</v>
      </c>
      <c r="V691" s="59" t="n">
        <f aca="false">U691+S691</f>
        <v>2886.17874544278</v>
      </c>
      <c r="W691" s="59" t="n">
        <f aca="false">V691/P691</f>
        <v>1.44308937272139</v>
      </c>
    </row>
    <row r="692" customFormat="false" ht="15" hidden="false" customHeight="true" outlineLevel="0" collapsed="false">
      <c r="A692" s="76" t="s">
        <v>872</v>
      </c>
      <c r="B692" s="76" t="str">
        <f aca="false">RIGHT(A692,LEN(A692)-FIND("_",A692))</f>
        <v>C79735</v>
      </c>
      <c r="C692" s="77" t="str">
        <f aca="false">_xlfn.TEXTJOIN("-",TRUE(),MID(A692,1,4),MID(A692,5,2),MID(A692,7,2))</f>
        <v>2024-08-09</v>
      </c>
      <c r="D692" s="77" t="n">
        <v>45513</v>
      </c>
      <c r="E692" s="122" t="s">
        <v>25</v>
      </c>
      <c r="F692" s="122"/>
      <c r="G692" s="86" t="s">
        <v>873</v>
      </c>
      <c r="H692" s="77" t="n">
        <v>45511</v>
      </c>
      <c r="I692" s="257"/>
      <c r="J692" s="257"/>
      <c r="K692" s="122" t="s">
        <v>874</v>
      </c>
      <c r="L692" s="64"/>
      <c r="M692" s="122"/>
      <c r="N692" s="110" t="s">
        <v>94</v>
      </c>
      <c r="O692" s="63" t="s">
        <v>95</v>
      </c>
      <c r="P692" s="149" t="n">
        <v>1000</v>
      </c>
      <c r="Q692" s="63"/>
      <c r="R692" s="89" t="n">
        <v>1.69</v>
      </c>
      <c r="S692" s="30" t="n">
        <f aca="false">P692*R692</f>
        <v>1690</v>
      </c>
      <c r="T692" s="123"/>
      <c r="U692" s="351" t="n">
        <f aca="false">S692*$T$691/SUM($S$691:$S$695)</f>
        <v>230.331527479642</v>
      </c>
      <c r="V692" s="30" t="n">
        <f aca="false">U692+S692</f>
        <v>1920.33152747964</v>
      </c>
      <c r="W692" s="30" t="n">
        <f aca="false">V692/P692</f>
        <v>1.92033152747964</v>
      </c>
    </row>
    <row r="693" customFormat="false" ht="15" hidden="false" customHeight="true" outlineLevel="0" collapsed="false">
      <c r="A693" s="76" t="s">
        <v>872</v>
      </c>
      <c r="B693" s="76" t="str">
        <f aca="false">RIGHT(A693,LEN(A693)-FIND("_",A693))</f>
        <v>C79735</v>
      </c>
      <c r="C693" s="77" t="str">
        <f aca="false">_xlfn.TEXTJOIN("-",TRUE(),MID(A693,1,4),MID(A693,5,2),MID(A693,7,2))</f>
        <v>2024-08-09</v>
      </c>
      <c r="D693" s="77" t="n">
        <v>45513</v>
      </c>
      <c r="E693" s="122" t="s">
        <v>25</v>
      </c>
      <c r="F693" s="122"/>
      <c r="G693" s="86" t="s">
        <v>873</v>
      </c>
      <c r="H693" s="77" t="n">
        <v>45511</v>
      </c>
      <c r="I693" s="257"/>
      <c r="J693" s="257"/>
      <c r="K693" s="122" t="s">
        <v>874</v>
      </c>
      <c r="L693" s="64"/>
      <c r="M693" s="122"/>
      <c r="N693" s="110" t="s">
        <v>102</v>
      </c>
      <c r="O693" s="63" t="s">
        <v>103</v>
      </c>
      <c r="P693" s="149" t="n">
        <v>300</v>
      </c>
      <c r="Q693" s="63"/>
      <c r="R693" s="89" t="n">
        <v>2.03</v>
      </c>
      <c r="S693" s="30" t="n">
        <f aca="false">P693*R693</f>
        <v>609</v>
      </c>
      <c r="T693" s="123"/>
      <c r="U693" s="351" t="n">
        <f aca="false">S693*$T$691/SUM($S$691:$S$695)</f>
        <v>83.0011243994685</v>
      </c>
      <c r="V693" s="30" t="n">
        <f aca="false">U693+S693</f>
        <v>692.001124399468</v>
      </c>
      <c r="W693" s="30" t="n">
        <f aca="false">V693/P693</f>
        <v>2.30667041466489</v>
      </c>
    </row>
    <row r="694" customFormat="false" ht="15" hidden="false" customHeight="true" outlineLevel="0" collapsed="false">
      <c r="A694" s="76" t="s">
        <v>872</v>
      </c>
      <c r="B694" s="76" t="str">
        <f aca="false">RIGHT(A694,LEN(A694)-FIND("_",A694))</f>
        <v>C79735</v>
      </c>
      <c r="C694" s="77" t="str">
        <f aca="false">_xlfn.TEXTJOIN("-",TRUE(),MID(A694,1,4),MID(A694,5,2),MID(A694,7,2))</f>
        <v>2024-08-09</v>
      </c>
      <c r="D694" s="77" t="n">
        <v>45513</v>
      </c>
      <c r="E694" s="122" t="s">
        <v>25</v>
      </c>
      <c r="F694" s="122"/>
      <c r="G694" s="86" t="s">
        <v>873</v>
      </c>
      <c r="H694" s="77" t="n">
        <v>45511</v>
      </c>
      <c r="I694" s="257"/>
      <c r="J694" s="257"/>
      <c r="K694" s="122" t="s">
        <v>874</v>
      </c>
      <c r="L694" s="64"/>
      <c r="M694" s="122"/>
      <c r="N694" s="110" t="s">
        <v>96</v>
      </c>
      <c r="O694" s="63" t="s">
        <v>97</v>
      </c>
      <c r="P694" s="149" t="n">
        <v>2100</v>
      </c>
      <c r="Q694" s="63"/>
      <c r="R694" s="89" t="n">
        <v>3.43</v>
      </c>
      <c r="S694" s="30" t="n">
        <f aca="false">P694*R694</f>
        <v>7203</v>
      </c>
      <c r="T694" s="123"/>
      <c r="U694" s="351" t="n">
        <f aca="false">S694*$T$691/SUM($S$691:$S$695)</f>
        <v>981.702954104058</v>
      </c>
      <c r="V694" s="30" t="n">
        <f aca="false">U694+S694</f>
        <v>8184.70295410406</v>
      </c>
      <c r="W694" s="30" t="n">
        <f aca="false">V694/P694</f>
        <v>3.89747759719241</v>
      </c>
    </row>
    <row r="695" customFormat="false" ht="15" hidden="false" customHeight="true" outlineLevel="0" collapsed="false">
      <c r="A695" s="76" t="s">
        <v>872</v>
      </c>
      <c r="B695" s="76" t="str">
        <f aca="false">RIGHT(A695,LEN(A695)-FIND("_",A695))</f>
        <v>C79735</v>
      </c>
      <c r="C695" s="77" t="str">
        <f aca="false">_xlfn.TEXTJOIN("-",TRUE(),MID(A695,1,4),MID(A695,5,2),MID(A695,7,2))</f>
        <v>2024-08-09</v>
      </c>
      <c r="D695" s="77" t="n">
        <v>45513</v>
      </c>
      <c r="E695" s="122" t="s">
        <v>25</v>
      </c>
      <c r="F695" s="122"/>
      <c r="G695" s="86" t="s">
        <v>873</v>
      </c>
      <c r="H695" s="77" t="n">
        <v>45511</v>
      </c>
      <c r="I695" s="257"/>
      <c r="J695" s="257"/>
      <c r="K695" s="122" t="s">
        <v>874</v>
      </c>
      <c r="L695" s="64"/>
      <c r="M695" s="122"/>
      <c r="N695" s="110" t="s">
        <v>875</v>
      </c>
      <c r="O695" s="63" t="s">
        <v>876</v>
      </c>
      <c r="P695" s="149" t="n">
        <v>391.5</v>
      </c>
      <c r="Q695" s="63"/>
      <c r="R695" s="89" t="n">
        <v>4.85</v>
      </c>
      <c r="S695" s="30" t="n">
        <f aca="false">P695*R695</f>
        <v>1898.775</v>
      </c>
      <c r="T695" s="123"/>
      <c r="U695" s="351" t="n">
        <f aca="false">S695*$T$691/SUM($S$691:$S$695)</f>
        <v>258.785648574057</v>
      </c>
      <c r="V695" s="30" t="n">
        <f aca="false">U695+S695</f>
        <v>2157.56064857406</v>
      </c>
      <c r="W695" s="30" t="n">
        <f aca="false">V695/P695</f>
        <v>5.51101059661317</v>
      </c>
    </row>
    <row r="696" customFormat="false" ht="15" hidden="false" customHeight="true" outlineLevel="0" collapsed="false">
      <c r="A696" s="76" t="s">
        <v>872</v>
      </c>
      <c r="B696" s="76" t="str">
        <f aca="false">RIGHT(A696,LEN(A696)-FIND("_",A696))</f>
        <v>C79735</v>
      </c>
      <c r="C696" s="77" t="str">
        <f aca="false">_xlfn.TEXTJOIN("-",TRUE(),MID(A696,1,4),MID(A696,5,2),MID(A696,7,2))</f>
        <v>2024-08-09</v>
      </c>
      <c r="D696" s="77" t="n">
        <v>45513</v>
      </c>
      <c r="E696" s="122" t="s">
        <v>25</v>
      </c>
      <c r="F696" s="122"/>
      <c r="G696" s="352" t="s">
        <v>877</v>
      </c>
      <c r="H696" s="77" t="n">
        <v>45511</v>
      </c>
      <c r="I696" s="257"/>
      <c r="J696" s="257"/>
      <c r="K696" s="122" t="s">
        <v>878</v>
      </c>
      <c r="L696" s="64"/>
      <c r="M696" s="122"/>
      <c r="N696" s="110" t="s">
        <v>120</v>
      </c>
      <c r="O696" s="63" t="s">
        <v>121</v>
      </c>
      <c r="P696" s="149" t="n">
        <v>2000</v>
      </c>
      <c r="Q696" s="63"/>
      <c r="R696" s="89" t="n">
        <v>0.73</v>
      </c>
      <c r="S696" s="30" t="n">
        <f aca="false">P696*R696</f>
        <v>1460</v>
      </c>
      <c r="T696" s="150" t="n">
        <v>1900</v>
      </c>
      <c r="U696" s="351" t="n">
        <f aca="false">S696*$T$696/SUM($S$696:$S$699)</f>
        <v>223.223625975698</v>
      </c>
      <c r="V696" s="30" t="n">
        <f aca="false">U696+S696</f>
        <v>1683.2236259757</v>
      </c>
      <c r="W696" s="30" t="n">
        <f aca="false">V696/P696</f>
        <v>0.841611812987849</v>
      </c>
    </row>
    <row r="697" customFormat="false" ht="15" hidden="false" customHeight="true" outlineLevel="0" collapsed="false">
      <c r="A697" s="76" t="s">
        <v>872</v>
      </c>
      <c r="B697" s="76" t="str">
        <f aca="false">RIGHT(A697,LEN(A697)-FIND("_",A697))</f>
        <v>C79735</v>
      </c>
      <c r="C697" s="77" t="str">
        <f aca="false">_xlfn.TEXTJOIN("-",TRUE(),MID(A697,1,4),MID(A697,5,2),MID(A697,7,2))</f>
        <v>2024-08-09</v>
      </c>
      <c r="D697" s="77" t="n">
        <v>45513</v>
      </c>
      <c r="E697" s="122" t="s">
        <v>25</v>
      </c>
      <c r="F697" s="122"/>
      <c r="G697" s="352" t="s">
        <v>877</v>
      </c>
      <c r="H697" s="77" t="n">
        <v>45511</v>
      </c>
      <c r="I697" s="257"/>
      <c r="J697" s="257"/>
      <c r="K697" s="122" t="s">
        <v>878</v>
      </c>
      <c r="L697" s="64"/>
      <c r="M697" s="122"/>
      <c r="N697" s="110" t="s">
        <v>132</v>
      </c>
      <c r="O697" s="63" t="s">
        <v>133</v>
      </c>
      <c r="P697" s="149" t="n">
        <v>1400</v>
      </c>
      <c r="Q697" s="63"/>
      <c r="R697" s="89" t="n">
        <v>1.27</v>
      </c>
      <c r="S697" s="30" t="n">
        <f aca="false">P697*R697</f>
        <v>1778</v>
      </c>
      <c r="T697" s="123"/>
      <c r="U697" s="351" t="n">
        <f aca="false">S697*$T$696/SUM($S$696:$S$699)</f>
        <v>271.843566427939</v>
      </c>
      <c r="V697" s="30" t="n">
        <f aca="false">U697+S697</f>
        <v>2049.84356642794</v>
      </c>
      <c r="W697" s="30" t="n">
        <f aca="false">V697/P697</f>
        <v>1.46417397601996</v>
      </c>
    </row>
    <row r="698" customFormat="false" ht="15" hidden="false" customHeight="true" outlineLevel="0" collapsed="false">
      <c r="A698" s="76" t="s">
        <v>872</v>
      </c>
      <c r="B698" s="76" t="str">
        <f aca="false">RIGHT(A698,LEN(A698)-FIND("_",A698))</f>
        <v>C79735</v>
      </c>
      <c r="C698" s="77" t="str">
        <f aca="false">_xlfn.TEXTJOIN("-",TRUE(),MID(A698,1,4),MID(A698,5,2),MID(A698,7,2))</f>
        <v>2024-08-09</v>
      </c>
      <c r="D698" s="77" t="n">
        <v>45513</v>
      </c>
      <c r="E698" s="122" t="s">
        <v>25</v>
      </c>
      <c r="F698" s="122"/>
      <c r="G698" s="352" t="s">
        <v>877</v>
      </c>
      <c r="H698" s="77" t="n">
        <v>45511</v>
      </c>
      <c r="I698" s="257"/>
      <c r="J698" s="257"/>
      <c r="K698" s="122" t="s">
        <v>878</v>
      </c>
      <c r="L698" s="64"/>
      <c r="M698" s="122"/>
      <c r="N698" s="110" t="s">
        <v>129</v>
      </c>
      <c r="O698" s="63" t="s">
        <v>130</v>
      </c>
      <c r="P698" s="149" t="n">
        <v>1500</v>
      </c>
      <c r="Q698" s="63"/>
      <c r="R698" s="89" t="n">
        <v>1.07</v>
      </c>
      <c r="S698" s="30" t="n">
        <f aca="false">P698*R698</f>
        <v>1605</v>
      </c>
      <c r="T698" s="123"/>
      <c r="U698" s="351" t="n">
        <f aca="false">S698*$T$696/SUM($S$696:$S$699)</f>
        <v>245.393095678764</v>
      </c>
      <c r="V698" s="30" t="n">
        <f aca="false">U698+S698</f>
        <v>1850.39309567876</v>
      </c>
      <c r="W698" s="30" t="n">
        <f aca="false">V698/P698</f>
        <v>1.23359539711918</v>
      </c>
    </row>
    <row r="699" customFormat="false" ht="15" hidden="false" customHeight="true" outlineLevel="0" collapsed="false">
      <c r="A699" s="78" t="s">
        <v>872</v>
      </c>
      <c r="B699" s="78" t="str">
        <f aca="false">RIGHT(A699,LEN(A699)-FIND("_",A699))</f>
        <v>C79735</v>
      </c>
      <c r="C699" s="79" t="str">
        <f aca="false">_xlfn.TEXTJOIN("-",TRUE(),MID(A699,1,4),MID(A699,5,2),MID(A699,7,2))</f>
        <v>2024-08-09</v>
      </c>
      <c r="D699" s="79" t="n">
        <v>45513</v>
      </c>
      <c r="E699" s="128" t="s">
        <v>25</v>
      </c>
      <c r="F699" s="128"/>
      <c r="G699" s="353" t="s">
        <v>877</v>
      </c>
      <c r="H699" s="79" t="n">
        <v>45511</v>
      </c>
      <c r="I699" s="272"/>
      <c r="J699" s="272"/>
      <c r="K699" s="128" t="s">
        <v>878</v>
      </c>
      <c r="L699" s="66"/>
      <c r="M699" s="128"/>
      <c r="N699" s="114" t="s">
        <v>116</v>
      </c>
      <c r="O699" s="67" t="s">
        <v>117</v>
      </c>
      <c r="P699" s="152" t="n">
        <v>3200</v>
      </c>
      <c r="Q699" s="67"/>
      <c r="R699" s="115" t="n">
        <v>2.37</v>
      </c>
      <c r="S699" s="45" t="n">
        <f aca="false">P699*R699</f>
        <v>7584</v>
      </c>
      <c r="T699" s="129"/>
      <c r="U699" s="354" t="n">
        <f aca="false">S699*$T$696/SUM($S$696:$S$699)</f>
        <v>1159.5397119176</v>
      </c>
      <c r="V699" s="45" t="n">
        <f aca="false">U699+S699</f>
        <v>8743.5397119176</v>
      </c>
      <c r="W699" s="45" t="n">
        <f aca="false">V699/P699</f>
        <v>2.73235615997425</v>
      </c>
    </row>
    <row r="700" customFormat="false" ht="15" hidden="false" customHeight="true" outlineLevel="0" collapsed="false">
      <c r="A700" s="69" t="s">
        <v>879</v>
      </c>
      <c r="B700" s="69" t="str">
        <f aca="false">RIGHT(A700,LEN(A700)-FIND("_",A700))</f>
        <v>C79562</v>
      </c>
      <c r="C700" s="70" t="str">
        <f aca="false">_xlfn.TEXTJOIN("-",TRUE(),MID(A700,1,4),MID(A700,5,2),MID(A700,7,2))</f>
        <v>2024-08-10</v>
      </c>
      <c r="D700" s="70" t="n">
        <v>45514</v>
      </c>
      <c r="E700" s="49" t="s">
        <v>25</v>
      </c>
      <c r="F700" s="355"/>
      <c r="G700" s="80" t="s">
        <v>880</v>
      </c>
      <c r="H700" s="70" t="n">
        <v>45512</v>
      </c>
      <c r="I700" s="274"/>
      <c r="J700" s="274"/>
      <c r="K700" s="49" t="s">
        <v>881</v>
      </c>
      <c r="L700" s="74"/>
      <c r="M700" s="49"/>
      <c r="N700" s="107" t="s">
        <v>94</v>
      </c>
      <c r="O700" s="75" t="s">
        <v>95</v>
      </c>
      <c r="P700" s="84" t="n">
        <v>3000</v>
      </c>
      <c r="Q700" s="75"/>
      <c r="R700" s="84" t="n">
        <v>1.69</v>
      </c>
      <c r="S700" s="59" t="n">
        <f aca="false">P700*R700</f>
        <v>5070</v>
      </c>
      <c r="T700" s="189" t="n">
        <v>1900</v>
      </c>
      <c r="U700" s="350" t="n">
        <f aca="false">S700*$T$700/SUM($S$700:$S$702)</f>
        <v>549.777774607093</v>
      </c>
      <c r="V700" s="59" t="n">
        <f aca="false">U700+S700</f>
        <v>5619.77777460709</v>
      </c>
      <c r="W700" s="59" t="n">
        <f aca="false">V700/P700</f>
        <v>1.87325925820236</v>
      </c>
    </row>
    <row r="701" customFormat="false" ht="15" hidden="false" customHeight="true" outlineLevel="0" collapsed="false">
      <c r="A701" s="76" t="s">
        <v>879</v>
      </c>
      <c r="B701" s="76" t="str">
        <f aca="false">RIGHT(A701,LEN(A701)-FIND("_",A701))</f>
        <v>C79562</v>
      </c>
      <c r="C701" s="77" t="str">
        <f aca="false">_xlfn.TEXTJOIN("-",TRUE(),MID(A701,1,4),MID(A701,5,2),MID(A701,7,2))</f>
        <v>2024-08-10</v>
      </c>
      <c r="D701" s="77" t="n">
        <v>45514</v>
      </c>
      <c r="E701" s="122" t="s">
        <v>25</v>
      </c>
      <c r="F701" s="356"/>
      <c r="G701" s="86" t="s">
        <v>880</v>
      </c>
      <c r="H701" s="77" t="n">
        <v>45512</v>
      </c>
      <c r="I701" s="257"/>
      <c r="J701" s="257"/>
      <c r="K701" s="122" t="s">
        <v>881</v>
      </c>
      <c r="L701" s="64"/>
      <c r="M701" s="122"/>
      <c r="N701" s="110" t="s">
        <v>875</v>
      </c>
      <c r="O701" s="63" t="s">
        <v>876</v>
      </c>
      <c r="P701" s="89" t="n">
        <v>472.5</v>
      </c>
      <c r="Q701" s="63"/>
      <c r="R701" s="89" t="n">
        <v>4.85</v>
      </c>
      <c r="S701" s="30" t="n">
        <f aca="false">P701*R701</f>
        <v>2291.625</v>
      </c>
      <c r="T701" s="130"/>
      <c r="U701" s="351" t="n">
        <f aca="false">S701*$T$700/SUM($S$700:$S$702)</f>
        <v>248.497927560943</v>
      </c>
      <c r="V701" s="30" t="n">
        <f aca="false">U701+S701</f>
        <v>2540.12292756094</v>
      </c>
      <c r="W701" s="30" t="n">
        <f aca="false">V701/P701</f>
        <v>5.37592153981152</v>
      </c>
    </row>
    <row r="702" customFormat="false" ht="15" hidden="false" customHeight="true" outlineLevel="0" collapsed="false">
      <c r="A702" s="76" t="s">
        <v>879</v>
      </c>
      <c r="B702" s="76" t="str">
        <f aca="false">RIGHT(A702,LEN(A702)-FIND("_",A702))</f>
        <v>C79562</v>
      </c>
      <c r="C702" s="77" t="str">
        <f aca="false">_xlfn.TEXTJOIN("-",TRUE(),MID(A702,1,4),MID(A702,5,2),MID(A702,7,2))</f>
        <v>2024-08-10</v>
      </c>
      <c r="D702" s="77" t="n">
        <v>45514</v>
      </c>
      <c r="E702" s="122" t="s">
        <v>25</v>
      </c>
      <c r="F702" s="356"/>
      <c r="G702" s="86" t="s">
        <v>880</v>
      </c>
      <c r="H702" s="77" t="n">
        <v>45512</v>
      </c>
      <c r="I702" s="257"/>
      <c r="J702" s="257"/>
      <c r="K702" s="122" t="s">
        <v>881</v>
      </c>
      <c r="L702" s="64"/>
      <c r="M702" s="122"/>
      <c r="N702" s="110" t="s">
        <v>142</v>
      </c>
      <c r="O702" s="63" t="s">
        <v>143</v>
      </c>
      <c r="P702" s="89" t="n">
        <v>2000</v>
      </c>
      <c r="Q702" s="63"/>
      <c r="R702" s="89" t="n">
        <v>5.08</v>
      </c>
      <c r="S702" s="30" t="n">
        <f aca="false">P702*R702</f>
        <v>10160</v>
      </c>
      <c r="T702" s="123"/>
      <c r="U702" s="351" t="n">
        <f aca="false">S702*$T$700/SUM($S$700:$S$702)</f>
        <v>1101.72429783196</v>
      </c>
      <c r="V702" s="30" t="n">
        <f aca="false">U702+S702</f>
        <v>11261.724297832</v>
      </c>
      <c r="W702" s="30" t="n">
        <f aca="false">V702/P702</f>
        <v>5.63086214891598</v>
      </c>
    </row>
    <row r="703" customFormat="false" ht="15" hidden="false" customHeight="true" outlineLevel="0" collapsed="false">
      <c r="A703" s="76" t="s">
        <v>879</v>
      </c>
      <c r="B703" s="76" t="str">
        <f aca="false">RIGHT(A703,LEN(A703)-FIND("_",A703))</f>
        <v>C79562</v>
      </c>
      <c r="C703" s="77" t="str">
        <f aca="false">_xlfn.TEXTJOIN("-",TRUE(),MID(A703,1,4),MID(A703,5,2),MID(A703,7,2))</f>
        <v>2024-08-10</v>
      </c>
      <c r="D703" s="77" t="n">
        <v>45514</v>
      </c>
      <c r="E703" s="122" t="s">
        <v>25</v>
      </c>
      <c r="F703" s="356"/>
      <c r="G703" s="352" t="s">
        <v>882</v>
      </c>
      <c r="H703" s="77" t="n">
        <v>45512</v>
      </c>
      <c r="I703" s="257"/>
      <c r="J703" s="257"/>
      <c r="K703" s="122" t="s">
        <v>883</v>
      </c>
      <c r="L703" s="64"/>
      <c r="M703" s="122"/>
      <c r="N703" s="110" t="s">
        <v>94</v>
      </c>
      <c r="O703" s="63" t="s">
        <v>95</v>
      </c>
      <c r="P703" s="89" t="n">
        <v>3000</v>
      </c>
      <c r="Q703" s="63"/>
      <c r="R703" s="89" t="n">
        <v>1.69</v>
      </c>
      <c r="S703" s="30" t="n">
        <f aca="false">P703*R703</f>
        <v>5070</v>
      </c>
      <c r="T703" s="150" t="n">
        <v>1900</v>
      </c>
      <c r="U703" s="351" t="n">
        <f aca="false">S703*$T$703/SUM($S$703:$S$705)</f>
        <v>671.681207673468</v>
      </c>
      <c r="V703" s="30" t="n">
        <f aca="false">U703+S703</f>
        <v>5741.68120767347</v>
      </c>
      <c r="W703" s="30" t="n">
        <f aca="false">V703/P703</f>
        <v>1.91389373589116</v>
      </c>
    </row>
    <row r="704" customFormat="false" ht="15" hidden="false" customHeight="true" outlineLevel="0" collapsed="false">
      <c r="A704" s="76" t="s">
        <v>879</v>
      </c>
      <c r="B704" s="76" t="str">
        <f aca="false">RIGHT(A704,LEN(A704)-FIND("_",A704))</f>
        <v>C79562</v>
      </c>
      <c r="C704" s="77" t="str">
        <f aca="false">_xlfn.TEXTJOIN("-",TRUE(),MID(A704,1,4),MID(A704,5,2),MID(A704,7,2))</f>
        <v>2024-08-10</v>
      </c>
      <c r="D704" s="77" t="n">
        <v>45514</v>
      </c>
      <c r="E704" s="122" t="s">
        <v>25</v>
      </c>
      <c r="F704" s="356"/>
      <c r="G704" s="352" t="s">
        <v>882</v>
      </c>
      <c r="H704" s="77" t="n">
        <v>45512</v>
      </c>
      <c r="I704" s="257"/>
      <c r="J704" s="257"/>
      <c r="K704" s="122" t="s">
        <v>883</v>
      </c>
      <c r="L704" s="64"/>
      <c r="M704" s="122"/>
      <c r="N704" s="110" t="s">
        <v>875</v>
      </c>
      <c r="O704" s="63" t="s">
        <v>876</v>
      </c>
      <c r="P704" s="89" t="n">
        <v>472.5</v>
      </c>
      <c r="Q704" s="63"/>
      <c r="R704" s="89" t="n">
        <v>4.85</v>
      </c>
      <c r="S704" s="30" t="n">
        <f aca="false">P704*R704</f>
        <v>2291.625</v>
      </c>
      <c r="T704" s="123"/>
      <c r="U704" s="351" t="n">
        <f aca="false">S704*$T$703/SUM($S$703:$S$705)</f>
        <v>303.5979186459</v>
      </c>
      <c r="V704" s="30" t="n">
        <f aca="false">U704+S704</f>
        <v>2595.2229186459</v>
      </c>
      <c r="W704" s="30" t="n">
        <f aca="false">V704/P704</f>
        <v>5.49253527755746</v>
      </c>
    </row>
    <row r="705" customFormat="false" ht="15" hidden="false" customHeight="true" outlineLevel="0" collapsed="false">
      <c r="A705" s="76" t="s">
        <v>879</v>
      </c>
      <c r="B705" s="76" t="str">
        <f aca="false">RIGHT(A705,LEN(A705)-FIND("_",A705))</f>
        <v>C79562</v>
      </c>
      <c r="C705" s="77" t="str">
        <f aca="false">_xlfn.TEXTJOIN("-",TRUE(),MID(A705,1,4),MID(A705,5,2),MID(A705,7,2))</f>
        <v>2024-08-10</v>
      </c>
      <c r="D705" s="77" t="n">
        <v>45514</v>
      </c>
      <c r="E705" s="122" t="s">
        <v>25</v>
      </c>
      <c r="F705" s="356"/>
      <c r="G705" s="352" t="s">
        <v>882</v>
      </c>
      <c r="H705" s="77" t="n">
        <v>45512</v>
      </c>
      <c r="I705" s="257"/>
      <c r="J705" s="257"/>
      <c r="K705" s="122" t="s">
        <v>883</v>
      </c>
      <c r="L705" s="64"/>
      <c r="M705" s="122"/>
      <c r="N705" s="110" t="s">
        <v>112</v>
      </c>
      <c r="O705" s="63" t="s">
        <v>113</v>
      </c>
      <c r="P705" s="89" t="n">
        <v>2000</v>
      </c>
      <c r="Q705" s="63"/>
      <c r="R705" s="89" t="n">
        <v>3.49</v>
      </c>
      <c r="S705" s="30" t="n">
        <f aca="false">P705*R705</f>
        <v>6980</v>
      </c>
      <c r="T705" s="130"/>
      <c r="U705" s="351" t="n">
        <f aca="false">S705*$T$703/SUM($S$703:$S$705)</f>
        <v>924.720873680632</v>
      </c>
      <c r="V705" s="30" t="n">
        <f aca="false">U705+S705</f>
        <v>7904.72087368063</v>
      </c>
      <c r="W705" s="30" t="n">
        <f aca="false">V705/P705</f>
        <v>3.95236043684032</v>
      </c>
    </row>
    <row r="706" customFormat="false" ht="15" hidden="false" customHeight="true" outlineLevel="0" collapsed="false">
      <c r="A706" s="76" t="s">
        <v>879</v>
      </c>
      <c r="B706" s="76" t="str">
        <f aca="false">RIGHT(A706,LEN(A706)-FIND("_",A706))</f>
        <v>C79562</v>
      </c>
      <c r="C706" s="77" t="str">
        <f aca="false">_xlfn.TEXTJOIN("-",TRUE(),MID(A706,1,4),MID(A706,5,2),MID(A706,7,2))</f>
        <v>2024-08-10</v>
      </c>
      <c r="D706" s="77" t="n">
        <v>45514</v>
      </c>
      <c r="E706" s="122" t="s">
        <v>25</v>
      </c>
      <c r="F706" s="356"/>
      <c r="G706" s="352" t="s">
        <v>884</v>
      </c>
      <c r="H706" s="77" t="n">
        <v>45512</v>
      </c>
      <c r="I706" s="257"/>
      <c r="J706" s="257"/>
      <c r="K706" s="122" t="s">
        <v>885</v>
      </c>
      <c r="L706" s="64"/>
      <c r="M706" s="122"/>
      <c r="N706" s="110" t="s">
        <v>94</v>
      </c>
      <c r="O706" s="63" t="s">
        <v>95</v>
      </c>
      <c r="P706" s="89" t="n">
        <v>3000</v>
      </c>
      <c r="Q706" s="63"/>
      <c r="R706" s="89" t="n">
        <v>1.69</v>
      </c>
      <c r="S706" s="30" t="n">
        <f aca="false">P706*R706</f>
        <v>5070</v>
      </c>
      <c r="T706" s="150" t="n">
        <v>1900</v>
      </c>
      <c r="U706" s="351" t="n">
        <f aca="false">S706*$T$706/SUM($S$706:$S$708)</f>
        <v>646.179388064833</v>
      </c>
      <c r="V706" s="30" t="n">
        <f aca="false">U706+S706</f>
        <v>5716.17938806483</v>
      </c>
      <c r="W706" s="30" t="n">
        <f aca="false">V706/P706</f>
        <v>1.90539312935494</v>
      </c>
    </row>
    <row r="707" customFormat="false" ht="15" hidden="false" customHeight="true" outlineLevel="0" collapsed="false">
      <c r="A707" s="76" t="s">
        <v>879</v>
      </c>
      <c r="B707" s="76" t="str">
        <f aca="false">RIGHT(A707,LEN(A707)-FIND("_",A707))</f>
        <v>C79562</v>
      </c>
      <c r="C707" s="77" t="str">
        <f aca="false">_xlfn.TEXTJOIN("-",TRUE(),MID(A707,1,4),MID(A707,5,2),MID(A707,7,2))</f>
        <v>2024-08-10</v>
      </c>
      <c r="D707" s="77" t="n">
        <v>45514</v>
      </c>
      <c r="E707" s="122" t="s">
        <v>25</v>
      </c>
      <c r="F707" s="356"/>
      <c r="G707" s="352" t="s">
        <v>884</v>
      </c>
      <c r="H707" s="77" t="n">
        <v>45512</v>
      </c>
      <c r="I707" s="257"/>
      <c r="J707" s="257"/>
      <c r="K707" s="122" t="s">
        <v>885</v>
      </c>
      <c r="L707" s="357"/>
      <c r="M707" s="122"/>
      <c r="N707" s="110" t="s">
        <v>96</v>
      </c>
      <c r="O707" s="63" t="s">
        <v>97</v>
      </c>
      <c r="P707" s="89" t="n">
        <v>2200</v>
      </c>
      <c r="Q707" s="63"/>
      <c r="R707" s="89" t="n">
        <v>3.43</v>
      </c>
      <c r="S707" s="30" t="n">
        <f aca="false">P707*R707</f>
        <v>7546</v>
      </c>
      <c r="T707" s="123"/>
      <c r="U707" s="351" t="n">
        <f aca="false">S707*$T$706/SUM($S$706:$S$708)</f>
        <v>961.749440303201</v>
      </c>
      <c r="V707" s="30" t="n">
        <f aca="false">U707+S707</f>
        <v>8507.7494403032</v>
      </c>
      <c r="W707" s="30" t="n">
        <f aca="false">V707/P707</f>
        <v>3.86715883650145</v>
      </c>
    </row>
    <row r="708" customFormat="false" ht="15" hidden="false" customHeight="true" outlineLevel="0" collapsed="false">
      <c r="A708" s="78" t="s">
        <v>879</v>
      </c>
      <c r="B708" s="78" t="str">
        <f aca="false">RIGHT(A708,LEN(A708)-FIND("_",A708))</f>
        <v>C79562</v>
      </c>
      <c r="C708" s="79" t="str">
        <f aca="false">_xlfn.TEXTJOIN("-",TRUE(),MID(A708,1,4),MID(A708,5,2),MID(A708,7,2))</f>
        <v>2024-08-10</v>
      </c>
      <c r="D708" s="79" t="n">
        <v>45514</v>
      </c>
      <c r="E708" s="128" t="s">
        <v>25</v>
      </c>
      <c r="F708" s="358"/>
      <c r="G708" s="353" t="s">
        <v>884</v>
      </c>
      <c r="H708" s="79" t="n">
        <v>45512</v>
      </c>
      <c r="I708" s="272"/>
      <c r="J708" s="272"/>
      <c r="K708" s="128" t="s">
        <v>885</v>
      </c>
      <c r="L708" s="359"/>
      <c r="M708" s="128"/>
      <c r="N708" s="114" t="s">
        <v>875</v>
      </c>
      <c r="O708" s="67" t="s">
        <v>876</v>
      </c>
      <c r="P708" s="115" t="n">
        <v>472.5</v>
      </c>
      <c r="Q708" s="67"/>
      <c r="R708" s="115" t="n">
        <v>4.85</v>
      </c>
      <c r="S708" s="45" t="n">
        <f aca="false">P708*R708</f>
        <v>2291.625</v>
      </c>
      <c r="T708" s="129"/>
      <c r="U708" s="354" t="n">
        <f aca="false">S708*$T$706/SUM($S$706:$S$708)</f>
        <v>292.071171631967</v>
      </c>
      <c r="V708" s="45" t="n">
        <f aca="false">U708+S708</f>
        <v>2583.69617163197</v>
      </c>
      <c r="W708" s="45" t="n">
        <f aca="false">V708/P708</f>
        <v>5.46814004578194</v>
      </c>
    </row>
    <row r="709" customFormat="false" ht="15" hidden="false" customHeight="true" outlineLevel="0" collapsed="false">
      <c r="A709" s="69" t="s">
        <v>886</v>
      </c>
      <c r="B709" s="69" t="str">
        <f aca="false">RIGHT(A709,LEN(A709)-FIND("_",A709))</f>
        <v>C79916</v>
      </c>
      <c r="C709" s="70" t="str">
        <f aca="false">_xlfn.TEXTJOIN("-",TRUE(),MID(A709,1,4),MID(A709,5,2),MID(A709,7,2))</f>
        <v>2024-08-09</v>
      </c>
      <c r="D709" s="70" t="n">
        <v>45513</v>
      </c>
      <c r="E709" s="49" t="s">
        <v>887</v>
      </c>
      <c r="F709" s="49"/>
      <c r="G709" s="360" t="s">
        <v>888</v>
      </c>
      <c r="H709" s="70" t="n">
        <v>45512</v>
      </c>
      <c r="I709" s="274"/>
      <c r="J709" s="274"/>
      <c r="K709" s="49" t="s">
        <v>889</v>
      </c>
      <c r="L709" s="74"/>
      <c r="M709" s="49"/>
      <c r="N709" s="361" t="s">
        <v>890</v>
      </c>
      <c r="O709" s="362" t="s">
        <v>458</v>
      </c>
      <c r="P709" s="363" t="n">
        <v>20</v>
      </c>
      <c r="Q709" s="364" t="s">
        <v>891</v>
      </c>
      <c r="R709" s="365" t="n">
        <v>5.22</v>
      </c>
      <c r="S709" s="59" t="n">
        <f aca="false">P709*R709</f>
        <v>104.4</v>
      </c>
      <c r="T709" s="189" t="n">
        <v>2300</v>
      </c>
      <c r="U709" s="85" t="n">
        <f aca="false">S709*$T$709/SUM($S$709:$S$791)</f>
        <v>5.53224342700501</v>
      </c>
      <c r="V709" s="59" t="n">
        <f aca="false">U709+S709</f>
        <v>109.932243427005</v>
      </c>
      <c r="W709" s="59" t="n">
        <f aca="false">V709/P709</f>
        <v>5.49661217135025</v>
      </c>
    </row>
    <row r="710" customFormat="false" ht="15" hidden="false" customHeight="true" outlineLevel="0" collapsed="false">
      <c r="A710" s="76" t="s">
        <v>886</v>
      </c>
      <c r="B710" s="76" t="str">
        <f aca="false">RIGHT(A710,LEN(A710)-FIND("_",A710))</f>
        <v>C79916</v>
      </c>
      <c r="C710" s="77" t="str">
        <f aca="false">_xlfn.TEXTJOIN("-",TRUE(),MID(A710,1,4),MID(A710,5,2),MID(A710,7,2))</f>
        <v>2024-08-09</v>
      </c>
      <c r="D710" s="77" t="n">
        <v>45513</v>
      </c>
      <c r="E710" s="122" t="s">
        <v>887</v>
      </c>
      <c r="F710" s="122"/>
      <c r="G710" s="352" t="s">
        <v>888</v>
      </c>
      <c r="H710" s="77" t="n">
        <v>45512</v>
      </c>
      <c r="I710" s="257"/>
      <c r="J710" s="257"/>
      <c r="K710" s="122" t="s">
        <v>889</v>
      </c>
      <c r="L710" s="64"/>
      <c r="M710" s="122"/>
      <c r="N710" s="362" t="s">
        <v>892</v>
      </c>
      <c r="O710" s="362" t="s">
        <v>893</v>
      </c>
      <c r="P710" s="366" t="n">
        <v>20</v>
      </c>
      <c r="Q710" s="367" t="s">
        <v>891</v>
      </c>
      <c r="R710" s="368" t="n">
        <v>12.12</v>
      </c>
      <c r="S710" s="30" t="n">
        <f aca="false">P710*R710</f>
        <v>242.4</v>
      </c>
      <c r="T710" s="123"/>
      <c r="U710" s="90" t="n">
        <f aca="false">S710*$T$709/SUM($S$709:$S$791)</f>
        <v>12.8449789914369</v>
      </c>
      <c r="V710" s="30" t="n">
        <f aca="false">U710+S710</f>
        <v>255.244978991437</v>
      </c>
      <c r="W710" s="30" t="n">
        <f aca="false">V710/P710</f>
        <v>12.7622489495718</v>
      </c>
    </row>
    <row r="711" customFormat="false" ht="15" hidden="false" customHeight="true" outlineLevel="0" collapsed="false">
      <c r="A711" s="76" t="s">
        <v>886</v>
      </c>
      <c r="B711" s="76" t="str">
        <f aca="false">RIGHT(A711,LEN(A711)-FIND("_",A711))</f>
        <v>C79916</v>
      </c>
      <c r="C711" s="77" t="str">
        <f aca="false">_xlfn.TEXTJOIN("-",TRUE(),MID(A711,1,4),MID(A711,5,2),MID(A711,7,2))</f>
        <v>2024-08-09</v>
      </c>
      <c r="D711" s="77" t="n">
        <v>45513</v>
      </c>
      <c r="E711" s="122" t="s">
        <v>887</v>
      </c>
      <c r="F711" s="122"/>
      <c r="G711" s="352" t="s">
        <v>888</v>
      </c>
      <c r="H711" s="77" t="n">
        <v>45512</v>
      </c>
      <c r="I711" s="257"/>
      <c r="J711" s="257"/>
      <c r="K711" s="122" t="s">
        <v>889</v>
      </c>
      <c r="L711" s="64"/>
      <c r="M711" s="122"/>
      <c r="N711" s="362" t="s">
        <v>894</v>
      </c>
      <c r="O711" s="362" t="s">
        <v>895</v>
      </c>
      <c r="P711" s="366" t="n">
        <v>20</v>
      </c>
      <c r="Q711" s="367" t="s">
        <v>891</v>
      </c>
      <c r="R711" s="368" t="n">
        <v>5.95</v>
      </c>
      <c r="S711" s="30" t="n">
        <f aca="false">P711*R711</f>
        <v>119</v>
      </c>
      <c r="T711" s="123"/>
      <c r="U711" s="90" t="n">
        <f aca="false">S711*$T$709/SUM($S$709:$S$791)</f>
        <v>6.30590965338693</v>
      </c>
      <c r="V711" s="30" t="n">
        <f aca="false">U711+S711</f>
        <v>125.305909653387</v>
      </c>
      <c r="W711" s="30" t="n">
        <f aca="false">V711/P711</f>
        <v>6.26529548266935</v>
      </c>
    </row>
    <row r="712" customFormat="false" ht="15" hidden="false" customHeight="true" outlineLevel="0" collapsed="false">
      <c r="A712" s="76" t="s">
        <v>886</v>
      </c>
      <c r="B712" s="76" t="str">
        <f aca="false">RIGHT(A712,LEN(A712)-FIND("_",A712))</f>
        <v>C79916</v>
      </c>
      <c r="C712" s="77" t="str">
        <f aca="false">_xlfn.TEXTJOIN("-",TRUE(),MID(A712,1,4),MID(A712,5,2),MID(A712,7,2))</f>
        <v>2024-08-09</v>
      </c>
      <c r="D712" s="77" t="n">
        <v>45513</v>
      </c>
      <c r="E712" s="122" t="s">
        <v>887</v>
      </c>
      <c r="F712" s="122"/>
      <c r="G712" s="352" t="s">
        <v>888</v>
      </c>
      <c r="H712" s="77" t="n">
        <v>45512</v>
      </c>
      <c r="I712" s="257"/>
      <c r="J712" s="257"/>
      <c r="K712" s="122" t="s">
        <v>889</v>
      </c>
      <c r="L712" s="64"/>
      <c r="M712" s="122"/>
      <c r="N712" s="362" t="s">
        <v>896</v>
      </c>
      <c r="O712" s="362" t="s">
        <v>897</v>
      </c>
      <c r="P712" s="366" t="n">
        <v>12</v>
      </c>
      <c r="Q712" s="367" t="s">
        <v>891</v>
      </c>
      <c r="R712" s="368" t="n">
        <v>19.24</v>
      </c>
      <c r="S712" s="30" t="n">
        <f aca="false">P712*R712</f>
        <v>230.88</v>
      </c>
      <c r="T712" s="123"/>
      <c r="U712" s="90" t="n">
        <f aca="false">S712*$T$709/SUM($S$709:$S$791)</f>
        <v>12.2345245443191</v>
      </c>
      <c r="V712" s="30" t="n">
        <f aca="false">U712+S712</f>
        <v>243.114524544319</v>
      </c>
      <c r="W712" s="30" t="n">
        <f aca="false">V712/P712</f>
        <v>20.2595437120266</v>
      </c>
    </row>
    <row r="713" customFormat="false" ht="15" hidden="false" customHeight="true" outlineLevel="0" collapsed="false">
      <c r="A713" s="76" t="s">
        <v>886</v>
      </c>
      <c r="B713" s="76" t="str">
        <f aca="false">RIGHT(A713,LEN(A713)-FIND("_",A713))</f>
        <v>C79916</v>
      </c>
      <c r="C713" s="77" t="str">
        <f aca="false">_xlfn.TEXTJOIN("-",TRUE(),MID(A713,1,4),MID(A713,5,2),MID(A713,7,2))</f>
        <v>2024-08-09</v>
      </c>
      <c r="D713" s="77" t="n">
        <v>45513</v>
      </c>
      <c r="E713" s="122" t="s">
        <v>887</v>
      </c>
      <c r="F713" s="122"/>
      <c r="G713" s="352" t="s">
        <v>888</v>
      </c>
      <c r="H713" s="77" t="n">
        <v>45512</v>
      </c>
      <c r="I713" s="257"/>
      <c r="J713" s="257"/>
      <c r="K713" s="122" t="s">
        <v>889</v>
      </c>
      <c r="L713" s="64"/>
      <c r="M713" s="122"/>
      <c r="N713" s="362" t="s">
        <v>898</v>
      </c>
      <c r="O713" s="362" t="s">
        <v>899</v>
      </c>
      <c r="P713" s="366" t="n">
        <v>12</v>
      </c>
      <c r="Q713" s="367" t="s">
        <v>891</v>
      </c>
      <c r="R713" s="368" t="n">
        <v>50.27</v>
      </c>
      <c r="S713" s="30" t="n">
        <f aca="false">P713*R713</f>
        <v>603.24</v>
      </c>
      <c r="T713" s="123"/>
      <c r="U713" s="90" t="n">
        <f aca="false">S713*$T$709/SUM($S$709:$S$791)</f>
        <v>31.9661927673036</v>
      </c>
      <c r="V713" s="30" t="n">
        <f aca="false">U713+S713</f>
        <v>635.206192767304</v>
      </c>
      <c r="W713" s="30" t="n">
        <f aca="false">V713/P713</f>
        <v>52.9338493972753</v>
      </c>
    </row>
    <row r="714" customFormat="false" ht="15" hidden="false" customHeight="true" outlineLevel="0" collapsed="false">
      <c r="A714" s="76" t="s">
        <v>886</v>
      </c>
      <c r="B714" s="76" t="str">
        <f aca="false">RIGHT(A714,LEN(A714)-FIND("_",A714))</f>
        <v>C79916</v>
      </c>
      <c r="C714" s="77" t="str">
        <f aca="false">_xlfn.TEXTJOIN("-",TRUE(),MID(A714,1,4),MID(A714,5,2),MID(A714,7,2))</f>
        <v>2024-08-09</v>
      </c>
      <c r="D714" s="77" t="n">
        <v>45513</v>
      </c>
      <c r="E714" s="122" t="s">
        <v>887</v>
      </c>
      <c r="F714" s="122"/>
      <c r="G714" s="352" t="s">
        <v>888</v>
      </c>
      <c r="H714" s="77" t="n">
        <v>45512</v>
      </c>
      <c r="I714" s="257"/>
      <c r="J714" s="257"/>
      <c r="K714" s="122" t="s">
        <v>889</v>
      </c>
      <c r="L714" s="64"/>
      <c r="M714" s="122"/>
      <c r="N714" s="362" t="s">
        <v>900</v>
      </c>
      <c r="O714" s="362" t="s">
        <v>901</v>
      </c>
      <c r="P714" s="366" t="n">
        <v>12</v>
      </c>
      <c r="Q714" s="367" t="s">
        <v>891</v>
      </c>
      <c r="R714" s="368" t="n">
        <v>17.53</v>
      </c>
      <c r="S714" s="30" t="n">
        <f aca="false">P714*R714</f>
        <v>210.36</v>
      </c>
      <c r="T714" s="123"/>
      <c r="U714" s="90" t="n">
        <f aca="false">S714*$T$709/SUM($S$709:$S$791)</f>
        <v>11.1471525603905</v>
      </c>
      <c r="V714" s="30" t="n">
        <f aca="false">U714+S714</f>
        <v>221.507152560391</v>
      </c>
      <c r="W714" s="30" t="n">
        <f aca="false">V714/P714</f>
        <v>18.4589293800325</v>
      </c>
    </row>
    <row r="715" customFormat="false" ht="15" hidden="false" customHeight="true" outlineLevel="0" collapsed="false">
      <c r="A715" s="76" t="s">
        <v>886</v>
      </c>
      <c r="B715" s="76" t="str">
        <f aca="false">RIGHT(A715,LEN(A715)-FIND("_",A715))</f>
        <v>C79916</v>
      </c>
      <c r="C715" s="77" t="str">
        <f aca="false">_xlfn.TEXTJOIN("-",TRUE(),MID(A715,1,4),MID(A715,5,2),MID(A715,7,2))</f>
        <v>2024-08-09</v>
      </c>
      <c r="D715" s="77" t="n">
        <v>45513</v>
      </c>
      <c r="E715" s="122" t="s">
        <v>887</v>
      </c>
      <c r="F715" s="122"/>
      <c r="G715" s="352" t="s">
        <v>888</v>
      </c>
      <c r="H715" s="77" t="n">
        <v>45512</v>
      </c>
      <c r="I715" s="257"/>
      <c r="J715" s="257"/>
      <c r="K715" s="122" t="s">
        <v>889</v>
      </c>
      <c r="L715" s="64"/>
      <c r="M715" s="122"/>
      <c r="N715" s="362" t="s">
        <v>902</v>
      </c>
      <c r="O715" s="362" t="s">
        <v>903</v>
      </c>
      <c r="P715" s="366" t="n">
        <v>200</v>
      </c>
      <c r="Q715" s="367" t="s">
        <v>891</v>
      </c>
      <c r="R715" s="368" t="n">
        <v>12.12</v>
      </c>
      <c r="S715" s="30" t="n">
        <f aca="false">P715*R715</f>
        <v>2424</v>
      </c>
      <c r="T715" s="123"/>
      <c r="U715" s="90" t="n">
        <f aca="false">S715*$T$709/SUM($S$709:$S$791)</f>
        <v>128.449789914369</v>
      </c>
      <c r="V715" s="30" t="n">
        <f aca="false">U715+S715</f>
        <v>2552.44978991437</v>
      </c>
      <c r="W715" s="30" t="n">
        <f aca="false">V715/P715</f>
        <v>12.7622489495718</v>
      </c>
    </row>
    <row r="716" customFormat="false" ht="15" hidden="false" customHeight="true" outlineLevel="0" collapsed="false">
      <c r="A716" s="76" t="s">
        <v>886</v>
      </c>
      <c r="B716" s="76" t="str">
        <f aca="false">RIGHT(A716,LEN(A716)-FIND("_",A716))</f>
        <v>C79916</v>
      </c>
      <c r="C716" s="77" t="str">
        <f aca="false">_xlfn.TEXTJOIN("-",TRUE(),MID(A716,1,4),MID(A716,5,2),MID(A716,7,2))</f>
        <v>2024-08-09</v>
      </c>
      <c r="D716" s="77" t="n">
        <v>45513</v>
      </c>
      <c r="E716" s="122" t="s">
        <v>887</v>
      </c>
      <c r="F716" s="122"/>
      <c r="G716" s="352" t="s">
        <v>888</v>
      </c>
      <c r="H716" s="77" t="n">
        <v>45512</v>
      </c>
      <c r="I716" s="257"/>
      <c r="J716" s="257"/>
      <c r="K716" s="122" t="s">
        <v>889</v>
      </c>
      <c r="L716" s="64"/>
      <c r="M716" s="122"/>
      <c r="N716" s="362" t="s">
        <v>904</v>
      </c>
      <c r="O716" s="362" t="s">
        <v>893</v>
      </c>
      <c r="P716" s="366" t="n">
        <v>10</v>
      </c>
      <c r="Q716" s="367" t="s">
        <v>891</v>
      </c>
      <c r="R716" s="368" t="n">
        <v>12.12</v>
      </c>
      <c r="S716" s="30" t="n">
        <f aca="false">P716*R716</f>
        <v>121.2</v>
      </c>
      <c r="T716" s="123"/>
      <c r="U716" s="90" t="n">
        <f aca="false">S716*$T$709/SUM($S$709:$S$791)</f>
        <v>6.42248949571846</v>
      </c>
      <c r="V716" s="30" t="n">
        <f aca="false">U716+S716</f>
        <v>127.622489495718</v>
      </c>
      <c r="W716" s="30" t="n">
        <f aca="false">V716/P716</f>
        <v>12.7622489495718</v>
      </c>
    </row>
    <row r="717" customFormat="false" ht="15" hidden="false" customHeight="true" outlineLevel="0" collapsed="false">
      <c r="A717" s="76" t="s">
        <v>886</v>
      </c>
      <c r="B717" s="76" t="str">
        <f aca="false">RIGHT(A717,LEN(A717)-FIND("_",A717))</f>
        <v>C79916</v>
      </c>
      <c r="C717" s="77" t="str">
        <f aca="false">_xlfn.TEXTJOIN("-",TRUE(),MID(A717,1,4),MID(A717,5,2),MID(A717,7,2))</f>
        <v>2024-08-09</v>
      </c>
      <c r="D717" s="77" t="n">
        <v>45513</v>
      </c>
      <c r="E717" s="122" t="s">
        <v>887</v>
      </c>
      <c r="F717" s="122"/>
      <c r="G717" s="352" t="s">
        <v>888</v>
      </c>
      <c r="H717" s="77" t="n">
        <v>45512</v>
      </c>
      <c r="I717" s="257"/>
      <c r="J717" s="257"/>
      <c r="K717" s="122" t="s">
        <v>889</v>
      </c>
      <c r="L717" s="64"/>
      <c r="M717" s="122"/>
      <c r="N717" s="362" t="s">
        <v>905</v>
      </c>
      <c r="O717" s="362" t="s">
        <v>906</v>
      </c>
      <c r="P717" s="366" t="n">
        <v>270</v>
      </c>
      <c r="Q717" s="367" t="s">
        <v>891</v>
      </c>
      <c r="R717" s="368" t="n">
        <v>20.19</v>
      </c>
      <c r="S717" s="30" t="n">
        <f aca="false">P717*R717</f>
        <v>5451.3</v>
      </c>
      <c r="T717" s="123"/>
      <c r="U717" s="90" t="n">
        <f aca="false">S717*$T$709/SUM($S$709:$S$791)</f>
        <v>288.868952046287</v>
      </c>
      <c r="V717" s="30" t="n">
        <f aca="false">U717+S717</f>
        <v>5740.16895204629</v>
      </c>
      <c r="W717" s="30" t="n">
        <f aca="false">V717/P717</f>
        <v>21.2598850075788</v>
      </c>
    </row>
    <row r="718" customFormat="false" ht="15" hidden="false" customHeight="true" outlineLevel="0" collapsed="false">
      <c r="A718" s="76" t="s">
        <v>886</v>
      </c>
      <c r="B718" s="76" t="str">
        <f aca="false">RIGHT(A718,LEN(A718)-FIND("_",A718))</f>
        <v>C79916</v>
      </c>
      <c r="C718" s="77" t="str">
        <f aca="false">_xlfn.TEXTJOIN("-",TRUE(),MID(A718,1,4),MID(A718,5,2),MID(A718,7,2))</f>
        <v>2024-08-09</v>
      </c>
      <c r="D718" s="77" t="n">
        <v>45513</v>
      </c>
      <c r="E718" s="122" t="s">
        <v>887</v>
      </c>
      <c r="F718" s="122"/>
      <c r="G718" s="352" t="s">
        <v>888</v>
      </c>
      <c r="H718" s="77" t="n">
        <v>45512</v>
      </c>
      <c r="I718" s="257"/>
      <c r="J718" s="257"/>
      <c r="K718" s="122" t="s">
        <v>889</v>
      </c>
      <c r="L718" s="64"/>
      <c r="M718" s="122"/>
      <c r="N718" s="362" t="s">
        <v>907</v>
      </c>
      <c r="O718" s="362" t="s">
        <v>908</v>
      </c>
      <c r="P718" s="366" t="n">
        <v>50</v>
      </c>
      <c r="Q718" s="367" t="s">
        <v>891</v>
      </c>
      <c r="R718" s="368" t="n">
        <v>5.66</v>
      </c>
      <c r="S718" s="30" t="n">
        <f aca="false">P718*R718</f>
        <v>283</v>
      </c>
      <c r="T718" s="123"/>
      <c r="U718" s="90" t="n">
        <f aca="false">S718*$T$709/SUM($S$709:$S$791)</f>
        <v>14.9964069908277</v>
      </c>
      <c r="V718" s="30" t="n">
        <f aca="false">U718+S718</f>
        <v>297.996406990828</v>
      </c>
      <c r="W718" s="30" t="n">
        <f aca="false">V718/P718</f>
        <v>5.95992813981655</v>
      </c>
    </row>
    <row r="719" customFormat="false" ht="15.75" hidden="false" customHeight="true" outlineLevel="0" collapsed="false">
      <c r="A719" s="76" t="s">
        <v>886</v>
      </c>
      <c r="B719" s="76" t="str">
        <f aca="false">RIGHT(A719,LEN(A719)-FIND("_",A719))</f>
        <v>C79916</v>
      </c>
      <c r="C719" s="77" t="str">
        <f aca="false">_xlfn.TEXTJOIN("-",TRUE(),MID(A719,1,4),MID(A719,5,2),MID(A719,7,2))</f>
        <v>2024-08-09</v>
      </c>
      <c r="D719" s="77" t="n">
        <v>45513</v>
      </c>
      <c r="E719" s="122" t="s">
        <v>887</v>
      </c>
      <c r="F719" s="122"/>
      <c r="G719" s="352" t="s">
        <v>888</v>
      </c>
      <c r="H719" s="77" t="n">
        <v>45512</v>
      </c>
      <c r="I719" s="257"/>
      <c r="J719" s="257"/>
      <c r="K719" s="122" t="s">
        <v>889</v>
      </c>
      <c r="L719" s="64"/>
      <c r="M719" s="122"/>
      <c r="N719" s="362" t="s">
        <v>909</v>
      </c>
      <c r="O719" s="362" t="s">
        <v>910</v>
      </c>
      <c r="P719" s="366" t="n">
        <v>100</v>
      </c>
      <c r="Q719" s="367" t="s">
        <v>891</v>
      </c>
      <c r="R719" s="368" t="n">
        <v>7.24</v>
      </c>
      <c r="S719" s="30" t="n">
        <f aca="false">P719*R719</f>
        <v>724</v>
      </c>
      <c r="T719" s="123"/>
      <c r="U719" s="90" t="n">
        <f aca="false">S719*$T$709/SUM($S$709:$S$791)</f>
        <v>38.3653662945558</v>
      </c>
      <c r="V719" s="30" t="n">
        <f aca="false">U719+S719</f>
        <v>762.365366294556</v>
      </c>
      <c r="W719" s="30" t="n">
        <f aca="false">V719/P719</f>
        <v>7.62365366294556</v>
      </c>
    </row>
    <row r="720" customFormat="false" ht="15" hidden="false" customHeight="true" outlineLevel="0" collapsed="false">
      <c r="A720" s="76" t="s">
        <v>886</v>
      </c>
      <c r="B720" s="76" t="str">
        <f aca="false">RIGHT(A720,LEN(A720)-FIND("_",A720))</f>
        <v>C79916</v>
      </c>
      <c r="C720" s="77" t="str">
        <f aca="false">_xlfn.TEXTJOIN("-",TRUE(),MID(A720,1,4),MID(A720,5,2),MID(A720,7,2))</f>
        <v>2024-08-09</v>
      </c>
      <c r="D720" s="77" t="n">
        <v>45513</v>
      </c>
      <c r="E720" s="122" t="s">
        <v>887</v>
      </c>
      <c r="F720" s="122"/>
      <c r="G720" s="352" t="s">
        <v>888</v>
      </c>
      <c r="H720" s="77" t="n">
        <v>45512</v>
      </c>
      <c r="I720" s="257"/>
      <c r="J720" s="257"/>
      <c r="K720" s="122" t="s">
        <v>889</v>
      </c>
      <c r="L720" s="64"/>
      <c r="M720" s="122"/>
      <c r="N720" s="362" t="s">
        <v>911</v>
      </c>
      <c r="O720" s="362" t="s">
        <v>912</v>
      </c>
      <c r="P720" s="366" t="n">
        <v>100</v>
      </c>
      <c r="Q720" s="367" t="s">
        <v>891</v>
      </c>
      <c r="R720" s="368" t="n">
        <v>8.61</v>
      </c>
      <c r="S720" s="30" t="n">
        <f aca="false">P720*R720</f>
        <v>861</v>
      </c>
      <c r="T720" s="130"/>
      <c r="U720" s="90" t="n">
        <f aca="false">S720*$T$709/SUM($S$709:$S$791)</f>
        <v>45.6251110215643</v>
      </c>
      <c r="V720" s="30" t="n">
        <f aca="false">U720+S720</f>
        <v>906.625111021564</v>
      </c>
      <c r="W720" s="30" t="n">
        <f aca="false">V720/P720</f>
        <v>9.06625111021564</v>
      </c>
    </row>
    <row r="721" customFormat="false" ht="15" hidden="false" customHeight="true" outlineLevel="0" collapsed="false">
      <c r="A721" s="76" t="s">
        <v>886</v>
      </c>
      <c r="B721" s="76" t="str">
        <f aca="false">RIGHT(A721,LEN(A721)-FIND("_",A721))</f>
        <v>C79916</v>
      </c>
      <c r="C721" s="77" t="str">
        <f aca="false">_xlfn.TEXTJOIN("-",TRUE(),MID(A721,1,4),MID(A721,5,2),MID(A721,7,2))</f>
        <v>2024-08-09</v>
      </c>
      <c r="D721" s="77" t="n">
        <v>45513</v>
      </c>
      <c r="E721" s="122" t="s">
        <v>887</v>
      </c>
      <c r="F721" s="122"/>
      <c r="G721" s="352" t="s">
        <v>888</v>
      </c>
      <c r="H721" s="77" t="n">
        <v>45512</v>
      </c>
      <c r="I721" s="257"/>
      <c r="J721" s="257"/>
      <c r="K721" s="122" t="s">
        <v>889</v>
      </c>
      <c r="L721" s="64"/>
      <c r="M721" s="122"/>
      <c r="N721" s="362" t="s">
        <v>913</v>
      </c>
      <c r="O721" s="362" t="s">
        <v>914</v>
      </c>
      <c r="P721" s="366" t="n">
        <v>125</v>
      </c>
      <c r="Q721" s="367" t="s">
        <v>891</v>
      </c>
      <c r="R721" s="368" t="n">
        <v>10.21</v>
      </c>
      <c r="S721" s="30" t="n">
        <f aca="false">P721*R721</f>
        <v>1276.25</v>
      </c>
      <c r="T721" s="130"/>
      <c r="U721" s="90" t="n">
        <f aca="false">S721*$T$709/SUM($S$709:$S$791)</f>
        <v>67.6295562616393</v>
      </c>
      <c r="V721" s="30" t="n">
        <f aca="false">U721+S721</f>
        <v>1343.87955626164</v>
      </c>
      <c r="W721" s="30" t="n">
        <f aca="false">V721/P721</f>
        <v>10.7510364500931</v>
      </c>
    </row>
    <row r="722" customFormat="false" ht="15" hidden="false" customHeight="true" outlineLevel="0" collapsed="false">
      <c r="A722" s="76" t="s">
        <v>886</v>
      </c>
      <c r="B722" s="76" t="str">
        <f aca="false">RIGHT(A722,LEN(A722)-FIND("_",A722))</f>
        <v>C79916</v>
      </c>
      <c r="C722" s="77" t="str">
        <f aca="false">_xlfn.TEXTJOIN("-",TRUE(),MID(A722,1,4),MID(A722,5,2),MID(A722,7,2))</f>
        <v>2024-08-09</v>
      </c>
      <c r="D722" s="77" t="n">
        <v>45513</v>
      </c>
      <c r="E722" s="122" t="s">
        <v>887</v>
      </c>
      <c r="F722" s="122"/>
      <c r="G722" s="352" t="s">
        <v>888</v>
      </c>
      <c r="H722" s="77" t="n">
        <v>45512</v>
      </c>
      <c r="I722" s="257"/>
      <c r="J722" s="257"/>
      <c r="K722" s="122" t="s">
        <v>889</v>
      </c>
      <c r="L722" s="64"/>
      <c r="M722" s="122"/>
      <c r="N722" s="362" t="s">
        <v>915</v>
      </c>
      <c r="O722" s="362" t="s">
        <v>916</v>
      </c>
      <c r="P722" s="366" t="n">
        <v>200</v>
      </c>
      <c r="Q722" s="367" t="s">
        <v>891</v>
      </c>
      <c r="R722" s="368" t="n">
        <v>4.55</v>
      </c>
      <c r="S722" s="30" t="n">
        <f aca="false">P722*R722</f>
        <v>910</v>
      </c>
      <c r="T722" s="130"/>
      <c r="U722" s="90" t="n">
        <f aca="false">S722*$T$709/SUM($S$709:$S$791)</f>
        <v>48.2216620553118</v>
      </c>
      <c r="V722" s="30" t="n">
        <f aca="false">U722+S722</f>
        <v>958.221662055312</v>
      </c>
      <c r="W722" s="30" t="n">
        <f aca="false">V722/P722</f>
        <v>4.79110831027656</v>
      </c>
    </row>
    <row r="723" customFormat="false" ht="15.75" hidden="false" customHeight="true" outlineLevel="0" collapsed="false">
      <c r="A723" s="76" t="s">
        <v>886</v>
      </c>
      <c r="B723" s="76" t="str">
        <f aca="false">RIGHT(A723,LEN(A723)-FIND("_",A723))</f>
        <v>C79916</v>
      </c>
      <c r="C723" s="77" t="str">
        <f aca="false">_xlfn.TEXTJOIN("-",TRUE(),MID(A723,1,4),MID(A723,5,2),MID(A723,7,2))</f>
        <v>2024-08-09</v>
      </c>
      <c r="D723" s="77" t="n">
        <v>45513</v>
      </c>
      <c r="E723" s="122" t="s">
        <v>887</v>
      </c>
      <c r="F723" s="122"/>
      <c r="G723" s="352" t="s">
        <v>888</v>
      </c>
      <c r="H723" s="77" t="n">
        <v>45512</v>
      </c>
      <c r="I723" s="257"/>
      <c r="J723" s="257"/>
      <c r="K723" s="122" t="s">
        <v>889</v>
      </c>
      <c r="L723" s="64"/>
      <c r="M723" s="122"/>
      <c r="N723" s="362" t="s">
        <v>917</v>
      </c>
      <c r="O723" s="362" t="s">
        <v>918</v>
      </c>
      <c r="P723" s="366" t="n">
        <v>100</v>
      </c>
      <c r="Q723" s="367" t="s">
        <v>891</v>
      </c>
      <c r="R723" s="368" t="n">
        <v>4.55</v>
      </c>
      <c r="S723" s="30" t="n">
        <f aca="false">P723*R723</f>
        <v>455</v>
      </c>
      <c r="T723" s="130"/>
      <c r="U723" s="90" t="n">
        <f aca="false">S723*$T$709/SUM($S$709:$S$791)</f>
        <v>24.1108310276559</v>
      </c>
      <c r="V723" s="30" t="n">
        <f aca="false">U723+S723</f>
        <v>479.110831027656</v>
      </c>
      <c r="W723" s="30" t="n">
        <f aca="false">V723/P723</f>
        <v>4.79110831027656</v>
      </c>
    </row>
    <row r="724" customFormat="false" ht="15" hidden="false" customHeight="true" outlineLevel="0" collapsed="false">
      <c r="A724" s="76" t="s">
        <v>886</v>
      </c>
      <c r="B724" s="76" t="str">
        <f aca="false">RIGHT(A724,LEN(A724)-FIND("_",A724))</f>
        <v>C79916</v>
      </c>
      <c r="C724" s="77" t="str">
        <f aca="false">_xlfn.TEXTJOIN("-",TRUE(),MID(A724,1,4),MID(A724,5,2),MID(A724,7,2))</f>
        <v>2024-08-09</v>
      </c>
      <c r="D724" s="77" t="n">
        <v>45513</v>
      </c>
      <c r="E724" s="122" t="s">
        <v>887</v>
      </c>
      <c r="F724" s="122"/>
      <c r="G724" s="352" t="s">
        <v>888</v>
      </c>
      <c r="H724" s="77" t="n">
        <v>45512</v>
      </c>
      <c r="I724" s="257"/>
      <c r="J724" s="257"/>
      <c r="K724" s="122" t="s">
        <v>889</v>
      </c>
      <c r="L724" s="369"/>
      <c r="M724" s="309"/>
      <c r="N724" s="362" t="s">
        <v>919</v>
      </c>
      <c r="O724" s="362" t="s">
        <v>920</v>
      </c>
      <c r="P724" s="366" t="n">
        <v>20</v>
      </c>
      <c r="Q724" s="367" t="s">
        <v>891</v>
      </c>
      <c r="R724" s="368" t="n">
        <v>5.22</v>
      </c>
      <c r="S724" s="30" t="n">
        <f aca="false">P724*R724</f>
        <v>104.4</v>
      </c>
      <c r="T724" s="130"/>
      <c r="U724" s="90" t="n">
        <f aca="false">S724*$T$709/SUM($S$709:$S$791)</f>
        <v>5.53224342700501</v>
      </c>
      <c r="V724" s="30" t="n">
        <f aca="false">U724+S724</f>
        <v>109.932243427005</v>
      </c>
      <c r="W724" s="30" t="n">
        <f aca="false">V724/P724</f>
        <v>5.49661217135025</v>
      </c>
    </row>
    <row r="725" customFormat="false" ht="15" hidden="false" customHeight="true" outlineLevel="0" collapsed="false">
      <c r="A725" s="76" t="s">
        <v>886</v>
      </c>
      <c r="B725" s="76" t="str">
        <f aca="false">RIGHT(A725,LEN(A725)-FIND("_",A725))</f>
        <v>C79916</v>
      </c>
      <c r="C725" s="77" t="str">
        <f aca="false">_xlfn.TEXTJOIN("-",TRUE(),MID(A725,1,4),MID(A725,5,2),MID(A725,7,2))</f>
        <v>2024-08-09</v>
      </c>
      <c r="D725" s="77" t="n">
        <v>45513</v>
      </c>
      <c r="E725" s="122" t="s">
        <v>887</v>
      </c>
      <c r="F725" s="122"/>
      <c r="G725" s="352" t="s">
        <v>888</v>
      </c>
      <c r="H725" s="77" t="n">
        <v>45512</v>
      </c>
      <c r="I725" s="257"/>
      <c r="J725" s="257"/>
      <c r="K725" s="122" t="s">
        <v>889</v>
      </c>
      <c r="L725" s="369"/>
      <c r="M725" s="309"/>
      <c r="N725" s="362" t="s">
        <v>921</v>
      </c>
      <c r="O725" s="362" t="s">
        <v>403</v>
      </c>
      <c r="P725" s="366" t="n">
        <v>20</v>
      </c>
      <c r="Q725" s="367" t="s">
        <v>891</v>
      </c>
      <c r="R725" s="368" t="n">
        <v>8.04</v>
      </c>
      <c r="S725" s="30" t="n">
        <f aca="false">P725*R725</f>
        <v>160.8</v>
      </c>
      <c r="T725" s="130"/>
      <c r="U725" s="90" t="n">
        <f aca="false">S725*$T$709/SUM($S$709:$S$791)</f>
        <v>8.52092665768587</v>
      </c>
      <c r="V725" s="30" t="n">
        <f aca="false">U725+S725</f>
        <v>169.320926657686</v>
      </c>
      <c r="W725" s="30" t="n">
        <f aca="false">V725/P725</f>
        <v>8.46604633288429</v>
      </c>
    </row>
    <row r="726" customFormat="false" ht="15" hidden="false" customHeight="true" outlineLevel="0" collapsed="false">
      <c r="A726" s="76" t="s">
        <v>886</v>
      </c>
      <c r="B726" s="76" t="str">
        <f aca="false">RIGHT(A726,LEN(A726)-FIND("_",A726))</f>
        <v>C79916</v>
      </c>
      <c r="C726" s="77" t="str">
        <f aca="false">_xlfn.TEXTJOIN("-",TRUE(),MID(A726,1,4),MID(A726,5,2),MID(A726,7,2))</f>
        <v>2024-08-09</v>
      </c>
      <c r="D726" s="77" t="n">
        <v>45513</v>
      </c>
      <c r="E726" s="122" t="s">
        <v>887</v>
      </c>
      <c r="F726" s="122"/>
      <c r="G726" s="352" t="s">
        <v>888</v>
      </c>
      <c r="H726" s="77" t="n">
        <v>45512</v>
      </c>
      <c r="I726" s="257"/>
      <c r="J726" s="257"/>
      <c r="K726" s="122" t="s">
        <v>889</v>
      </c>
      <c r="L726" s="369"/>
      <c r="M726" s="309"/>
      <c r="N726" s="362" t="s">
        <v>922</v>
      </c>
      <c r="O726" s="362" t="s">
        <v>395</v>
      </c>
      <c r="P726" s="366" t="n">
        <v>40</v>
      </c>
      <c r="Q726" s="367" t="s">
        <v>891</v>
      </c>
      <c r="R726" s="368" t="n">
        <v>3.1</v>
      </c>
      <c r="S726" s="30" t="n">
        <f aca="false">P726*R726</f>
        <v>124</v>
      </c>
      <c r="T726" s="130"/>
      <c r="U726" s="90" t="n">
        <f aca="false">S726*$T$709/SUM($S$709:$S$791)</f>
        <v>6.57086384050403</v>
      </c>
      <c r="V726" s="30" t="n">
        <f aca="false">U726+S726</f>
        <v>130.570863840504</v>
      </c>
      <c r="W726" s="30" t="n">
        <f aca="false">V726/P726</f>
        <v>3.2642715960126</v>
      </c>
    </row>
    <row r="727" customFormat="false" ht="15.75" hidden="false" customHeight="true" outlineLevel="0" collapsed="false">
      <c r="A727" s="76" t="s">
        <v>886</v>
      </c>
      <c r="B727" s="76" t="str">
        <f aca="false">RIGHT(A727,LEN(A727)-FIND("_",A727))</f>
        <v>C79916</v>
      </c>
      <c r="C727" s="77" t="str">
        <f aca="false">_xlfn.TEXTJOIN("-",TRUE(),MID(A727,1,4),MID(A727,5,2),MID(A727,7,2))</f>
        <v>2024-08-09</v>
      </c>
      <c r="D727" s="77" t="n">
        <v>45513</v>
      </c>
      <c r="E727" s="122" t="s">
        <v>887</v>
      </c>
      <c r="F727" s="122"/>
      <c r="G727" s="352" t="s">
        <v>888</v>
      </c>
      <c r="H727" s="77" t="n">
        <v>45512</v>
      </c>
      <c r="I727" s="257"/>
      <c r="J727" s="257"/>
      <c r="K727" s="122" t="s">
        <v>889</v>
      </c>
      <c r="L727" s="369"/>
      <c r="M727" s="309"/>
      <c r="N727" s="362" t="s">
        <v>923</v>
      </c>
      <c r="O727" s="362" t="s">
        <v>466</v>
      </c>
      <c r="P727" s="366" t="n">
        <v>50</v>
      </c>
      <c r="Q727" s="367" t="s">
        <v>891</v>
      </c>
      <c r="R727" s="368" t="n">
        <v>9.28</v>
      </c>
      <c r="S727" s="30" t="n">
        <f aca="false">P727*R727</f>
        <v>464</v>
      </c>
      <c r="T727" s="130"/>
      <c r="U727" s="90" t="n">
        <f aca="false">S727*$T$709/SUM($S$709:$S$791)</f>
        <v>24.5877485644667</v>
      </c>
      <c r="V727" s="30" t="n">
        <f aca="false">U727+S727</f>
        <v>488.587748564467</v>
      </c>
      <c r="W727" s="30" t="n">
        <f aca="false">V727/P727</f>
        <v>9.77175497128933</v>
      </c>
    </row>
    <row r="728" customFormat="false" ht="15" hidden="false" customHeight="true" outlineLevel="0" collapsed="false">
      <c r="A728" s="76" t="s">
        <v>886</v>
      </c>
      <c r="B728" s="76" t="str">
        <f aca="false">RIGHT(A728,LEN(A728)-FIND("_",A728))</f>
        <v>C79916</v>
      </c>
      <c r="C728" s="77" t="str">
        <f aca="false">_xlfn.TEXTJOIN("-",TRUE(),MID(A728,1,4),MID(A728,5,2),MID(A728,7,2))</f>
        <v>2024-08-09</v>
      </c>
      <c r="D728" s="77" t="n">
        <v>45513</v>
      </c>
      <c r="E728" s="122" t="s">
        <v>887</v>
      </c>
      <c r="F728" s="122"/>
      <c r="G728" s="352" t="s">
        <v>888</v>
      </c>
      <c r="H728" s="77" t="n">
        <v>45512</v>
      </c>
      <c r="I728" s="257"/>
      <c r="J728" s="257"/>
      <c r="K728" s="122" t="s">
        <v>889</v>
      </c>
      <c r="L728" s="369"/>
      <c r="M728" s="122"/>
      <c r="N728" s="362" t="s">
        <v>924</v>
      </c>
      <c r="O728" s="362" t="s">
        <v>470</v>
      </c>
      <c r="P728" s="366" t="n">
        <v>20</v>
      </c>
      <c r="Q728" s="367" t="s">
        <v>891</v>
      </c>
      <c r="R728" s="368" t="n">
        <v>15.13</v>
      </c>
      <c r="S728" s="30" t="n">
        <f aca="false">P728*R728</f>
        <v>302.6</v>
      </c>
      <c r="T728" s="123"/>
      <c r="U728" s="90" t="n">
        <f aca="false">S728*$T$709/SUM($S$709:$S$791)</f>
        <v>16.0350274043268</v>
      </c>
      <c r="V728" s="30" t="n">
        <f aca="false">U728+S728</f>
        <v>318.635027404327</v>
      </c>
      <c r="W728" s="30" t="n">
        <f aca="false">V728/P728</f>
        <v>15.9317513702163</v>
      </c>
    </row>
    <row r="729" customFormat="false" ht="15" hidden="false" customHeight="true" outlineLevel="0" collapsed="false">
      <c r="A729" s="76" t="s">
        <v>886</v>
      </c>
      <c r="B729" s="76" t="str">
        <f aca="false">RIGHT(A729,LEN(A729)-FIND("_",A729))</f>
        <v>C79916</v>
      </c>
      <c r="C729" s="77" t="str">
        <f aca="false">_xlfn.TEXTJOIN("-",TRUE(),MID(A729,1,4),MID(A729,5,2),MID(A729,7,2))</f>
        <v>2024-08-09</v>
      </c>
      <c r="D729" s="77" t="n">
        <v>45513</v>
      </c>
      <c r="E729" s="122" t="s">
        <v>887</v>
      </c>
      <c r="F729" s="122"/>
      <c r="G729" s="352" t="s">
        <v>888</v>
      </c>
      <c r="H729" s="77" t="n">
        <v>45512</v>
      </c>
      <c r="I729" s="257"/>
      <c r="J729" s="257"/>
      <c r="K729" s="122" t="s">
        <v>889</v>
      </c>
      <c r="L729" s="369"/>
      <c r="M729" s="122"/>
      <c r="N729" s="362" t="s">
        <v>925</v>
      </c>
      <c r="O729" s="362" t="s">
        <v>926</v>
      </c>
      <c r="P729" s="366" t="n">
        <v>5</v>
      </c>
      <c r="Q729" s="367" t="s">
        <v>891</v>
      </c>
      <c r="R729" s="368" t="n">
        <v>8.37</v>
      </c>
      <c r="S729" s="30" t="n">
        <f aca="false">P729*R729</f>
        <v>41.85</v>
      </c>
      <c r="T729" s="123"/>
      <c r="U729" s="90" t="n">
        <f aca="false">S729*$T$709/SUM($S$709:$S$791)</f>
        <v>2.21766654617011</v>
      </c>
      <c r="V729" s="30" t="n">
        <f aca="false">U729+S729</f>
        <v>44.0676665461701</v>
      </c>
      <c r="W729" s="30" t="n">
        <f aca="false">V729/P729</f>
        <v>8.81353330923402</v>
      </c>
    </row>
    <row r="730" customFormat="false" ht="15" hidden="false" customHeight="true" outlineLevel="0" collapsed="false">
      <c r="A730" s="76" t="s">
        <v>886</v>
      </c>
      <c r="B730" s="76" t="str">
        <f aca="false">RIGHT(A730,LEN(A730)-FIND("_",A730))</f>
        <v>C79916</v>
      </c>
      <c r="C730" s="77" t="str">
        <f aca="false">_xlfn.TEXTJOIN("-",TRUE(),MID(A730,1,4),MID(A730,5,2),MID(A730,7,2))</f>
        <v>2024-08-09</v>
      </c>
      <c r="D730" s="77" t="n">
        <v>45513</v>
      </c>
      <c r="E730" s="122" t="s">
        <v>887</v>
      </c>
      <c r="F730" s="122"/>
      <c r="G730" s="352" t="s">
        <v>888</v>
      </c>
      <c r="H730" s="77" t="n">
        <v>45512</v>
      </c>
      <c r="I730" s="257"/>
      <c r="J730" s="257"/>
      <c r="K730" s="122" t="s">
        <v>889</v>
      </c>
      <c r="L730" s="369"/>
      <c r="M730" s="122"/>
      <c r="N730" s="362" t="s">
        <v>927</v>
      </c>
      <c r="O730" s="362" t="s">
        <v>928</v>
      </c>
      <c r="P730" s="366" t="n">
        <v>5</v>
      </c>
      <c r="Q730" s="367" t="s">
        <v>891</v>
      </c>
      <c r="R730" s="368" t="n">
        <v>4.23</v>
      </c>
      <c r="S730" s="30" t="n">
        <f aca="false">P730*R730</f>
        <v>21.15</v>
      </c>
      <c r="T730" s="123"/>
      <c r="U730" s="90" t="n">
        <f aca="false">S730*$T$709/SUM($S$709:$S$791)</f>
        <v>1.12075621150532</v>
      </c>
      <c r="V730" s="30" t="n">
        <f aca="false">U730+S730</f>
        <v>22.2707562115053</v>
      </c>
      <c r="W730" s="30" t="n">
        <f aca="false">V730/P730</f>
        <v>4.45415124230107</v>
      </c>
    </row>
    <row r="731" customFormat="false" ht="15" hidden="false" customHeight="true" outlineLevel="0" collapsed="false">
      <c r="A731" s="76" t="s">
        <v>886</v>
      </c>
      <c r="B731" s="76" t="str">
        <f aca="false">RIGHT(A731,LEN(A731)-FIND("_",A731))</f>
        <v>C79916</v>
      </c>
      <c r="C731" s="77" t="str">
        <f aca="false">_xlfn.TEXTJOIN("-",TRUE(),MID(A731,1,4),MID(A731,5,2),MID(A731,7,2))</f>
        <v>2024-08-09</v>
      </c>
      <c r="D731" s="77" t="n">
        <v>45513</v>
      </c>
      <c r="E731" s="122" t="s">
        <v>887</v>
      </c>
      <c r="F731" s="122"/>
      <c r="G731" s="352" t="s">
        <v>888</v>
      </c>
      <c r="H731" s="77" t="n">
        <v>45512</v>
      </c>
      <c r="I731" s="257"/>
      <c r="J731" s="257"/>
      <c r="K731" s="122" t="s">
        <v>889</v>
      </c>
      <c r="L731" s="369"/>
      <c r="M731" s="122"/>
      <c r="N731" s="362" t="s">
        <v>929</v>
      </c>
      <c r="O731" s="362" t="s">
        <v>930</v>
      </c>
      <c r="P731" s="366" t="n">
        <v>5</v>
      </c>
      <c r="Q731" s="367" t="s">
        <v>891</v>
      </c>
      <c r="R731" s="368" t="n">
        <v>18.59</v>
      </c>
      <c r="S731" s="30" t="n">
        <f aca="false">P731*R731</f>
        <v>92.95</v>
      </c>
      <c r="T731" s="123"/>
      <c r="U731" s="90" t="n">
        <f aca="false">S731*$T$709/SUM($S$709:$S$791)</f>
        <v>4.92549833850685</v>
      </c>
      <c r="V731" s="30" t="n">
        <f aca="false">U731+S731</f>
        <v>97.8754983385069</v>
      </c>
      <c r="W731" s="30" t="n">
        <f aca="false">V731/P731</f>
        <v>19.5750996677014</v>
      </c>
    </row>
    <row r="732" customFormat="false" ht="15" hidden="false" customHeight="true" outlineLevel="0" collapsed="false">
      <c r="A732" s="76" t="s">
        <v>886</v>
      </c>
      <c r="B732" s="76" t="str">
        <f aca="false">RIGHT(A732,LEN(A732)-FIND("_",A732))</f>
        <v>C79916</v>
      </c>
      <c r="C732" s="77" t="str">
        <f aca="false">_xlfn.TEXTJOIN("-",TRUE(),MID(A732,1,4),MID(A732,5,2),MID(A732,7,2))</f>
        <v>2024-08-09</v>
      </c>
      <c r="D732" s="77" t="n">
        <v>45513</v>
      </c>
      <c r="E732" s="122" t="s">
        <v>887</v>
      </c>
      <c r="F732" s="122"/>
      <c r="G732" s="352" t="s">
        <v>888</v>
      </c>
      <c r="H732" s="77" t="n">
        <v>45512</v>
      </c>
      <c r="I732" s="257"/>
      <c r="J732" s="257"/>
      <c r="K732" s="122" t="s">
        <v>889</v>
      </c>
      <c r="L732" s="369"/>
      <c r="M732" s="122"/>
      <c r="N732" s="362" t="s">
        <v>931</v>
      </c>
      <c r="O732" s="362" t="s">
        <v>932</v>
      </c>
      <c r="P732" s="366" t="n">
        <v>5</v>
      </c>
      <c r="Q732" s="367" t="s">
        <v>891</v>
      </c>
      <c r="R732" s="368" t="n">
        <v>22.91</v>
      </c>
      <c r="S732" s="30" t="n">
        <f aca="false">P732*R732</f>
        <v>114.55</v>
      </c>
      <c r="T732" s="123"/>
      <c r="U732" s="90" t="n">
        <f aca="false">S732*$T$709/SUM($S$709:$S$791)</f>
        <v>6.07010042685272</v>
      </c>
      <c r="V732" s="30" t="n">
        <f aca="false">U732+S732</f>
        <v>120.620100426853</v>
      </c>
      <c r="W732" s="30" t="n">
        <f aca="false">V732/P732</f>
        <v>24.1240200853705</v>
      </c>
    </row>
    <row r="733" customFormat="false" ht="15" hidden="false" customHeight="true" outlineLevel="0" collapsed="false">
      <c r="A733" s="76" t="s">
        <v>886</v>
      </c>
      <c r="B733" s="76" t="str">
        <f aca="false">RIGHT(A733,LEN(A733)-FIND("_",A733))</f>
        <v>C79916</v>
      </c>
      <c r="C733" s="77" t="str">
        <f aca="false">_xlfn.TEXTJOIN("-",TRUE(),MID(A733,1,4),MID(A733,5,2),MID(A733,7,2))</f>
        <v>2024-08-09</v>
      </c>
      <c r="D733" s="77" t="n">
        <v>45513</v>
      </c>
      <c r="E733" s="122" t="s">
        <v>887</v>
      </c>
      <c r="F733" s="122"/>
      <c r="G733" s="352" t="s">
        <v>888</v>
      </c>
      <c r="H733" s="77" t="n">
        <v>45512</v>
      </c>
      <c r="I733" s="257"/>
      <c r="J733" s="257"/>
      <c r="K733" s="122" t="s">
        <v>889</v>
      </c>
      <c r="L733" s="369"/>
      <c r="M733" s="122"/>
      <c r="N733" s="362" t="s">
        <v>933</v>
      </c>
      <c r="O733" s="362" t="s">
        <v>934</v>
      </c>
      <c r="P733" s="366" t="n">
        <v>5</v>
      </c>
      <c r="Q733" s="367" t="s">
        <v>891</v>
      </c>
      <c r="R733" s="368" t="n">
        <v>16.13</v>
      </c>
      <c r="S733" s="30" t="n">
        <f aca="false">P733*R733</f>
        <v>80.65</v>
      </c>
      <c r="T733" s="123"/>
      <c r="U733" s="90" t="n">
        <f aca="false">S733*$T$709/SUM($S$709:$S$791)</f>
        <v>4.27371103819879</v>
      </c>
      <c r="V733" s="30" t="n">
        <f aca="false">U733+S733</f>
        <v>84.9237110381988</v>
      </c>
      <c r="W733" s="30" t="n">
        <f aca="false">V733/P733</f>
        <v>16.9847422076398</v>
      </c>
    </row>
    <row r="734" customFormat="false" ht="15" hidden="false" customHeight="true" outlineLevel="0" collapsed="false">
      <c r="A734" s="76" t="s">
        <v>886</v>
      </c>
      <c r="B734" s="76" t="str">
        <f aca="false">RIGHT(A734,LEN(A734)-FIND("_",A734))</f>
        <v>C79916</v>
      </c>
      <c r="C734" s="77" t="str">
        <f aca="false">_xlfn.TEXTJOIN("-",TRUE(),MID(A734,1,4),MID(A734,5,2),MID(A734,7,2))</f>
        <v>2024-08-09</v>
      </c>
      <c r="D734" s="77" t="n">
        <v>45513</v>
      </c>
      <c r="E734" s="122" t="s">
        <v>887</v>
      </c>
      <c r="F734" s="122"/>
      <c r="G734" s="352" t="s">
        <v>888</v>
      </c>
      <c r="H734" s="77" t="n">
        <v>45512</v>
      </c>
      <c r="I734" s="257"/>
      <c r="J734" s="257"/>
      <c r="K734" s="122" t="s">
        <v>889</v>
      </c>
      <c r="L734" s="369"/>
      <c r="M734" s="122"/>
      <c r="N734" s="362" t="s">
        <v>935</v>
      </c>
      <c r="O734" s="362" t="s">
        <v>936</v>
      </c>
      <c r="P734" s="366" t="n">
        <v>5</v>
      </c>
      <c r="Q734" s="367" t="s">
        <v>891</v>
      </c>
      <c r="R734" s="368" t="n">
        <v>52.12</v>
      </c>
      <c r="S734" s="30" t="n">
        <f aca="false">P734*R734</f>
        <v>260.6</v>
      </c>
      <c r="T734" s="123"/>
      <c r="U734" s="90" t="n">
        <f aca="false">S734*$T$709/SUM($S$709:$S$791)</f>
        <v>13.8094122325431</v>
      </c>
      <c r="V734" s="30" t="n">
        <f aca="false">U734+S734</f>
        <v>274.409412232543</v>
      </c>
      <c r="W734" s="30" t="n">
        <f aca="false">V734/P734</f>
        <v>54.8818824465086</v>
      </c>
    </row>
    <row r="735" customFormat="false" ht="15" hidden="false" customHeight="true" outlineLevel="0" collapsed="false">
      <c r="A735" s="76" t="s">
        <v>886</v>
      </c>
      <c r="B735" s="76" t="str">
        <f aca="false">RIGHT(A735,LEN(A735)-FIND("_",A735))</f>
        <v>C79916</v>
      </c>
      <c r="C735" s="77" t="str">
        <f aca="false">_xlfn.TEXTJOIN("-",TRUE(),MID(A735,1,4),MID(A735,5,2),MID(A735,7,2))</f>
        <v>2024-08-09</v>
      </c>
      <c r="D735" s="77" t="n">
        <v>45513</v>
      </c>
      <c r="E735" s="122" t="s">
        <v>887</v>
      </c>
      <c r="F735" s="122"/>
      <c r="G735" s="352" t="s">
        <v>888</v>
      </c>
      <c r="H735" s="77" t="n">
        <v>45512</v>
      </c>
      <c r="I735" s="257"/>
      <c r="J735" s="257"/>
      <c r="K735" s="122" t="s">
        <v>889</v>
      </c>
      <c r="L735" s="369"/>
      <c r="M735" s="122"/>
      <c r="N735" s="362" t="s">
        <v>921</v>
      </c>
      <c r="O735" s="362" t="s">
        <v>403</v>
      </c>
      <c r="P735" s="366" t="n">
        <v>20</v>
      </c>
      <c r="Q735" s="367" t="s">
        <v>891</v>
      </c>
      <c r="R735" s="368" t="n">
        <v>8.8</v>
      </c>
      <c r="S735" s="30" t="n">
        <f aca="false">P735*R735</f>
        <v>176</v>
      </c>
      <c r="T735" s="123"/>
      <c r="U735" s="90" t="n">
        <f aca="false">S735*$T$709/SUM($S$709:$S$791)</f>
        <v>9.32638738652185</v>
      </c>
      <c r="V735" s="30" t="n">
        <f aca="false">U735+S735</f>
        <v>185.326387386522</v>
      </c>
      <c r="W735" s="30" t="n">
        <f aca="false">V735/P735</f>
        <v>9.26631936932609</v>
      </c>
    </row>
    <row r="736" customFormat="false" ht="15" hidden="false" customHeight="true" outlineLevel="0" collapsed="false">
      <c r="A736" s="76" t="s">
        <v>886</v>
      </c>
      <c r="B736" s="76" t="str">
        <f aca="false">RIGHT(A736,LEN(A736)-FIND("_",A736))</f>
        <v>C79916</v>
      </c>
      <c r="C736" s="77" t="str">
        <f aca="false">_xlfn.TEXTJOIN("-",TRUE(),MID(A736,1,4),MID(A736,5,2),MID(A736,7,2))</f>
        <v>2024-08-09</v>
      </c>
      <c r="D736" s="77" t="n">
        <v>45513</v>
      </c>
      <c r="E736" s="122" t="s">
        <v>887</v>
      </c>
      <c r="F736" s="122"/>
      <c r="G736" s="352" t="s">
        <v>888</v>
      </c>
      <c r="H736" s="77" t="n">
        <v>45512</v>
      </c>
      <c r="I736" s="257"/>
      <c r="J736" s="257"/>
      <c r="K736" s="122" t="s">
        <v>889</v>
      </c>
      <c r="L736" s="369"/>
      <c r="M736" s="122"/>
      <c r="N736" s="362" t="s">
        <v>937</v>
      </c>
      <c r="O736" s="362" t="s">
        <v>938</v>
      </c>
      <c r="P736" s="366" t="n">
        <v>20</v>
      </c>
      <c r="Q736" s="367" t="s">
        <v>891</v>
      </c>
      <c r="R736" s="368" t="n">
        <v>16.09</v>
      </c>
      <c r="S736" s="30" t="n">
        <f aca="false">P736*R736</f>
        <v>321.8</v>
      </c>
      <c r="T736" s="123"/>
      <c r="U736" s="90" t="n">
        <f aca="false">S736*$T$709/SUM($S$709:$S$791)</f>
        <v>17.0524514828564</v>
      </c>
      <c r="V736" s="30" t="n">
        <f aca="false">U736+S736</f>
        <v>338.852451482856</v>
      </c>
      <c r="W736" s="30" t="n">
        <f aca="false">V736/P736</f>
        <v>16.9426225741428</v>
      </c>
    </row>
    <row r="737" customFormat="false" ht="15" hidden="false" customHeight="true" outlineLevel="0" collapsed="false">
      <c r="A737" s="76" t="s">
        <v>886</v>
      </c>
      <c r="B737" s="76" t="str">
        <f aca="false">RIGHT(A737,LEN(A737)-FIND("_",A737))</f>
        <v>C79916</v>
      </c>
      <c r="C737" s="77" t="str">
        <f aca="false">_xlfn.TEXTJOIN("-",TRUE(),MID(A737,1,4),MID(A737,5,2),MID(A737,7,2))</f>
        <v>2024-08-09</v>
      </c>
      <c r="D737" s="77" t="n">
        <v>45513</v>
      </c>
      <c r="E737" s="122" t="s">
        <v>887</v>
      </c>
      <c r="F737" s="122"/>
      <c r="G737" s="352" t="s">
        <v>888</v>
      </c>
      <c r="H737" s="77" t="n">
        <v>45512</v>
      </c>
      <c r="I737" s="257"/>
      <c r="J737" s="257"/>
      <c r="K737" s="122" t="s">
        <v>889</v>
      </c>
      <c r="L737" s="369"/>
      <c r="M737" s="122"/>
      <c r="N737" s="362" t="s">
        <v>939</v>
      </c>
      <c r="O737" s="362" t="s">
        <v>940</v>
      </c>
      <c r="P737" s="366" t="n">
        <v>100</v>
      </c>
      <c r="Q737" s="367" t="s">
        <v>891</v>
      </c>
      <c r="R737" s="368" t="n">
        <v>13.01</v>
      </c>
      <c r="S737" s="30" t="n">
        <f aca="false">P737*R737</f>
        <v>1301</v>
      </c>
      <c r="T737" s="123"/>
      <c r="U737" s="90" t="n">
        <f aca="false">S737*$T$709/SUM($S$709:$S$791)</f>
        <v>68.9410794878689</v>
      </c>
      <c r="V737" s="30" t="n">
        <f aca="false">U737+S737</f>
        <v>1369.94107948787</v>
      </c>
      <c r="W737" s="30" t="n">
        <f aca="false">V737/P737</f>
        <v>13.6994107948787</v>
      </c>
    </row>
    <row r="738" customFormat="false" ht="15" hidden="false" customHeight="true" outlineLevel="0" collapsed="false">
      <c r="A738" s="76" t="s">
        <v>886</v>
      </c>
      <c r="B738" s="76" t="str">
        <f aca="false">RIGHT(A738,LEN(A738)-FIND("_",A738))</f>
        <v>C79916</v>
      </c>
      <c r="C738" s="77" t="str">
        <f aca="false">_xlfn.TEXTJOIN("-",TRUE(),MID(A738,1,4),MID(A738,5,2),MID(A738,7,2))</f>
        <v>2024-08-09</v>
      </c>
      <c r="D738" s="77" t="n">
        <v>45513</v>
      </c>
      <c r="E738" s="122" t="s">
        <v>887</v>
      </c>
      <c r="F738" s="122"/>
      <c r="G738" s="352" t="s">
        <v>888</v>
      </c>
      <c r="H738" s="77" t="n">
        <v>45512</v>
      </c>
      <c r="I738" s="257"/>
      <c r="J738" s="257"/>
      <c r="K738" s="122" t="s">
        <v>889</v>
      </c>
      <c r="L738" s="369"/>
      <c r="M738" s="122"/>
      <c r="N738" s="362" t="s">
        <v>941</v>
      </c>
      <c r="O738" s="362" t="s">
        <v>942</v>
      </c>
      <c r="P738" s="366" t="n">
        <v>30</v>
      </c>
      <c r="Q738" s="367" t="s">
        <v>891</v>
      </c>
      <c r="R738" s="368" t="n">
        <v>16.28</v>
      </c>
      <c r="S738" s="30" t="n">
        <f aca="false">P738*R738</f>
        <v>488.4</v>
      </c>
      <c r="T738" s="123"/>
      <c r="U738" s="90" t="n">
        <f aca="false">S738*$T$709/SUM($S$709:$S$791)</f>
        <v>25.8807249975981</v>
      </c>
      <c r="V738" s="30" t="n">
        <f aca="false">U738+S738</f>
        <v>514.280724997598</v>
      </c>
      <c r="W738" s="30" t="n">
        <f aca="false">V738/P738</f>
        <v>17.1426908332533</v>
      </c>
    </row>
    <row r="739" customFormat="false" ht="15" hidden="false" customHeight="true" outlineLevel="0" collapsed="false">
      <c r="A739" s="76" t="s">
        <v>886</v>
      </c>
      <c r="B739" s="76" t="str">
        <f aca="false">RIGHT(A739,LEN(A739)-FIND("_",A739))</f>
        <v>C79916</v>
      </c>
      <c r="C739" s="77" t="str">
        <f aca="false">_xlfn.TEXTJOIN("-",TRUE(),MID(A739,1,4),MID(A739,5,2),MID(A739,7,2))</f>
        <v>2024-08-09</v>
      </c>
      <c r="D739" s="77" t="n">
        <v>45513</v>
      </c>
      <c r="E739" s="122" t="s">
        <v>887</v>
      </c>
      <c r="F739" s="122"/>
      <c r="G739" s="352" t="s">
        <v>888</v>
      </c>
      <c r="H739" s="77" t="n">
        <v>45512</v>
      </c>
      <c r="I739" s="257"/>
      <c r="J739" s="257"/>
      <c r="K739" s="122" t="s">
        <v>889</v>
      </c>
      <c r="L739" s="369"/>
      <c r="M739" s="122"/>
      <c r="N739" s="362" t="s">
        <v>943</v>
      </c>
      <c r="O739" s="362" t="s">
        <v>944</v>
      </c>
      <c r="P739" s="366" t="n">
        <v>10</v>
      </c>
      <c r="Q739" s="367" t="s">
        <v>891</v>
      </c>
      <c r="R739" s="368" t="n">
        <v>4.16</v>
      </c>
      <c r="S739" s="30" t="n">
        <f aca="false">P739*R739</f>
        <v>41.6</v>
      </c>
      <c r="T739" s="123"/>
      <c r="U739" s="90" t="n">
        <f aca="false">S739*$T$709/SUM($S$709:$S$791)</f>
        <v>2.20441883681426</v>
      </c>
      <c r="V739" s="30" t="n">
        <f aca="false">U739+S739</f>
        <v>43.8044188368143</v>
      </c>
      <c r="W739" s="30" t="n">
        <f aca="false">V739/P739</f>
        <v>4.38044188368143</v>
      </c>
    </row>
    <row r="740" customFormat="false" ht="15" hidden="false" customHeight="true" outlineLevel="0" collapsed="false">
      <c r="A740" s="76" t="s">
        <v>886</v>
      </c>
      <c r="B740" s="76" t="str">
        <f aca="false">RIGHT(A740,LEN(A740)-FIND("_",A740))</f>
        <v>C79916</v>
      </c>
      <c r="C740" s="77" t="str">
        <f aca="false">_xlfn.TEXTJOIN("-",TRUE(),MID(A740,1,4),MID(A740,5,2),MID(A740,7,2))</f>
        <v>2024-08-09</v>
      </c>
      <c r="D740" s="77" t="n">
        <v>45513</v>
      </c>
      <c r="E740" s="122" t="s">
        <v>887</v>
      </c>
      <c r="F740" s="122"/>
      <c r="G740" s="352" t="s">
        <v>888</v>
      </c>
      <c r="H740" s="77" t="n">
        <v>45512</v>
      </c>
      <c r="I740" s="257"/>
      <c r="J740" s="257"/>
      <c r="K740" s="122" t="s">
        <v>889</v>
      </c>
      <c r="L740" s="369"/>
      <c r="M740" s="122"/>
      <c r="N740" s="362" t="s">
        <v>945</v>
      </c>
      <c r="O740" s="362" t="s">
        <v>946</v>
      </c>
      <c r="P740" s="366" t="n">
        <v>120</v>
      </c>
      <c r="Q740" s="367" t="s">
        <v>891</v>
      </c>
      <c r="R740" s="368" t="n">
        <v>4.24</v>
      </c>
      <c r="S740" s="30" t="n">
        <f aca="false">P740*R740</f>
        <v>508.8</v>
      </c>
      <c r="T740" s="123"/>
      <c r="U740" s="90" t="n">
        <f aca="false">S740*$T$709/SUM($S$709:$S$791)</f>
        <v>26.9617380810359</v>
      </c>
      <c r="V740" s="30" t="n">
        <f aca="false">U740+S740</f>
        <v>535.761738081036</v>
      </c>
      <c r="W740" s="30" t="n">
        <f aca="false">V740/P740</f>
        <v>4.4646811506753</v>
      </c>
    </row>
    <row r="741" customFormat="false" ht="15" hidden="false" customHeight="true" outlineLevel="0" collapsed="false">
      <c r="A741" s="76" t="s">
        <v>886</v>
      </c>
      <c r="B741" s="76" t="str">
        <f aca="false">RIGHT(A741,LEN(A741)-FIND("_",A741))</f>
        <v>C79916</v>
      </c>
      <c r="C741" s="77" t="str">
        <f aca="false">_xlfn.TEXTJOIN("-",TRUE(),MID(A741,1,4),MID(A741,5,2),MID(A741,7,2))</f>
        <v>2024-08-09</v>
      </c>
      <c r="D741" s="77" t="n">
        <v>45513</v>
      </c>
      <c r="E741" s="122" t="s">
        <v>887</v>
      </c>
      <c r="F741" s="122"/>
      <c r="G741" s="352" t="s">
        <v>888</v>
      </c>
      <c r="H741" s="77" t="n">
        <v>45512</v>
      </c>
      <c r="I741" s="257"/>
      <c r="J741" s="257"/>
      <c r="K741" s="122" t="s">
        <v>889</v>
      </c>
      <c r="L741" s="369"/>
      <c r="M741" s="122"/>
      <c r="N741" s="362" t="s">
        <v>947</v>
      </c>
      <c r="O741" s="362" t="s">
        <v>948</v>
      </c>
      <c r="P741" s="366" t="n">
        <v>10</v>
      </c>
      <c r="Q741" s="367" t="s">
        <v>891</v>
      </c>
      <c r="R741" s="368" t="n">
        <v>5.11</v>
      </c>
      <c r="S741" s="30" t="n">
        <f aca="false">P741*R741</f>
        <v>51.1</v>
      </c>
      <c r="T741" s="123"/>
      <c r="U741" s="90" t="n">
        <f aca="false">S741*$T$709/SUM($S$709:$S$791)</f>
        <v>2.70783179233674</v>
      </c>
      <c r="V741" s="30" t="n">
        <f aca="false">U741+S741</f>
        <v>53.8078317923367</v>
      </c>
      <c r="W741" s="30" t="n">
        <f aca="false">V741/P741</f>
        <v>5.38078317923367</v>
      </c>
    </row>
    <row r="742" customFormat="false" ht="15" hidden="false" customHeight="true" outlineLevel="0" collapsed="false">
      <c r="A742" s="76" t="s">
        <v>886</v>
      </c>
      <c r="B742" s="76" t="str">
        <f aca="false">RIGHT(A742,LEN(A742)-FIND("_",A742))</f>
        <v>C79916</v>
      </c>
      <c r="C742" s="77" t="str">
        <f aca="false">_xlfn.TEXTJOIN("-",TRUE(),MID(A742,1,4),MID(A742,5,2),MID(A742,7,2))</f>
        <v>2024-08-09</v>
      </c>
      <c r="D742" s="77" t="n">
        <v>45513</v>
      </c>
      <c r="E742" s="122" t="s">
        <v>887</v>
      </c>
      <c r="F742" s="122"/>
      <c r="G742" s="352" t="s">
        <v>888</v>
      </c>
      <c r="H742" s="77" t="n">
        <v>45512</v>
      </c>
      <c r="I742" s="257"/>
      <c r="J742" s="257"/>
      <c r="K742" s="122" t="s">
        <v>889</v>
      </c>
      <c r="L742" s="369"/>
      <c r="M742" s="122"/>
      <c r="N742" s="362" t="s">
        <v>949</v>
      </c>
      <c r="O742" s="362" t="s">
        <v>950</v>
      </c>
      <c r="P742" s="366" t="n">
        <v>15</v>
      </c>
      <c r="Q742" s="367" t="s">
        <v>891</v>
      </c>
      <c r="R742" s="368" t="n">
        <v>4.9</v>
      </c>
      <c r="S742" s="30" t="n">
        <f aca="false">P742*R742</f>
        <v>73.5</v>
      </c>
      <c r="T742" s="123"/>
      <c r="U742" s="90" t="n">
        <f aca="false">S742*$T$709/SUM($S$709:$S$791)</f>
        <v>3.89482655062134</v>
      </c>
      <c r="V742" s="30" t="n">
        <f aca="false">U742+S742</f>
        <v>77.3948265506214</v>
      </c>
      <c r="W742" s="30" t="n">
        <f aca="false">V742/P742</f>
        <v>5.15965510337476</v>
      </c>
    </row>
    <row r="743" customFormat="false" ht="15" hidden="false" customHeight="true" outlineLevel="0" collapsed="false">
      <c r="A743" s="76" t="s">
        <v>886</v>
      </c>
      <c r="B743" s="76" t="str">
        <f aca="false">RIGHT(A743,LEN(A743)-FIND("_",A743))</f>
        <v>C79916</v>
      </c>
      <c r="C743" s="77" t="str">
        <f aca="false">_xlfn.TEXTJOIN("-",TRUE(),MID(A743,1,4),MID(A743,5,2),MID(A743,7,2))</f>
        <v>2024-08-09</v>
      </c>
      <c r="D743" s="77" t="n">
        <v>45513</v>
      </c>
      <c r="E743" s="122" t="s">
        <v>887</v>
      </c>
      <c r="F743" s="122"/>
      <c r="G743" s="352" t="s">
        <v>888</v>
      </c>
      <c r="H743" s="77" t="n">
        <v>45512</v>
      </c>
      <c r="I743" s="257"/>
      <c r="J743" s="257"/>
      <c r="K743" s="122" t="s">
        <v>889</v>
      </c>
      <c r="L743" s="369"/>
      <c r="M743" s="122"/>
      <c r="N743" s="362" t="s">
        <v>951</v>
      </c>
      <c r="O743" s="362" t="s">
        <v>952</v>
      </c>
      <c r="P743" s="366" t="n">
        <v>500</v>
      </c>
      <c r="Q743" s="367" t="s">
        <v>891</v>
      </c>
      <c r="R743" s="368" t="n">
        <v>6.65</v>
      </c>
      <c r="S743" s="30" t="n">
        <f aca="false">P743*R743</f>
        <v>3325</v>
      </c>
      <c r="T743" s="123"/>
      <c r="U743" s="90" t="n">
        <f aca="false">S743*$T$709/SUM($S$709:$S$791)</f>
        <v>176.19453443287</v>
      </c>
      <c r="V743" s="30" t="n">
        <f aca="false">U743+S743</f>
        <v>3501.19453443287</v>
      </c>
      <c r="W743" s="30" t="n">
        <f aca="false">V743/P743</f>
        <v>7.00238906886574</v>
      </c>
    </row>
    <row r="744" customFormat="false" ht="15" hidden="false" customHeight="true" outlineLevel="0" collapsed="false">
      <c r="A744" s="76" t="s">
        <v>886</v>
      </c>
      <c r="B744" s="76" t="str">
        <f aca="false">RIGHT(A744,LEN(A744)-FIND("_",A744))</f>
        <v>C79916</v>
      </c>
      <c r="C744" s="77" t="str">
        <f aca="false">_xlfn.TEXTJOIN("-",TRUE(),MID(A744,1,4),MID(A744,5,2),MID(A744,7,2))</f>
        <v>2024-08-09</v>
      </c>
      <c r="D744" s="77" t="n">
        <v>45513</v>
      </c>
      <c r="E744" s="122" t="s">
        <v>887</v>
      </c>
      <c r="F744" s="122"/>
      <c r="G744" s="352" t="s">
        <v>888</v>
      </c>
      <c r="H744" s="77" t="n">
        <v>45512</v>
      </c>
      <c r="I744" s="257"/>
      <c r="J744" s="257"/>
      <c r="K744" s="122" t="s">
        <v>889</v>
      </c>
      <c r="L744" s="369"/>
      <c r="M744" s="122"/>
      <c r="N744" s="362" t="s">
        <v>953</v>
      </c>
      <c r="O744" s="362" t="s">
        <v>954</v>
      </c>
      <c r="P744" s="366" t="n">
        <v>5</v>
      </c>
      <c r="Q744" s="367" t="s">
        <v>891</v>
      </c>
      <c r="R744" s="368" t="n">
        <v>6.17</v>
      </c>
      <c r="S744" s="30" t="n">
        <f aca="false">P744*R744</f>
        <v>30.85</v>
      </c>
      <c r="T744" s="123"/>
      <c r="U744" s="90" t="n">
        <f aca="false">S744*$T$709/SUM($S$709:$S$791)</f>
        <v>1.63476733451249</v>
      </c>
      <c r="V744" s="30" t="n">
        <f aca="false">U744+S744</f>
        <v>32.4847673345125</v>
      </c>
      <c r="W744" s="30" t="n">
        <f aca="false">V744/P744</f>
        <v>6.4969534669025</v>
      </c>
    </row>
    <row r="745" customFormat="false" ht="15" hidden="false" customHeight="true" outlineLevel="0" collapsed="false">
      <c r="A745" s="76" t="s">
        <v>886</v>
      </c>
      <c r="B745" s="76" t="str">
        <f aca="false">RIGHT(A745,LEN(A745)-FIND("_",A745))</f>
        <v>C79916</v>
      </c>
      <c r="C745" s="77" t="str">
        <f aca="false">_xlfn.TEXTJOIN("-",TRUE(),MID(A745,1,4),MID(A745,5,2),MID(A745,7,2))</f>
        <v>2024-08-09</v>
      </c>
      <c r="D745" s="77" t="n">
        <v>45513</v>
      </c>
      <c r="E745" s="122" t="s">
        <v>887</v>
      </c>
      <c r="F745" s="122"/>
      <c r="G745" s="352" t="s">
        <v>888</v>
      </c>
      <c r="H745" s="77" t="n">
        <v>45512</v>
      </c>
      <c r="I745" s="257"/>
      <c r="J745" s="257"/>
      <c r="K745" s="122" t="s">
        <v>889</v>
      </c>
      <c r="L745" s="369"/>
      <c r="M745" s="122"/>
      <c r="N745" s="362" t="s">
        <v>955</v>
      </c>
      <c r="O745" s="362" t="s">
        <v>956</v>
      </c>
      <c r="P745" s="366" t="n">
        <v>150</v>
      </c>
      <c r="Q745" s="367" t="s">
        <v>891</v>
      </c>
      <c r="R745" s="368" t="n">
        <v>6.17</v>
      </c>
      <c r="S745" s="30" t="n">
        <f aca="false">P745*R745</f>
        <v>925.5</v>
      </c>
      <c r="T745" s="123"/>
      <c r="U745" s="90" t="n">
        <f aca="false">S745*$T$709/SUM($S$709:$S$791)</f>
        <v>49.0430200353748</v>
      </c>
      <c r="V745" s="30" t="n">
        <f aca="false">U745+S745</f>
        <v>974.543020035375</v>
      </c>
      <c r="W745" s="30" t="n">
        <f aca="false">V745/P745</f>
        <v>6.4969534669025</v>
      </c>
    </row>
    <row r="746" customFormat="false" ht="15" hidden="false" customHeight="true" outlineLevel="0" collapsed="false">
      <c r="A746" s="76" t="s">
        <v>886</v>
      </c>
      <c r="B746" s="76" t="str">
        <f aca="false">RIGHT(A746,LEN(A746)-FIND("_",A746))</f>
        <v>C79916</v>
      </c>
      <c r="C746" s="77" t="str">
        <f aca="false">_xlfn.TEXTJOIN("-",TRUE(),MID(A746,1,4),MID(A746,5,2),MID(A746,7,2))</f>
        <v>2024-08-09</v>
      </c>
      <c r="D746" s="77" t="n">
        <v>45513</v>
      </c>
      <c r="E746" s="122" t="s">
        <v>887</v>
      </c>
      <c r="F746" s="122"/>
      <c r="G746" s="352" t="s">
        <v>888</v>
      </c>
      <c r="H746" s="77" t="n">
        <v>45512</v>
      </c>
      <c r="I746" s="257"/>
      <c r="J746" s="257"/>
      <c r="K746" s="122" t="s">
        <v>889</v>
      </c>
      <c r="L746" s="369"/>
      <c r="M746" s="122"/>
      <c r="N746" s="362" t="s">
        <v>957</v>
      </c>
      <c r="O746" s="362" t="s">
        <v>436</v>
      </c>
      <c r="P746" s="366" t="n">
        <v>20</v>
      </c>
      <c r="Q746" s="367" t="s">
        <v>891</v>
      </c>
      <c r="R746" s="368" t="n">
        <v>5.67</v>
      </c>
      <c r="S746" s="30" t="n">
        <f aca="false">P746*R746</f>
        <v>113.4</v>
      </c>
      <c r="T746" s="123"/>
      <c r="U746" s="90" t="n">
        <f aca="false">S746*$T$709/SUM($S$709:$S$791)</f>
        <v>6.00916096381578</v>
      </c>
      <c r="V746" s="30" t="n">
        <f aca="false">U746+S746</f>
        <v>119.409160963816</v>
      </c>
      <c r="W746" s="30" t="n">
        <f aca="false">V746/P746</f>
        <v>5.97045804819079</v>
      </c>
    </row>
    <row r="747" customFormat="false" ht="15" hidden="false" customHeight="true" outlineLevel="0" collapsed="false">
      <c r="A747" s="76" t="s">
        <v>886</v>
      </c>
      <c r="B747" s="76" t="str">
        <f aca="false">RIGHT(A747,LEN(A747)-FIND("_",A747))</f>
        <v>C79916</v>
      </c>
      <c r="C747" s="77" t="str">
        <f aca="false">_xlfn.TEXTJOIN("-",TRUE(),MID(A747,1,4),MID(A747,5,2),MID(A747,7,2))</f>
        <v>2024-08-09</v>
      </c>
      <c r="D747" s="77" t="n">
        <v>45513</v>
      </c>
      <c r="E747" s="122" t="s">
        <v>887</v>
      </c>
      <c r="F747" s="122"/>
      <c r="G747" s="352" t="s">
        <v>888</v>
      </c>
      <c r="H747" s="77" t="n">
        <v>45512</v>
      </c>
      <c r="I747" s="257"/>
      <c r="J747" s="257"/>
      <c r="K747" s="122" t="s">
        <v>889</v>
      </c>
      <c r="L747" s="369"/>
      <c r="M747" s="122"/>
      <c r="N747" s="362" t="s">
        <v>958</v>
      </c>
      <c r="O747" s="362" t="s">
        <v>959</v>
      </c>
      <c r="P747" s="366" t="n">
        <v>20</v>
      </c>
      <c r="Q747" s="367" t="s">
        <v>891</v>
      </c>
      <c r="R747" s="368" t="n">
        <v>6.92</v>
      </c>
      <c r="S747" s="30" t="n">
        <f aca="false">P747*R747</f>
        <v>138.4</v>
      </c>
      <c r="T747" s="123"/>
      <c r="U747" s="90" t="n">
        <f aca="false">S747*$T$709/SUM($S$709:$S$791)</f>
        <v>7.33393189940127</v>
      </c>
      <c r="V747" s="30" t="n">
        <f aca="false">U747+S747</f>
        <v>145.733931899401</v>
      </c>
      <c r="W747" s="30" t="n">
        <f aca="false">V747/P747</f>
        <v>7.28669659497006</v>
      </c>
    </row>
    <row r="748" customFormat="false" ht="15" hidden="false" customHeight="true" outlineLevel="0" collapsed="false">
      <c r="A748" s="76" t="s">
        <v>886</v>
      </c>
      <c r="B748" s="76" t="str">
        <f aca="false">RIGHT(A748,LEN(A748)-FIND("_",A748))</f>
        <v>C79916</v>
      </c>
      <c r="C748" s="77" t="str">
        <f aca="false">_xlfn.TEXTJOIN("-",TRUE(),MID(A748,1,4),MID(A748,5,2),MID(A748,7,2))</f>
        <v>2024-08-09</v>
      </c>
      <c r="D748" s="77" t="n">
        <v>45513</v>
      </c>
      <c r="E748" s="122" t="s">
        <v>887</v>
      </c>
      <c r="F748" s="122"/>
      <c r="G748" s="352" t="s">
        <v>888</v>
      </c>
      <c r="H748" s="77" t="n">
        <v>45512</v>
      </c>
      <c r="I748" s="257"/>
      <c r="J748" s="257"/>
      <c r="K748" s="122" t="s">
        <v>889</v>
      </c>
      <c r="L748" s="369"/>
      <c r="M748" s="122"/>
      <c r="N748" s="362" t="s">
        <v>960</v>
      </c>
      <c r="O748" s="362" t="s">
        <v>961</v>
      </c>
      <c r="P748" s="366" t="n">
        <v>150</v>
      </c>
      <c r="Q748" s="367" t="s">
        <v>891</v>
      </c>
      <c r="R748" s="368" t="n">
        <v>6.92</v>
      </c>
      <c r="S748" s="30" t="n">
        <f aca="false">P748*R748</f>
        <v>1038</v>
      </c>
      <c r="T748" s="123"/>
      <c r="U748" s="90" t="n">
        <f aca="false">S748*$T$709/SUM($S$709:$S$791)</f>
        <v>55.0044892455095</v>
      </c>
      <c r="V748" s="30" t="n">
        <f aca="false">U748+S748</f>
        <v>1093.00448924551</v>
      </c>
      <c r="W748" s="30" t="n">
        <f aca="false">V748/P748</f>
        <v>7.28669659497006</v>
      </c>
    </row>
    <row r="749" customFormat="false" ht="15" hidden="false" customHeight="true" outlineLevel="0" collapsed="false">
      <c r="A749" s="76" t="s">
        <v>886</v>
      </c>
      <c r="B749" s="76" t="str">
        <f aca="false">RIGHT(A749,LEN(A749)-FIND("_",A749))</f>
        <v>C79916</v>
      </c>
      <c r="C749" s="77" t="str">
        <f aca="false">_xlfn.TEXTJOIN("-",TRUE(),MID(A749,1,4),MID(A749,5,2),MID(A749,7,2))</f>
        <v>2024-08-09</v>
      </c>
      <c r="D749" s="77" t="n">
        <v>45513</v>
      </c>
      <c r="E749" s="122" t="s">
        <v>887</v>
      </c>
      <c r="F749" s="122"/>
      <c r="G749" s="352" t="s">
        <v>888</v>
      </c>
      <c r="H749" s="77" t="n">
        <v>45512</v>
      </c>
      <c r="I749" s="257"/>
      <c r="J749" s="257"/>
      <c r="K749" s="122" t="s">
        <v>889</v>
      </c>
      <c r="L749" s="369"/>
      <c r="M749" s="122"/>
      <c r="N749" s="362" t="s">
        <v>962</v>
      </c>
      <c r="O749" s="362" t="s">
        <v>428</v>
      </c>
      <c r="P749" s="366" t="n">
        <v>100</v>
      </c>
      <c r="Q749" s="367" t="s">
        <v>891</v>
      </c>
      <c r="R749" s="368" t="n">
        <v>9.74</v>
      </c>
      <c r="S749" s="30" t="n">
        <f aca="false">P749*R749</f>
        <v>974</v>
      </c>
      <c r="T749" s="123"/>
      <c r="U749" s="90" t="n">
        <f aca="false">S749*$T$709/SUM($S$709:$S$791)</f>
        <v>51.6130756504107</v>
      </c>
      <c r="V749" s="30" t="n">
        <f aca="false">U749+S749</f>
        <v>1025.61307565041</v>
      </c>
      <c r="W749" s="30" t="n">
        <f aca="false">V749/P749</f>
        <v>10.2561307565041</v>
      </c>
    </row>
    <row r="750" customFormat="false" ht="15" hidden="false" customHeight="true" outlineLevel="0" collapsed="false">
      <c r="A750" s="76" t="s">
        <v>886</v>
      </c>
      <c r="B750" s="76" t="str">
        <f aca="false">RIGHT(A750,LEN(A750)-FIND("_",A750))</f>
        <v>C79916</v>
      </c>
      <c r="C750" s="77" t="str">
        <f aca="false">_xlfn.TEXTJOIN("-",TRUE(),MID(A750,1,4),MID(A750,5,2),MID(A750,7,2))</f>
        <v>2024-08-09</v>
      </c>
      <c r="D750" s="77" t="n">
        <v>45513</v>
      </c>
      <c r="E750" s="122" t="s">
        <v>887</v>
      </c>
      <c r="F750" s="122"/>
      <c r="G750" s="352" t="s">
        <v>888</v>
      </c>
      <c r="H750" s="77" t="n">
        <v>45512</v>
      </c>
      <c r="I750" s="257"/>
      <c r="J750" s="257"/>
      <c r="K750" s="122" t="s">
        <v>889</v>
      </c>
      <c r="L750" s="369"/>
      <c r="M750" s="122"/>
      <c r="N750" s="362" t="s">
        <v>953</v>
      </c>
      <c r="O750" s="362" t="s">
        <v>963</v>
      </c>
      <c r="P750" s="366" t="n">
        <v>100</v>
      </c>
      <c r="Q750" s="367" t="s">
        <v>891</v>
      </c>
      <c r="R750" s="368" t="n">
        <v>4.55</v>
      </c>
      <c r="S750" s="30" t="n">
        <f aca="false">P750*R750</f>
        <v>455</v>
      </c>
      <c r="T750" s="123"/>
      <c r="U750" s="90" t="n">
        <f aca="false">S750*$T$709/SUM($S$709:$S$791)</f>
        <v>24.1108310276559</v>
      </c>
      <c r="V750" s="30" t="n">
        <f aca="false">U750+S750</f>
        <v>479.110831027656</v>
      </c>
      <c r="W750" s="30" t="n">
        <f aca="false">V750/P750</f>
        <v>4.79110831027656</v>
      </c>
    </row>
    <row r="751" customFormat="false" ht="15" hidden="false" customHeight="true" outlineLevel="0" collapsed="false">
      <c r="A751" s="76" t="s">
        <v>886</v>
      </c>
      <c r="B751" s="76" t="str">
        <f aca="false">RIGHT(A751,LEN(A751)-FIND("_",A751))</f>
        <v>C79916</v>
      </c>
      <c r="C751" s="77" t="str">
        <f aca="false">_xlfn.TEXTJOIN("-",TRUE(),MID(A751,1,4),MID(A751,5,2),MID(A751,7,2))</f>
        <v>2024-08-09</v>
      </c>
      <c r="D751" s="77" t="n">
        <v>45513</v>
      </c>
      <c r="E751" s="122" t="s">
        <v>887</v>
      </c>
      <c r="F751" s="122"/>
      <c r="G751" s="352" t="s">
        <v>888</v>
      </c>
      <c r="H751" s="77" t="n">
        <v>45512</v>
      </c>
      <c r="I751" s="257"/>
      <c r="J751" s="257"/>
      <c r="K751" s="122" t="s">
        <v>889</v>
      </c>
      <c r="L751" s="369"/>
      <c r="M751" s="122"/>
      <c r="N751" s="362" t="s">
        <v>962</v>
      </c>
      <c r="O751" s="362" t="s">
        <v>428</v>
      </c>
      <c r="P751" s="366" t="n">
        <v>20</v>
      </c>
      <c r="Q751" s="367" t="s">
        <v>891</v>
      </c>
      <c r="R751" s="368" t="n">
        <v>9.74</v>
      </c>
      <c r="S751" s="30" t="n">
        <f aca="false">P751*R751</f>
        <v>194.8</v>
      </c>
      <c r="T751" s="123"/>
      <c r="U751" s="90" t="n">
        <f aca="false">S751*$T$709/SUM($S$709:$S$791)</f>
        <v>10.3226151300821</v>
      </c>
      <c r="V751" s="30" t="n">
        <f aca="false">U751+S751</f>
        <v>205.122615130082</v>
      </c>
      <c r="W751" s="30" t="n">
        <f aca="false">V751/P751</f>
        <v>10.2561307565041</v>
      </c>
    </row>
    <row r="752" customFormat="false" ht="15" hidden="false" customHeight="true" outlineLevel="0" collapsed="false">
      <c r="A752" s="76" t="s">
        <v>886</v>
      </c>
      <c r="B752" s="76" t="str">
        <f aca="false">RIGHT(A752,LEN(A752)-FIND("_",A752))</f>
        <v>C79916</v>
      </c>
      <c r="C752" s="77" t="str">
        <f aca="false">_xlfn.TEXTJOIN("-",TRUE(),MID(A752,1,4),MID(A752,5,2),MID(A752,7,2))</f>
        <v>2024-08-09</v>
      </c>
      <c r="D752" s="77" t="n">
        <v>45513</v>
      </c>
      <c r="E752" s="122" t="s">
        <v>887</v>
      </c>
      <c r="F752" s="122"/>
      <c r="G752" s="352" t="s">
        <v>888</v>
      </c>
      <c r="H752" s="77" t="n">
        <v>45512</v>
      </c>
      <c r="I752" s="257"/>
      <c r="J752" s="257"/>
      <c r="K752" s="122" t="s">
        <v>889</v>
      </c>
      <c r="L752" s="369"/>
      <c r="M752" s="122"/>
      <c r="N752" s="362" t="s">
        <v>955</v>
      </c>
      <c r="O752" s="362" t="s">
        <v>964</v>
      </c>
      <c r="P752" s="366" t="n">
        <v>20</v>
      </c>
      <c r="Q752" s="367" t="s">
        <v>891</v>
      </c>
      <c r="R752" s="368" t="n">
        <v>4.55</v>
      </c>
      <c r="S752" s="30" t="n">
        <f aca="false">P752*R752</f>
        <v>91</v>
      </c>
      <c r="T752" s="123"/>
      <c r="U752" s="90" t="n">
        <f aca="false">S752*$T$709/SUM($S$709:$S$791)</f>
        <v>4.82216620553118</v>
      </c>
      <c r="V752" s="30" t="n">
        <f aca="false">U752+S752</f>
        <v>95.8221662055312</v>
      </c>
      <c r="W752" s="30" t="n">
        <f aca="false">V752/P752</f>
        <v>4.79110831027656</v>
      </c>
    </row>
    <row r="753" customFormat="false" ht="15" hidden="false" customHeight="true" outlineLevel="0" collapsed="false">
      <c r="A753" s="76" t="s">
        <v>886</v>
      </c>
      <c r="B753" s="76" t="str">
        <f aca="false">RIGHT(A753,LEN(A753)-FIND("_",A753))</f>
        <v>C79916</v>
      </c>
      <c r="C753" s="77" t="str">
        <f aca="false">_xlfn.TEXTJOIN("-",TRUE(),MID(A753,1,4),MID(A753,5,2),MID(A753,7,2))</f>
        <v>2024-08-09</v>
      </c>
      <c r="D753" s="77" t="n">
        <v>45513</v>
      </c>
      <c r="E753" s="122" t="s">
        <v>887</v>
      </c>
      <c r="F753" s="122"/>
      <c r="G753" s="352" t="s">
        <v>888</v>
      </c>
      <c r="H753" s="77" t="n">
        <v>45512</v>
      </c>
      <c r="I753" s="257"/>
      <c r="J753" s="257"/>
      <c r="K753" s="122" t="s">
        <v>889</v>
      </c>
      <c r="L753" s="369"/>
      <c r="M753" s="122"/>
      <c r="N753" s="362" t="s">
        <v>962</v>
      </c>
      <c r="O753" s="362" t="s">
        <v>428</v>
      </c>
      <c r="P753" s="366" t="n">
        <v>50</v>
      </c>
      <c r="Q753" s="367" t="s">
        <v>891</v>
      </c>
      <c r="R753" s="368" t="n">
        <v>9.74</v>
      </c>
      <c r="S753" s="30" t="n">
        <f aca="false">P753*R753</f>
        <v>487</v>
      </c>
      <c r="T753" s="123"/>
      <c r="U753" s="90" t="n">
        <f aca="false">S753*$T$709/SUM($S$709:$S$791)</f>
        <v>25.8065378252053</v>
      </c>
      <c r="V753" s="30" t="n">
        <f aca="false">U753+S753</f>
        <v>512.806537825205</v>
      </c>
      <c r="W753" s="30" t="n">
        <f aca="false">V753/P753</f>
        <v>10.2561307565041</v>
      </c>
    </row>
    <row r="754" customFormat="false" ht="15" hidden="false" customHeight="true" outlineLevel="0" collapsed="false">
      <c r="A754" s="76" t="s">
        <v>886</v>
      </c>
      <c r="B754" s="76" t="str">
        <f aca="false">RIGHT(A754,LEN(A754)-FIND("_",A754))</f>
        <v>C79916</v>
      </c>
      <c r="C754" s="77" t="str">
        <f aca="false">_xlfn.TEXTJOIN("-",TRUE(),MID(A754,1,4),MID(A754,5,2),MID(A754,7,2))</f>
        <v>2024-08-09</v>
      </c>
      <c r="D754" s="77" t="n">
        <v>45513</v>
      </c>
      <c r="E754" s="122" t="s">
        <v>887</v>
      </c>
      <c r="F754" s="122"/>
      <c r="G754" s="352" t="s">
        <v>888</v>
      </c>
      <c r="H754" s="77" t="n">
        <v>45512</v>
      </c>
      <c r="I754" s="257"/>
      <c r="J754" s="257"/>
      <c r="K754" s="122" t="s">
        <v>889</v>
      </c>
      <c r="L754" s="369"/>
      <c r="M754" s="122"/>
      <c r="N754" s="362" t="s">
        <v>965</v>
      </c>
      <c r="O754" s="362" t="s">
        <v>966</v>
      </c>
      <c r="P754" s="366" t="n">
        <v>10</v>
      </c>
      <c r="Q754" s="367" t="s">
        <v>891</v>
      </c>
      <c r="R754" s="368" t="n">
        <v>9.74</v>
      </c>
      <c r="S754" s="30" t="n">
        <f aca="false">P754*R754</f>
        <v>97.4</v>
      </c>
      <c r="T754" s="123"/>
      <c r="U754" s="90" t="n">
        <f aca="false">S754*$T$709/SUM($S$709:$S$791)</f>
        <v>5.16130756504107</v>
      </c>
      <c r="V754" s="30" t="n">
        <f aca="false">U754+S754</f>
        <v>102.561307565041</v>
      </c>
      <c r="W754" s="30" t="n">
        <f aca="false">V754/P754</f>
        <v>10.2561307565041</v>
      </c>
    </row>
    <row r="755" customFormat="false" ht="15" hidden="false" customHeight="true" outlineLevel="0" collapsed="false">
      <c r="A755" s="76" t="s">
        <v>886</v>
      </c>
      <c r="B755" s="76" t="str">
        <f aca="false">RIGHT(A755,LEN(A755)-FIND("_",A755))</f>
        <v>C79916</v>
      </c>
      <c r="C755" s="77" t="str">
        <f aca="false">_xlfn.TEXTJOIN("-",TRUE(),MID(A755,1,4),MID(A755,5,2),MID(A755,7,2))</f>
        <v>2024-08-09</v>
      </c>
      <c r="D755" s="77" t="n">
        <v>45513</v>
      </c>
      <c r="E755" s="122" t="s">
        <v>887</v>
      </c>
      <c r="F755" s="122"/>
      <c r="G755" s="352" t="s">
        <v>888</v>
      </c>
      <c r="H755" s="77" t="n">
        <v>45512</v>
      </c>
      <c r="I755" s="257"/>
      <c r="J755" s="257"/>
      <c r="K755" s="122" t="s">
        <v>889</v>
      </c>
      <c r="L755" s="369"/>
      <c r="M755" s="122"/>
      <c r="N755" s="362" t="s">
        <v>967</v>
      </c>
      <c r="O755" s="362" t="s">
        <v>968</v>
      </c>
      <c r="P755" s="366" t="n">
        <v>20</v>
      </c>
      <c r="Q755" s="367" t="s">
        <v>891</v>
      </c>
      <c r="R755" s="368" t="n">
        <v>11.31</v>
      </c>
      <c r="S755" s="30" t="n">
        <f aca="false">P755*R755</f>
        <v>226.2</v>
      </c>
      <c r="T755" s="123"/>
      <c r="U755" s="90" t="n">
        <f aca="false">S755*$T$709/SUM($S$709:$S$791)</f>
        <v>11.9865274251775</v>
      </c>
      <c r="V755" s="30" t="n">
        <f aca="false">U755+S755</f>
        <v>238.186527425178</v>
      </c>
      <c r="W755" s="30" t="n">
        <f aca="false">V755/P755</f>
        <v>11.9093263712589</v>
      </c>
    </row>
    <row r="756" customFormat="false" ht="15" hidden="false" customHeight="true" outlineLevel="0" collapsed="false">
      <c r="A756" s="76" t="s">
        <v>886</v>
      </c>
      <c r="B756" s="76" t="str">
        <f aca="false">RIGHT(A756,LEN(A756)-FIND("_",A756))</f>
        <v>C79916</v>
      </c>
      <c r="C756" s="77" t="str">
        <f aca="false">_xlfn.TEXTJOIN("-",TRUE(),MID(A756,1,4),MID(A756,5,2),MID(A756,7,2))</f>
        <v>2024-08-09</v>
      </c>
      <c r="D756" s="77" t="n">
        <v>45513</v>
      </c>
      <c r="E756" s="122" t="s">
        <v>887</v>
      </c>
      <c r="F756" s="122"/>
      <c r="G756" s="352" t="s">
        <v>888</v>
      </c>
      <c r="H756" s="77" t="n">
        <v>45512</v>
      </c>
      <c r="I756" s="257"/>
      <c r="J756" s="257"/>
      <c r="K756" s="122" t="s">
        <v>889</v>
      </c>
      <c r="L756" s="369"/>
      <c r="M756" s="122"/>
      <c r="N756" s="362" t="s">
        <v>941</v>
      </c>
      <c r="O756" s="362" t="s">
        <v>942</v>
      </c>
      <c r="P756" s="366" t="n">
        <v>20</v>
      </c>
      <c r="Q756" s="367" t="s">
        <v>891</v>
      </c>
      <c r="R756" s="368" t="n">
        <v>16.28</v>
      </c>
      <c r="S756" s="30" t="n">
        <f aca="false">P756*R756</f>
        <v>325.6</v>
      </c>
      <c r="T756" s="123"/>
      <c r="U756" s="90" t="n">
        <f aca="false">S756*$T$709/SUM($S$709:$S$791)</f>
        <v>17.2538166650654</v>
      </c>
      <c r="V756" s="30" t="n">
        <f aca="false">U756+S756</f>
        <v>342.853816665065</v>
      </c>
      <c r="W756" s="30" t="n">
        <f aca="false">V756/P756</f>
        <v>17.1426908332533</v>
      </c>
    </row>
    <row r="757" customFormat="false" ht="15" hidden="false" customHeight="true" outlineLevel="0" collapsed="false">
      <c r="A757" s="76" t="s">
        <v>886</v>
      </c>
      <c r="B757" s="76" t="str">
        <f aca="false">RIGHT(A757,LEN(A757)-FIND("_",A757))</f>
        <v>C79916</v>
      </c>
      <c r="C757" s="77" t="str">
        <f aca="false">_xlfn.TEXTJOIN("-",TRUE(),MID(A757,1,4),MID(A757,5,2),MID(A757,7,2))</f>
        <v>2024-08-09</v>
      </c>
      <c r="D757" s="77" t="n">
        <v>45513</v>
      </c>
      <c r="E757" s="122" t="s">
        <v>887</v>
      </c>
      <c r="F757" s="122"/>
      <c r="G757" s="352" t="s">
        <v>888</v>
      </c>
      <c r="H757" s="77" t="n">
        <v>45512</v>
      </c>
      <c r="I757" s="257"/>
      <c r="J757" s="257"/>
      <c r="K757" s="122" t="s">
        <v>889</v>
      </c>
      <c r="L757" s="369"/>
      <c r="M757" s="122"/>
      <c r="N757" s="362" t="s">
        <v>969</v>
      </c>
      <c r="O757" s="362" t="s">
        <v>970</v>
      </c>
      <c r="P757" s="366" t="n">
        <v>15</v>
      </c>
      <c r="Q757" s="367" t="s">
        <v>891</v>
      </c>
      <c r="R757" s="368" t="n">
        <v>13.57</v>
      </c>
      <c r="S757" s="30" t="n">
        <f aca="false">P757*R757</f>
        <v>203.55</v>
      </c>
      <c r="T757" s="123"/>
      <c r="U757" s="90" t="n">
        <f aca="false">S757*$T$709/SUM($S$709:$S$791)</f>
        <v>10.7862849575371</v>
      </c>
      <c r="V757" s="30" t="n">
        <f aca="false">U757+S757</f>
        <v>214.336284957537</v>
      </c>
      <c r="W757" s="30" t="n">
        <f aca="false">V757/P757</f>
        <v>14.2890856638358</v>
      </c>
    </row>
    <row r="758" customFormat="false" ht="15" hidden="false" customHeight="true" outlineLevel="0" collapsed="false">
      <c r="A758" s="76" t="s">
        <v>886</v>
      </c>
      <c r="B758" s="76" t="str">
        <f aca="false">RIGHT(A758,LEN(A758)-FIND("_",A758))</f>
        <v>C79916</v>
      </c>
      <c r="C758" s="77" t="str">
        <f aca="false">_xlfn.TEXTJOIN("-",TRUE(),MID(A758,1,4),MID(A758,5,2),MID(A758,7,2))</f>
        <v>2024-08-09</v>
      </c>
      <c r="D758" s="77" t="n">
        <v>45513</v>
      </c>
      <c r="E758" s="122" t="s">
        <v>887</v>
      </c>
      <c r="F758" s="122"/>
      <c r="G758" s="352" t="s">
        <v>888</v>
      </c>
      <c r="H758" s="77" t="n">
        <v>45512</v>
      </c>
      <c r="I758" s="257"/>
      <c r="J758" s="257"/>
      <c r="K758" s="122" t="s">
        <v>889</v>
      </c>
      <c r="L758" s="369"/>
      <c r="M758" s="122"/>
      <c r="N758" s="362" t="s">
        <v>971</v>
      </c>
      <c r="O758" s="362" t="s">
        <v>972</v>
      </c>
      <c r="P758" s="366" t="n">
        <v>60</v>
      </c>
      <c r="Q758" s="367" t="s">
        <v>891</v>
      </c>
      <c r="R758" s="368" t="n">
        <v>12.32</v>
      </c>
      <c r="S758" s="30" t="n">
        <f aca="false">P758*R758</f>
        <v>739.2</v>
      </c>
      <c r="T758" s="123"/>
      <c r="U758" s="90" t="n">
        <f aca="false">S758*$T$709/SUM($S$709:$S$791)</f>
        <v>39.1708270233918</v>
      </c>
      <c r="V758" s="30" t="n">
        <f aca="false">U758+S758</f>
        <v>778.370827023392</v>
      </c>
      <c r="W758" s="30" t="n">
        <f aca="false">V758/P758</f>
        <v>12.9728471170565</v>
      </c>
    </row>
    <row r="759" customFormat="false" ht="15" hidden="false" customHeight="true" outlineLevel="0" collapsed="false">
      <c r="A759" s="76" t="s">
        <v>886</v>
      </c>
      <c r="B759" s="76" t="str">
        <f aca="false">RIGHT(A759,LEN(A759)-FIND("_",A759))</f>
        <v>C79916</v>
      </c>
      <c r="C759" s="77" t="str">
        <f aca="false">_xlfn.TEXTJOIN("-",TRUE(),MID(A759,1,4),MID(A759,5,2),MID(A759,7,2))</f>
        <v>2024-08-09</v>
      </c>
      <c r="D759" s="77" t="n">
        <v>45513</v>
      </c>
      <c r="E759" s="122" t="s">
        <v>887</v>
      </c>
      <c r="F759" s="122"/>
      <c r="G759" s="352" t="s">
        <v>888</v>
      </c>
      <c r="H759" s="77" t="n">
        <v>45512</v>
      </c>
      <c r="I759" s="257"/>
      <c r="J759" s="257"/>
      <c r="K759" s="122" t="s">
        <v>889</v>
      </c>
      <c r="L759" s="369"/>
      <c r="M759" s="122"/>
      <c r="N759" s="362" t="s">
        <v>973</v>
      </c>
      <c r="O759" s="362" t="s">
        <v>974</v>
      </c>
      <c r="P759" s="366" t="n">
        <v>10</v>
      </c>
      <c r="Q759" s="367" t="s">
        <v>891</v>
      </c>
      <c r="R759" s="368" t="n">
        <v>5.22</v>
      </c>
      <c r="S759" s="30" t="n">
        <f aca="false">P759*R759</f>
        <v>52.2</v>
      </c>
      <c r="T759" s="123"/>
      <c r="U759" s="90" t="n">
        <f aca="false">S759*$T$709/SUM($S$709:$S$791)</f>
        <v>2.7661217135025</v>
      </c>
      <c r="V759" s="30" t="n">
        <f aca="false">U759+S759</f>
        <v>54.9661217135025</v>
      </c>
      <c r="W759" s="30" t="n">
        <f aca="false">V759/P759</f>
        <v>5.49661217135025</v>
      </c>
    </row>
    <row r="760" customFormat="false" ht="15" hidden="false" customHeight="true" outlineLevel="0" collapsed="false">
      <c r="A760" s="76" t="s">
        <v>886</v>
      </c>
      <c r="B760" s="76" t="str">
        <f aca="false">RIGHT(A760,LEN(A760)-FIND("_",A760))</f>
        <v>C79916</v>
      </c>
      <c r="C760" s="77" t="str">
        <f aca="false">_xlfn.TEXTJOIN("-",TRUE(),MID(A760,1,4),MID(A760,5,2),MID(A760,7,2))</f>
        <v>2024-08-09</v>
      </c>
      <c r="D760" s="77" t="n">
        <v>45513</v>
      </c>
      <c r="E760" s="122" t="s">
        <v>887</v>
      </c>
      <c r="F760" s="122"/>
      <c r="G760" s="352" t="s">
        <v>888</v>
      </c>
      <c r="H760" s="77" t="n">
        <v>45512</v>
      </c>
      <c r="I760" s="257"/>
      <c r="J760" s="257"/>
      <c r="K760" s="122" t="s">
        <v>889</v>
      </c>
      <c r="L760" s="369"/>
      <c r="M760" s="122"/>
      <c r="N760" s="362" t="s">
        <v>937</v>
      </c>
      <c r="O760" s="362" t="s">
        <v>938</v>
      </c>
      <c r="P760" s="366" t="n">
        <v>20</v>
      </c>
      <c r="Q760" s="367" t="s">
        <v>891</v>
      </c>
      <c r="R760" s="368" t="n">
        <v>16.09</v>
      </c>
      <c r="S760" s="30" t="n">
        <f aca="false">P760*R760</f>
        <v>321.8</v>
      </c>
      <c r="T760" s="123"/>
      <c r="U760" s="90" t="n">
        <f aca="false">S760*$T$709/SUM($S$709:$S$791)</f>
        <v>17.0524514828564</v>
      </c>
      <c r="V760" s="30" t="n">
        <f aca="false">U760+S760</f>
        <v>338.852451482856</v>
      </c>
      <c r="W760" s="30" t="n">
        <f aca="false">V760/P760</f>
        <v>16.9426225741428</v>
      </c>
    </row>
    <row r="761" customFormat="false" ht="15" hidden="false" customHeight="true" outlineLevel="0" collapsed="false">
      <c r="A761" s="76" t="s">
        <v>886</v>
      </c>
      <c r="B761" s="76" t="str">
        <f aca="false">RIGHT(A761,LEN(A761)-FIND("_",A761))</f>
        <v>C79916</v>
      </c>
      <c r="C761" s="77" t="str">
        <f aca="false">_xlfn.TEXTJOIN("-",TRUE(),MID(A761,1,4),MID(A761,5,2),MID(A761,7,2))</f>
        <v>2024-08-09</v>
      </c>
      <c r="D761" s="77" t="n">
        <v>45513</v>
      </c>
      <c r="E761" s="122" t="s">
        <v>887</v>
      </c>
      <c r="F761" s="122"/>
      <c r="G761" s="352" t="s">
        <v>888</v>
      </c>
      <c r="H761" s="77" t="n">
        <v>45512</v>
      </c>
      <c r="I761" s="257"/>
      <c r="J761" s="257"/>
      <c r="K761" s="122" t="s">
        <v>889</v>
      </c>
      <c r="L761" s="369"/>
      <c r="M761" s="122"/>
      <c r="N761" s="362" t="s">
        <v>975</v>
      </c>
      <c r="O761" s="362" t="s">
        <v>976</v>
      </c>
      <c r="P761" s="366" t="n">
        <v>10</v>
      </c>
      <c r="Q761" s="367" t="s">
        <v>891</v>
      </c>
      <c r="R761" s="368" t="n">
        <v>12.71</v>
      </c>
      <c r="S761" s="30" t="n">
        <f aca="false">P761*R761</f>
        <v>127.1</v>
      </c>
      <c r="T761" s="123"/>
      <c r="U761" s="90" t="n">
        <f aca="false">S761*$T$709/SUM($S$709:$S$791)</f>
        <v>6.73513543651663</v>
      </c>
      <c r="V761" s="30" t="n">
        <f aca="false">U761+S761</f>
        <v>133.835135436517</v>
      </c>
      <c r="W761" s="30" t="n">
        <f aca="false">V761/P761</f>
        <v>13.3835135436517</v>
      </c>
    </row>
    <row r="762" customFormat="false" ht="15" hidden="false" customHeight="true" outlineLevel="0" collapsed="false">
      <c r="A762" s="76" t="s">
        <v>886</v>
      </c>
      <c r="B762" s="76" t="str">
        <f aca="false">RIGHT(A762,LEN(A762)-FIND("_",A762))</f>
        <v>C79916</v>
      </c>
      <c r="C762" s="77" t="str">
        <f aca="false">_xlfn.TEXTJOIN("-",TRUE(),MID(A762,1,4),MID(A762,5,2),MID(A762,7,2))</f>
        <v>2024-08-09</v>
      </c>
      <c r="D762" s="77" t="n">
        <v>45513</v>
      </c>
      <c r="E762" s="122" t="s">
        <v>887</v>
      </c>
      <c r="F762" s="122"/>
      <c r="G762" s="352" t="s">
        <v>888</v>
      </c>
      <c r="H762" s="77" t="n">
        <v>45512</v>
      </c>
      <c r="I762" s="257"/>
      <c r="J762" s="257"/>
      <c r="K762" s="122" t="s">
        <v>889</v>
      </c>
      <c r="L762" s="369"/>
      <c r="M762" s="122"/>
      <c r="N762" s="362" t="s">
        <v>977</v>
      </c>
      <c r="O762" s="362" t="s">
        <v>978</v>
      </c>
      <c r="P762" s="366" t="n">
        <v>10</v>
      </c>
      <c r="Q762" s="367" t="s">
        <v>891</v>
      </c>
      <c r="R762" s="368" t="n">
        <v>17.11</v>
      </c>
      <c r="S762" s="30" t="n">
        <f aca="false">P762*R762</f>
        <v>171.1</v>
      </c>
      <c r="T762" s="123"/>
      <c r="U762" s="90" t="n">
        <f aca="false">S762*$T$709/SUM($S$709:$S$791)</f>
        <v>9.06673228314709</v>
      </c>
      <c r="V762" s="30" t="n">
        <f aca="false">U762+S762</f>
        <v>180.166732283147</v>
      </c>
      <c r="W762" s="30" t="n">
        <f aca="false">V762/P762</f>
        <v>18.0166732283147</v>
      </c>
    </row>
    <row r="763" customFormat="false" ht="15" hidden="false" customHeight="true" outlineLevel="0" collapsed="false">
      <c r="A763" s="76" t="s">
        <v>886</v>
      </c>
      <c r="B763" s="76" t="str">
        <f aca="false">RIGHT(A763,LEN(A763)-FIND("_",A763))</f>
        <v>C79916</v>
      </c>
      <c r="C763" s="77" t="str">
        <f aca="false">_xlfn.TEXTJOIN("-",TRUE(),MID(A763,1,4),MID(A763,5,2),MID(A763,7,2))</f>
        <v>2024-08-09</v>
      </c>
      <c r="D763" s="77" t="n">
        <v>45513</v>
      </c>
      <c r="E763" s="122" t="s">
        <v>887</v>
      </c>
      <c r="F763" s="122"/>
      <c r="G763" s="352" t="s">
        <v>888</v>
      </c>
      <c r="H763" s="77" t="n">
        <v>45512</v>
      </c>
      <c r="I763" s="257"/>
      <c r="J763" s="257"/>
      <c r="K763" s="122" t="s">
        <v>889</v>
      </c>
      <c r="L763" s="369"/>
      <c r="M763" s="122"/>
      <c r="N763" s="362" t="s">
        <v>979</v>
      </c>
      <c r="O763" s="362" t="s">
        <v>980</v>
      </c>
      <c r="P763" s="366" t="n">
        <v>10</v>
      </c>
      <c r="Q763" s="367" t="s">
        <v>891</v>
      </c>
      <c r="R763" s="368" t="n">
        <v>13.05</v>
      </c>
      <c r="S763" s="30" t="n">
        <f aca="false">P763*R763</f>
        <v>130.5</v>
      </c>
      <c r="T763" s="123"/>
      <c r="U763" s="90" t="n">
        <f aca="false">S763*$T$709/SUM($S$709:$S$791)</f>
        <v>6.91530428375626</v>
      </c>
      <c r="V763" s="30" t="n">
        <f aca="false">U763+S763</f>
        <v>137.415304283756</v>
      </c>
      <c r="W763" s="30" t="n">
        <f aca="false">V763/P763</f>
        <v>13.7415304283756</v>
      </c>
    </row>
    <row r="764" customFormat="false" ht="15" hidden="false" customHeight="true" outlineLevel="0" collapsed="false">
      <c r="A764" s="76" t="s">
        <v>886</v>
      </c>
      <c r="B764" s="76" t="str">
        <f aca="false">RIGHT(A764,LEN(A764)-FIND("_",A764))</f>
        <v>C79916</v>
      </c>
      <c r="C764" s="77" t="str">
        <f aca="false">_xlfn.TEXTJOIN("-",TRUE(),MID(A764,1,4),MID(A764,5,2),MID(A764,7,2))</f>
        <v>2024-08-09</v>
      </c>
      <c r="D764" s="77" t="n">
        <v>45513</v>
      </c>
      <c r="E764" s="122" t="s">
        <v>887</v>
      </c>
      <c r="F764" s="122"/>
      <c r="G764" s="352" t="s">
        <v>888</v>
      </c>
      <c r="H764" s="77" t="n">
        <v>45512</v>
      </c>
      <c r="I764" s="257"/>
      <c r="J764" s="257"/>
      <c r="K764" s="122" t="s">
        <v>889</v>
      </c>
      <c r="L764" s="369"/>
      <c r="M764" s="122"/>
      <c r="N764" s="362" t="s">
        <v>981</v>
      </c>
      <c r="O764" s="362" t="s">
        <v>982</v>
      </c>
      <c r="P764" s="366" t="n">
        <v>10</v>
      </c>
      <c r="Q764" s="367" t="s">
        <v>891</v>
      </c>
      <c r="R764" s="368" t="n">
        <v>14.43</v>
      </c>
      <c r="S764" s="30" t="n">
        <f aca="false">P764*R764</f>
        <v>144.3</v>
      </c>
      <c r="T764" s="123"/>
      <c r="U764" s="90" t="n">
        <f aca="false">S764*$T$709/SUM($S$709:$S$791)</f>
        <v>7.64657784019945</v>
      </c>
      <c r="V764" s="30" t="n">
        <f aca="false">U764+S764</f>
        <v>151.946577840199</v>
      </c>
      <c r="W764" s="30" t="n">
        <f aca="false">V764/P764</f>
        <v>15.1946577840199</v>
      </c>
    </row>
    <row r="765" customFormat="false" ht="15" hidden="false" customHeight="true" outlineLevel="0" collapsed="false">
      <c r="A765" s="76" t="s">
        <v>886</v>
      </c>
      <c r="B765" s="76" t="str">
        <f aca="false">RIGHT(A765,LEN(A765)-FIND("_",A765))</f>
        <v>C79916</v>
      </c>
      <c r="C765" s="77" t="str">
        <f aca="false">_xlfn.TEXTJOIN("-",TRUE(),MID(A765,1,4),MID(A765,5,2),MID(A765,7,2))</f>
        <v>2024-08-09</v>
      </c>
      <c r="D765" s="77" t="n">
        <v>45513</v>
      </c>
      <c r="E765" s="122" t="s">
        <v>887</v>
      </c>
      <c r="F765" s="122"/>
      <c r="G765" s="352" t="s">
        <v>888</v>
      </c>
      <c r="H765" s="77" t="n">
        <v>45512</v>
      </c>
      <c r="I765" s="257"/>
      <c r="J765" s="257"/>
      <c r="K765" s="122" t="s">
        <v>889</v>
      </c>
      <c r="L765" s="369"/>
      <c r="M765" s="122"/>
      <c r="N765" s="362" t="s">
        <v>983</v>
      </c>
      <c r="O765" s="362" t="s">
        <v>984</v>
      </c>
      <c r="P765" s="366" t="n">
        <v>30</v>
      </c>
      <c r="Q765" s="367" t="s">
        <v>891</v>
      </c>
      <c r="R765" s="368" t="n">
        <v>18.69</v>
      </c>
      <c r="S765" s="30" t="n">
        <f aca="false">P765*R765</f>
        <v>560.7</v>
      </c>
      <c r="T765" s="123"/>
      <c r="U765" s="90" t="n">
        <f aca="false">S765*$T$709/SUM($S$709:$S$791)</f>
        <v>29.7119625433114</v>
      </c>
      <c r="V765" s="30" t="n">
        <f aca="false">U765+S765</f>
        <v>590.411962543312</v>
      </c>
      <c r="W765" s="30" t="n">
        <f aca="false">V765/P765</f>
        <v>19.6803987514437</v>
      </c>
    </row>
    <row r="766" customFormat="false" ht="15" hidden="false" customHeight="true" outlineLevel="0" collapsed="false">
      <c r="A766" s="76" t="s">
        <v>886</v>
      </c>
      <c r="B766" s="76" t="str">
        <f aca="false">RIGHT(A766,LEN(A766)-FIND("_",A766))</f>
        <v>C79916</v>
      </c>
      <c r="C766" s="77" t="str">
        <f aca="false">_xlfn.TEXTJOIN("-",TRUE(),MID(A766,1,4),MID(A766,5,2),MID(A766,7,2))</f>
        <v>2024-08-09</v>
      </c>
      <c r="D766" s="77" t="n">
        <v>45513</v>
      </c>
      <c r="E766" s="122" t="s">
        <v>887</v>
      </c>
      <c r="F766" s="122"/>
      <c r="G766" s="352" t="s">
        <v>888</v>
      </c>
      <c r="H766" s="77" t="n">
        <v>45512</v>
      </c>
      <c r="I766" s="257"/>
      <c r="J766" s="257"/>
      <c r="K766" s="122" t="s">
        <v>889</v>
      </c>
      <c r="L766" s="369"/>
      <c r="M766" s="122"/>
      <c r="N766" s="362" t="s">
        <v>985</v>
      </c>
      <c r="O766" s="362" t="s">
        <v>986</v>
      </c>
      <c r="P766" s="366" t="n">
        <v>15</v>
      </c>
      <c r="Q766" s="367" t="s">
        <v>891</v>
      </c>
      <c r="R766" s="368" t="n">
        <v>14.38</v>
      </c>
      <c r="S766" s="30" t="n">
        <f aca="false">P766*R766</f>
        <v>215.7</v>
      </c>
      <c r="T766" s="123"/>
      <c r="U766" s="90" t="n">
        <f aca="false">S766*$T$709/SUM($S$709:$S$791)</f>
        <v>11.4301236322316</v>
      </c>
      <c r="V766" s="30" t="n">
        <f aca="false">U766+S766</f>
        <v>227.130123632232</v>
      </c>
      <c r="W766" s="30" t="n">
        <f aca="false">V766/P766</f>
        <v>15.1420082421488</v>
      </c>
    </row>
    <row r="767" customFormat="false" ht="15" hidden="false" customHeight="true" outlineLevel="0" collapsed="false">
      <c r="A767" s="76" t="s">
        <v>886</v>
      </c>
      <c r="B767" s="76" t="str">
        <f aca="false">RIGHT(A767,LEN(A767)-FIND("_",A767))</f>
        <v>C79916</v>
      </c>
      <c r="C767" s="77" t="str">
        <f aca="false">_xlfn.TEXTJOIN("-",TRUE(),MID(A767,1,4),MID(A767,5,2),MID(A767,7,2))</f>
        <v>2024-08-09</v>
      </c>
      <c r="D767" s="77" t="n">
        <v>45513</v>
      </c>
      <c r="E767" s="122" t="s">
        <v>887</v>
      </c>
      <c r="F767" s="122"/>
      <c r="G767" s="352" t="s">
        <v>888</v>
      </c>
      <c r="H767" s="77" t="n">
        <v>45512</v>
      </c>
      <c r="I767" s="257"/>
      <c r="J767" s="257"/>
      <c r="K767" s="122" t="s">
        <v>889</v>
      </c>
      <c r="L767" s="369"/>
      <c r="M767" s="122"/>
      <c r="N767" s="362" t="s">
        <v>987</v>
      </c>
      <c r="O767" s="362" t="s">
        <v>988</v>
      </c>
      <c r="P767" s="366" t="n">
        <v>10</v>
      </c>
      <c r="Q767" s="367" t="s">
        <v>891</v>
      </c>
      <c r="R767" s="368" t="n">
        <v>20.07</v>
      </c>
      <c r="S767" s="30" t="n">
        <f aca="false">P767*R767</f>
        <v>200.7</v>
      </c>
      <c r="T767" s="123"/>
      <c r="U767" s="90" t="n">
        <f aca="false">S767*$T$709/SUM($S$709:$S$791)</f>
        <v>10.6352610708803</v>
      </c>
      <c r="V767" s="30" t="n">
        <f aca="false">U767+S767</f>
        <v>211.33526107088</v>
      </c>
      <c r="W767" s="30" t="n">
        <f aca="false">V767/P767</f>
        <v>21.133526107088</v>
      </c>
    </row>
    <row r="768" customFormat="false" ht="15" hidden="false" customHeight="true" outlineLevel="0" collapsed="false">
      <c r="A768" s="76" t="s">
        <v>886</v>
      </c>
      <c r="B768" s="76" t="str">
        <f aca="false">RIGHT(A768,LEN(A768)-FIND("_",A768))</f>
        <v>C79916</v>
      </c>
      <c r="C768" s="77" t="str">
        <f aca="false">_xlfn.TEXTJOIN("-",TRUE(),MID(A768,1,4),MID(A768,5,2),MID(A768,7,2))</f>
        <v>2024-08-09</v>
      </c>
      <c r="D768" s="77" t="n">
        <v>45513</v>
      </c>
      <c r="E768" s="122" t="s">
        <v>887</v>
      </c>
      <c r="F768" s="122"/>
      <c r="G768" s="352" t="s">
        <v>888</v>
      </c>
      <c r="H768" s="77" t="n">
        <v>45512</v>
      </c>
      <c r="I768" s="257"/>
      <c r="J768" s="257"/>
      <c r="K768" s="122" t="s">
        <v>889</v>
      </c>
      <c r="L768" s="369"/>
      <c r="M768" s="122"/>
      <c r="N768" s="362" t="s">
        <v>989</v>
      </c>
      <c r="O768" s="362" t="s">
        <v>990</v>
      </c>
      <c r="P768" s="366" t="n">
        <v>30</v>
      </c>
      <c r="Q768" s="367" t="s">
        <v>891</v>
      </c>
      <c r="R768" s="368" t="n">
        <v>24.86</v>
      </c>
      <c r="S768" s="30" t="n">
        <f aca="false">P768*R768</f>
        <v>745.8</v>
      </c>
      <c r="T768" s="123"/>
      <c r="U768" s="90" t="n">
        <f aca="false">S768*$T$709/SUM($S$709:$S$791)</f>
        <v>39.5205665503863</v>
      </c>
      <c r="V768" s="30" t="n">
        <f aca="false">U768+S768</f>
        <v>785.320566550386</v>
      </c>
      <c r="W768" s="30" t="n">
        <f aca="false">V768/P768</f>
        <v>26.1773522183462</v>
      </c>
    </row>
    <row r="769" customFormat="false" ht="15" hidden="false" customHeight="true" outlineLevel="0" collapsed="false">
      <c r="A769" s="76" t="s">
        <v>886</v>
      </c>
      <c r="B769" s="76" t="str">
        <f aca="false">RIGHT(A769,LEN(A769)-FIND("_",A769))</f>
        <v>C79916</v>
      </c>
      <c r="C769" s="77" t="str">
        <f aca="false">_xlfn.TEXTJOIN("-",TRUE(),MID(A769,1,4),MID(A769,5,2),MID(A769,7,2))</f>
        <v>2024-08-09</v>
      </c>
      <c r="D769" s="77" t="n">
        <v>45513</v>
      </c>
      <c r="E769" s="122" t="s">
        <v>887</v>
      </c>
      <c r="F769" s="122"/>
      <c r="G769" s="352" t="s">
        <v>888</v>
      </c>
      <c r="H769" s="77" t="n">
        <v>45512</v>
      </c>
      <c r="I769" s="257"/>
      <c r="J769" s="257"/>
      <c r="K769" s="122" t="s">
        <v>889</v>
      </c>
      <c r="L769" s="369"/>
      <c r="M769" s="122"/>
      <c r="N769" s="362" t="s">
        <v>987</v>
      </c>
      <c r="O769" s="362" t="s">
        <v>988</v>
      </c>
      <c r="P769" s="366" t="n">
        <v>10</v>
      </c>
      <c r="Q769" s="367" t="s">
        <v>891</v>
      </c>
      <c r="R769" s="368" t="n">
        <v>20.07</v>
      </c>
      <c r="S769" s="30" t="n">
        <f aca="false">P769*R769</f>
        <v>200.7</v>
      </c>
      <c r="T769" s="123"/>
      <c r="U769" s="90" t="n">
        <f aca="false">S769*$T$709/SUM($S$709:$S$791)</f>
        <v>10.6352610708803</v>
      </c>
      <c r="V769" s="30" t="n">
        <f aca="false">U769+S769</f>
        <v>211.33526107088</v>
      </c>
      <c r="W769" s="30" t="n">
        <f aca="false">V769/P769</f>
        <v>21.133526107088</v>
      </c>
    </row>
    <row r="770" customFormat="false" ht="15" hidden="false" customHeight="true" outlineLevel="0" collapsed="false">
      <c r="A770" s="76" t="s">
        <v>886</v>
      </c>
      <c r="B770" s="76" t="str">
        <f aca="false">RIGHT(A770,LEN(A770)-FIND("_",A770))</f>
        <v>C79916</v>
      </c>
      <c r="C770" s="77" t="str">
        <f aca="false">_xlfn.TEXTJOIN("-",TRUE(),MID(A770,1,4),MID(A770,5,2),MID(A770,7,2))</f>
        <v>2024-08-09</v>
      </c>
      <c r="D770" s="77" t="n">
        <v>45513</v>
      </c>
      <c r="E770" s="122" t="s">
        <v>887</v>
      </c>
      <c r="F770" s="122"/>
      <c r="G770" s="352" t="s">
        <v>888</v>
      </c>
      <c r="H770" s="77" t="n">
        <v>45512</v>
      </c>
      <c r="I770" s="257"/>
      <c r="J770" s="257"/>
      <c r="K770" s="122" t="s">
        <v>889</v>
      </c>
      <c r="L770" s="369"/>
      <c r="M770" s="122"/>
      <c r="N770" s="362" t="s">
        <v>991</v>
      </c>
      <c r="O770" s="362" t="s">
        <v>992</v>
      </c>
      <c r="P770" s="366" t="n">
        <v>10</v>
      </c>
      <c r="Q770" s="367" t="s">
        <v>891</v>
      </c>
      <c r="R770" s="368" t="n">
        <v>23.7</v>
      </c>
      <c r="S770" s="30" t="n">
        <f aca="false">P770*R770</f>
        <v>237</v>
      </c>
      <c r="T770" s="123"/>
      <c r="U770" s="90" t="n">
        <f aca="false">S770*$T$709/SUM($S$709:$S$791)</f>
        <v>12.5588284693504</v>
      </c>
      <c r="V770" s="30" t="n">
        <f aca="false">U770+S770</f>
        <v>249.55882846935</v>
      </c>
      <c r="W770" s="30" t="n">
        <f aca="false">V770/P770</f>
        <v>24.955882846935</v>
      </c>
    </row>
    <row r="771" customFormat="false" ht="15" hidden="false" customHeight="true" outlineLevel="0" collapsed="false">
      <c r="A771" s="76" t="s">
        <v>886</v>
      </c>
      <c r="B771" s="76" t="str">
        <f aca="false">RIGHT(A771,LEN(A771)-FIND("_",A771))</f>
        <v>C79916</v>
      </c>
      <c r="C771" s="77" t="str">
        <f aca="false">_xlfn.TEXTJOIN("-",TRUE(),MID(A771,1,4),MID(A771,5,2),MID(A771,7,2))</f>
        <v>2024-08-09</v>
      </c>
      <c r="D771" s="77" t="n">
        <v>45513</v>
      </c>
      <c r="E771" s="122" t="s">
        <v>887</v>
      </c>
      <c r="F771" s="122"/>
      <c r="G771" s="352" t="s">
        <v>888</v>
      </c>
      <c r="H771" s="77" t="n">
        <v>45512</v>
      </c>
      <c r="I771" s="257"/>
      <c r="J771" s="257"/>
      <c r="K771" s="122" t="s">
        <v>889</v>
      </c>
      <c r="L771" s="369"/>
      <c r="M771" s="122"/>
      <c r="N771" s="362" t="s">
        <v>993</v>
      </c>
      <c r="O771" s="362" t="s">
        <v>994</v>
      </c>
      <c r="P771" s="366" t="n">
        <v>10</v>
      </c>
      <c r="Q771" s="367" t="s">
        <v>891</v>
      </c>
      <c r="R771" s="368" t="n">
        <v>73.59</v>
      </c>
      <c r="S771" s="30" t="n">
        <f aca="false">P771*R771</f>
        <v>735.9</v>
      </c>
      <c r="T771" s="123"/>
      <c r="U771" s="90" t="n">
        <f aca="false">S771*$T$709/SUM($S$709:$S$791)</f>
        <v>38.9959572598945</v>
      </c>
      <c r="V771" s="30" t="n">
        <f aca="false">U771+S771</f>
        <v>774.895957259895</v>
      </c>
      <c r="W771" s="30" t="n">
        <f aca="false">V771/P771</f>
        <v>77.4895957259895</v>
      </c>
    </row>
    <row r="772" customFormat="false" ht="15" hidden="false" customHeight="true" outlineLevel="0" collapsed="false">
      <c r="A772" s="76" t="s">
        <v>886</v>
      </c>
      <c r="B772" s="76" t="str">
        <f aca="false">RIGHT(A772,LEN(A772)-FIND("_",A772))</f>
        <v>C79916</v>
      </c>
      <c r="C772" s="77" t="str">
        <f aca="false">_xlfn.TEXTJOIN("-",TRUE(),MID(A772,1,4),MID(A772,5,2),MID(A772,7,2))</f>
        <v>2024-08-09</v>
      </c>
      <c r="D772" s="77" t="n">
        <v>45513</v>
      </c>
      <c r="E772" s="122" t="s">
        <v>887</v>
      </c>
      <c r="F772" s="122"/>
      <c r="G772" s="352" t="s">
        <v>888</v>
      </c>
      <c r="H772" s="77" t="n">
        <v>45512</v>
      </c>
      <c r="I772" s="257"/>
      <c r="J772" s="257"/>
      <c r="K772" s="122" t="s">
        <v>889</v>
      </c>
      <c r="L772" s="369"/>
      <c r="M772" s="122"/>
      <c r="N772" s="362" t="s">
        <v>995</v>
      </c>
      <c r="O772" s="362" t="s">
        <v>996</v>
      </c>
      <c r="P772" s="366" t="n">
        <v>10</v>
      </c>
      <c r="Q772" s="367" t="s">
        <v>891</v>
      </c>
      <c r="R772" s="368" t="n">
        <v>73.59</v>
      </c>
      <c r="S772" s="30" t="n">
        <f aca="false">P772*R772</f>
        <v>735.9</v>
      </c>
      <c r="T772" s="123"/>
      <c r="U772" s="90" t="n">
        <f aca="false">S772*$T$709/SUM($S$709:$S$791)</f>
        <v>38.9959572598945</v>
      </c>
      <c r="V772" s="30" t="n">
        <f aca="false">U772+S772</f>
        <v>774.895957259895</v>
      </c>
      <c r="W772" s="30" t="n">
        <f aca="false">V772/P772</f>
        <v>77.4895957259895</v>
      </c>
    </row>
    <row r="773" customFormat="false" ht="15" hidden="false" customHeight="true" outlineLevel="0" collapsed="false">
      <c r="A773" s="76" t="s">
        <v>886</v>
      </c>
      <c r="B773" s="76" t="str">
        <f aca="false">RIGHT(A773,LEN(A773)-FIND("_",A773))</f>
        <v>C79916</v>
      </c>
      <c r="C773" s="77" t="str">
        <f aca="false">_xlfn.TEXTJOIN("-",TRUE(),MID(A773,1,4),MID(A773,5,2),MID(A773,7,2))</f>
        <v>2024-08-09</v>
      </c>
      <c r="D773" s="77" t="n">
        <v>45513</v>
      </c>
      <c r="E773" s="122" t="s">
        <v>887</v>
      </c>
      <c r="F773" s="122"/>
      <c r="G773" s="352" t="s">
        <v>888</v>
      </c>
      <c r="H773" s="77" t="n">
        <v>45512</v>
      </c>
      <c r="I773" s="257"/>
      <c r="J773" s="257"/>
      <c r="K773" s="122" t="s">
        <v>889</v>
      </c>
      <c r="L773" s="369"/>
      <c r="M773" s="122"/>
      <c r="N773" s="362" t="s">
        <v>997</v>
      </c>
      <c r="O773" s="362" t="s">
        <v>998</v>
      </c>
      <c r="P773" s="366" t="n">
        <v>50</v>
      </c>
      <c r="Q773" s="367" t="s">
        <v>891</v>
      </c>
      <c r="R773" s="368" t="n">
        <v>34.23</v>
      </c>
      <c r="S773" s="30" t="n">
        <f aca="false">P773*R773</f>
        <v>1711.5</v>
      </c>
      <c r="T773" s="123"/>
      <c r="U773" s="90" t="n">
        <f aca="false">S773*$T$709/SUM($S$709:$S$791)</f>
        <v>90.6938182501826</v>
      </c>
      <c r="V773" s="30" t="n">
        <f aca="false">U773+S773</f>
        <v>1802.19381825018</v>
      </c>
      <c r="W773" s="30" t="n">
        <f aca="false">V773/P773</f>
        <v>36.0438763650037</v>
      </c>
    </row>
    <row r="774" customFormat="false" ht="15" hidden="false" customHeight="true" outlineLevel="0" collapsed="false">
      <c r="A774" s="76" t="s">
        <v>886</v>
      </c>
      <c r="B774" s="76" t="str">
        <f aca="false">RIGHT(A774,LEN(A774)-FIND("_",A774))</f>
        <v>C79916</v>
      </c>
      <c r="C774" s="77" t="str">
        <f aca="false">_xlfn.TEXTJOIN("-",TRUE(),MID(A774,1,4),MID(A774,5,2),MID(A774,7,2))</f>
        <v>2024-08-09</v>
      </c>
      <c r="D774" s="77" t="n">
        <v>45513</v>
      </c>
      <c r="E774" s="122" t="s">
        <v>887</v>
      </c>
      <c r="F774" s="122"/>
      <c r="G774" s="352" t="s">
        <v>888</v>
      </c>
      <c r="H774" s="77" t="n">
        <v>45512</v>
      </c>
      <c r="I774" s="257"/>
      <c r="J774" s="257"/>
      <c r="K774" s="122" t="s">
        <v>889</v>
      </c>
      <c r="L774" s="369"/>
      <c r="M774" s="122"/>
      <c r="N774" s="362" t="s">
        <v>999</v>
      </c>
      <c r="O774" s="362" t="s">
        <v>1000</v>
      </c>
      <c r="P774" s="366" t="n">
        <v>25</v>
      </c>
      <c r="Q774" s="367" t="s">
        <v>891</v>
      </c>
      <c r="R774" s="368" t="n">
        <v>34.79</v>
      </c>
      <c r="S774" s="30" t="n">
        <f aca="false">P774*R774</f>
        <v>869.75</v>
      </c>
      <c r="T774" s="123"/>
      <c r="U774" s="90" t="n">
        <f aca="false">S774*$T$709/SUM($S$709:$S$791)</f>
        <v>46.0887808490192</v>
      </c>
      <c r="V774" s="30" t="n">
        <f aca="false">U774+S774</f>
        <v>915.838780849019</v>
      </c>
      <c r="W774" s="30" t="n">
        <f aca="false">V774/P774</f>
        <v>36.6335512339608</v>
      </c>
    </row>
    <row r="775" customFormat="false" ht="15" hidden="false" customHeight="true" outlineLevel="0" collapsed="false">
      <c r="A775" s="76" t="s">
        <v>886</v>
      </c>
      <c r="B775" s="76" t="str">
        <f aca="false">RIGHT(A775,LEN(A775)-FIND("_",A775))</f>
        <v>C79916</v>
      </c>
      <c r="C775" s="77" t="str">
        <f aca="false">_xlfn.TEXTJOIN("-",TRUE(),MID(A775,1,4),MID(A775,5,2),MID(A775,7,2))</f>
        <v>2024-08-09</v>
      </c>
      <c r="D775" s="77" t="n">
        <v>45513</v>
      </c>
      <c r="E775" s="122" t="s">
        <v>887</v>
      </c>
      <c r="F775" s="122"/>
      <c r="G775" s="352" t="s">
        <v>888</v>
      </c>
      <c r="H775" s="77" t="n">
        <v>45512</v>
      </c>
      <c r="I775" s="257"/>
      <c r="J775" s="257"/>
      <c r="K775" s="122" t="s">
        <v>889</v>
      </c>
      <c r="L775" s="369"/>
      <c r="M775" s="122"/>
      <c r="N775" s="362" t="s">
        <v>1001</v>
      </c>
      <c r="O775" s="362" t="s">
        <v>1002</v>
      </c>
      <c r="P775" s="366" t="n">
        <v>25</v>
      </c>
      <c r="Q775" s="367" t="s">
        <v>891</v>
      </c>
      <c r="R775" s="368" t="n">
        <v>5.94</v>
      </c>
      <c r="S775" s="30" t="n">
        <f aca="false">P775*R775</f>
        <v>148.5</v>
      </c>
      <c r="T775" s="123"/>
      <c r="U775" s="90" t="n">
        <f aca="false">S775*$T$709/SUM($S$709:$S$791)</f>
        <v>7.86913935737781</v>
      </c>
      <c r="V775" s="30" t="n">
        <f aca="false">U775+S775</f>
        <v>156.369139357378</v>
      </c>
      <c r="W775" s="30" t="n">
        <f aca="false">V775/P775</f>
        <v>6.25476557429511</v>
      </c>
    </row>
    <row r="776" customFormat="false" ht="15" hidden="false" customHeight="true" outlineLevel="0" collapsed="false">
      <c r="A776" s="76" t="s">
        <v>886</v>
      </c>
      <c r="B776" s="76" t="str">
        <f aca="false">RIGHT(A776,LEN(A776)-FIND("_",A776))</f>
        <v>C79916</v>
      </c>
      <c r="C776" s="77" t="str">
        <f aca="false">_xlfn.TEXTJOIN("-",TRUE(),MID(A776,1,4),MID(A776,5,2),MID(A776,7,2))</f>
        <v>2024-08-09</v>
      </c>
      <c r="D776" s="77" t="n">
        <v>45513</v>
      </c>
      <c r="E776" s="122" t="s">
        <v>887</v>
      </c>
      <c r="F776" s="122"/>
      <c r="G776" s="352" t="s">
        <v>888</v>
      </c>
      <c r="H776" s="77" t="n">
        <v>45512</v>
      </c>
      <c r="I776" s="257"/>
      <c r="J776" s="257"/>
      <c r="K776" s="122" t="s">
        <v>889</v>
      </c>
      <c r="L776" s="369"/>
      <c r="M776" s="122"/>
      <c r="N776" s="362" t="s">
        <v>999</v>
      </c>
      <c r="O776" s="362" t="s">
        <v>1000</v>
      </c>
      <c r="P776" s="366" t="n">
        <v>10</v>
      </c>
      <c r="Q776" s="367" t="s">
        <v>891</v>
      </c>
      <c r="R776" s="368" t="n">
        <v>34.79</v>
      </c>
      <c r="S776" s="30" t="n">
        <f aca="false">P776*R776</f>
        <v>347.9</v>
      </c>
      <c r="T776" s="123"/>
      <c r="U776" s="90" t="n">
        <f aca="false">S776*$T$709/SUM($S$709:$S$791)</f>
        <v>18.4355123396077</v>
      </c>
      <c r="V776" s="30" t="n">
        <f aca="false">U776+S776</f>
        <v>366.335512339608</v>
      </c>
      <c r="W776" s="30" t="n">
        <f aca="false">V776/P776</f>
        <v>36.6335512339608</v>
      </c>
    </row>
    <row r="777" customFormat="false" ht="15" hidden="false" customHeight="true" outlineLevel="0" collapsed="false">
      <c r="A777" s="76" t="s">
        <v>886</v>
      </c>
      <c r="B777" s="76" t="str">
        <f aca="false">RIGHT(A777,LEN(A777)-FIND("_",A777))</f>
        <v>C79916</v>
      </c>
      <c r="C777" s="77" t="str">
        <f aca="false">_xlfn.TEXTJOIN("-",TRUE(),MID(A777,1,4),MID(A777,5,2),MID(A777,7,2))</f>
        <v>2024-08-09</v>
      </c>
      <c r="D777" s="77" t="n">
        <v>45513</v>
      </c>
      <c r="E777" s="122" t="s">
        <v>887</v>
      </c>
      <c r="F777" s="122"/>
      <c r="G777" s="352" t="s">
        <v>888</v>
      </c>
      <c r="H777" s="77" t="n">
        <v>45512</v>
      </c>
      <c r="I777" s="257"/>
      <c r="J777" s="257"/>
      <c r="K777" s="122" t="s">
        <v>889</v>
      </c>
      <c r="L777" s="369"/>
      <c r="M777" s="122"/>
      <c r="N777" s="362" t="s">
        <v>1003</v>
      </c>
      <c r="O777" s="362" t="s">
        <v>1004</v>
      </c>
      <c r="P777" s="366" t="n">
        <v>10</v>
      </c>
      <c r="Q777" s="367" t="s">
        <v>891</v>
      </c>
      <c r="R777" s="368" t="n">
        <v>73.59</v>
      </c>
      <c r="S777" s="30" t="n">
        <f aca="false">P777*R777</f>
        <v>735.9</v>
      </c>
      <c r="T777" s="123"/>
      <c r="U777" s="90" t="n">
        <f aca="false">S777*$T$709/SUM($S$709:$S$791)</f>
        <v>38.9959572598945</v>
      </c>
      <c r="V777" s="30" t="n">
        <f aca="false">U777+S777</f>
        <v>774.895957259895</v>
      </c>
      <c r="W777" s="30" t="n">
        <f aca="false">V777/P777</f>
        <v>77.4895957259895</v>
      </c>
    </row>
    <row r="778" customFormat="false" ht="15" hidden="false" customHeight="true" outlineLevel="0" collapsed="false">
      <c r="A778" s="76" t="s">
        <v>886</v>
      </c>
      <c r="B778" s="76" t="str">
        <f aca="false">RIGHT(A778,LEN(A778)-FIND("_",A778))</f>
        <v>C79916</v>
      </c>
      <c r="C778" s="77" t="str">
        <f aca="false">_xlfn.TEXTJOIN("-",TRUE(),MID(A778,1,4),MID(A778,5,2),MID(A778,7,2))</f>
        <v>2024-08-09</v>
      </c>
      <c r="D778" s="77" t="n">
        <v>45513</v>
      </c>
      <c r="E778" s="122" t="s">
        <v>887</v>
      </c>
      <c r="F778" s="122"/>
      <c r="G778" s="352" t="s">
        <v>888</v>
      </c>
      <c r="H778" s="77" t="n">
        <v>45512</v>
      </c>
      <c r="I778" s="257"/>
      <c r="J778" s="257"/>
      <c r="K778" s="122" t="s">
        <v>889</v>
      </c>
      <c r="L778" s="369"/>
      <c r="M778" s="122"/>
      <c r="N778" s="362" t="s">
        <v>919</v>
      </c>
      <c r="O778" s="362" t="s">
        <v>920</v>
      </c>
      <c r="P778" s="366" t="n">
        <v>10</v>
      </c>
      <c r="Q778" s="367" t="s">
        <v>891</v>
      </c>
      <c r="R778" s="368" t="n">
        <v>5.22</v>
      </c>
      <c r="S778" s="30" t="n">
        <f aca="false">P778*R778</f>
        <v>52.2</v>
      </c>
      <c r="T778" s="123"/>
      <c r="U778" s="90" t="n">
        <f aca="false">S778*$T$709/SUM($S$709:$S$791)</f>
        <v>2.7661217135025</v>
      </c>
      <c r="V778" s="30" t="n">
        <f aca="false">U778+S778</f>
        <v>54.9661217135025</v>
      </c>
      <c r="W778" s="30" t="n">
        <f aca="false">V778/P778</f>
        <v>5.49661217135025</v>
      </c>
    </row>
    <row r="779" customFormat="false" ht="15" hidden="false" customHeight="true" outlineLevel="0" collapsed="false">
      <c r="A779" s="76" t="s">
        <v>886</v>
      </c>
      <c r="B779" s="76" t="str">
        <f aca="false">RIGHT(A779,LEN(A779)-FIND("_",A779))</f>
        <v>C79916</v>
      </c>
      <c r="C779" s="77" t="str">
        <f aca="false">_xlfn.TEXTJOIN("-",TRUE(),MID(A779,1,4),MID(A779,5,2),MID(A779,7,2))</f>
        <v>2024-08-09</v>
      </c>
      <c r="D779" s="77" t="n">
        <v>45513</v>
      </c>
      <c r="E779" s="122" t="s">
        <v>887</v>
      </c>
      <c r="F779" s="122"/>
      <c r="G779" s="352" t="s">
        <v>888</v>
      </c>
      <c r="H779" s="77" t="n">
        <v>45512</v>
      </c>
      <c r="I779" s="257"/>
      <c r="J779" s="257"/>
      <c r="K779" s="122" t="s">
        <v>889</v>
      </c>
      <c r="L779" s="369"/>
      <c r="M779" s="122"/>
      <c r="N779" s="362" t="s">
        <v>1003</v>
      </c>
      <c r="O779" s="362" t="s">
        <v>1004</v>
      </c>
      <c r="P779" s="366" t="n">
        <v>10</v>
      </c>
      <c r="Q779" s="367" t="s">
        <v>891</v>
      </c>
      <c r="R779" s="368" t="n">
        <v>73.59</v>
      </c>
      <c r="S779" s="30" t="n">
        <f aca="false">P779*R779</f>
        <v>735.9</v>
      </c>
      <c r="T779" s="123"/>
      <c r="U779" s="90" t="n">
        <f aca="false">S779*$T$709/SUM($S$709:$S$791)</f>
        <v>38.9959572598945</v>
      </c>
      <c r="V779" s="30" t="n">
        <f aca="false">U779+S779</f>
        <v>774.895957259895</v>
      </c>
      <c r="W779" s="30" t="n">
        <f aca="false">V779/P779</f>
        <v>77.4895957259895</v>
      </c>
    </row>
    <row r="780" customFormat="false" ht="15" hidden="false" customHeight="true" outlineLevel="0" collapsed="false">
      <c r="A780" s="76" t="s">
        <v>886</v>
      </c>
      <c r="B780" s="76" t="str">
        <f aca="false">RIGHT(A780,LEN(A780)-FIND("_",A780))</f>
        <v>C79916</v>
      </c>
      <c r="C780" s="77" t="str">
        <f aca="false">_xlfn.TEXTJOIN("-",TRUE(),MID(A780,1,4),MID(A780,5,2),MID(A780,7,2))</f>
        <v>2024-08-09</v>
      </c>
      <c r="D780" s="77" t="n">
        <v>45513</v>
      </c>
      <c r="E780" s="122" t="s">
        <v>887</v>
      </c>
      <c r="F780" s="122"/>
      <c r="G780" s="352" t="s">
        <v>888</v>
      </c>
      <c r="H780" s="77" t="n">
        <v>45512</v>
      </c>
      <c r="I780" s="257"/>
      <c r="J780" s="257"/>
      <c r="K780" s="122" t="s">
        <v>889</v>
      </c>
      <c r="L780" s="369"/>
      <c r="M780" s="122"/>
      <c r="N780" s="362" t="s">
        <v>1005</v>
      </c>
      <c r="O780" s="362" t="s">
        <v>1006</v>
      </c>
      <c r="P780" s="366" t="n">
        <v>15</v>
      </c>
      <c r="Q780" s="367" t="s">
        <v>891</v>
      </c>
      <c r="R780" s="368" t="n">
        <v>52.49</v>
      </c>
      <c r="S780" s="30" t="n">
        <f aca="false">P780*R780</f>
        <v>787.35</v>
      </c>
      <c r="T780" s="123"/>
      <c r="U780" s="90" t="n">
        <f aca="false">S780*$T$709/SUM($S$709:$S$791)</f>
        <v>41.7223358453294</v>
      </c>
      <c r="V780" s="30" t="n">
        <f aca="false">U780+S780</f>
        <v>829.07233584533</v>
      </c>
      <c r="W780" s="30" t="n">
        <f aca="false">V780/P780</f>
        <v>55.2714890563553</v>
      </c>
    </row>
    <row r="781" customFormat="false" ht="15" hidden="false" customHeight="true" outlineLevel="0" collapsed="false">
      <c r="A781" s="76" t="s">
        <v>886</v>
      </c>
      <c r="B781" s="76" t="str">
        <f aca="false">RIGHT(A781,LEN(A781)-FIND("_",A781))</f>
        <v>C79916</v>
      </c>
      <c r="C781" s="77" t="str">
        <f aca="false">_xlfn.TEXTJOIN("-",TRUE(),MID(A781,1,4),MID(A781,5,2),MID(A781,7,2))</f>
        <v>2024-08-09</v>
      </c>
      <c r="D781" s="77" t="n">
        <v>45513</v>
      </c>
      <c r="E781" s="122" t="s">
        <v>887</v>
      </c>
      <c r="F781" s="122"/>
      <c r="G781" s="352" t="s">
        <v>888</v>
      </c>
      <c r="H781" s="77" t="n">
        <v>45512</v>
      </c>
      <c r="I781" s="257"/>
      <c r="J781" s="257"/>
      <c r="K781" s="122" t="s">
        <v>889</v>
      </c>
      <c r="L781" s="369"/>
      <c r="M781" s="122"/>
      <c r="N781" s="362" t="s">
        <v>1007</v>
      </c>
      <c r="O781" s="362" t="s">
        <v>464</v>
      </c>
      <c r="P781" s="366" t="n">
        <v>15</v>
      </c>
      <c r="Q781" s="367" t="s">
        <v>891</v>
      </c>
      <c r="R781" s="368" t="n">
        <v>2.91</v>
      </c>
      <c r="S781" s="30" t="n">
        <f aca="false">P781*R781</f>
        <v>43.65</v>
      </c>
      <c r="T781" s="123"/>
      <c r="U781" s="90" t="n">
        <f aca="false">S781*$T$709/SUM($S$709:$S$791)</f>
        <v>2.31305005353227</v>
      </c>
      <c r="V781" s="30" t="n">
        <f aca="false">U781+S781</f>
        <v>45.9630500535323</v>
      </c>
      <c r="W781" s="30" t="n">
        <f aca="false">V781/P781</f>
        <v>3.06420333690215</v>
      </c>
    </row>
    <row r="782" customFormat="false" ht="15" hidden="false" customHeight="true" outlineLevel="0" collapsed="false">
      <c r="A782" s="76" t="s">
        <v>886</v>
      </c>
      <c r="B782" s="76" t="str">
        <f aca="false">RIGHT(A782,LEN(A782)-FIND("_",A782))</f>
        <v>C79916</v>
      </c>
      <c r="C782" s="77" t="str">
        <f aca="false">_xlfn.TEXTJOIN("-",TRUE(),MID(A782,1,4),MID(A782,5,2),MID(A782,7,2))</f>
        <v>2024-08-09</v>
      </c>
      <c r="D782" s="77" t="n">
        <v>45513</v>
      </c>
      <c r="E782" s="122" t="s">
        <v>887</v>
      </c>
      <c r="F782" s="122"/>
      <c r="G782" s="352" t="s">
        <v>888</v>
      </c>
      <c r="H782" s="77" t="n">
        <v>45512</v>
      </c>
      <c r="I782" s="257"/>
      <c r="J782" s="257"/>
      <c r="K782" s="122" t="s">
        <v>889</v>
      </c>
      <c r="L782" s="369"/>
      <c r="M782" s="122"/>
      <c r="N782" s="362" t="s">
        <v>1008</v>
      </c>
      <c r="O782" s="362" t="s">
        <v>1009</v>
      </c>
      <c r="P782" s="366" t="n">
        <v>10</v>
      </c>
      <c r="Q782" s="367" t="s">
        <v>891</v>
      </c>
      <c r="R782" s="368" t="n">
        <v>154.26</v>
      </c>
      <c r="S782" s="30" t="n">
        <f aca="false">P782*R782</f>
        <v>1542.6</v>
      </c>
      <c r="T782" s="123"/>
      <c r="U782" s="90" t="n">
        <f aca="false">S782*$T$709/SUM($S$709:$S$791)</f>
        <v>81.7436658093671</v>
      </c>
      <c r="V782" s="30" t="n">
        <f aca="false">U782+S782</f>
        <v>1624.34366580937</v>
      </c>
      <c r="W782" s="30" t="n">
        <f aca="false">V782/P782</f>
        <v>162.434366580937</v>
      </c>
    </row>
    <row r="783" customFormat="false" ht="15" hidden="false" customHeight="true" outlineLevel="0" collapsed="false">
      <c r="A783" s="76" t="s">
        <v>886</v>
      </c>
      <c r="B783" s="76" t="str">
        <f aca="false">RIGHT(A783,LEN(A783)-FIND("_",A783))</f>
        <v>C79916</v>
      </c>
      <c r="C783" s="77" t="str">
        <f aca="false">_xlfn.TEXTJOIN("-",TRUE(),MID(A783,1,4),MID(A783,5,2),MID(A783,7,2))</f>
        <v>2024-08-09</v>
      </c>
      <c r="D783" s="77" t="n">
        <v>45513</v>
      </c>
      <c r="E783" s="122" t="s">
        <v>887</v>
      </c>
      <c r="F783" s="122"/>
      <c r="G783" s="352" t="s">
        <v>888</v>
      </c>
      <c r="H783" s="77" t="n">
        <v>45512</v>
      </c>
      <c r="I783" s="257"/>
      <c r="J783" s="257"/>
      <c r="K783" s="122" t="s">
        <v>889</v>
      </c>
      <c r="L783" s="369"/>
      <c r="M783" s="122"/>
      <c r="N783" s="362" t="s">
        <v>1010</v>
      </c>
      <c r="O783" s="362" t="s">
        <v>1011</v>
      </c>
      <c r="P783" s="366" t="n">
        <v>5</v>
      </c>
      <c r="Q783" s="367" t="s">
        <v>891</v>
      </c>
      <c r="R783" s="368" t="n">
        <v>154.26</v>
      </c>
      <c r="S783" s="30" t="n">
        <f aca="false">P783*R783</f>
        <v>771.3</v>
      </c>
      <c r="T783" s="123"/>
      <c r="U783" s="90" t="n">
        <f aca="false">S783*$T$709/SUM($S$709:$S$791)</f>
        <v>40.8718329046835</v>
      </c>
      <c r="V783" s="30" t="n">
        <f aca="false">U783+S783</f>
        <v>812.171832904684</v>
      </c>
      <c r="W783" s="30" t="n">
        <f aca="false">V783/P783</f>
        <v>162.434366580937</v>
      </c>
    </row>
    <row r="784" customFormat="false" ht="15" hidden="false" customHeight="true" outlineLevel="0" collapsed="false">
      <c r="A784" s="76" t="s">
        <v>886</v>
      </c>
      <c r="B784" s="76" t="str">
        <f aca="false">RIGHT(A784,LEN(A784)-FIND("_",A784))</f>
        <v>C79916</v>
      </c>
      <c r="C784" s="77" t="str">
        <f aca="false">_xlfn.TEXTJOIN("-",TRUE(),MID(A784,1,4),MID(A784,5,2),MID(A784,7,2))</f>
        <v>2024-08-09</v>
      </c>
      <c r="D784" s="77" t="n">
        <v>45513</v>
      </c>
      <c r="E784" s="122" t="s">
        <v>887</v>
      </c>
      <c r="F784" s="122"/>
      <c r="G784" s="352" t="s">
        <v>888</v>
      </c>
      <c r="H784" s="77" t="n">
        <v>45512</v>
      </c>
      <c r="I784" s="257"/>
      <c r="J784" s="257"/>
      <c r="K784" s="122" t="s">
        <v>889</v>
      </c>
      <c r="L784" s="369"/>
      <c r="M784" s="122"/>
      <c r="N784" s="362" t="s">
        <v>1012</v>
      </c>
      <c r="O784" s="362" t="s">
        <v>1013</v>
      </c>
      <c r="P784" s="366" t="n">
        <v>5</v>
      </c>
      <c r="Q784" s="367" t="s">
        <v>891</v>
      </c>
      <c r="R784" s="368" t="n">
        <v>138.55</v>
      </c>
      <c r="S784" s="30" t="n">
        <f aca="false">P784*R784</f>
        <v>692.75</v>
      </c>
      <c r="T784" s="123"/>
      <c r="U784" s="90" t="n">
        <f aca="false">S784*$T$709/SUM($S$709:$S$791)</f>
        <v>36.7094026250739</v>
      </c>
      <c r="V784" s="30" t="n">
        <f aca="false">U784+S784</f>
        <v>729.459402625074</v>
      </c>
      <c r="W784" s="30" t="n">
        <f aca="false">V784/P784</f>
        <v>145.891880525015</v>
      </c>
    </row>
    <row r="785" customFormat="false" ht="15" hidden="false" customHeight="true" outlineLevel="0" collapsed="false">
      <c r="A785" s="76" t="s">
        <v>886</v>
      </c>
      <c r="B785" s="76" t="str">
        <f aca="false">RIGHT(A785,LEN(A785)-FIND("_",A785))</f>
        <v>C79916</v>
      </c>
      <c r="C785" s="77" t="str">
        <f aca="false">_xlfn.TEXTJOIN("-",TRUE(),MID(A785,1,4),MID(A785,5,2),MID(A785,7,2))</f>
        <v>2024-08-09</v>
      </c>
      <c r="D785" s="77" t="n">
        <v>45513</v>
      </c>
      <c r="E785" s="122" t="s">
        <v>887</v>
      </c>
      <c r="F785" s="122"/>
      <c r="G785" s="352" t="s">
        <v>888</v>
      </c>
      <c r="H785" s="77" t="n">
        <v>45512</v>
      </c>
      <c r="I785" s="257"/>
      <c r="J785" s="257"/>
      <c r="K785" s="122" t="s">
        <v>889</v>
      </c>
      <c r="L785" s="369"/>
      <c r="M785" s="122"/>
      <c r="N785" s="362" t="s">
        <v>924</v>
      </c>
      <c r="O785" s="362" t="s">
        <v>470</v>
      </c>
      <c r="P785" s="366" t="n">
        <v>5</v>
      </c>
      <c r="Q785" s="367" t="s">
        <v>891</v>
      </c>
      <c r="R785" s="368" t="n">
        <v>15.13</v>
      </c>
      <c r="S785" s="30" t="n">
        <f aca="false">P785*R785</f>
        <v>75.65</v>
      </c>
      <c r="T785" s="123"/>
      <c r="U785" s="90" t="n">
        <f aca="false">S785*$T$709/SUM($S$709:$S$791)</f>
        <v>4.00875685108169</v>
      </c>
      <c r="V785" s="30" t="n">
        <f aca="false">U785+S785</f>
        <v>79.6587568510817</v>
      </c>
      <c r="W785" s="30" t="n">
        <f aca="false">V785/P785</f>
        <v>15.9317513702163</v>
      </c>
    </row>
    <row r="786" customFormat="false" ht="15" hidden="false" customHeight="true" outlineLevel="0" collapsed="false">
      <c r="A786" s="76" t="s">
        <v>886</v>
      </c>
      <c r="B786" s="76" t="str">
        <f aca="false">RIGHT(A786,LEN(A786)-FIND("_",A786))</f>
        <v>C79916</v>
      </c>
      <c r="C786" s="77" t="str">
        <f aca="false">_xlfn.TEXTJOIN("-",TRUE(),MID(A786,1,4),MID(A786,5,2),MID(A786,7,2))</f>
        <v>2024-08-09</v>
      </c>
      <c r="D786" s="77" t="n">
        <v>45513</v>
      </c>
      <c r="E786" s="122" t="s">
        <v>887</v>
      </c>
      <c r="F786" s="122"/>
      <c r="G786" s="352" t="s">
        <v>888</v>
      </c>
      <c r="H786" s="77" t="n">
        <v>45512</v>
      </c>
      <c r="I786" s="257"/>
      <c r="J786" s="257"/>
      <c r="K786" s="122" t="s">
        <v>889</v>
      </c>
      <c r="L786" s="369"/>
      <c r="M786" s="122"/>
      <c r="N786" s="362" t="s">
        <v>1014</v>
      </c>
      <c r="O786" s="362" t="s">
        <v>1015</v>
      </c>
      <c r="P786" s="366" t="n">
        <v>120</v>
      </c>
      <c r="Q786" s="367" t="s">
        <v>891</v>
      </c>
      <c r="R786" s="368" t="n">
        <v>4.09</v>
      </c>
      <c r="S786" s="30" t="n">
        <f aca="false">P786*R786</f>
        <v>490.8</v>
      </c>
      <c r="T786" s="123"/>
      <c r="U786" s="90" t="n">
        <f aca="false">S786*$T$709/SUM($S$709:$S$791)</f>
        <v>26.0079030074143</v>
      </c>
      <c r="V786" s="30" t="n">
        <f aca="false">U786+S786</f>
        <v>516.807903007414</v>
      </c>
      <c r="W786" s="30" t="n">
        <f aca="false">V786/P786</f>
        <v>4.30673252506179</v>
      </c>
    </row>
    <row r="787" customFormat="false" ht="15" hidden="false" customHeight="true" outlineLevel="0" collapsed="false">
      <c r="A787" s="76" t="s">
        <v>886</v>
      </c>
      <c r="B787" s="76" t="str">
        <f aca="false">RIGHT(A787,LEN(A787)-FIND("_",A787))</f>
        <v>C79916</v>
      </c>
      <c r="C787" s="77" t="str">
        <f aca="false">_xlfn.TEXTJOIN("-",TRUE(),MID(A787,1,4),MID(A787,5,2),MID(A787,7,2))</f>
        <v>2024-08-09</v>
      </c>
      <c r="D787" s="77" t="n">
        <v>45513</v>
      </c>
      <c r="E787" s="122" t="s">
        <v>887</v>
      </c>
      <c r="F787" s="122"/>
      <c r="G787" s="352" t="s">
        <v>888</v>
      </c>
      <c r="H787" s="77" t="n">
        <v>45512</v>
      </c>
      <c r="I787" s="257"/>
      <c r="J787" s="257"/>
      <c r="K787" s="122" t="s">
        <v>889</v>
      </c>
      <c r="L787" s="369"/>
      <c r="M787" s="122"/>
      <c r="N787" s="362" t="s">
        <v>1016</v>
      </c>
      <c r="O787" s="362" t="s">
        <v>1017</v>
      </c>
      <c r="P787" s="366" t="n">
        <v>150</v>
      </c>
      <c r="Q787" s="367" t="s">
        <v>891</v>
      </c>
      <c r="R787" s="368" t="n">
        <v>2.93</v>
      </c>
      <c r="S787" s="30" t="n">
        <f aca="false">P787*R787</f>
        <v>439.5</v>
      </c>
      <c r="T787" s="123"/>
      <c r="U787" s="90" t="n">
        <f aca="false">S787*$T$709/SUM($S$709:$S$791)</f>
        <v>23.2894730475929</v>
      </c>
      <c r="V787" s="30" t="n">
        <f aca="false">U787+S787</f>
        <v>462.789473047593</v>
      </c>
      <c r="W787" s="30" t="n">
        <f aca="false">V787/P787</f>
        <v>3.08526315365062</v>
      </c>
    </row>
    <row r="788" customFormat="false" ht="15" hidden="false" customHeight="true" outlineLevel="0" collapsed="false">
      <c r="A788" s="76" t="s">
        <v>886</v>
      </c>
      <c r="B788" s="76" t="str">
        <f aca="false">RIGHT(A788,LEN(A788)-FIND("_",A788))</f>
        <v>C79916</v>
      </c>
      <c r="C788" s="77" t="str">
        <f aca="false">_xlfn.TEXTJOIN("-",TRUE(),MID(A788,1,4),MID(A788,5,2),MID(A788,7,2))</f>
        <v>2024-08-09</v>
      </c>
      <c r="D788" s="77" t="n">
        <v>45513</v>
      </c>
      <c r="E788" s="122" t="s">
        <v>887</v>
      </c>
      <c r="F788" s="122"/>
      <c r="G788" s="352" t="s">
        <v>888</v>
      </c>
      <c r="H788" s="77" t="n">
        <v>45512</v>
      </c>
      <c r="I788" s="257"/>
      <c r="J788" s="257"/>
      <c r="K788" s="122" t="s">
        <v>889</v>
      </c>
      <c r="L788" s="369"/>
      <c r="M788" s="122"/>
      <c r="N788" s="362" t="s">
        <v>1016</v>
      </c>
      <c r="O788" s="362" t="s">
        <v>1017</v>
      </c>
      <c r="P788" s="366" t="n">
        <v>150</v>
      </c>
      <c r="Q788" s="367" t="s">
        <v>891</v>
      </c>
      <c r="R788" s="368" t="n">
        <v>2.93</v>
      </c>
      <c r="S788" s="30" t="n">
        <f aca="false">P788*R788</f>
        <v>439.5</v>
      </c>
      <c r="T788" s="123"/>
      <c r="U788" s="90" t="n">
        <f aca="false">S788*$T$709/SUM($S$709:$S$791)</f>
        <v>23.2894730475929</v>
      </c>
      <c r="V788" s="30" t="n">
        <f aca="false">U788+S788</f>
        <v>462.789473047593</v>
      </c>
      <c r="W788" s="30" t="n">
        <f aca="false">V788/P788</f>
        <v>3.08526315365062</v>
      </c>
    </row>
    <row r="789" customFormat="false" ht="15" hidden="false" customHeight="true" outlineLevel="0" collapsed="false">
      <c r="A789" s="76" t="s">
        <v>886</v>
      </c>
      <c r="B789" s="76" t="str">
        <f aca="false">RIGHT(A789,LEN(A789)-FIND("_",A789))</f>
        <v>C79916</v>
      </c>
      <c r="C789" s="77" t="str">
        <f aca="false">_xlfn.TEXTJOIN("-",TRUE(),MID(A789,1,4),MID(A789,5,2),MID(A789,7,2))</f>
        <v>2024-08-09</v>
      </c>
      <c r="D789" s="77" t="n">
        <v>45513</v>
      </c>
      <c r="E789" s="122" t="s">
        <v>887</v>
      </c>
      <c r="F789" s="122"/>
      <c r="G789" s="352" t="s">
        <v>888</v>
      </c>
      <c r="H789" s="77" t="n">
        <v>45512</v>
      </c>
      <c r="I789" s="257"/>
      <c r="J789" s="257"/>
      <c r="K789" s="122" t="s">
        <v>889</v>
      </c>
      <c r="L789" s="369"/>
      <c r="M789" s="122"/>
      <c r="N789" s="362" t="s">
        <v>1018</v>
      </c>
      <c r="O789" s="362" t="s">
        <v>1019</v>
      </c>
      <c r="P789" s="366" t="n">
        <v>100</v>
      </c>
      <c r="Q789" s="367" t="s">
        <v>891</v>
      </c>
      <c r="R789" s="368" t="n">
        <v>1.65</v>
      </c>
      <c r="S789" s="30" t="n">
        <f aca="false">P789*R789</f>
        <v>165</v>
      </c>
      <c r="T789" s="123"/>
      <c r="U789" s="90" t="n">
        <f aca="false">S789*$T$709/SUM($S$709:$S$791)</f>
        <v>8.74348817486423</v>
      </c>
      <c r="V789" s="30" t="n">
        <f aca="false">U789+S789</f>
        <v>173.743488174864</v>
      </c>
      <c r="W789" s="30" t="n">
        <f aca="false">V789/P789</f>
        <v>1.73743488174864</v>
      </c>
    </row>
    <row r="790" customFormat="false" ht="15" hidden="false" customHeight="false" outlineLevel="0" collapsed="false">
      <c r="A790" s="76" t="s">
        <v>886</v>
      </c>
      <c r="B790" s="76" t="str">
        <f aca="false">RIGHT(A790,LEN(A790)-FIND("_",A790))</f>
        <v>C79916</v>
      </c>
      <c r="C790" s="77" t="str">
        <f aca="false">_xlfn.TEXTJOIN("-",TRUE(),MID(A790,1,4),MID(A790,5,2),MID(A790,7,2))</f>
        <v>2024-08-09</v>
      </c>
      <c r="D790" s="77" t="n">
        <v>45513</v>
      </c>
      <c r="E790" s="122" t="s">
        <v>887</v>
      </c>
      <c r="F790" s="122"/>
      <c r="G790" s="352" t="s">
        <v>888</v>
      </c>
      <c r="H790" s="77" t="n">
        <v>45512</v>
      </c>
      <c r="I790" s="257"/>
      <c r="J790" s="257"/>
      <c r="K790" s="122" t="s">
        <v>889</v>
      </c>
      <c r="L790" s="369"/>
      <c r="M790" s="122"/>
      <c r="N790" s="362" t="s">
        <v>1018</v>
      </c>
      <c r="O790" s="362" t="s">
        <v>1019</v>
      </c>
      <c r="P790" s="366" t="n">
        <v>150</v>
      </c>
      <c r="Q790" s="367" t="s">
        <v>891</v>
      </c>
      <c r="R790" s="368" t="n">
        <v>1.65</v>
      </c>
      <c r="S790" s="30" t="n">
        <f aca="false">P790*R790</f>
        <v>247.5</v>
      </c>
      <c r="T790" s="123"/>
      <c r="U790" s="90" t="n">
        <f aca="false">S790*$T$709/SUM($S$709:$S$791)</f>
        <v>13.1152322622964</v>
      </c>
      <c r="V790" s="30" t="n">
        <f aca="false">U790+S790</f>
        <v>260.615232262296</v>
      </c>
      <c r="W790" s="30" t="n">
        <f aca="false">V790/P790</f>
        <v>1.73743488174864</v>
      </c>
    </row>
    <row r="791" customFormat="false" ht="15" hidden="false" customHeight="true" outlineLevel="0" collapsed="false">
      <c r="A791" s="91" t="s">
        <v>886</v>
      </c>
      <c r="B791" s="91" t="str">
        <f aca="false">RIGHT(A791,LEN(A791)-FIND("_",A791))</f>
        <v>C79916</v>
      </c>
      <c r="C791" s="92" t="str">
        <f aca="false">_xlfn.TEXTJOIN("-",TRUE(),MID(A791,1,4),MID(A791,5,2),MID(A791,7,2))</f>
        <v>2024-08-09</v>
      </c>
      <c r="D791" s="92" t="n">
        <v>45513</v>
      </c>
      <c r="E791" s="140" t="s">
        <v>887</v>
      </c>
      <c r="F791" s="140"/>
      <c r="G791" s="370" t="s">
        <v>888</v>
      </c>
      <c r="H791" s="92" t="n">
        <v>45512</v>
      </c>
      <c r="I791" s="371"/>
      <c r="J791" s="371"/>
      <c r="K791" s="140" t="s">
        <v>889</v>
      </c>
      <c r="L791" s="372"/>
      <c r="M791" s="140"/>
      <c r="N791" s="373" t="s">
        <v>1020</v>
      </c>
      <c r="O791" s="362" t="s">
        <v>1021</v>
      </c>
      <c r="P791" s="374" t="n">
        <v>120</v>
      </c>
      <c r="Q791" s="375" t="s">
        <v>891</v>
      </c>
      <c r="R791" s="376" t="n">
        <v>3.47</v>
      </c>
      <c r="S791" s="104" t="n">
        <f aca="false">P791*R791</f>
        <v>416.4</v>
      </c>
      <c r="T791" s="377"/>
      <c r="U791" s="103" t="n">
        <f aca="false">S791*$T$709/SUM($S$709:$S$791)</f>
        <v>22.0653847031119</v>
      </c>
      <c r="V791" s="104" t="n">
        <f aca="false">U791+S791</f>
        <v>438.465384703112</v>
      </c>
      <c r="W791" s="104" t="n">
        <f aca="false">V791/P791</f>
        <v>3.65387820585927</v>
      </c>
    </row>
    <row r="792" customFormat="false" ht="15.75" hidden="false" customHeight="false" outlineLevel="0" collapsed="false">
      <c r="A792" s="283" t="s">
        <v>1022</v>
      </c>
      <c r="B792" s="284" t="str">
        <f aca="false">RIGHT(A792,LEN(A792)-FIND("_",A792))</f>
        <v>C82876</v>
      </c>
      <c r="C792" s="285" t="str">
        <f aca="false">_xlfn.TEXTJOIN("-",TRUE(),MID(A792,1,4),MID(A792,5,2),MID(A792,7,2))</f>
        <v>2024-08-16</v>
      </c>
      <c r="D792" s="285" t="n">
        <v>45520</v>
      </c>
      <c r="E792" s="49" t="s">
        <v>676</v>
      </c>
      <c r="F792" s="49"/>
      <c r="G792" s="80" t="s">
        <v>1023</v>
      </c>
      <c r="H792" s="70" t="n">
        <v>45503</v>
      </c>
      <c r="I792" s="274"/>
      <c r="J792" s="274"/>
      <c r="K792" s="49" t="s">
        <v>1024</v>
      </c>
      <c r="L792" s="378"/>
      <c r="M792" s="49"/>
      <c r="N792" s="324" t="s">
        <v>1025</v>
      </c>
      <c r="O792" s="75"/>
      <c r="P792" s="379" t="n">
        <v>1</v>
      </c>
      <c r="Q792" s="75"/>
      <c r="R792" s="365" t="n">
        <v>612.01</v>
      </c>
      <c r="S792" s="380" t="n">
        <f aca="false">P792*R792</f>
        <v>612.01</v>
      </c>
      <c r="T792" s="276"/>
      <c r="U792" s="85" t="n">
        <f aca="false">S792*$T$709/SUM($S$709:$S$791)</f>
        <v>32.430922411507</v>
      </c>
      <c r="V792" s="59" t="n">
        <f aca="false">U792+S792</f>
        <v>644.440922411507</v>
      </c>
      <c r="W792" s="286" t="n">
        <f aca="false">V792/P792</f>
        <v>644.440922411507</v>
      </c>
    </row>
    <row r="793" customFormat="false" ht="15.75" hidden="false" customHeight="false" outlineLevel="0" collapsed="false">
      <c r="A793" s="287" t="s">
        <v>1022</v>
      </c>
      <c r="B793" s="288" t="str">
        <f aca="false">RIGHT(A793,LEN(A793)-FIND("_",A793))</f>
        <v>C82876</v>
      </c>
      <c r="C793" s="289" t="str">
        <f aca="false">_xlfn.TEXTJOIN("-",TRUE(),MID(A793,1,4),MID(A793,5,2),MID(A793,7,2))</f>
        <v>2024-08-16</v>
      </c>
      <c r="D793" s="289" t="n">
        <v>45520</v>
      </c>
      <c r="E793" s="122" t="s">
        <v>676</v>
      </c>
      <c r="F793" s="122"/>
      <c r="G793" s="86" t="s">
        <v>1023</v>
      </c>
      <c r="H793" s="77" t="n">
        <v>45503</v>
      </c>
      <c r="I793" s="257"/>
      <c r="J793" s="257"/>
      <c r="K793" s="122" t="s">
        <v>1024</v>
      </c>
      <c r="L793" s="369"/>
      <c r="M793" s="122"/>
      <c r="N793" s="242" t="s">
        <v>1026</v>
      </c>
      <c r="O793" s="63"/>
      <c r="P793" s="381" t="n">
        <v>2</v>
      </c>
      <c r="Q793" s="63"/>
      <c r="R793" s="368" t="n">
        <v>198.51</v>
      </c>
      <c r="S793" s="382" t="n">
        <f aca="false">P793*R793</f>
        <v>397.02</v>
      </c>
      <c r="T793" s="123"/>
      <c r="U793" s="90" t="n">
        <f aca="false">S793*$T$709/SUM($S$709:$S$791)</f>
        <v>21.0384222738461</v>
      </c>
      <c r="V793" s="30" t="n">
        <f aca="false">U793+S793</f>
        <v>418.058422273846</v>
      </c>
      <c r="W793" s="290" t="n">
        <f aca="false">V793/P793</f>
        <v>209.029211136923</v>
      </c>
    </row>
    <row r="794" customFormat="false" ht="15.75" hidden="false" customHeight="false" outlineLevel="0" collapsed="false">
      <c r="A794" s="287" t="s">
        <v>1022</v>
      </c>
      <c r="B794" s="288" t="str">
        <f aca="false">RIGHT(A794,LEN(A794)-FIND("_",A794))</f>
        <v>C82876</v>
      </c>
      <c r="C794" s="289" t="str">
        <f aca="false">_xlfn.TEXTJOIN("-",TRUE(),MID(A794,1,4),MID(A794,5,2),MID(A794,7,2))</f>
        <v>2024-08-16</v>
      </c>
      <c r="D794" s="289" t="n">
        <v>45520</v>
      </c>
      <c r="E794" s="122" t="s">
        <v>676</v>
      </c>
      <c r="F794" s="122"/>
      <c r="G794" s="86" t="s">
        <v>1023</v>
      </c>
      <c r="H794" s="77" t="n">
        <v>45503</v>
      </c>
      <c r="I794" s="257"/>
      <c r="J794" s="257"/>
      <c r="K794" s="122" t="s">
        <v>1024</v>
      </c>
      <c r="L794" s="369"/>
      <c r="M794" s="122"/>
      <c r="N794" s="242" t="s">
        <v>1027</v>
      </c>
      <c r="O794" s="63"/>
      <c r="P794" s="381" t="n">
        <v>1</v>
      </c>
      <c r="Q794" s="63"/>
      <c r="R794" s="368" t="n">
        <v>198.51</v>
      </c>
      <c r="S794" s="382" t="n">
        <f aca="false">P794*R794</f>
        <v>198.51</v>
      </c>
      <c r="T794" s="123"/>
      <c r="U794" s="90" t="n">
        <f aca="false">S794*$T$709/SUM($S$709:$S$791)</f>
        <v>10.519211136923</v>
      </c>
      <c r="V794" s="30" t="n">
        <f aca="false">U794+S794</f>
        <v>209.029211136923</v>
      </c>
      <c r="W794" s="290" t="n">
        <f aca="false">V794/P794</f>
        <v>209.029211136923</v>
      </c>
    </row>
    <row r="795" customFormat="false" ht="15.75" hidden="false" customHeight="false" outlineLevel="0" collapsed="false">
      <c r="A795" s="287" t="s">
        <v>1022</v>
      </c>
      <c r="B795" s="288" t="str">
        <f aca="false">RIGHT(A795,LEN(A795)-FIND("_",A795))</f>
        <v>C82876</v>
      </c>
      <c r="C795" s="289" t="str">
        <f aca="false">_xlfn.TEXTJOIN("-",TRUE(),MID(A795,1,4),MID(A795,5,2),MID(A795,7,2))</f>
        <v>2024-08-16</v>
      </c>
      <c r="D795" s="289" t="n">
        <v>45520</v>
      </c>
      <c r="E795" s="122" t="s">
        <v>676</v>
      </c>
      <c r="F795" s="122"/>
      <c r="G795" s="86" t="s">
        <v>1023</v>
      </c>
      <c r="H795" s="77" t="n">
        <v>45503</v>
      </c>
      <c r="I795" s="257"/>
      <c r="J795" s="257"/>
      <c r="K795" s="122" t="s">
        <v>1024</v>
      </c>
      <c r="L795" s="369"/>
      <c r="M795" s="122"/>
      <c r="N795" s="383" t="s">
        <v>1028</v>
      </c>
      <c r="O795" s="63"/>
      <c r="P795" s="381" t="n">
        <v>12</v>
      </c>
      <c r="Q795" s="63"/>
      <c r="R795" s="368" t="n">
        <v>444.34</v>
      </c>
      <c r="S795" s="382" t="n">
        <f aca="false">P795*R795</f>
        <v>5332.08</v>
      </c>
      <c r="T795" s="123"/>
      <c r="U795" s="90" t="n">
        <f aca="false">S795*$T$709/SUM($S$709:$S$791)</f>
        <v>282.551384408667</v>
      </c>
      <c r="V795" s="30" t="n">
        <f aca="false">U795+S795</f>
        <v>5614.63138440867</v>
      </c>
      <c r="W795" s="290" t="n">
        <f aca="false">V795/P795</f>
        <v>467.885948700722</v>
      </c>
    </row>
    <row r="796" customFormat="false" ht="15.75" hidden="false" customHeight="false" outlineLevel="0" collapsed="false">
      <c r="A796" s="287" t="s">
        <v>1022</v>
      </c>
      <c r="B796" s="288" t="str">
        <f aca="false">RIGHT(A796,LEN(A796)-FIND("_",A796))</f>
        <v>C82876</v>
      </c>
      <c r="C796" s="289" t="str">
        <f aca="false">_xlfn.TEXTJOIN("-",TRUE(),MID(A796,1,4),MID(A796,5,2),MID(A796,7,2))</f>
        <v>2024-08-16</v>
      </c>
      <c r="D796" s="289" t="n">
        <v>45520</v>
      </c>
      <c r="E796" s="122" t="s">
        <v>676</v>
      </c>
      <c r="F796" s="122"/>
      <c r="G796" s="86" t="s">
        <v>1023</v>
      </c>
      <c r="H796" s="77" t="n">
        <v>45503</v>
      </c>
      <c r="I796" s="257"/>
      <c r="J796" s="257"/>
      <c r="K796" s="122" t="s">
        <v>1024</v>
      </c>
      <c r="L796" s="369"/>
      <c r="M796" s="122"/>
      <c r="N796" s="242" t="s">
        <v>1029</v>
      </c>
      <c r="O796" s="63"/>
      <c r="P796" s="381" t="n">
        <v>3</v>
      </c>
      <c r="Q796" s="63"/>
      <c r="R796" s="368" t="n">
        <v>283.2</v>
      </c>
      <c r="S796" s="382" t="n">
        <f aca="false">P796*R796</f>
        <v>849.6</v>
      </c>
      <c r="T796" s="123"/>
      <c r="U796" s="90" t="n">
        <f aca="false">S796*$T$709/SUM($S$709:$S$791)</f>
        <v>45.0210154749373</v>
      </c>
      <c r="V796" s="30" t="n">
        <f aca="false">U796+S796</f>
        <v>894.621015474937</v>
      </c>
      <c r="W796" s="290" t="n">
        <f aca="false">V796/P796</f>
        <v>298.207005158312</v>
      </c>
    </row>
    <row r="797" customFormat="false" ht="15.75" hidden="false" customHeight="false" outlineLevel="0" collapsed="false">
      <c r="A797" s="287" t="s">
        <v>1022</v>
      </c>
      <c r="B797" s="288" t="str">
        <f aca="false">RIGHT(A797,LEN(A797)-FIND("_",A797))</f>
        <v>C82876</v>
      </c>
      <c r="C797" s="289" t="str">
        <f aca="false">_xlfn.TEXTJOIN("-",TRUE(),MID(A797,1,4),MID(A797,5,2),MID(A797,7,2))</f>
        <v>2024-08-16</v>
      </c>
      <c r="D797" s="289" t="n">
        <v>45520</v>
      </c>
      <c r="E797" s="122" t="s">
        <v>676</v>
      </c>
      <c r="F797" s="122"/>
      <c r="G797" s="86" t="s">
        <v>1023</v>
      </c>
      <c r="H797" s="77" t="n">
        <v>45503</v>
      </c>
      <c r="I797" s="257"/>
      <c r="J797" s="257"/>
      <c r="K797" s="122" t="s">
        <v>1024</v>
      </c>
      <c r="L797" s="369"/>
      <c r="M797" s="122"/>
      <c r="N797" s="242" t="s">
        <v>1030</v>
      </c>
      <c r="O797" s="63"/>
      <c r="P797" s="381" t="n">
        <v>4</v>
      </c>
      <c r="Q797" s="63"/>
      <c r="R797" s="368" t="n">
        <v>444.34</v>
      </c>
      <c r="S797" s="382" t="n">
        <f aca="false">P797*R797</f>
        <v>1777.36</v>
      </c>
      <c r="T797" s="123"/>
      <c r="U797" s="90" t="n">
        <f aca="false">S797*$T$709/SUM($S$709:$S$791)</f>
        <v>94.1837948028891</v>
      </c>
      <c r="V797" s="30" t="n">
        <f aca="false">U797+S797</f>
        <v>1871.54379480289</v>
      </c>
      <c r="W797" s="290" t="n">
        <f aca="false">V797/P797</f>
        <v>467.885948700722</v>
      </c>
    </row>
    <row r="798" customFormat="false" ht="15.75" hidden="false" customHeight="false" outlineLevel="0" collapsed="false">
      <c r="A798" s="287" t="s">
        <v>1022</v>
      </c>
      <c r="B798" s="288" t="str">
        <f aca="false">RIGHT(A798,LEN(A798)-FIND("_",A798))</f>
        <v>C82876</v>
      </c>
      <c r="C798" s="289" t="str">
        <f aca="false">_xlfn.TEXTJOIN("-",TRUE(),MID(A798,1,4),MID(A798,5,2),MID(A798,7,2))</f>
        <v>2024-08-16</v>
      </c>
      <c r="D798" s="289" t="n">
        <v>45520</v>
      </c>
      <c r="E798" s="122" t="s">
        <v>676</v>
      </c>
      <c r="F798" s="122"/>
      <c r="G798" s="86" t="s">
        <v>1023</v>
      </c>
      <c r="H798" s="77" t="n">
        <v>45503</v>
      </c>
      <c r="I798" s="257"/>
      <c r="J798" s="257"/>
      <c r="K798" s="122" t="s">
        <v>1024</v>
      </c>
      <c r="L798" s="369"/>
      <c r="M798" s="122"/>
      <c r="N798" s="242" t="s">
        <v>1031</v>
      </c>
      <c r="O798" s="63"/>
      <c r="P798" s="381" t="n">
        <v>5</v>
      </c>
      <c r="Q798" s="63"/>
      <c r="R798" s="368" t="n">
        <v>486.19</v>
      </c>
      <c r="S798" s="382" t="n">
        <f aca="false">P798*R798</f>
        <v>2430.95</v>
      </c>
      <c r="T798" s="123"/>
      <c r="U798" s="90" t="n">
        <f aca="false">S798*$T$709/SUM($S$709:$S$791)</f>
        <v>128.818076234462</v>
      </c>
      <c r="V798" s="30" t="n">
        <f aca="false">U798+S798</f>
        <v>2559.76807623446</v>
      </c>
      <c r="W798" s="290" t="n">
        <f aca="false">V798/P798</f>
        <v>511.953615246892</v>
      </c>
    </row>
    <row r="799" customFormat="false" ht="15.75" hidden="false" customHeight="false" outlineLevel="0" collapsed="false">
      <c r="A799" s="287" t="s">
        <v>1022</v>
      </c>
      <c r="B799" s="288" t="str">
        <f aca="false">RIGHT(A799,LEN(A799)-FIND("_",A799))</f>
        <v>C82876</v>
      </c>
      <c r="C799" s="289" t="str">
        <f aca="false">_xlfn.TEXTJOIN("-",TRUE(),MID(A799,1,4),MID(A799,5,2),MID(A799,7,2))</f>
        <v>2024-08-16</v>
      </c>
      <c r="D799" s="289" t="n">
        <v>45520</v>
      </c>
      <c r="E799" s="122" t="s">
        <v>676</v>
      </c>
      <c r="F799" s="122"/>
      <c r="G799" s="86" t="s">
        <v>1023</v>
      </c>
      <c r="H799" s="77" t="n">
        <v>45503</v>
      </c>
      <c r="I799" s="257"/>
      <c r="J799" s="257"/>
      <c r="K799" s="122" t="s">
        <v>1024</v>
      </c>
      <c r="L799" s="369"/>
      <c r="M799" s="122"/>
      <c r="N799" s="242" t="s">
        <v>1032</v>
      </c>
      <c r="O799" s="63"/>
      <c r="P799" s="381" t="n">
        <v>4</v>
      </c>
      <c r="Q799" s="63"/>
      <c r="R799" s="368" t="n">
        <v>283.2</v>
      </c>
      <c r="S799" s="382" t="n">
        <f aca="false">P799*R799</f>
        <v>1132.8</v>
      </c>
      <c r="T799" s="123"/>
      <c r="U799" s="90" t="n">
        <f aca="false">S799*$T$709/SUM($S$709:$S$791)</f>
        <v>60.0280206332497</v>
      </c>
      <c r="V799" s="30" t="n">
        <f aca="false">U799+S799</f>
        <v>1192.82802063325</v>
      </c>
      <c r="W799" s="290" t="n">
        <f aca="false">V799/P799</f>
        <v>298.207005158312</v>
      </c>
    </row>
    <row r="800" customFormat="false" ht="15.75" hidden="false" customHeight="false" outlineLevel="0" collapsed="false">
      <c r="A800" s="287" t="s">
        <v>1022</v>
      </c>
      <c r="B800" s="288" t="str">
        <f aca="false">RIGHT(A800,LEN(A800)-FIND("_",A800))</f>
        <v>C82876</v>
      </c>
      <c r="C800" s="289" t="str">
        <f aca="false">_xlfn.TEXTJOIN("-",TRUE(),MID(A800,1,4),MID(A800,5,2),MID(A800,7,2))</f>
        <v>2024-08-16</v>
      </c>
      <c r="D800" s="289" t="n">
        <v>45520</v>
      </c>
      <c r="E800" s="122" t="s">
        <v>676</v>
      </c>
      <c r="F800" s="122"/>
      <c r="G800" s="86" t="s">
        <v>1023</v>
      </c>
      <c r="H800" s="77" t="n">
        <v>45503</v>
      </c>
      <c r="I800" s="257"/>
      <c r="J800" s="257"/>
      <c r="K800" s="122" t="s">
        <v>1024</v>
      </c>
      <c r="L800" s="369"/>
      <c r="M800" s="122"/>
      <c r="N800" s="242" t="s">
        <v>1033</v>
      </c>
      <c r="O800" s="63"/>
      <c r="P800" s="381" t="n">
        <v>2</v>
      </c>
      <c r="Q800" s="63"/>
      <c r="R800" s="368" t="n">
        <v>486.19</v>
      </c>
      <c r="S800" s="382" t="n">
        <f aca="false">P800*R800</f>
        <v>972.38</v>
      </c>
      <c r="T800" s="123"/>
      <c r="U800" s="90" t="n">
        <f aca="false">S800*$T$709/SUM($S$709:$S$791)</f>
        <v>51.5272304937848</v>
      </c>
      <c r="V800" s="30" t="n">
        <f aca="false">U800+S800</f>
        <v>1023.90723049378</v>
      </c>
      <c r="W800" s="290" t="n">
        <f aca="false">V800/P800</f>
        <v>511.953615246892</v>
      </c>
    </row>
    <row r="801" customFormat="false" ht="15.75" hidden="false" customHeight="false" outlineLevel="0" collapsed="false">
      <c r="A801" s="287" t="s">
        <v>1022</v>
      </c>
      <c r="B801" s="288" t="str">
        <f aca="false">RIGHT(A801,LEN(A801)-FIND("_",A801))</f>
        <v>C82876</v>
      </c>
      <c r="C801" s="289" t="str">
        <f aca="false">_xlfn.TEXTJOIN("-",TRUE(),MID(A801,1,4),MID(A801,5,2),MID(A801,7,2))</f>
        <v>2024-08-16</v>
      </c>
      <c r="D801" s="289" t="n">
        <v>45520</v>
      </c>
      <c r="E801" s="122" t="s">
        <v>676</v>
      </c>
      <c r="F801" s="122"/>
      <c r="G801" s="86" t="s">
        <v>1023</v>
      </c>
      <c r="H801" s="77" t="n">
        <v>45503</v>
      </c>
      <c r="I801" s="257"/>
      <c r="J801" s="257"/>
      <c r="K801" s="122" t="s">
        <v>1024</v>
      </c>
      <c r="L801" s="369"/>
      <c r="M801" s="122"/>
      <c r="N801" s="242" t="s">
        <v>1034</v>
      </c>
      <c r="O801" s="63"/>
      <c r="P801" s="381" t="n">
        <v>9</v>
      </c>
      <c r="Q801" s="63"/>
      <c r="R801" s="368" t="n">
        <v>486.19</v>
      </c>
      <c r="S801" s="382" t="n">
        <f aca="false">P801*R801</f>
        <v>4375.71</v>
      </c>
      <c r="T801" s="123"/>
      <c r="U801" s="90" t="n">
        <f aca="false">S801*$T$709/SUM($S$709:$S$791)</f>
        <v>231.872537222031</v>
      </c>
      <c r="V801" s="30" t="n">
        <f aca="false">U801+S801</f>
        <v>4607.58253722203</v>
      </c>
      <c r="W801" s="290" t="n">
        <f aca="false">V801/P801</f>
        <v>511.953615246892</v>
      </c>
    </row>
    <row r="802" customFormat="false" ht="15.75" hidden="false" customHeight="false" outlineLevel="0" collapsed="false">
      <c r="A802" s="287" t="s">
        <v>1022</v>
      </c>
      <c r="B802" s="288" t="str">
        <f aca="false">RIGHT(A802,LEN(A802)-FIND("_",A802))</f>
        <v>C82876</v>
      </c>
      <c r="C802" s="289" t="str">
        <f aca="false">_xlfn.TEXTJOIN("-",TRUE(),MID(A802,1,4),MID(A802,5,2),MID(A802,7,2))</f>
        <v>2024-08-16</v>
      </c>
      <c r="D802" s="289" t="n">
        <v>45520</v>
      </c>
      <c r="E802" s="122" t="s">
        <v>676</v>
      </c>
      <c r="F802" s="122"/>
      <c r="G802" s="86" t="s">
        <v>1023</v>
      </c>
      <c r="H802" s="77" t="n">
        <v>45503</v>
      </c>
      <c r="I802" s="257"/>
      <c r="J802" s="257"/>
      <c r="K802" s="122" t="s">
        <v>1024</v>
      </c>
      <c r="L802" s="369"/>
      <c r="M802" s="122"/>
      <c r="N802" s="383" t="s">
        <v>1035</v>
      </c>
      <c r="O802" s="63"/>
      <c r="P802" s="384" t="n">
        <v>6</v>
      </c>
      <c r="Q802" s="63"/>
      <c r="R802" s="368" t="n">
        <v>80.82</v>
      </c>
      <c r="S802" s="382" t="n">
        <f aca="false">P802*R802</f>
        <v>484.92</v>
      </c>
      <c r="T802" s="123"/>
      <c r="U802" s="90" t="n">
        <f aca="false">S802*$T$709/SUM($S$709:$S$791)</f>
        <v>25.6963168833646</v>
      </c>
      <c r="V802" s="30" t="n">
        <f aca="false">U802+S802</f>
        <v>510.616316883365</v>
      </c>
      <c r="W802" s="290" t="n">
        <f aca="false">V802/P802</f>
        <v>85.1027194805608</v>
      </c>
    </row>
    <row r="803" customFormat="false" ht="15.75" hidden="false" customHeight="false" outlineLevel="0" collapsed="false">
      <c r="A803" s="287" t="s">
        <v>1022</v>
      </c>
      <c r="B803" s="288" t="str">
        <f aca="false">RIGHT(A803,LEN(A803)-FIND("_",A803))</f>
        <v>C82876</v>
      </c>
      <c r="C803" s="289" t="str">
        <f aca="false">_xlfn.TEXTJOIN("-",TRUE(),MID(A803,1,4),MID(A803,5,2),MID(A803,7,2))</f>
        <v>2024-08-16</v>
      </c>
      <c r="D803" s="289" t="n">
        <v>45520</v>
      </c>
      <c r="E803" s="122" t="s">
        <v>676</v>
      </c>
      <c r="F803" s="122"/>
      <c r="G803" s="86" t="s">
        <v>1023</v>
      </c>
      <c r="H803" s="77" t="n">
        <v>45503</v>
      </c>
      <c r="I803" s="257"/>
      <c r="J803" s="257"/>
      <c r="K803" s="122" t="s">
        <v>1024</v>
      </c>
      <c r="L803" s="369"/>
      <c r="M803" s="122"/>
      <c r="N803" s="242" t="s">
        <v>1036</v>
      </c>
      <c r="O803" s="63"/>
      <c r="P803" s="384" t="n">
        <v>3</v>
      </c>
      <c r="Q803" s="63"/>
      <c r="R803" s="368" t="n">
        <v>97.5</v>
      </c>
      <c r="S803" s="382" t="n">
        <f aca="false">P803*R803</f>
        <v>292.5</v>
      </c>
      <c r="T803" s="123"/>
      <c r="U803" s="90" t="n">
        <f aca="false">S803*$T$709/SUM($S$709:$S$791)</f>
        <v>15.4998199463502</v>
      </c>
      <c r="V803" s="30" t="n">
        <f aca="false">U803+S803</f>
        <v>307.99981994635</v>
      </c>
      <c r="W803" s="290" t="n">
        <f aca="false">V803/P803</f>
        <v>102.666606648783</v>
      </c>
    </row>
    <row r="804" customFormat="false" ht="15.75" hidden="false" customHeight="false" outlineLevel="0" collapsed="false">
      <c r="A804" s="287" t="s">
        <v>1022</v>
      </c>
      <c r="B804" s="288" t="str">
        <f aca="false">RIGHT(A804,LEN(A804)-FIND("_",A804))</f>
        <v>C82876</v>
      </c>
      <c r="C804" s="289" t="str">
        <f aca="false">_xlfn.TEXTJOIN("-",TRUE(),MID(A804,1,4),MID(A804,5,2),MID(A804,7,2))</f>
        <v>2024-08-16</v>
      </c>
      <c r="D804" s="289" t="n">
        <v>45520</v>
      </c>
      <c r="E804" s="122" t="s">
        <v>676</v>
      </c>
      <c r="F804" s="122"/>
      <c r="G804" s="86" t="s">
        <v>1023</v>
      </c>
      <c r="H804" s="77" t="n">
        <v>45503</v>
      </c>
      <c r="I804" s="257"/>
      <c r="J804" s="257"/>
      <c r="K804" s="122" t="s">
        <v>1024</v>
      </c>
      <c r="L804" s="369"/>
      <c r="M804" s="122"/>
      <c r="N804" s="242" t="s">
        <v>1037</v>
      </c>
      <c r="O804" s="63"/>
      <c r="P804" s="385" t="n">
        <v>6</v>
      </c>
      <c r="Q804" s="63"/>
      <c r="R804" s="368" t="n">
        <v>90.5</v>
      </c>
      <c r="S804" s="382" t="n">
        <f aca="false">P804*R804</f>
        <v>543</v>
      </c>
      <c r="T804" s="123"/>
      <c r="U804" s="90" t="n">
        <f aca="false">S804*$T$709/SUM($S$709:$S$791)</f>
        <v>28.7740247209168</v>
      </c>
      <c r="V804" s="30" t="n">
        <f aca="false">U804+S804</f>
        <v>571.774024720917</v>
      </c>
      <c r="W804" s="290" t="n">
        <f aca="false">V804/P804</f>
        <v>95.2956707868195</v>
      </c>
    </row>
    <row r="805" customFormat="false" ht="15.75" hidden="false" customHeight="false" outlineLevel="0" collapsed="false">
      <c r="A805" s="287" t="s">
        <v>1022</v>
      </c>
      <c r="B805" s="288" t="str">
        <f aca="false">RIGHT(A805,LEN(A805)-FIND("_",A805))</f>
        <v>C82876</v>
      </c>
      <c r="C805" s="289" t="str">
        <f aca="false">_xlfn.TEXTJOIN("-",TRUE(),MID(A805,1,4),MID(A805,5,2),MID(A805,7,2))</f>
        <v>2024-08-16</v>
      </c>
      <c r="D805" s="289" t="n">
        <v>45520</v>
      </c>
      <c r="E805" s="122" t="s">
        <v>676</v>
      </c>
      <c r="F805" s="122"/>
      <c r="G805" s="86" t="s">
        <v>1023</v>
      </c>
      <c r="H805" s="77" t="n">
        <v>45503</v>
      </c>
      <c r="I805" s="257"/>
      <c r="J805" s="257"/>
      <c r="K805" s="122" t="s">
        <v>1024</v>
      </c>
      <c r="L805" s="369"/>
      <c r="M805" s="122"/>
      <c r="N805" s="242" t="s">
        <v>1037</v>
      </c>
      <c r="O805" s="63"/>
      <c r="P805" s="385" t="n">
        <v>4</v>
      </c>
      <c r="Q805" s="63"/>
      <c r="R805" s="368" t="n">
        <v>90.6</v>
      </c>
      <c r="S805" s="382" t="n">
        <f aca="false">P805*R805</f>
        <v>362.4</v>
      </c>
      <c r="T805" s="123"/>
      <c r="U805" s="90" t="n">
        <f aca="false">S805*$T$709/SUM($S$709:$S$791)</f>
        <v>19.2038794822473</v>
      </c>
      <c r="V805" s="30" t="n">
        <f aca="false">U805+S805</f>
        <v>381.603879482247</v>
      </c>
      <c r="W805" s="290" t="n">
        <f aca="false">V805/P805</f>
        <v>95.4009698705618</v>
      </c>
    </row>
    <row r="806" customFormat="false" ht="15.75" hidden="false" customHeight="false" outlineLevel="0" collapsed="false">
      <c r="A806" s="287" t="s">
        <v>1022</v>
      </c>
      <c r="B806" s="288" t="str">
        <f aca="false">RIGHT(A806,LEN(A806)-FIND("_",A806))</f>
        <v>C82876</v>
      </c>
      <c r="C806" s="289" t="str">
        <f aca="false">_xlfn.TEXTJOIN("-",TRUE(),MID(A806,1,4),MID(A806,5,2),MID(A806,7,2))</f>
        <v>2024-08-16</v>
      </c>
      <c r="D806" s="289" t="n">
        <v>45520</v>
      </c>
      <c r="E806" s="122" t="s">
        <v>676</v>
      </c>
      <c r="F806" s="122"/>
      <c r="G806" s="86" t="s">
        <v>1023</v>
      </c>
      <c r="H806" s="77" t="n">
        <v>45503</v>
      </c>
      <c r="I806" s="257"/>
      <c r="J806" s="257"/>
      <c r="K806" s="122" t="s">
        <v>1024</v>
      </c>
      <c r="L806" s="369"/>
      <c r="M806" s="122"/>
      <c r="N806" s="242" t="s">
        <v>1038</v>
      </c>
      <c r="O806" s="63"/>
      <c r="P806" s="385" t="n">
        <v>3</v>
      </c>
      <c r="Q806" s="63"/>
      <c r="R806" s="368" t="n">
        <v>1488.05</v>
      </c>
      <c r="S806" s="382" t="n">
        <f aca="false">P806*R806</f>
        <v>4464.15</v>
      </c>
      <c r="T806" s="123"/>
      <c r="U806" s="90" t="n">
        <f aca="false">S806*$T$709/SUM($S$709:$S$791)</f>
        <v>236.559046883759</v>
      </c>
      <c r="V806" s="30" t="n">
        <f aca="false">U806+S806</f>
        <v>4700.70904688376</v>
      </c>
      <c r="W806" s="290" t="n">
        <f aca="false">V806/P806</f>
        <v>1566.90301562792</v>
      </c>
    </row>
    <row r="807" customFormat="false" ht="15.75" hidden="false" customHeight="false" outlineLevel="0" collapsed="false">
      <c r="A807" s="287" t="s">
        <v>1022</v>
      </c>
      <c r="B807" s="288" t="str">
        <f aca="false">RIGHT(A807,LEN(A807)-FIND("_",A807))</f>
        <v>C82876</v>
      </c>
      <c r="C807" s="289" t="str">
        <f aca="false">_xlfn.TEXTJOIN("-",TRUE(),MID(A807,1,4),MID(A807,5,2),MID(A807,7,2))</f>
        <v>2024-08-16</v>
      </c>
      <c r="D807" s="289" t="n">
        <v>45520</v>
      </c>
      <c r="E807" s="122" t="s">
        <v>676</v>
      </c>
      <c r="F807" s="122"/>
      <c r="G807" s="86" t="s">
        <v>1023</v>
      </c>
      <c r="H807" s="77" t="n">
        <v>45503</v>
      </c>
      <c r="I807" s="257"/>
      <c r="J807" s="257"/>
      <c r="K807" s="122" t="s">
        <v>1024</v>
      </c>
      <c r="L807" s="369"/>
      <c r="M807" s="122"/>
      <c r="N807" s="242" t="s">
        <v>1039</v>
      </c>
      <c r="O807" s="63"/>
      <c r="P807" s="385" t="n">
        <v>2</v>
      </c>
      <c r="Q807" s="63"/>
      <c r="R807" s="368" t="n">
        <v>2526.97</v>
      </c>
      <c r="S807" s="382" t="n">
        <f aca="false">P807*R807</f>
        <v>5053.94</v>
      </c>
      <c r="T807" s="123"/>
      <c r="U807" s="90" t="n">
        <f aca="false">S807*$T$709/SUM($S$709:$S$791)</f>
        <v>267.812512887717</v>
      </c>
      <c r="V807" s="30" t="n">
        <f aca="false">U807+S807</f>
        <v>5321.75251288772</v>
      </c>
      <c r="W807" s="290" t="n">
        <f aca="false">V807/P807</f>
        <v>2660.87625644386</v>
      </c>
    </row>
    <row r="808" customFormat="false" ht="15.75" hidden="false" customHeight="false" outlineLevel="0" collapsed="false">
      <c r="A808" s="287" t="s">
        <v>1022</v>
      </c>
      <c r="B808" s="288" t="str">
        <f aca="false">RIGHT(A808,LEN(A808)-FIND("_",A808))</f>
        <v>C82876</v>
      </c>
      <c r="C808" s="289" t="str">
        <f aca="false">_xlfn.TEXTJOIN("-",TRUE(),MID(A808,1,4),MID(A808,5,2),MID(A808,7,2))</f>
        <v>2024-08-16</v>
      </c>
      <c r="D808" s="289" t="n">
        <v>45520</v>
      </c>
      <c r="E808" s="122" t="s">
        <v>676</v>
      </c>
      <c r="F808" s="122"/>
      <c r="G808" s="86" t="s">
        <v>1023</v>
      </c>
      <c r="H808" s="77" t="n">
        <v>45503</v>
      </c>
      <c r="I808" s="257"/>
      <c r="J808" s="257"/>
      <c r="K808" s="122" t="s">
        <v>1024</v>
      </c>
      <c r="L808" s="369"/>
      <c r="M808" s="122"/>
      <c r="N808" s="242" t="s">
        <v>1040</v>
      </c>
      <c r="O808" s="160"/>
      <c r="P808" s="385" t="n">
        <v>2</v>
      </c>
      <c r="Q808" s="63"/>
      <c r="R808" s="368" t="n">
        <v>157.15</v>
      </c>
      <c r="S808" s="382" t="n">
        <f aca="false">P808*R808</f>
        <v>314.3</v>
      </c>
      <c r="T808" s="123"/>
      <c r="U808" s="90" t="n">
        <f aca="false">S808*$T$709/SUM($S$709:$S$791)</f>
        <v>16.6550202021808</v>
      </c>
      <c r="V808" s="30" t="n">
        <f aca="false">U808+S808</f>
        <v>330.955020202181</v>
      </c>
      <c r="W808" s="290" t="n">
        <f aca="false">V808/P808</f>
        <v>165.47751010109</v>
      </c>
    </row>
    <row r="809" customFormat="false" ht="15.75" hidden="false" customHeight="false" outlineLevel="0" collapsed="false">
      <c r="A809" s="287" t="s">
        <v>1022</v>
      </c>
      <c r="B809" s="288" t="str">
        <f aca="false">RIGHT(A809,LEN(A809)-FIND("_",A809))</f>
        <v>C82876</v>
      </c>
      <c r="C809" s="289" t="str">
        <f aca="false">_xlfn.TEXTJOIN("-",TRUE(),MID(A809,1,4),MID(A809,5,2),MID(A809,7,2))</f>
        <v>2024-08-16</v>
      </c>
      <c r="D809" s="289" t="n">
        <v>45520</v>
      </c>
      <c r="E809" s="122" t="s">
        <v>676</v>
      </c>
      <c r="F809" s="122"/>
      <c r="G809" s="86" t="s">
        <v>1023</v>
      </c>
      <c r="H809" s="77" t="n">
        <v>45503</v>
      </c>
      <c r="I809" s="257"/>
      <c r="J809" s="257"/>
      <c r="K809" s="122" t="s">
        <v>1024</v>
      </c>
      <c r="L809" s="369"/>
      <c r="M809" s="122"/>
      <c r="N809" s="242" t="s">
        <v>1041</v>
      </c>
      <c r="O809" s="122"/>
      <c r="P809" s="385" t="n">
        <v>1</v>
      </c>
      <c r="Q809" s="63"/>
      <c r="R809" s="368" t="n">
        <v>162.73</v>
      </c>
      <c r="S809" s="382" t="n">
        <f aca="false">P809*R809</f>
        <v>162.73</v>
      </c>
      <c r="T809" s="123"/>
      <c r="U809" s="90" t="n">
        <f aca="false">S809*$T$709/SUM($S$709:$S$791)</f>
        <v>8.62319897391307</v>
      </c>
      <c r="V809" s="30" t="n">
        <f aca="false">U809+S809</f>
        <v>171.353198973913</v>
      </c>
      <c r="W809" s="290" t="n">
        <f aca="false">V809/P809</f>
        <v>171.353198973913</v>
      </c>
    </row>
    <row r="810" customFormat="false" ht="15.75" hidden="false" customHeight="false" outlineLevel="0" collapsed="false">
      <c r="A810" s="287" t="s">
        <v>1022</v>
      </c>
      <c r="B810" s="288" t="str">
        <f aca="false">RIGHT(A810,LEN(A810)-FIND("_",A810))</f>
        <v>C82876</v>
      </c>
      <c r="C810" s="289" t="str">
        <f aca="false">_xlfn.TEXTJOIN("-",TRUE(),MID(A810,1,4),MID(A810,5,2),MID(A810,7,2))</f>
        <v>2024-08-16</v>
      </c>
      <c r="D810" s="289" t="n">
        <v>45520</v>
      </c>
      <c r="E810" s="122" t="s">
        <v>676</v>
      </c>
      <c r="F810" s="122"/>
      <c r="G810" s="86" t="s">
        <v>1023</v>
      </c>
      <c r="H810" s="77" t="n">
        <v>45503</v>
      </c>
      <c r="I810" s="257"/>
      <c r="J810" s="257"/>
      <c r="K810" s="122" t="s">
        <v>1024</v>
      </c>
      <c r="L810" s="369"/>
      <c r="M810" s="122"/>
      <c r="N810" s="242" t="s">
        <v>1042</v>
      </c>
      <c r="O810" s="63"/>
      <c r="P810" s="385" t="n">
        <v>1</v>
      </c>
      <c r="Q810" s="63"/>
      <c r="R810" s="368" t="n">
        <v>94.44</v>
      </c>
      <c r="S810" s="382" t="n">
        <f aca="false">P810*R810</f>
        <v>94.44</v>
      </c>
      <c r="T810" s="123"/>
      <c r="U810" s="90" t="n">
        <f aca="false">S810*$T$709/SUM($S$709:$S$791)</f>
        <v>5.00445468626775</v>
      </c>
      <c r="V810" s="30" t="n">
        <f aca="false">U810+S810</f>
        <v>99.4444546862678</v>
      </c>
      <c r="W810" s="290" t="n">
        <f aca="false">V810/P810</f>
        <v>99.4444546862678</v>
      </c>
    </row>
    <row r="811" customFormat="false" ht="15.75" hidden="false" customHeight="false" outlineLevel="0" collapsed="false">
      <c r="A811" s="287" t="s">
        <v>1022</v>
      </c>
      <c r="B811" s="288" t="str">
        <f aca="false">RIGHT(A811,LEN(A811)-FIND("_",A811))</f>
        <v>C82876</v>
      </c>
      <c r="C811" s="289" t="str">
        <f aca="false">_xlfn.TEXTJOIN("-",TRUE(),MID(A811,1,4),MID(A811,5,2),MID(A811,7,2))</f>
        <v>2024-08-16</v>
      </c>
      <c r="D811" s="289" t="n">
        <v>45520</v>
      </c>
      <c r="E811" s="122" t="s">
        <v>676</v>
      </c>
      <c r="F811" s="122"/>
      <c r="G811" s="86" t="s">
        <v>1023</v>
      </c>
      <c r="H811" s="77" t="n">
        <v>45503</v>
      </c>
      <c r="I811" s="257"/>
      <c r="J811" s="257"/>
      <c r="K811" s="122" t="s">
        <v>1024</v>
      </c>
      <c r="L811" s="369"/>
      <c r="M811" s="122"/>
      <c r="N811" s="242" t="s">
        <v>1043</v>
      </c>
      <c r="O811" s="63"/>
      <c r="P811" s="385" t="n">
        <v>4</v>
      </c>
      <c r="Q811" s="63"/>
      <c r="R811" s="368" t="n">
        <v>560.49</v>
      </c>
      <c r="S811" s="382" t="n">
        <f aca="false">P811*R811</f>
        <v>2241.96</v>
      </c>
      <c r="T811" s="123"/>
      <c r="U811" s="90" t="n">
        <f aca="false">S811*$T$709/SUM($S$709:$S$791)</f>
        <v>118.80333786981</v>
      </c>
      <c r="V811" s="30" t="n">
        <f aca="false">U811+S811</f>
        <v>2360.76333786981</v>
      </c>
      <c r="W811" s="290" t="n">
        <f aca="false">V811/P811</f>
        <v>590.190834467452</v>
      </c>
    </row>
    <row r="812" customFormat="false" ht="15.75" hidden="false" customHeight="false" outlineLevel="0" collapsed="false">
      <c r="A812" s="287" t="s">
        <v>1022</v>
      </c>
      <c r="B812" s="288" t="str">
        <f aca="false">RIGHT(A812,LEN(A812)-FIND("_",A812))</f>
        <v>C82876</v>
      </c>
      <c r="C812" s="289" t="str">
        <f aca="false">_xlfn.TEXTJOIN("-",TRUE(),MID(A812,1,4),MID(A812,5,2),MID(A812,7,2))</f>
        <v>2024-08-16</v>
      </c>
      <c r="D812" s="289" t="n">
        <v>45520</v>
      </c>
      <c r="E812" s="122" t="s">
        <v>676</v>
      </c>
      <c r="F812" s="122"/>
      <c r="G812" s="86" t="s">
        <v>1023</v>
      </c>
      <c r="H812" s="77" t="n">
        <v>45503</v>
      </c>
      <c r="I812" s="257"/>
      <c r="J812" s="257"/>
      <c r="K812" s="122" t="s">
        <v>1024</v>
      </c>
      <c r="L812" s="369"/>
      <c r="M812" s="122"/>
      <c r="N812" s="242" t="s">
        <v>1044</v>
      </c>
      <c r="O812" s="63"/>
      <c r="P812" s="385" t="n">
        <v>3</v>
      </c>
      <c r="Q812" s="63"/>
      <c r="R812" s="368" t="n">
        <v>485.94</v>
      </c>
      <c r="S812" s="382" t="n">
        <f aca="false">P812*R812</f>
        <v>1457.82</v>
      </c>
      <c r="T812" s="123"/>
      <c r="U812" s="90" t="n">
        <f aca="false">S812*$T$709/SUM($S$709:$S$791)</f>
        <v>77.2511026126096</v>
      </c>
      <c r="V812" s="30" t="n">
        <f aca="false">U812+S812</f>
        <v>1535.07110261261</v>
      </c>
      <c r="W812" s="290" t="n">
        <f aca="false">V812/P812</f>
        <v>511.690367537537</v>
      </c>
    </row>
    <row r="813" customFormat="false" ht="15.75" hidden="false" customHeight="false" outlineLevel="0" collapsed="false">
      <c r="A813" s="287" t="s">
        <v>1022</v>
      </c>
      <c r="B813" s="288" t="str">
        <f aca="false">RIGHT(A813,LEN(A813)-FIND("_",A813))</f>
        <v>C82876</v>
      </c>
      <c r="C813" s="289" t="str">
        <f aca="false">_xlfn.TEXTJOIN("-",TRUE(),MID(A813,1,4),MID(A813,5,2),MID(A813,7,2))</f>
        <v>2024-08-16</v>
      </c>
      <c r="D813" s="289" t="n">
        <v>45520</v>
      </c>
      <c r="E813" s="122" t="s">
        <v>676</v>
      </c>
      <c r="F813" s="122"/>
      <c r="G813" s="86" t="s">
        <v>1023</v>
      </c>
      <c r="H813" s="77" t="n">
        <v>45503</v>
      </c>
      <c r="I813" s="257"/>
      <c r="J813" s="257"/>
      <c r="K813" s="122" t="s">
        <v>1024</v>
      </c>
      <c r="L813" s="369"/>
      <c r="M813" s="122"/>
      <c r="N813" s="242" t="s">
        <v>1044</v>
      </c>
      <c r="O813" s="63"/>
      <c r="P813" s="385" t="n">
        <v>2</v>
      </c>
      <c r="Q813" s="63"/>
      <c r="R813" s="368" t="n">
        <v>485.94</v>
      </c>
      <c r="S813" s="382" t="n">
        <f aca="false">P813*R813</f>
        <v>971.88</v>
      </c>
      <c r="T813" s="123"/>
      <c r="U813" s="90" t="n">
        <f aca="false">S813*$T$709/SUM($S$709:$S$791)</f>
        <v>51.500735075073</v>
      </c>
      <c r="V813" s="30" t="n">
        <f aca="false">U813+S813</f>
        <v>1023.38073507507</v>
      </c>
      <c r="W813" s="290" t="n">
        <f aca="false">V813/P813</f>
        <v>511.690367537537</v>
      </c>
    </row>
    <row r="814" customFormat="false" ht="16.5" hidden="false" customHeight="false" outlineLevel="0" collapsed="false">
      <c r="A814" s="291" t="s">
        <v>1022</v>
      </c>
      <c r="B814" s="292" t="str">
        <f aca="false">RIGHT(A814,LEN(A814)-FIND("_",A814))</f>
        <v>C82876</v>
      </c>
      <c r="C814" s="293" t="str">
        <f aca="false">_xlfn.TEXTJOIN("-",TRUE(),MID(A814,1,4),MID(A814,5,2),MID(A814,7,2))</f>
        <v>2024-08-16</v>
      </c>
      <c r="D814" s="293" t="n">
        <v>45520</v>
      </c>
      <c r="E814" s="128" t="s">
        <v>676</v>
      </c>
      <c r="F814" s="128"/>
      <c r="G814" s="124" t="s">
        <v>1023</v>
      </c>
      <c r="H814" s="79" t="n">
        <v>45503</v>
      </c>
      <c r="I814" s="272"/>
      <c r="J814" s="272"/>
      <c r="K814" s="128" t="s">
        <v>1024</v>
      </c>
      <c r="L814" s="202"/>
      <c r="M814" s="128"/>
      <c r="N814" s="242" t="s">
        <v>1045</v>
      </c>
      <c r="O814" s="67"/>
      <c r="P814" s="386" t="n">
        <v>10</v>
      </c>
      <c r="Q814" s="67"/>
      <c r="R814" s="387" t="n">
        <v>389.82</v>
      </c>
      <c r="S814" s="388" t="n">
        <f aca="false">P814*R814</f>
        <v>3898.2</v>
      </c>
      <c r="T814" s="129"/>
      <c r="U814" s="116" t="n">
        <f aca="false">S814*$T$709/SUM($S$709:$S$791)</f>
        <v>206.568882443974</v>
      </c>
      <c r="V814" s="45" t="n">
        <f aca="false">U814+S814</f>
        <v>4104.76888244397</v>
      </c>
      <c r="W814" s="294" t="n">
        <f aca="false">V814/P814</f>
        <v>410.476888244397</v>
      </c>
    </row>
    <row r="815" customFormat="false" ht="15" hidden="false" customHeight="false" outlineLevel="0" collapsed="false">
      <c r="A815" s="69" t="s">
        <v>1046</v>
      </c>
      <c r="B815" s="69" t="str">
        <f aca="false">RIGHT(A815,LEN(A815)-FIND("_",A815))</f>
        <v>C89541</v>
      </c>
      <c r="C815" s="70" t="str">
        <f aca="false">_xlfn.TEXTJOIN("-",TRUE(),MID(A815,1,4),MID(A815,5,2),MID(A815,7,2))</f>
        <v>2024-09-03</v>
      </c>
      <c r="D815" s="70" t="n">
        <v>45538</v>
      </c>
      <c r="E815" s="49" t="s">
        <v>25</v>
      </c>
      <c r="F815" s="49"/>
      <c r="G815" s="80" t="s">
        <v>1047</v>
      </c>
      <c r="H815" s="70" t="n">
        <v>45537</v>
      </c>
      <c r="I815" s="274"/>
      <c r="J815" s="274"/>
      <c r="K815" s="193" t="s">
        <v>124</v>
      </c>
      <c r="L815" s="194"/>
      <c r="M815" s="49"/>
      <c r="N815" s="107" t="s">
        <v>1048</v>
      </c>
      <c r="O815" s="75"/>
      <c r="P815" s="148" t="n">
        <v>100</v>
      </c>
      <c r="Q815" s="75"/>
      <c r="R815" s="148" t="n">
        <v>0.31</v>
      </c>
      <c r="S815" s="59" t="n">
        <f aca="false">P815*R815</f>
        <v>31</v>
      </c>
      <c r="T815" s="389" t="n">
        <v>1900</v>
      </c>
      <c r="U815" s="350" t="n">
        <f aca="false">S815*$T$815/SUM($S$815:$S$819)</f>
        <v>5.28725314183124</v>
      </c>
      <c r="V815" s="59" t="n">
        <f aca="false">U815+S815</f>
        <v>36.2872531418312</v>
      </c>
      <c r="W815" s="59" t="n">
        <f aca="false">V815/P815</f>
        <v>0.362872531418312</v>
      </c>
    </row>
    <row r="816" customFormat="false" ht="15" hidden="false" customHeight="false" outlineLevel="0" collapsed="false">
      <c r="A816" s="76" t="s">
        <v>1046</v>
      </c>
      <c r="B816" s="76" t="str">
        <f aca="false">RIGHT(A816,LEN(A816)-FIND("_",A816))</f>
        <v>C89541</v>
      </c>
      <c r="C816" s="77" t="str">
        <f aca="false">_xlfn.TEXTJOIN("-",TRUE(),MID(A816,1,4),MID(A816,5,2),MID(A816,7,2))</f>
        <v>2024-09-03</v>
      </c>
      <c r="D816" s="77" t="n">
        <v>45538</v>
      </c>
      <c r="E816" s="122" t="s">
        <v>25</v>
      </c>
      <c r="F816" s="122"/>
      <c r="G816" s="86" t="s">
        <v>1047</v>
      </c>
      <c r="H816" s="77" t="n">
        <v>45537</v>
      </c>
      <c r="I816" s="257"/>
      <c r="J816" s="257"/>
      <c r="K816" s="198" t="s">
        <v>124</v>
      </c>
      <c r="L816" s="199"/>
      <c r="M816" s="122"/>
      <c r="N816" s="110" t="s">
        <v>1049</v>
      </c>
      <c r="O816" s="63"/>
      <c r="P816" s="149" t="n">
        <v>3100</v>
      </c>
      <c r="Q816" s="63"/>
      <c r="R816" s="149" t="n">
        <v>0.45</v>
      </c>
      <c r="S816" s="30" t="n">
        <f aca="false">P816*R816</f>
        <v>1395</v>
      </c>
      <c r="T816" s="123"/>
      <c r="U816" s="351" t="n">
        <f aca="false">S816*$T$815/SUM($S$815:$S$819)</f>
        <v>237.926391382406</v>
      </c>
      <c r="V816" s="30" t="n">
        <f aca="false">U816+S816</f>
        <v>1632.92639138241</v>
      </c>
      <c r="W816" s="30" t="n">
        <f aca="false">V816/P816</f>
        <v>0.526750448833034</v>
      </c>
    </row>
    <row r="817" customFormat="false" ht="15" hidden="false" customHeight="false" outlineLevel="0" collapsed="false">
      <c r="A817" s="76" t="s">
        <v>1046</v>
      </c>
      <c r="B817" s="76" t="str">
        <f aca="false">RIGHT(A817,LEN(A817)-FIND("_",A817))</f>
        <v>C89541</v>
      </c>
      <c r="C817" s="77" t="str">
        <f aca="false">_xlfn.TEXTJOIN("-",TRUE(),MID(A817,1,4),MID(A817,5,2),MID(A817,7,2))</f>
        <v>2024-09-03</v>
      </c>
      <c r="D817" s="77" t="n">
        <v>45538</v>
      </c>
      <c r="E817" s="122" t="s">
        <v>25</v>
      </c>
      <c r="F817" s="122"/>
      <c r="G817" s="86" t="s">
        <v>1047</v>
      </c>
      <c r="H817" s="77" t="n">
        <v>45537</v>
      </c>
      <c r="I817" s="257"/>
      <c r="J817" s="257"/>
      <c r="K817" s="198" t="s">
        <v>124</v>
      </c>
      <c r="L817" s="62"/>
      <c r="M817" s="122"/>
      <c r="N817" s="110" t="s">
        <v>1050</v>
      </c>
      <c r="O817" s="63"/>
      <c r="P817" s="149" t="n">
        <v>3200</v>
      </c>
      <c r="Q817" s="63"/>
      <c r="R817" s="149" t="n">
        <v>0.73</v>
      </c>
      <c r="S817" s="30" t="n">
        <f aca="false">P817*R817</f>
        <v>2336</v>
      </c>
      <c r="T817" s="123"/>
      <c r="U817" s="351" t="n">
        <f aca="false">S817*$T$815/SUM($S$815:$S$819)</f>
        <v>398.420107719928</v>
      </c>
      <c r="V817" s="30" t="n">
        <f aca="false">U817+S817</f>
        <v>2734.42010771993</v>
      </c>
      <c r="W817" s="30" t="n">
        <f aca="false">V817/P817</f>
        <v>0.854506283662478</v>
      </c>
    </row>
    <row r="818" customFormat="false" ht="15" hidden="false" customHeight="false" outlineLevel="0" collapsed="false">
      <c r="A818" s="76" t="s">
        <v>1046</v>
      </c>
      <c r="B818" s="76" t="str">
        <f aca="false">RIGHT(A818,LEN(A818)-FIND("_",A818))</f>
        <v>C89541</v>
      </c>
      <c r="C818" s="77" t="str">
        <f aca="false">_xlfn.TEXTJOIN("-",TRUE(),MID(A818,1,4),MID(A818,5,2),MID(A818,7,2))</f>
        <v>2024-09-03</v>
      </c>
      <c r="D818" s="77" t="n">
        <v>45538</v>
      </c>
      <c r="E818" s="122" t="s">
        <v>25</v>
      </c>
      <c r="F818" s="122"/>
      <c r="G818" s="86" t="s">
        <v>1047</v>
      </c>
      <c r="H818" s="77" t="n">
        <v>45537</v>
      </c>
      <c r="I818" s="257"/>
      <c r="J818" s="257"/>
      <c r="K818" s="198" t="s">
        <v>124</v>
      </c>
      <c r="L818" s="62"/>
      <c r="M818" s="122"/>
      <c r="N818" s="110" t="s">
        <v>1051</v>
      </c>
      <c r="O818" s="122"/>
      <c r="P818" s="149" t="n">
        <v>2100</v>
      </c>
      <c r="Q818" s="63"/>
      <c r="R818" s="149" t="n">
        <v>2.37</v>
      </c>
      <c r="S818" s="30" t="n">
        <f aca="false">P818*R818</f>
        <v>4977</v>
      </c>
      <c r="T818" s="130"/>
      <c r="U818" s="351" t="n">
        <f aca="false">S818*$T$815/SUM($S$815:$S$819)</f>
        <v>848.859964093357</v>
      </c>
      <c r="V818" s="30" t="n">
        <f aca="false">U818+S818</f>
        <v>5825.85996409336</v>
      </c>
      <c r="W818" s="30" t="n">
        <f aca="false">V818/P818</f>
        <v>2.77421903052065</v>
      </c>
    </row>
    <row r="819" customFormat="false" ht="15" hidden="false" customHeight="false" outlineLevel="0" collapsed="false">
      <c r="A819" s="76" t="s">
        <v>1046</v>
      </c>
      <c r="B819" s="76" t="str">
        <f aca="false">RIGHT(A819,LEN(A819)-FIND("_",A819))</f>
        <v>C89541</v>
      </c>
      <c r="C819" s="77" t="str">
        <f aca="false">_xlfn.TEXTJOIN("-",TRUE(),MID(A819,1,4),MID(A819,5,2),MID(A819,7,2))</f>
        <v>2024-09-03</v>
      </c>
      <c r="D819" s="77" t="n">
        <v>45538</v>
      </c>
      <c r="E819" s="122" t="s">
        <v>25</v>
      </c>
      <c r="F819" s="122"/>
      <c r="G819" s="86" t="s">
        <v>1047</v>
      </c>
      <c r="H819" s="77" t="n">
        <v>45537</v>
      </c>
      <c r="I819" s="257"/>
      <c r="J819" s="257"/>
      <c r="K819" s="198" t="s">
        <v>124</v>
      </c>
      <c r="L819" s="62"/>
      <c r="M819" s="122"/>
      <c r="N819" s="110" t="s">
        <v>1052</v>
      </c>
      <c r="O819" s="63"/>
      <c r="P819" s="149" t="n">
        <v>700</v>
      </c>
      <c r="Q819" s="63"/>
      <c r="R819" s="149" t="n">
        <v>3.43</v>
      </c>
      <c r="S819" s="30" t="n">
        <f aca="false">P819*R819</f>
        <v>2401</v>
      </c>
      <c r="T819" s="130"/>
      <c r="U819" s="351" t="n">
        <f aca="false">S819*$T$815/SUM($S$815:$S$819)</f>
        <v>409.506283662478</v>
      </c>
      <c r="V819" s="30" t="n">
        <f aca="false">U819+S819</f>
        <v>2810.50628366248</v>
      </c>
      <c r="W819" s="30" t="n">
        <f aca="false">V819/P819</f>
        <v>4.01500897666068</v>
      </c>
    </row>
    <row r="820" customFormat="false" ht="15" hidden="false" customHeight="false" outlineLevel="0" collapsed="false">
      <c r="A820" s="76" t="s">
        <v>1046</v>
      </c>
      <c r="B820" s="76" t="str">
        <f aca="false">RIGHT(A820,LEN(A820)-FIND("_",A820))</f>
        <v>C89541</v>
      </c>
      <c r="C820" s="77" t="str">
        <f aca="false">_xlfn.TEXTJOIN("-",TRUE(),MID(A820,1,4),MID(A820,5,2),MID(A820,7,2))</f>
        <v>2024-09-03</v>
      </c>
      <c r="D820" s="77" t="n">
        <v>45538</v>
      </c>
      <c r="E820" s="122" t="s">
        <v>25</v>
      </c>
      <c r="F820" s="122"/>
      <c r="G820" s="108" t="s">
        <v>1053</v>
      </c>
      <c r="H820" s="77" t="n">
        <v>45537</v>
      </c>
      <c r="I820" s="257"/>
      <c r="J820" s="257"/>
      <c r="K820" s="198" t="s">
        <v>1054</v>
      </c>
      <c r="L820" s="151"/>
      <c r="M820" s="122"/>
      <c r="N820" s="184" t="s">
        <v>1055</v>
      </c>
      <c r="O820" s="122"/>
      <c r="P820" s="135" t="n">
        <v>5000</v>
      </c>
      <c r="Q820" s="63"/>
      <c r="R820" s="135" t="n">
        <v>0.27</v>
      </c>
      <c r="S820" s="30" t="n">
        <f aca="false">P820*R820</f>
        <v>1350</v>
      </c>
      <c r="T820" s="258" t="n">
        <v>1900</v>
      </c>
      <c r="U820" s="351" t="n">
        <f aca="false">S820*$T$820/SUM($S$820:$S$823)</f>
        <v>197.931939192839</v>
      </c>
      <c r="V820" s="30" t="n">
        <f aca="false">U820+S820</f>
        <v>1547.93193919284</v>
      </c>
      <c r="W820" s="30" t="n">
        <f aca="false">V820/P820</f>
        <v>0.309586387838568</v>
      </c>
    </row>
    <row r="821" customFormat="false" ht="15.75" hidden="false" customHeight="false" outlineLevel="0" collapsed="false">
      <c r="A821" s="76" t="s">
        <v>1046</v>
      </c>
      <c r="B821" s="76" t="str">
        <f aca="false">RIGHT(A821,LEN(A821)-FIND("_",A821))</f>
        <v>C89541</v>
      </c>
      <c r="C821" s="77" t="str">
        <f aca="false">_xlfn.TEXTJOIN("-",TRUE(),MID(A821,1,4),MID(A821,5,2),MID(A821,7,2))</f>
        <v>2024-09-03</v>
      </c>
      <c r="D821" s="77" t="n">
        <v>45538</v>
      </c>
      <c r="E821" s="122" t="s">
        <v>25</v>
      </c>
      <c r="F821" s="122"/>
      <c r="G821" s="108" t="s">
        <v>1053</v>
      </c>
      <c r="H821" s="77" t="n">
        <v>45537</v>
      </c>
      <c r="I821" s="257"/>
      <c r="J821" s="257"/>
      <c r="K821" s="198" t="s">
        <v>1054</v>
      </c>
      <c r="L821" s="151"/>
      <c r="M821" s="390"/>
      <c r="N821" s="184" t="s">
        <v>1049</v>
      </c>
      <c r="O821" s="122"/>
      <c r="P821" s="135" t="n">
        <v>1900</v>
      </c>
      <c r="Q821" s="63"/>
      <c r="R821" s="135" t="n">
        <v>0.45</v>
      </c>
      <c r="S821" s="30" t="n">
        <f aca="false">P821*R821</f>
        <v>855</v>
      </c>
      <c r="T821" s="123"/>
      <c r="U821" s="351" t="n">
        <f aca="false">S821*$T$820/SUM($S$820:$S$823)</f>
        <v>125.356894822131</v>
      </c>
      <c r="V821" s="30" t="n">
        <f aca="false">U821+S821</f>
        <v>980.356894822131</v>
      </c>
      <c r="W821" s="30" t="n">
        <f aca="false">V821/P821</f>
        <v>0.51597731306428</v>
      </c>
    </row>
    <row r="822" customFormat="false" ht="15" hidden="false" customHeight="false" outlineLevel="0" collapsed="false">
      <c r="A822" s="76" t="s">
        <v>1046</v>
      </c>
      <c r="B822" s="76" t="str">
        <f aca="false">RIGHT(A822,LEN(A822)-FIND("_",A822))</f>
        <v>C89541</v>
      </c>
      <c r="C822" s="77" t="str">
        <f aca="false">_xlfn.TEXTJOIN("-",TRUE(),MID(A822,1,4),MID(A822,5,2),MID(A822,7,2))</f>
        <v>2024-09-03</v>
      </c>
      <c r="D822" s="77" t="n">
        <v>45538</v>
      </c>
      <c r="E822" s="122" t="s">
        <v>25</v>
      </c>
      <c r="F822" s="122"/>
      <c r="G822" s="108" t="s">
        <v>1053</v>
      </c>
      <c r="H822" s="77" t="n">
        <v>45537</v>
      </c>
      <c r="I822" s="257"/>
      <c r="J822" s="257"/>
      <c r="K822" s="198" t="s">
        <v>1054</v>
      </c>
      <c r="L822" s="151"/>
      <c r="M822" s="122"/>
      <c r="N822" s="184" t="s">
        <v>1056</v>
      </c>
      <c r="O822" s="122"/>
      <c r="P822" s="135" t="n">
        <v>8500</v>
      </c>
      <c r="Q822" s="63"/>
      <c r="R822" s="135" t="n">
        <v>1.07</v>
      </c>
      <c r="S822" s="30" t="n">
        <f aca="false">P822*R822</f>
        <v>9095</v>
      </c>
      <c r="T822" s="123"/>
      <c r="U822" s="351" t="n">
        <f aca="false">S822*$T$820/SUM($S$820:$S$823)</f>
        <v>1333.47480515472</v>
      </c>
      <c r="V822" s="30" t="n">
        <f aca="false">U822+S822</f>
        <v>10428.4748051547</v>
      </c>
      <c r="W822" s="30" t="n">
        <f aca="false">V822/P822</f>
        <v>1.22687938884173</v>
      </c>
    </row>
    <row r="823" customFormat="false" ht="15.75" hidden="false" customHeight="false" outlineLevel="0" collapsed="false">
      <c r="A823" s="78" t="s">
        <v>1046</v>
      </c>
      <c r="B823" s="78" t="str">
        <f aca="false">RIGHT(A823,LEN(A823)-FIND("_",A823))</f>
        <v>C89541</v>
      </c>
      <c r="C823" s="79" t="str">
        <f aca="false">_xlfn.TEXTJOIN("-",TRUE(),MID(A823,1,4),MID(A823,5,2),MID(A823,7,2))</f>
        <v>2024-09-03</v>
      </c>
      <c r="D823" s="79" t="n">
        <v>45538</v>
      </c>
      <c r="E823" s="128" t="s">
        <v>25</v>
      </c>
      <c r="F823" s="128"/>
      <c r="G823" s="111" t="s">
        <v>1053</v>
      </c>
      <c r="H823" s="79" t="n">
        <v>45537</v>
      </c>
      <c r="I823" s="272"/>
      <c r="J823" s="272"/>
      <c r="K823" s="201" t="s">
        <v>1054</v>
      </c>
      <c r="L823" s="174"/>
      <c r="M823" s="128"/>
      <c r="N823" s="391" t="s">
        <v>1051</v>
      </c>
      <c r="O823" s="128"/>
      <c r="P823" s="147" t="n">
        <v>700</v>
      </c>
      <c r="Q823" s="67"/>
      <c r="R823" s="147" t="n">
        <v>2.37</v>
      </c>
      <c r="S823" s="45" t="n">
        <f aca="false">P823*R823</f>
        <v>1659</v>
      </c>
      <c r="T823" s="129"/>
      <c r="U823" s="354" t="n">
        <f aca="false">S823*$T$820/SUM($S$820:$S$823)</f>
        <v>243.236360830311</v>
      </c>
      <c r="V823" s="45" t="n">
        <f aca="false">U823+S823</f>
        <v>1902.23636083031</v>
      </c>
      <c r="W823" s="45" t="n">
        <f aca="false">V823/P823</f>
        <v>2.71748051547187</v>
      </c>
    </row>
    <row r="824" customFormat="false" ht="15" hidden="false" customHeight="false" outlineLevel="0" collapsed="false">
      <c r="A824" s="69" t="s">
        <v>1057</v>
      </c>
      <c r="B824" s="69" t="str">
        <f aca="false">RIGHT(A824,LEN(A824)-FIND("_",A824))</f>
        <v>C89916</v>
      </c>
      <c r="C824" s="70" t="str">
        <f aca="false">_xlfn.TEXTJOIN("-",TRUE(),MID(A824,1,4),MID(A824,5,2),MID(A824,7,2))</f>
        <v>2024-09-04</v>
      </c>
      <c r="D824" s="70" t="n">
        <v>45539</v>
      </c>
      <c r="E824" s="49" t="s">
        <v>25</v>
      </c>
      <c r="F824" s="49"/>
      <c r="G824" s="80" t="s">
        <v>1058</v>
      </c>
      <c r="H824" s="70" t="n">
        <v>45538</v>
      </c>
      <c r="I824" s="274"/>
      <c r="J824" s="274"/>
      <c r="K824" s="193" t="s">
        <v>1059</v>
      </c>
      <c r="L824" s="175"/>
      <c r="M824" s="49"/>
      <c r="N824" s="392" t="s">
        <v>1060</v>
      </c>
      <c r="O824" s="49"/>
      <c r="P824" s="133" t="n">
        <v>2200.5</v>
      </c>
      <c r="Q824" s="75"/>
      <c r="R824" s="133" t="n">
        <v>1.51</v>
      </c>
      <c r="S824" s="59" t="n">
        <f aca="false">P824*R824</f>
        <v>3322.755</v>
      </c>
      <c r="T824" s="389" t="n">
        <v>1900</v>
      </c>
      <c r="U824" s="350" t="n">
        <f aca="false">S824*$T$824/SUM($S$824:$S$827)</f>
        <v>215.994254280423</v>
      </c>
      <c r="V824" s="197" t="n">
        <f aca="false">U824+S824</f>
        <v>3538.74925428042</v>
      </c>
      <c r="W824" s="197" t="n">
        <f aca="false">V824/P824</f>
        <v>1.60815689810517</v>
      </c>
    </row>
    <row r="825" customFormat="false" ht="15" hidden="false" customHeight="false" outlineLevel="0" collapsed="false">
      <c r="A825" s="76" t="s">
        <v>1057</v>
      </c>
      <c r="B825" s="76" t="str">
        <f aca="false">RIGHT(A825,LEN(A825)-FIND("_",A825))</f>
        <v>C89916</v>
      </c>
      <c r="C825" s="77" t="str">
        <f aca="false">_xlfn.TEXTJOIN("-",TRUE(),MID(A825,1,4),MID(A825,5,2),MID(A825,7,2))</f>
        <v>2024-09-04</v>
      </c>
      <c r="D825" s="77" t="n">
        <v>45539</v>
      </c>
      <c r="E825" s="122" t="s">
        <v>25</v>
      </c>
      <c r="F825" s="122"/>
      <c r="G825" s="86" t="s">
        <v>1058</v>
      </c>
      <c r="H825" s="77" t="n">
        <v>45538</v>
      </c>
      <c r="I825" s="257"/>
      <c r="J825" s="257"/>
      <c r="K825" s="198" t="s">
        <v>1059</v>
      </c>
      <c r="L825" s="151"/>
      <c r="M825" s="122"/>
      <c r="N825" s="184" t="s">
        <v>1061</v>
      </c>
      <c r="O825" s="122"/>
      <c r="P825" s="135" t="n">
        <v>2808</v>
      </c>
      <c r="Q825" s="63"/>
      <c r="R825" s="135" t="n">
        <v>2.38</v>
      </c>
      <c r="S825" s="30" t="n">
        <f aca="false">P825*R825</f>
        <v>6683.04</v>
      </c>
      <c r="T825" s="123"/>
      <c r="U825" s="351" t="n">
        <f aca="false">S825*$T$824/SUM($S$824:$S$827)</f>
        <v>434.428130008452</v>
      </c>
      <c r="V825" s="30" t="n">
        <f aca="false">U825+S825</f>
        <v>7117.46813000845</v>
      </c>
      <c r="W825" s="30" t="n">
        <f aca="false">V825/P825</f>
        <v>2.53471087251013</v>
      </c>
    </row>
    <row r="826" customFormat="false" ht="15" hidden="false" customHeight="false" outlineLevel="0" collapsed="false">
      <c r="A826" s="76" t="s">
        <v>1057</v>
      </c>
      <c r="B826" s="76" t="str">
        <f aca="false">RIGHT(A826,LEN(A826)-FIND("_",A826))</f>
        <v>C89916</v>
      </c>
      <c r="C826" s="77" t="str">
        <f aca="false">_xlfn.TEXTJOIN("-",TRUE(),MID(A826,1,4),MID(A826,5,2),MID(A826,7,2))</f>
        <v>2024-09-04</v>
      </c>
      <c r="D826" s="77" t="n">
        <v>45539</v>
      </c>
      <c r="E826" s="122" t="s">
        <v>25</v>
      </c>
      <c r="F826" s="122"/>
      <c r="G826" s="86" t="s">
        <v>1058</v>
      </c>
      <c r="H826" s="77" t="n">
        <v>45538</v>
      </c>
      <c r="I826" s="257"/>
      <c r="J826" s="257"/>
      <c r="K826" s="198" t="s">
        <v>1059</v>
      </c>
      <c r="L826" s="151"/>
      <c r="M826" s="122"/>
      <c r="N826" s="184" t="s">
        <v>1062</v>
      </c>
      <c r="O826" s="122"/>
      <c r="P826" s="135" t="n">
        <v>486</v>
      </c>
      <c r="Q826" s="63"/>
      <c r="R826" s="135" t="n">
        <v>5.59</v>
      </c>
      <c r="S826" s="30" t="n">
        <f aca="false">P826*R826</f>
        <v>2716.74</v>
      </c>
      <c r="T826" s="123"/>
      <c r="U826" s="351" t="n">
        <f aca="false">S826*$T$824/SUM($S$824:$S$827)</f>
        <v>176.600510833268</v>
      </c>
      <c r="V826" s="30" t="n">
        <f aca="false">U826+S826</f>
        <v>2893.34051083327</v>
      </c>
      <c r="W826" s="30" t="n">
        <f aca="false">V826/P826</f>
        <v>5.95337553669397</v>
      </c>
    </row>
    <row r="827" customFormat="false" ht="15.75" hidden="false" customHeight="false" outlineLevel="0" collapsed="false">
      <c r="A827" s="91" t="s">
        <v>1057</v>
      </c>
      <c r="B827" s="91" t="str">
        <f aca="false">RIGHT(A827,LEN(A827)-FIND("_",A827))</f>
        <v>C89916</v>
      </c>
      <c r="C827" s="92" t="str">
        <f aca="false">_xlfn.TEXTJOIN("-",TRUE(),MID(A827,1,4),MID(A827,5,2),MID(A827,7,2))</f>
        <v>2024-09-04</v>
      </c>
      <c r="D827" s="92" t="n">
        <v>45539</v>
      </c>
      <c r="E827" s="140" t="s">
        <v>25</v>
      </c>
      <c r="F827" s="140"/>
      <c r="G827" s="94" t="s">
        <v>1058</v>
      </c>
      <c r="H827" s="92" t="n">
        <v>45538</v>
      </c>
      <c r="I827" s="371"/>
      <c r="J827" s="371"/>
      <c r="K827" s="393" t="s">
        <v>1059</v>
      </c>
      <c r="L827" s="394"/>
      <c r="M827" s="140"/>
      <c r="N827" s="395" t="s">
        <v>1063</v>
      </c>
      <c r="O827" s="140"/>
      <c r="P827" s="143" t="n">
        <v>931.5</v>
      </c>
      <c r="Q827" s="142"/>
      <c r="R827" s="143" t="n">
        <v>17.72</v>
      </c>
      <c r="S827" s="104" t="n">
        <f aca="false">P827*R827</f>
        <v>16506.18</v>
      </c>
      <c r="T827" s="396"/>
      <c r="U827" s="397" t="n">
        <f aca="false">S827*$T$824/SUM($S$824:$S$827)</f>
        <v>1072.97710487786</v>
      </c>
      <c r="V827" s="104" t="n">
        <f aca="false">U827+S827</f>
        <v>17579.1571048779</v>
      </c>
      <c r="W827" s="104" t="n">
        <f aca="false">V827/P827</f>
        <v>18.8718809499494</v>
      </c>
    </row>
    <row r="828" customFormat="false" ht="15" hidden="false" customHeight="false" outlineLevel="0" collapsed="false">
      <c r="A828" s="69" t="s">
        <v>1064</v>
      </c>
      <c r="B828" s="69" t="str">
        <f aca="false">RIGHT(A828,LEN(A828)-FIND("_",A828))</f>
        <v>C87836</v>
      </c>
      <c r="C828" s="70" t="str">
        <f aca="false">_xlfn.TEXTJOIN("-",TRUE(),MID(A828,1,4),MID(A828,5,2),MID(A828,7,2))</f>
        <v>2024-08-30</v>
      </c>
      <c r="D828" s="70" t="n">
        <v>45534</v>
      </c>
      <c r="E828" s="49" t="s">
        <v>604</v>
      </c>
      <c r="F828" s="49"/>
      <c r="G828" s="80" t="s">
        <v>1065</v>
      </c>
      <c r="H828" s="70" t="n">
        <v>45504</v>
      </c>
      <c r="I828" s="274"/>
      <c r="J828" s="274"/>
      <c r="K828" s="49" t="s">
        <v>1066</v>
      </c>
      <c r="L828" s="175"/>
      <c r="M828" s="398"/>
      <c r="N828" s="399" t="s">
        <v>1067</v>
      </c>
      <c r="O828" s="49"/>
      <c r="P828" s="400" t="n">
        <v>241</v>
      </c>
      <c r="Q828" s="75"/>
      <c r="R828" s="401" t="n">
        <v>13.13</v>
      </c>
      <c r="S828" s="59" t="n">
        <f aca="false">P828*R828</f>
        <v>3164.33</v>
      </c>
      <c r="T828" s="276" t="n">
        <f aca="false">2170+135</f>
        <v>2305</v>
      </c>
      <c r="U828" s="85" t="n">
        <f aca="false">S828*$T$828/SUM($S$828:$S$841)</f>
        <v>1421.49587999361</v>
      </c>
      <c r="V828" s="59" t="n">
        <f aca="false">U828+S828</f>
        <v>4585.82587999361</v>
      </c>
      <c r="W828" s="59" t="n">
        <f aca="false">V828/P828</f>
        <v>19.0283231535005</v>
      </c>
    </row>
    <row r="829" customFormat="false" ht="15" hidden="false" customHeight="false" outlineLevel="0" collapsed="false">
      <c r="A829" s="76" t="s">
        <v>1064</v>
      </c>
      <c r="B829" s="76" t="str">
        <f aca="false">RIGHT(A829,LEN(A829)-FIND("_",A829))</f>
        <v>C87836</v>
      </c>
      <c r="C829" s="77" t="str">
        <f aca="false">_xlfn.TEXTJOIN("-",TRUE(),MID(A829,1,4),MID(A829,5,2),MID(A829,7,2))</f>
        <v>2024-08-30</v>
      </c>
      <c r="D829" s="77" t="n">
        <v>45534</v>
      </c>
      <c r="E829" s="122" t="s">
        <v>604</v>
      </c>
      <c r="F829" s="122"/>
      <c r="G829" s="86" t="s">
        <v>1065</v>
      </c>
      <c r="H829" s="77" t="n">
        <v>45504</v>
      </c>
      <c r="I829" s="257"/>
      <c r="J829" s="257"/>
      <c r="K829" s="122" t="s">
        <v>1066</v>
      </c>
      <c r="L829" s="151"/>
      <c r="M829" s="309"/>
      <c r="N829" s="402" t="s">
        <v>1068</v>
      </c>
      <c r="O829" s="122"/>
      <c r="P829" s="403" t="n">
        <v>65</v>
      </c>
      <c r="Q829" s="63"/>
      <c r="R829" s="404" t="n">
        <v>17.2</v>
      </c>
      <c r="S829" s="30" t="n">
        <f aca="false">P829*R829</f>
        <v>1118</v>
      </c>
      <c r="T829" s="123"/>
      <c r="U829" s="90" t="n">
        <f aca="false">S829*$T$828/SUM($S$828:$S$841)</f>
        <v>502.233456634691</v>
      </c>
      <c r="V829" s="30" t="n">
        <f aca="false">U829+S829</f>
        <v>1620.23345663469</v>
      </c>
      <c r="W829" s="30" t="n">
        <f aca="false">V829/P829</f>
        <v>24.9266685636106</v>
      </c>
    </row>
    <row r="830" customFormat="false" ht="25.5" hidden="false" customHeight="false" outlineLevel="0" collapsed="false">
      <c r="A830" s="76" t="s">
        <v>1064</v>
      </c>
      <c r="B830" s="76" t="str">
        <f aca="false">RIGHT(A830,LEN(A830)-FIND("_",A830))</f>
        <v>C87836</v>
      </c>
      <c r="C830" s="77" t="str">
        <f aca="false">_xlfn.TEXTJOIN("-",TRUE(),MID(A830,1,4),MID(A830,5,2),MID(A830,7,2))</f>
        <v>2024-08-30</v>
      </c>
      <c r="D830" s="77" t="n">
        <v>45534</v>
      </c>
      <c r="E830" s="122" t="s">
        <v>604</v>
      </c>
      <c r="F830" s="122"/>
      <c r="G830" s="86" t="s">
        <v>1065</v>
      </c>
      <c r="H830" s="77" t="n">
        <v>45504</v>
      </c>
      <c r="I830" s="257"/>
      <c r="J830" s="257"/>
      <c r="K830" s="122" t="s">
        <v>1066</v>
      </c>
      <c r="L830" s="151"/>
      <c r="M830" s="309"/>
      <c r="N830" s="402" t="s">
        <v>1069</v>
      </c>
      <c r="O830" s="63"/>
      <c r="P830" s="403" t="n">
        <v>6</v>
      </c>
      <c r="Q830" s="63"/>
      <c r="R830" s="404" t="n">
        <v>116</v>
      </c>
      <c r="S830" s="30" t="n">
        <f aca="false">P830*R830</f>
        <v>696</v>
      </c>
      <c r="T830" s="123"/>
      <c r="U830" s="90" t="n">
        <f aca="false">S830*$T$828/SUM($S$828:$S$841)</f>
        <v>312.660541876337</v>
      </c>
      <c r="V830" s="30" t="n">
        <f aca="false">U830+S830</f>
        <v>1008.66054187634</v>
      </c>
      <c r="W830" s="30" t="n">
        <f aca="false">V830/P830</f>
        <v>168.110090312723</v>
      </c>
    </row>
    <row r="831" customFormat="false" ht="15" hidden="false" customHeight="false" outlineLevel="0" collapsed="false">
      <c r="A831" s="76" t="s">
        <v>1064</v>
      </c>
      <c r="B831" s="76" t="str">
        <f aca="false">RIGHT(A831,LEN(A831)-FIND("_",A831))</f>
        <v>C87836</v>
      </c>
      <c r="C831" s="77" t="str">
        <f aca="false">_xlfn.TEXTJOIN("-",TRUE(),MID(A831,1,4),MID(A831,5,2),MID(A831,7,2))</f>
        <v>2024-08-30</v>
      </c>
      <c r="D831" s="77" t="n">
        <v>45534</v>
      </c>
      <c r="E831" s="122" t="s">
        <v>604</v>
      </c>
      <c r="F831" s="122"/>
      <c r="G831" s="86" t="s">
        <v>1065</v>
      </c>
      <c r="H831" s="77" t="n">
        <v>45504</v>
      </c>
      <c r="I831" s="257"/>
      <c r="J831" s="257"/>
      <c r="K831" s="122" t="s">
        <v>1066</v>
      </c>
      <c r="L831" s="64"/>
      <c r="M831" s="122"/>
      <c r="N831" s="405" t="s">
        <v>1070</v>
      </c>
      <c r="O831" s="122"/>
      <c r="P831" s="403" t="n">
        <v>6</v>
      </c>
      <c r="Q831" s="63"/>
      <c r="R831" s="404" t="n">
        <v>2.35</v>
      </c>
      <c r="S831" s="30" t="n">
        <f aca="false">P831*R831</f>
        <v>14.1</v>
      </c>
      <c r="T831" s="130"/>
      <c r="U831" s="90" t="n">
        <f aca="false">S831*$T$828/SUM($S$828:$S$841)</f>
        <v>6.33407132249477</v>
      </c>
      <c r="V831" s="30" t="n">
        <f aca="false">U831+S831</f>
        <v>20.4340713224948</v>
      </c>
      <c r="W831" s="30" t="n">
        <f aca="false">V831/P831</f>
        <v>3.40567855374913</v>
      </c>
    </row>
    <row r="832" customFormat="false" ht="15" hidden="false" customHeight="false" outlineLevel="0" collapsed="false">
      <c r="A832" s="76" t="s">
        <v>1064</v>
      </c>
      <c r="B832" s="76" t="str">
        <f aca="false">RIGHT(A832,LEN(A832)-FIND("_",A832))</f>
        <v>C87836</v>
      </c>
      <c r="C832" s="77" t="str">
        <f aca="false">_xlfn.TEXTJOIN("-",TRUE(),MID(A832,1,4),MID(A832,5,2),MID(A832,7,2))</f>
        <v>2024-08-30</v>
      </c>
      <c r="D832" s="77" t="n">
        <v>45534</v>
      </c>
      <c r="E832" s="122" t="s">
        <v>604</v>
      </c>
      <c r="F832" s="122"/>
      <c r="G832" s="86" t="s">
        <v>1065</v>
      </c>
      <c r="H832" s="77" t="n">
        <v>45504</v>
      </c>
      <c r="I832" s="257"/>
      <c r="J832" s="257"/>
      <c r="K832" s="122" t="s">
        <v>1066</v>
      </c>
      <c r="L832" s="64"/>
      <c r="M832" s="122"/>
      <c r="N832" s="405" t="s">
        <v>1071</v>
      </c>
      <c r="O832" s="122"/>
      <c r="P832" s="403" t="n">
        <v>6</v>
      </c>
      <c r="Q832" s="63"/>
      <c r="R832" s="404" t="n">
        <v>5.15</v>
      </c>
      <c r="S832" s="30" t="n">
        <f aca="false">P832*R832</f>
        <v>30.9</v>
      </c>
      <c r="T832" s="130"/>
      <c r="U832" s="90" t="n">
        <f aca="false">S832*$T$828/SUM($S$828:$S$841)</f>
        <v>13.8810499195098</v>
      </c>
      <c r="V832" s="30" t="n">
        <f aca="false">U832+S832</f>
        <v>44.7810499195098</v>
      </c>
      <c r="W832" s="30" t="n">
        <f aca="false">V832/P832</f>
        <v>7.4635083199183</v>
      </c>
    </row>
    <row r="833" customFormat="false" ht="25.5" hidden="false" customHeight="false" outlineLevel="0" collapsed="false">
      <c r="A833" s="76" t="s">
        <v>1064</v>
      </c>
      <c r="B833" s="76" t="str">
        <f aca="false">RIGHT(A833,LEN(A833)-FIND("_",A833))</f>
        <v>C87836</v>
      </c>
      <c r="C833" s="77" t="str">
        <f aca="false">_xlfn.TEXTJOIN("-",TRUE(),MID(A833,1,4),MID(A833,5,2),MID(A833,7,2))</f>
        <v>2024-08-30</v>
      </c>
      <c r="D833" s="77" t="n">
        <v>45534</v>
      </c>
      <c r="E833" s="122" t="s">
        <v>604</v>
      </c>
      <c r="F833" s="122"/>
      <c r="G833" s="86" t="s">
        <v>1065</v>
      </c>
      <c r="H833" s="77" t="n">
        <v>45504</v>
      </c>
      <c r="I833" s="257"/>
      <c r="J833" s="257"/>
      <c r="K833" s="122" t="s">
        <v>1066</v>
      </c>
      <c r="L833" s="64"/>
      <c r="M833" s="122"/>
      <c r="N833" s="402" t="s">
        <v>1072</v>
      </c>
      <c r="O833" s="122"/>
      <c r="P833" s="403" t="n">
        <v>2</v>
      </c>
      <c r="Q833" s="63"/>
      <c r="R833" s="406" t="n">
        <v>20</v>
      </c>
      <c r="S833" s="30" t="n">
        <f aca="false">P833*R833</f>
        <v>40</v>
      </c>
      <c r="T833" s="130"/>
      <c r="U833" s="90" t="n">
        <f aca="false">S833*$T$828/SUM($S$828:$S$841)</f>
        <v>17.9689966595596</v>
      </c>
      <c r="V833" s="30" t="n">
        <f aca="false">U833+S833</f>
        <v>57.9689966595596</v>
      </c>
      <c r="W833" s="30" t="n">
        <f aca="false">V833/P833</f>
        <v>28.9844983297798</v>
      </c>
    </row>
    <row r="834" customFormat="false" ht="15" hidden="false" customHeight="false" outlineLevel="0" collapsed="false">
      <c r="A834" s="76" t="s">
        <v>1064</v>
      </c>
      <c r="B834" s="76" t="str">
        <f aca="false">RIGHT(A834,LEN(A834)-FIND("_",A834))</f>
        <v>C87836</v>
      </c>
      <c r="C834" s="77" t="str">
        <f aca="false">_xlfn.TEXTJOIN("-",TRUE(),MID(A834,1,4),MID(A834,5,2),MID(A834,7,2))</f>
        <v>2024-08-30</v>
      </c>
      <c r="D834" s="77" t="n">
        <v>45534</v>
      </c>
      <c r="E834" s="122" t="s">
        <v>604</v>
      </c>
      <c r="F834" s="122"/>
      <c r="G834" s="86" t="s">
        <v>1065</v>
      </c>
      <c r="H834" s="77" t="n">
        <v>45504</v>
      </c>
      <c r="I834" s="257"/>
      <c r="J834" s="257"/>
      <c r="K834" s="122" t="s">
        <v>1066</v>
      </c>
      <c r="L834" s="64"/>
      <c r="M834" s="122"/>
      <c r="N834" s="405" t="s">
        <v>1073</v>
      </c>
      <c r="O834" s="122"/>
      <c r="P834" s="403" t="n">
        <v>2</v>
      </c>
      <c r="Q834" s="63"/>
      <c r="R834" s="404" t="n">
        <v>1.72</v>
      </c>
      <c r="S834" s="30" t="n">
        <f aca="false">P834*R834</f>
        <v>3.44</v>
      </c>
      <c r="T834" s="123"/>
      <c r="U834" s="90" t="n">
        <f aca="false">S834*$T$828/SUM($S$828:$S$841)</f>
        <v>1.54533371272213</v>
      </c>
      <c r="V834" s="30" t="n">
        <f aca="false">U834+S834</f>
        <v>4.98533371272213</v>
      </c>
      <c r="W834" s="30" t="n">
        <f aca="false">V834/P834</f>
        <v>2.49266685636106</v>
      </c>
    </row>
    <row r="835" customFormat="false" ht="15" hidden="false" customHeight="false" outlineLevel="0" collapsed="false">
      <c r="A835" s="76" t="s">
        <v>1064</v>
      </c>
      <c r="B835" s="76" t="str">
        <f aca="false">RIGHT(A835,LEN(A835)-FIND("_",A835))</f>
        <v>C87836</v>
      </c>
      <c r="C835" s="77" t="str">
        <f aca="false">_xlfn.TEXTJOIN("-",TRUE(),MID(A835,1,4),MID(A835,5,2),MID(A835,7,2))</f>
        <v>2024-08-30</v>
      </c>
      <c r="D835" s="77" t="n">
        <v>45534</v>
      </c>
      <c r="E835" s="122" t="s">
        <v>604</v>
      </c>
      <c r="F835" s="122"/>
      <c r="G835" s="86" t="s">
        <v>1065</v>
      </c>
      <c r="H835" s="77" t="n">
        <v>45504</v>
      </c>
      <c r="I835" s="257"/>
      <c r="J835" s="257"/>
      <c r="K835" s="122" t="s">
        <v>1066</v>
      </c>
      <c r="L835" s="64"/>
      <c r="M835" s="122"/>
      <c r="N835" s="405" t="s">
        <v>1074</v>
      </c>
      <c r="O835" s="122"/>
      <c r="P835" s="403" t="n">
        <v>2</v>
      </c>
      <c r="Q835" s="63"/>
      <c r="R835" s="404" t="n">
        <v>1.55</v>
      </c>
      <c r="S835" s="30" t="n">
        <f aca="false">P835*R835</f>
        <v>3.1</v>
      </c>
      <c r="T835" s="123"/>
      <c r="U835" s="90" t="n">
        <f aca="false">S835*$T$828/SUM($S$828:$S$841)</f>
        <v>1.39259724111587</v>
      </c>
      <c r="V835" s="30" t="n">
        <f aca="false">U835+S835</f>
        <v>4.49259724111587</v>
      </c>
      <c r="W835" s="30" t="n">
        <f aca="false">V835/P835</f>
        <v>2.24629862055794</v>
      </c>
    </row>
    <row r="836" customFormat="false" ht="25.5" hidden="false" customHeight="false" outlineLevel="0" collapsed="false">
      <c r="A836" s="76" t="s">
        <v>1064</v>
      </c>
      <c r="B836" s="76" t="str">
        <f aca="false">RIGHT(A836,LEN(A836)-FIND("_",A836))</f>
        <v>C87836</v>
      </c>
      <c r="C836" s="77" t="str">
        <f aca="false">_xlfn.TEXTJOIN("-",TRUE(),MID(A836,1,4),MID(A836,5,2),MID(A836,7,2))</f>
        <v>2024-08-30</v>
      </c>
      <c r="D836" s="77" t="n">
        <v>45534</v>
      </c>
      <c r="E836" s="122" t="s">
        <v>604</v>
      </c>
      <c r="F836" s="122"/>
      <c r="G836" s="86" t="s">
        <v>1065</v>
      </c>
      <c r="H836" s="77" t="n">
        <v>45504</v>
      </c>
      <c r="I836" s="257"/>
      <c r="J836" s="257"/>
      <c r="K836" s="122" t="s">
        <v>1066</v>
      </c>
      <c r="L836" s="64"/>
      <c r="M836" s="122"/>
      <c r="N836" s="402" t="s">
        <v>1075</v>
      </c>
      <c r="O836" s="122"/>
      <c r="P836" s="403" t="n">
        <v>1</v>
      </c>
      <c r="Q836" s="63"/>
      <c r="R836" s="404" t="n">
        <v>25</v>
      </c>
      <c r="S836" s="30" t="n">
        <f aca="false">P836*R836</f>
        <v>25</v>
      </c>
      <c r="T836" s="123"/>
      <c r="U836" s="90" t="n">
        <f aca="false">S836*$T$828/SUM($S$828:$S$841)</f>
        <v>11.2306229122248</v>
      </c>
      <c r="V836" s="30" t="n">
        <f aca="false">U836+S836</f>
        <v>36.2306229122248</v>
      </c>
      <c r="W836" s="30" t="n">
        <f aca="false">V836/P836</f>
        <v>36.2306229122248</v>
      </c>
    </row>
    <row r="837" customFormat="false" ht="15" hidden="false" customHeight="false" outlineLevel="0" collapsed="false">
      <c r="A837" s="76" t="s">
        <v>1064</v>
      </c>
      <c r="B837" s="76" t="str">
        <f aca="false">RIGHT(A837,LEN(A837)-FIND("_",A837))</f>
        <v>C87836</v>
      </c>
      <c r="C837" s="77" t="str">
        <f aca="false">_xlfn.TEXTJOIN("-",TRUE(),MID(A837,1,4),MID(A837,5,2),MID(A837,7,2))</f>
        <v>2024-08-30</v>
      </c>
      <c r="D837" s="77" t="n">
        <v>45534</v>
      </c>
      <c r="E837" s="122" t="s">
        <v>604</v>
      </c>
      <c r="F837" s="122"/>
      <c r="G837" s="86" t="s">
        <v>1065</v>
      </c>
      <c r="H837" s="77" t="n">
        <v>45504</v>
      </c>
      <c r="I837" s="257"/>
      <c r="J837" s="257"/>
      <c r="K837" s="122" t="s">
        <v>1066</v>
      </c>
      <c r="L837" s="337"/>
      <c r="M837" s="122"/>
      <c r="N837" s="405" t="s">
        <v>1076</v>
      </c>
      <c r="O837" s="63"/>
      <c r="P837" s="403" t="n">
        <v>1</v>
      </c>
      <c r="Q837" s="63"/>
      <c r="R837" s="404" t="n">
        <v>1.72</v>
      </c>
      <c r="S837" s="30" t="n">
        <f aca="false">P837*R837</f>
        <v>1.72</v>
      </c>
      <c r="T837" s="130"/>
      <c r="U837" s="90" t="n">
        <f aca="false">S837*$T$828/SUM($S$828:$S$841)</f>
        <v>0.772666856361064</v>
      </c>
      <c r="V837" s="30" t="n">
        <f aca="false">U837+S837</f>
        <v>2.49266685636106</v>
      </c>
      <c r="W837" s="30" t="n">
        <f aca="false">V837/P837</f>
        <v>2.49266685636106</v>
      </c>
    </row>
    <row r="838" customFormat="false" ht="15" hidden="false" customHeight="false" outlineLevel="0" collapsed="false">
      <c r="A838" s="76" t="s">
        <v>1064</v>
      </c>
      <c r="B838" s="76" t="str">
        <f aca="false">RIGHT(A838,LEN(A838)-FIND("_",A838))</f>
        <v>C87836</v>
      </c>
      <c r="C838" s="77" t="str">
        <f aca="false">_xlfn.TEXTJOIN("-",TRUE(),MID(A838,1,4),MID(A838,5,2),MID(A838,7,2))</f>
        <v>2024-08-30</v>
      </c>
      <c r="D838" s="77" t="n">
        <v>45534</v>
      </c>
      <c r="E838" s="122" t="s">
        <v>604</v>
      </c>
      <c r="F838" s="122"/>
      <c r="G838" s="86" t="s">
        <v>1065</v>
      </c>
      <c r="H838" s="77" t="n">
        <v>45504</v>
      </c>
      <c r="I838" s="257"/>
      <c r="J838" s="257"/>
      <c r="K838" s="122" t="s">
        <v>1066</v>
      </c>
      <c r="L838" s="337"/>
      <c r="M838" s="122"/>
      <c r="N838" s="405" t="s">
        <v>1077</v>
      </c>
      <c r="O838" s="122"/>
      <c r="P838" s="403" t="n">
        <v>1</v>
      </c>
      <c r="Q838" s="63"/>
      <c r="R838" s="404" t="n">
        <v>1.55</v>
      </c>
      <c r="S838" s="30" t="n">
        <f aca="false">P838*R838</f>
        <v>1.55</v>
      </c>
      <c r="T838" s="130"/>
      <c r="U838" s="90" t="n">
        <f aca="false">S838*$T$828/SUM($S$828:$S$841)</f>
        <v>0.696298620557935</v>
      </c>
      <c r="V838" s="30" t="n">
        <f aca="false">U838+S838</f>
        <v>2.24629862055794</v>
      </c>
      <c r="W838" s="30" t="n">
        <f aca="false">V838/P838</f>
        <v>2.24629862055794</v>
      </c>
    </row>
    <row r="839" customFormat="false" ht="25.5" hidden="false" customHeight="false" outlineLevel="0" collapsed="false">
      <c r="A839" s="76" t="s">
        <v>1064</v>
      </c>
      <c r="B839" s="76" t="str">
        <f aca="false">RIGHT(A839,LEN(A839)-FIND("_",A839))</f>
        <v>C87836</v>
      </c>
      <c r="C839" s="77" t="str">
        <f aca="false">_xlfn.TEXTJOIN("-",TRUE(),MID(A839,1,4),MID(A839,5,2),MID(A839,7,2))</f>
        <v>2024-08-30</v>
      </c>
      <c r="D839" s="77" t="n">
        <v>45534</v>
      </c>
      <c r="E839" s="122" t="s">
        <v>604</v>
      </c>
      <c r="F839" s="122"/>
      <c r="G839" s="86" t="s">
        <v>1065</v>
      </c>
      <c r="H839" s="77" t="n">
        <v>45504</v>
      </c>
      <c r="I839" s="257"/>
      <c r="J839" s="257"/>
      <c r="K839" s="122" t="s">
        <v>1066</v>
      </c>
      <c r="L839" s="199"/>
      <c r="M839" s="122"/>
      <c r="N839" s="402" t="s">
        <v>1078</v>
      </c>
      <c r="O839" s="63"/>
      <c r="P839" s="403" t="n">
        <v>1</v>
      </c>
      <c r="Q839" s="63"/>
      <c r="R839" s="404" t="n">
        <v>25</v>
      </c>
      <c r="S839" s="30" t="n">
        <f aca="false">P839*R839</f>
        <v>25</v>
      </c>
      <c r="T839" s="123"/>
      <c r="U839" s="90" t="n">
        <f aca="false">S839*$T$828/SUM($S$828:$S$841)</f>
        <v>11.2306229122248</v>
      </c>
      <c r="V839" s="30" t="n">
        <f aca="false">U839+S839</f>
        <v>36.2306229122248</v>
      </c>
      <c r="W839" s="30" t="n">
        <f aca="false">V839/P839</f>
        <v>36.2306229122248</v>
      </c>
    </row>
    <row r="840" customFormat="false" ht="15" hidden="false" customHeight="false" outlineLevel="0" collapsed="false">
      <c r="A840" s="76" t="s">
        <v>1064</v>
      </c>
      <c r="B840" s="76" t="str">
        <f aca="false">RIGHT(A840,LEN(A840)-FIND("_",A840))</f>
        <v>C87836</v>
      </c>
      <c r="C840" s="77" t="str">
        <f aca="false">_xlfn.TEXTJOIN("-",TRUE(),MID(A840,1,4),MID(A840,5,2),MID(A840,7,2))</f>
        <v>2024-08-30</v>
      </c>
      <c r="D840" s="77" t="n">
        <v>45534</v>
      </c>
      <c r="E840" s="122" t="s">
        <v>604</v>
      </c>
      <c r="F840" s="122"/>
      <c r="G840" s="86" t="s">
        <v>1065</v>
      </c>
      <c r="H840" s="77" t="n">
        <v>45504</v>
      </c>
      <c r="I840" s="257"/>
      <c r="J840" s="257"/>
      <c r="K840" s="122" t="s">
        <v>1066</v>
      </c>
      <c r="L840" s="199"/>
      <c r="M840" s="122"/>
      <c r="N840" s="405" t="s">
        <v>1079</v>
      </c>
      <c r="O840" s="63"/>
      <c r="P840" s="403" t="n">
        <v>1</v>
      </c>
      <c r="Q840" s="63"/>
      <c r="R840" s="404" t="n">
        <v>1.8</v>
      </c>
      <c r="S840" s="30" t="n">
        <f aca="false">P840*R840</f>
        <v>1.8</v>
      </c>
      <c r="T840" s="123"/>
      <c r="U840" s="90" t="n">
        <f aca="false">S840*$T$828/SUM($S$828:$S$841)</f>
        <v>0.808604849680183</v>
      </c>
      <c r="V840" s="30" t="n">
        <f aca="false">U840+S840</f>
        <v>2.60860484968018</v>
      </c>
      <c r="W840" s="30" t="n">
        <f aca="false">V840/P840</f>
        <v>2.60860484968018</v>
      </c>
    </row>
    <row r="841" customFormat="false" ht="15.75" hidden="false" customHeight="false" outlineLevel="0" collapsed="false">
      <c r="A841" s="78" t="s">
        <v>1064</v>
      </c>
      <c r="B841" s="78" t="str">
        <f aca="false">RIGHT(A841,LEN(A841)-FIND("_",A841))</f>
        <v>C87836</v>
      </c>
      <c r="C841" s="79" t="str">
        <f aca="false">_xlfn.TEXTJOIN("-",TRUE(),MID(A841,1,4),MID(A841,5,2),MID(A841,7,2))</f>
        <v>2024-08-30</v>
      </c>
      <c r="D841" s="79" t="n">
        <v>45534</v>
      </c>
      <c r="E841" s="128" t="s">
        <v>604</v>
      </c>
      <c r="F841" s="128"/>
      <c r="G841" s="124" t="s">
        <v>1065</v>
      </c>
      <c r="H841" s="79" t="n">
        <v>45504</v>
      </c>
      <c r="I841" s="272"/>
      <c r="J841" s="272"/>
      <c r="K841" s="128" t="s">
        <v>1066</v>
      </c>
      <c r="L841" s="407"/>
      <c r="M841" s="128"/>
      <c r="N841" s="408" t="s">
        <v>1080</v>
      </c>
      <c r="O841" s="67"/>
      <c r="P841" s="409" t="n">
        <v>1</v>
      </c>
      <c r="Q841" s="67"/>
      <c r="R841" s="410" t="n">
        <v>6.12</v>
      </c>
      <c r="S841" s="45" t="n">
        <f aca="false">P841*R841</f>
        <v>6.12</v>
      </c>
      <c r="T841" s="129"/>
      <c r="U841" s="116" t="n">
        <f aca="false">S841*$T$828/SUM($S$828:$S$841)</f>
        <v>2.74925648891262</v>
      </c>
      <c r="V841" s="45" t="n">
        <f aca="false">U841+S841</f>
        <v>8.86925648891262</v>
      </c>
      <c r="W841" s="45" t="n">
        <f aca="false">V841/P841</f>
        <v>8.86925648891262</v>
      </c>
    </row>
    <row r="842" customFormat="false" ht="15.75" hidden="false" customHeight="false" outlineLevel="0" collapsed="false">
      <c r="A842" s="69" t="s">
        <v>1081</v>
      </c>
      <c r="B842" s="69" t="str">
        <f aca="false">RIGHT(A842,LEN(A842)-FIND("_",A842))</f>
        <v>C20163</v>
      </c>
      <c r="C842" s="70" t="str">
        <f aca="false">_xlfn.TEXTJOIN("-",TRUE(),MID(A842,1,4),MID(A842,5,2),MID(A842,7,2))</f>
        <v>2024-09-10</v>
      </c>
      <c r="D842" s="70" t="n">
        <v>45545</v>
      </c>
      <c r="E842" s="49" t="s">
        <v>235</v>
      </c>
      <c r="F842" s="49"/>
      <c r="G842" s="222" t="s">
        <v>1082</v>
      </c>
      <c r="H842" s="264" t="n">
        <v>45532</v>
      </c>
      <c r="I842" s="274"/>
      <c r="J842" s="274"/>
      <c r="K842" s="239" t="s">
        <v>1083</v>
      </c>
      <c r="L842" s="411"/>
      <c r="M842" s="355"/>
      <c r="N842" s="239" t="s">
        <v>1084</v>
      </c>
      <c r="O842" s="75" t="s">
        <v>1085</v>
      </c>
      <c r="P842" s="239" t="n">
        <v>455</v>
      </c>
      <c r="Q842" s="75"/>
      <c r="R842" s="275" t="n">
        <v>5.56</v>
      </c>
      <c r="S842" s="59" t="n">
        <f aca="false">P842*R842</f>
        <v>2529.8</v>
      </c>
      <c r="T842" s="276" t="n">
        <v>5600</v>
      </c>
      <c r="U842" s="85" t="n">
        <f aca="false">S842*$T$842/SUM($S$842:$S$848)</f>
        <v>1118.84126645659</v>
      </c>
      <c r="V842" s="59" t="n">
        <f aca="false">U842+S842</f>
        <v>3648.64126645659</v>
      </c>
      <c r="W842" s="59" t="n">
        <f aca="false">V842/P842</f>
        <v>8.01899179441009</v>
      </c>
    </row>
    <row r="843" customFormat="false" ht="15.75" hidden="false" customHeight="false" outlineLevel="0" collapsed="false">
      <c r="A843" s="76" t="s">
        <v>1081</v>
      </c>
      <c r="B843" s="76" t="str">
        <f aca="false">RIGHT(A843,LEN(A843)-FIND("_",A843))</f>
        <v>C20163</v>
      </c>
      <c r="C843" s="77" t="str">
        <f aca="false">_xlfn.TEXTJOIN("-",TRUE(),MID(A843,1,4),MID(A843,5,2),MID(A843,7,2))</f>
        <v>2024-09-10</v>
      </c>
      <c r="D843" s="77" t="n">
        <v>45545</v>
      </c>
      <c r="E843" s="122" t="s">
        <v>235</v>
      </c>
      <c r="F843" s="122"/>
      <c r="G843" s="225" t="s">
        <v>1082</v>
      </c>
      <c r="H843" s="267" t="n">
        <v>45532</v>
      </c>
      <c r="I843" s="257"/>
      <c r="J843" s="257"/>
      <c r="K843" s="242" t="s">
        <v>1083</v>
      </c>
      <c r="L843" s="346"/>
      <c r="M843" s="122"/>
      <c r="N843" s="242" t="s">
        <v>1086</v>
      </c>
      <c r="O843" s="63" t="s">
        <v>1087</v>
      </c>
      <c r="P843" s="242" t="n">
        <v>875</v>
      </c>
      <c r="Q843" s="63"/>
      <c r="R843" s="270" t="n">
        <v>9.94</v>
      </c>
      <c r="S843" s="30" t="n">
        <f aca="false">P843*R843</f>
        <v>8697.5</v>
      </c>
      <c r="T843" s="123"/>
      <c r="U843" s="90" t="n">
        <f aca="false">S843*$T$842/SUM($S$842:$S$848)</f>
        <v>3846.59732587801</v>
      </c>
      <c r="V843" s="30" t="n">
        <f aca="false">U843+S843</f>
        <v>12544.097325878</v>
      </c>
      <c r="W843" s="30" t="n">
        <f aca="false">V843/P843</f>
        <v>14.3361112295749</v>
      </c>
    </row>
    <row r="844" customFormat="false" ht="15.75" hidden="false" customHeight="false" outlineLevel="0" collapsed="false">
      <c r="A844" s="76" t="s">
        <v>1081</v>
      </c>
      <c r="B844" s="76" t="str">
        <f aca="false">RIGHT(A844,LEN(A844)-FIND("_",A844))</f>
        <v>C20163</v>
      </c>
      <c r="C844" s="77" t="str">
        <f aca="false">_xlfn.TEXTJOIN("-",TRUE(),MID(A844,1,4),MID(A844,5,2),MID(A844,7,2))</f>
        <v>2024-09-10</v>
      </c>
      <c r="D844" s="77" t="n">
        <v>45545</v>
      </c>
      <c r="E844" s="122" t="s">
        <v>235</v>
      </c>
      <c r="F844" s="122"/>
      <c r="G844" s="225" t="s">
        <v>1082</v>
      </c>
      <c r="H844" s="267" t="n">
        <v>45532</v>
      </c>
      <c r="I844" s="257"/>
      <c r="J844" s="257"/>
      <c r="K844" s="242" t="s">
        <v>1083</v>
      </c>
      <c r="L844" s="346"/>
      <c r="M844" s="122"/>
      <c r="N844" s="242" t="s">
        <v>1088</v>
      </c>
      <c r="O844" s="63" t="s">
        <v>1089</v>
      </c>
      <c r="P844" s="242" t="n">
        <v>112</v>
      </c>
      <c r="Q844" s="63"/>
      <c r="R844" s="270" t="n">
        <v>4.31</v>
      </c>
      <c r="S844" s="30" t="n">
        <f aca="false">P844*R844</f>
        <v>482.72</v>
      </c>
      <c r="T844" s="123"/>
      <c r="U844" s="90" t="n">
        <f aca="false">S844*$T$842/SUM($S$842:$S$848)</f>
        <v>213.490021402453</v>
      </c>
      <c r="V844" s="30" t="n">
        <f aca="false">U844+S844</f>
        <v>696.210021402453</v>
      </c>
      <c r="W844" s="30" t="n">
        <f aca="false">V844/P844</f>
        <v>6.21616090537904</v>
      </c>
    </row>
    <row r="845" customFormat="false" ht="15.75" hidden="false" customHeight="false" outlineLevel="0" collapsed="false">
      <c r="A845" s="76" t="s">
        <v>1081</v>
      </c>
      <c r="B845" s="76" t="str">
        <f aca="false">RIGHT(A845,LEN(A845)-FIND("_",A845))</f>
        <v>C20163</v>
      </c>
      <c r="C845" s="77" t="str">
        <f aca="false">_xlfn.TEXTJOIN("-",TRUE(),MID(A845,1,4),MID(A845,5,2),MID(A845,7,2))</f>
        <v>2024-09-10</v>
      </c>
      <c r="D845" s="77" t="n">
        <v>45545</v>
      </c>
      <c r="E845" s="122" t="s">
        <v>235</v>
      </c>
      <c r="F845" s="122"/>
      <c r="G845" s="225" t="s">
        <v>1082</v>
      </c>
      <c r="H845" s="267" t="n">
        <v>45532</v>
      </c>
      <c r="I845" s="257"/>
      <c r="J845" s="257"/>
      <c r="K845" s="242" t="s">
        <v>1083</v>
      </c>
      <c r="L845" s="64"/>
      <c r="M845" s="122"/>
      <c r="N845" s="242" t="s">
        <v>1090</v>
      </c>
      <c r="O845" s="63" t="s">
        <v>1091</v>
      </c>
      <c r="P845" s="242" t="n">
        <v>4</v>
      </c>
      <c r="Q845" s="63"/>
      <c r="R845" s="270" t="n">
        <v>4.36</v>
      </c>
      <c r="S845" s="30" t="n">
        <f aca="false">P845*R845</f>
        <v>17.44</v>
      </c>
      <c r="T845" s="123"/>
      <c r="U845" s="90" t="n">
        <f aca="false">S845*$T$842/SUM($S$842:$S$848)</f>
        <v>7.71309656376115</v>
      </c>
      <c r="V845" s="30" t="n">
        <f aca="false">U845+S845</f>
        <v>25.1530965637611</v>
      </c>
      <c r="W845" s="30" t="n">
        <f aca="false">V845/P845</f>
        <v>6.28827414094029</v>
      </c>
    </row>
    <row r="846" customFormat="false" ht="15.75" hidden="false" customHeight="false" outlineLevel="0" collapsed="false">
      <c r="A846" s="76" t="s">
        <v>1081</v>
      </c>
      <c r="B846" s="76" t="str">
        <f aca="false">RIGHT(A846,LEN(A846)-FIND("_",A846))</f>
        <v>C20163</v>
      </c>
      <c r="C846" s="77" t="str">
        <f aca="false">_xlfn.TEXTJOIN("-",TRUE(),MID(A846,1,4),MID(A846,5,2),MID(A846,7,2))</f>
        <v>2024-09-10</v>
      </c>
      <c r="D846" s="77" t="n">
        <v>45545</v>
      </c>
      <c r="E846" s="122" t="s">
        <v>235</v>
      </c>
      <c r="F846" s="122"/>
      <c r="G846" s="225" t="s">
        <v>1082</v>
      </c>
      <c r="H846" s="267" t="n">
        <v>45532</v>
      </c>
      <c r="I846" s="257"/>
      <c r="J846" s="257"/>
      <c r="K846" s="242" t="s">
        <v>1083</v>
      </c>
      <c r="L846" s="64"/>
      <c r="M846" s="122"/>
      <c r="N846" s="242" t="s">
        <v>1092</v>
      </c>
      <c r="O846" s="63" t="s">
        <v>1093</v>
      </c>
      <c r="P846" s="242" t="n">
        <v>120</v>
      </c>
      <c r="Q846" s="63"/>
      <c r="R846" s="270" t="n">
        <v>6.67</v>
      </c>
      <c r="S846" s="30" t="n">
        <f aca="false">P846*R846</f>
        <v>800.4</v>
      </c>
      <c r="T846" s="123"/>
      <c r="U846" s="90" t="n">
        <f aca="false">S846*$T$842/SUM($S$842:$S$848)</f>
        <v>353.988674864359</v>
      </c>
      <c r="V846" s="30" t="n">
        <f aca="false">U846+S846</f>
        <v>1154.38867486436</v>
      </c>
      <c r="W846" s="30" t="n">
        <f aca="false">V846/P846</f>
        <v>9.61990562386966</v>
      </c>
    </row>
    <row r="847" customFormat="false" ht="15.75" hidden="false" customHeight="false" outlineLevel="0" collapsed="false">
      <c r="A847" s="76" t="s">
        <v>1081</v>
      </c>
      <c r="B847" s="76" t="str">
        <f aca="false">RIGHT(A847,LEN(A847)-FIND("_",A847))</f>
        <v>C20163</v>
      </c>
      <c r="C847" s="77" t="str">
        <f aca="false">_xlfn.TEXTJOIN("-",TRUE(),MID(A847,1,4),MID(A847,5,2),MID(A847,7,2))</f>
        <v>2024-09-10</v>
      </c>
      <c r="D847" s="77" t="n">
        <v>45545</v>
      </c>
      <c r="E847" s="122" t="s">
        <v>235</v>
      </c>
      <c r="F847" s="122"/>
      <c r="G847" s="225" t="s">
        <v>1082</v>
      </c>
      <c r="H847" s="267" t="n">
        <v>45532</v>
      </c>
      <c r="I847" s="257"/>
      <c r="J847" s="257"/>
      <c r="K847" s="242" t="s">
        <v>1083</v>
      </c>
      <c r="L847" s="64"/>
      <c r="M847" s="122"/>
      <c r="N847" s="242" t="s">
        <v>1094</v>
      </c>
      <c r="O847" s="122" t="s">
        <v>1095</v>
      </c>
      <c r="P847" s="242" t="n">
        <v>8</v>
      </c>
      <c r="Q847" s="63"/>
      <c r="R847" s="270" t="n">
        <v>8.83</v>
      </c>
      <c r="S847" s="30" t="n">
        <f aca="false">P847*R847</f>
        <v>70.64</v>
      </c>
      <c r="T847" s="123"/>
      <c r="U847" s="90" t="n">
        <f aca="false">S847*$T$842/SUM($S$842:$S$848)</f>
        <v>31.2415792009224</v>
      </c>
      <c r="V847" s="30" t="n">
        <f aca="false">U847+S847</f>
        <v>101.881579200922</v>
      </c>
      <c r="W847" s="30" t="n">
        <f aca="false">V847/P847</f>
        <v>12.7351974001153</v>
      </c>
    </row>
    <row r="848" customFormat="false" ht="15.75" hidden="false" customHeight="false" outlineLevel="0" collapsed="false">
      <c r="A848" s="76" t="s">
        <v>1081</v>
      </c>
      <c r="B848" s="76" t="str">
        <f aca="false">RIGHT(A848,LEN(A848)-FIND("_",A848))</f>
        <v>C20163</v>
      </c>
      <c r="C848" s="77" t="str">
        <f aca="false">_xlfn.TEXTJOIN("-",TRUE(),MID(A848,1,4),MID(A848,5,2),MID(A848,7,2))</f>
        <v>2024-09-10</v>
      </c>
      <c r="D848" s="77" t="n">
        <v>45545</v>
      </c>
      <c r="E848" s="122" t="s">
        <v>235</v>
      </c>
      <c r="F848" s="122"/>
      <c r="G848" s="225" t="s">
        <v>1082</v>
      </c>
      <c r="H848" s="267" t="n">
        <v>45532</v>
      </c>
      <c r="I848" s="257"/>
      <c r="J848" s="257"/>
      <c r="K848" s="242" t="s">
        <v>1083</v>
      </c>
      <c r="L848" s="64"/>
      <c r="M848" s="122"/>
      <c r="N848" s="242" t="s">
        <v>801</v>
      </c>
      <c r="O848" s="122" t="s">
        <v>810</v>
      </c>
      <c r="P848" s="242" t="n">
        <v>40</v>
      </c>
      <c r="Q848" s="63"/>
      <c r="R848" s="270" t="n">
        <v>1.59</v>
      </c>
      <c r="S848" s="30" t="n">
        <f aca="false">P848*R848</f>
        <v>63.6</v>
      </c>
      <c r="T848" s="123"/>
      <c r="U848" s="90" t="n">
        <f aca="false">S848*$T$842/SUM($S$842:$S$848)</f>
        <v>28.1280356338996</v>
      </c>
      <c r="V848" s="30" t="n">
        <f aca="false">U848+S848</f>
        <v>91.7280356338996</v>
      </c>
      <c r="W848" s="30" t="n">
        <f aca="false">V848/P848</f>
        <v>2.29320089084749</v>
      </c>
    </row>
    <row r="849" customFormat="false" ht="15.75" hidden="false" customHeight="false" outlineLevel="0" collapsed="false">
      <c r="A849" s="76" t="s">
        <v>1081</v>
      </c>
      <c r="B849" s="76" t="str">
        <f aca="false">RIGHT(A849,LEN(A849)-FIND("_",A849))</f>
        <v>C20163</v>
      </c>
      <c r="C849" s="77" t="str">
        <f aca="false">_xlfn.TEXTJOIN("-",TRUE(),MID(A849,1,4),MID(A849,5,2),MID(A849,7,2))</f>
        <v>2024-09-10</v>
      </c>
      <c r="D849" s="77" t="n">
        <v>45545</v>
      </c>
      <c r="E849" s="122" t="s">
        <v>235</v>
      </c>
      <c r="F849" s="122"/>
      <c r="G849" s="225" t="s">
        <v>1096</v>
      </c>
      <c r="H849" s="267" t="n">
        <v>45530</v>
      </c>
      <c r="I849" s="257"/>
      <c r="J849" s="257"/>
      <c r="K849" s="242" t="s">
        <v>1097</v>
      </c>
      <c r="L849" s="64"/>
      <c r="M849" s="122"/>
      <c r="N849" s="242" t="s">
        <v>1084</v>
      </c>
      <c r="O849" s="160" t="s">
        <v>1085</v>
      </c>
      <c r="P849" s="242" t="n">
        <v>210</v>
      </c>
      <c r="Q849" s="63"/>
      <c r="R849" s="270" t="n">
        <v>5.56</v>
      </c>
      <c r="S849" s="30" t="n">
        <f aca="false">P849*R849</f>
        <v>1167.6</v>
      </c>
      <c r="T849" s="123" t="n">
        <v>5600</v>
      </c>
      <c r="U849" s="90" t="n">
        <f aca="false">S849*$T$849/SUM($S$849:$S$853)</f>
        <v>490.918264379415</v>
      </c>
      <c r="V849" s="30" t="n">
        <f aca="false">U849+S849</f>
        <v>1658.51826437941</v>
      </c>
      <c r="W849" s="30" t="n">
        <f aca="false">V849/P849</f>
        <v>7.89770602085436</v>
      </c>
    </row>
    <row r="850" customFormat="false" ht="15.75" hidden="false" customHeight="false" outlineLevel="0" collapsed="false">
      <c r="A850" s="76" t="s">
        <v>1081</v>
      </c>
      <c r="B850" s="76" t="str">
        <f aca="false">RIGHT(A850,LEN(A850)-FIND("_",A850))</f>
        <v>C20163</v>
      </c>
      <c r="C850" s="77" t="str">
        <f aca="false">_xlfn.TEXTJOIN("-",TRUE(),MID(A850,1,4),MID(A850,5,2),MID(A850,7,2))</f>
        <v>2024-09-10</v>
      </c>
      <c r="D850" s="77" t="n">
        <v>45545</v>
      </c>
      <c r="E850" s="122" t="s">
        <v>235</v>
      </c>
      <c r="F850" s="122"/>
      <c r="G850" s="225" t="s">
        <v>1096</v>
      </c>
      <c r="H850" s="267" t="n">
        <v>45530</v>
      </c>
      <c r="I850" s="257"/>
      <c r="J850" s="257"/>
      <c r="K850" s="242" t="s">
        <v>1097</v>
      </c>
      <c r="L850" s="64"/>
      <c r="M850" s="122"/>
      <c r="N850" s="242" t="s">
        <v>1098</v>
      </c>
      <c r="O850" s="63" t="s">
        <v>1099</v>
      </c>
      <c r="P850" s="242" t="n">
        <v>420</v>
      </c>
      <c r="Q850" s="63"/>
      <c r="R850" s="270" t="n">
        <v>23.84</v>
      </c>
      <c r="S850" s="30" t="n">
        <f aca="false">P850*R850</f>
        <v>10012.8</v>
      </c>
      <c r="T850" s="123"/>
      <c r="U850" s="90" t="n">
        <f aca="false">S850*$T$849/SUM($S$849:$S$853)</f>
        <v>4209.88900100908</v>
      </c>
      <c r="V850" s="30" t="n">
        <f aca="false">U850+S850</f>
        <v>14222.6890010091</v>
      </c>
      <c r="W850" s="30" t="n">
        <f aca="false">V850/P850</f>
        <v>33.8635452404978</v>
      </c>
    </row>
    <row r="851" customFormat="false" ht="15.75" hidden="false" customHeight="false" outlineLevel="0" collapsed="false">
      <c r="A851" s="76" t="s">
        <v>1081</v>
      </c>
      <c r="B851" s="76" t="str">
        <f aca="false">RIGHT(A851,LEN(A851)-FIND("_",A851))</f>
        <v>C20163</v>
      </c>
      <c r="C851" s="77" t="str">
        <f aca="false">_xlfn.TEXTJOIN("-",TRUE(),MID(A851,1,4),MID(A851,5,2),MID(A851,7,2))</f>
        <v>2024-09-10</v>
      </c>
      <c r="D851" s="77" t="n">
        <v>45545</v>
      </c>
      <c r="E851" s="122" t="s">
        <v>235</v>
      </c>
      <c r="F851" s="122"/>
      <c r="G851" s="225" t="s">
        <v>1096</v>
      </c>
      <c r="H851" s="267" t="n">
        <v>45530</v>
      </c>
      <c r="I851" s="257"/>
      <c r="J851" s="257"/>
      <c r="K851" s="242" t="s">
        <v>1097</v>
      </c>
      <c r="L851" s="64"/>
      <c r="M851" s="122"/>
      <c r="N851" s="242" t="s">
        <v>1088</v>
      </c>
      <c r="O851" s="122" t="s">
        <v>1089</v>
      </c>
      <c r="P851" s="242" t="n">
        <v>288</v>
      </c>
      <c r="Q851" s="63"/>
      <c r="R851" s="270" t="n">
        <v>4.31</v>
      </c>
      <c r="S851" s="30" t="n">
        <f aca="false">P851*R851</f>
        <v>1241.28</v>
      </c>
      <c r="T851" s="123"/>
      <c r="U851" s="90" t="n">
        <f aca="false">S851*$T$849/SUM($S$849:$S$853)</f>
        <v>521.897073662967</v>
      </c>
      <c r="V851" s="30" t="n">
        <f aca="false">U851+S851</f>
        <v>1763.17707366297</v>
      </c>
      <c r="W851" s="30" t="n">
        <f aca="false">V851/P851</f>
        <v>6.1221426168853</v>
      </c>
    </row>
    <row r="852" customFormat="false" ht="15.75" hidden="false" customHeight="false" outlineLevel="0" collapsed="false">
      <c r="A852" s="76" t="s">
        <v>1081</v>
      </c>
      <c r="B852" s="76" t="str">
        <f aca="false">RIGHT(A852,LEN(A852)-FIND("_",A852))</f>
        <v>C20163</v>
      </c>
      <c r="C852" s="77" t="str">
        <f aca="false">_xlfn.TEXTJOIN("-",TRUE(),MID(A852,1,4),MID(A852,5,2),MID(A852,7,2))</f>
        <v>2024-09-10</v>
      </c>
      <c r="D852" s="77" t="n">
        <v>45545</v>
      </c>
      <c r="E852" s="122" t="s">
        <v>235</v>
      </c>
      <c r="F852" s="122"/>
      <c r="G852" s="225" t="s">
        <v>1096</v>
      </c>
      <c r="H852" s="267" t="n">
        <v>45530</v>
      </c>
      <c r="I852" s="257"/>
      <c r="J852" s="257"/>
      <c r="K852" s="242" t="s">
        <v>1097</v>
      </c>
      <c r="L852" s="64"/>
      <c r="M852" s="122"/>
      <c r="N852" s="242" t="s">
        <v>1090</v>
      </c>
      <c r="O852" s="122" t="s">
        <v>1091</v>
      </c>
      <c r="P852" s="242" t="n">
        <v>60</v>
      </c>
      <c r="Q852" s="63"/>
      <c r="R852" s="270" t="n">
        <v>4.36</v>
      </c>
      <c r="S852" s="30" t="n">
        <f aca="false">P852*R852</f>
        <v>261.6</v>
      </c>
      <c r="T852" s="123"/>
      <c r="U852" s="90" t="n">
        <f aca="false">S852*$T$849/SUM($S$849:$S$853)</f>
        <v>109.989909182644</v>
      </c>
      <c r="V852" s="30" t="n">
        <f aca="false">U852+S852</f>
        <v>371.589909182644</v>
      </c>
      <c r="W852" s="30" t="n">
        <f aca="false">V852/P852</f>
        <v>6.19316515304406</v>
      </c>
    </row>
    <row r="853" customFormat="false" ht="16.5" hidden="false" customHeight="false" outlineLevel="0" collapsed="false">
      <c r="A853" s="78" t="s">
        <v>1081</v>
      </c>
      <c r="B853" s="78" t="str">
        <f aca="false">RIGHT(A853,LEN(A853)-FIND("_",A853))</f>
        <v>C20163</v>
      </c>
      <c r="C853" s="79" t="str">
        <f aca="false">_xlfn.TEXTJOIN("-",TRUE(),MID(A853,1,4),MID(A853,5,2),MID(A853,7,2))</f>
        <v>2024-09-10</v>
      </c>
      <c r="D853" s="79" t="n">
        <v>45545</v>
      </c>
      <c r="E853" s="128" t="s">
        <v>235</v>
      </c>
      <c r="F853" s="128"/>
      <c r="G853" s="229" t="s">
        <v>1096</v>
      </c>
      <c r="H853" s="271" t="n">
        <v>45530</v>
      </c>
      <c r="I853" s="272"/>
      <c r="J853" s="272"/>
      <c r="K853" s="245" t="s">
        <v>1097</v>
      </c>
      <c r="L853" s="66"/>
      <c r="M853" s="128"/>
      <c r="N853" s="245" t="s">
        <v>1094</v>
      </c>
      <c r="O853" s="128" t="s">
        <v>1095</v>
      </c>
      <c r="P853" s="245" t="n">
        <v>72</v>
      </c>
      <c r="Q853" s="67"/>
      <c r="R853" s="277" t="n">
        <v>8.83</v>
      </c>
      <c r="S853" s="45" t="n">
        <f aca="false">P853*R853</f>
        <v>635.76</v>
      </c>
      <c r="T853" s="129"/>
      <c r="U853" s="116" t="n">
        <f aca="false">S853*$T$849/SUM($S$849:$S$853)</f>
        <v>267.305751765893</v>
      </c>
      <c r="V853" s="45" t="n">
        <f aca="false">U853+S853</f>
        <v>903.065751765893</v>
      </c>
      <c r="W853" s="45" t="n">
        <f aca="false">V853/P853</f>
        <v>12.5425798856374</v>
      </c>
    </row>
    <row r="854" customFormat="false" ht="15.75" hidden="false" customHeight="false" outlineLevel="0" collapsed="false">
      <c r="A854" s="69" t="s">
        <v>1100</v>
      </c>
      <c r="B854" s="69" t="str">
        <f aca="false">RIGHT(A854,LEN(A854)-FIND("_",A854))</f>
        <v>C92110</v>
      </c>
      <c r="C854" s="70" t="str">
        <f aca="false">_xlfn.TEXTJOIN("-",TRUE(),MID(A854,1,4),MID(A854,5,2),MID(A854,7,2))</f>
        <v>2024-09-10</v>
      </c>
      <c r="D854" s="70" t="n">
        <v>45545</v>
      </c>
      <c r="E854" s="49" t="s">
        <v>235</v>
      </c>
      <c r="F854" s="49"/>
      <c r="G854" s="222" t="s">
        <v>1101</v>
      </c>
      <c r="H854" s="264" t="n">
        <v>45532</v>
      </c>
      <c r="I854" s="274"/>
      <c r="J854" s="274"/>
      <c r="K854" s="222" t="s">
        <v>1102</v>
      </c>
      <c r="L854" s="74"/>
      <c r="M854" s="49"/>
      <c r="N854" s="239" t="s">
        <v>1084</v>
      </c>
      <c r="O854" s="49" t="s">
        <v>1085</v>
      </c>
      <c r="P854" s="239" t="n">
        <v>210</v>
      </c>
      <c r="Q854" s="75"/>
      <c r="R854" s="275" t="n">
        <v>5.56</v>
      </c>
      <c r="S854" s="59" t="n">
        <f aca="false">P854*R854</f>
        <v>1167.6</v>
      </c>
      <c r="T854" s="276" t="n">
        <v>5600</v>
      </c>
      <c r="U854" s="85" t="n">
        <f aca="false">S854*$T$854/SUM($S$854:$S$858)</f>
        <v>487.448784240754</v>
      </c>
      <c r="V854" s="59" t="n">
        <f aca="false">U854+S854</f>
        <v>1655.04878424075</v>
      </c>
      <c r="W854" s="59" t="n">
        <f aca="false">V854/P854</f>
        <v>7.88118468686074</v>
      </c>
    </row>
    <row r="855" customFormat="false" ht="15.75" hidden="false" customHeight="false" outlineLevel="0" collapsed="false">
      <c r="A855" s="76" t="s">
        <v>1100</v>
      </c>
      <c r="B855" s="76" t="str">
        <f aca="false">RIGHT(A855,LEN(A855)-FIND("_",A855))</f>
        <v>C92110</v>
      </c>
      <c r="C855" s="77" t="str">
        <f aca="false">_xlfn.TEXTJOIN("-",TRUE(),MID(A855,1,4),MID(A855,5,2),MID(A855,7,2))</f>
        <v>2024-09-10</v>
      </c>
      <c r="D855" s="77" t="n">
        <v>45545</v>
      </c>
      <c r="E855" s="122" t="s">
        <v>235</v>
      </c>
      <c r="F855" s="122"/>
      <c r="G855" s="225" t="s">
        <v>1101</v>
      </c>
      <c r="H855" s="267" t="n">
        <v>45532</v>
      </c>
      <c r="I855" s="257"/>
      <c r="J855" s="257"/>
      <c r="K855" s="225" t="s">
        <v>1102</v>
      </c>
      <c r="L855" s="64"/>
      <c r="M855" s="122"/>
      <c r="N855" s="242" t="s">
        <v>1098</v>
      </c>
      <c r="O855" s="122" t="s">
        <v>1099</v>
      </c>
      <c r="P855" s="242" t="n">
        <v>420</v>
      </c>
      <c r="Q855" s="63"/>
      <c r="R855" s="270" t="n">
        <v>23.84</v>
      </c>
      <c r="S855" s="30" t="n">
        <f aca="false">P855*R855</f>
        <v>10012.8</v>
      </c>
      <c r="T855" s="123"/>
      <c r="U855" s="90" t="n">
        <f aca="false">S855*$T$854/SUM($S$854:$S$858)</f>
        <v>4180.13633679841</v>
      </c>
      <c r="V855" s="30" t="n">
        <f aca="false">U855+S855</f>
        <v>14192.9363367984</v>
      </c>
      <c r="W855" s="30" t="n">
        <f aca="false">V855/P855</f>
        <v>33.7927055638057</v>
      </c>
    </row>
    <row r="856" customFormat="false" ht="15.75" hidden="false" customHeight="false" outlineLevel="0" collapsed="false">
      <c r="A856" s="76" t="s">
        <v>1100</v>
      </c>
      <c r="B856" s="76" t="str">
        <f aca="false">RIGHT(A856,LEN(A856)-FIND("_",A856))</f>
        <v>C92110</v>
      </c>
      <c r="C856" s="77" t="str">
        <f aca="false">_xlfn.TEXTJOIN("-",TRUE(),MID(A856,1,4),MID(A856,5,2),MID(A856,7,2))</f>
        <v>2024-09-10</v>
      </c>
      <c r="D856" s="77" t="n">
        <v>45545</v>
      </c>
      <c r="E856" s="122" t="s">
        <v>235</v>
      </c>
      <c r="F856" s="122"/>
      <c r="G856" s="225" t="s">
        <v>1101</v>
      </c>
      <c r="H856" s="267" t="n">
        <v>45532</v>
      </c>
      <c r="I856" s="257"/>
      <c r="J856" s="257"/>
      <c r="K856" s="225" t="s">
        <v>1102</v>
      </c>
      <c r="L856" s="64"/>
      <c r="M856" s="122"/>
      <c r="N856" s="242" t="s">
        <v>1090</v>
      </c>
      <c r="O856" s="122" t="s">
        <v>1091</v>
      </c>
      <c r="P856" s="242" t="n">
        <v>240</v>
      </c>
      <c r="Q856" s="63"/>
      <c r="R856" s="270" t="n">
        <v>4.36</v>
      </c>
      <c r="S856" s="30" t="n">
        <f aca="false">P856*R856</f>
        <v>1046.4</v>
      </c>
      <c r="T856" s="123"/>
      <c r="U856" s="90" t="n">
        <f aca="false">S856*$T$854/SUM($S$854:$S$858)</f>
        <v>436.850297901272</v>
      </c>
      <c r="V856" s="30" t="n">
        <f aca="false">U856+S856</f>
        <v>1483.25029790127</v>
      </c>
      <c r="W856" s="30" t="n">
        <f aca="false">V856/P856</f>
        <v>6.18020957458863</v>
      </c>
    </row>
    <row r="857" customFormat="false" ht="15.75" hidden="false" customHeight="false" outlineLevel="0" collapsed="false">
      <c r="A857" s="76" t="s">
        <v>1100</v>
      </c>
      <c r="B857" s="76" t="str">
        <f aca="false">RIGHT(A857,LEN(A857)-FIND("_",A857))</f>
        <v>C92110</v>
      </c>
      <c r="C857" s="77" t="str">
        <f aca="false">_xlfn.TEXTJOIN("-",TRUE(),MID(A857,1,4),MID(A857,5,2),MID(A857,7,2))</f>
        <v>2024-09-10</v>
      </c>
      <c r="D857" s="77" t="n">
        <v>45545</v>
      </c>
      <c r="E857" s="122" t="s">
        <v>235</v>
      </c>
      <c r="F857" s="122"/>
      <c r="G857" s="225" t="s">
        <v>1101</v>
      </c>
      <c r="H857" s="267" t="n">
        <v>45532</v>
      </c>
      <c r="I857" s="257"/>
      <c r="J857" s="257"/>
      <c r="K857" s="225" t="s">
        <v>1102</v>
      </c>
      <c r="L857" s="64"/>
      <c r="M857" s="122"/>
      <c r="N857" s="242" t="s">
        <v>1094</v>
      </c>
      <c r="O857" s="122" t="s">
        <v>1095</v>
      </c>
      <c r="P857" s="242" t="n">
        <v>48</v>
      </c>
      <c r="Q857" s="63"/>
      <c r="R857" s="270" t="n">
        <v>8.83</v>
      </c>
      <c r="S857" s="30" t="n">
        <f aca="false">P857*R857</f>
        <v>423.84</v>
      </c>
      <c r="T857" s="123"/>
      <c r="U857" s="90" t="n">
        <f aca="false">S857*$T$854/SUM($S$854:$S$858)</f>
        <v>176.944409654506</v>
      </c>
      <c r="V857" s="30" t="n">
        <f aca="false">U857+S857</f>
        <v>600.784409654506</v>
      </c>
      <c r="W857" s="30" t="n">
        <f aca="false">V857/P857</f>
        <v>12.5163418678022</v>
      </c>
    </row>
    <row r="858" customFormat="false" ht="16.5" hidden="false" customHeight="false" outlineLevel="0" collapsed="false">
      <c r="A858" s="78" t="s">
        <v>1100</v>
      </c>
      <c r="B858" s="78" t="str">
        <f aca="false">RIGHT(A858,LEN(A858)-FIND("_",A858))</f>
        <v>C92110</v>
      </c>
      <c r="C858" s="79" t="str">
        <f aca="false">_xlfn.TEXTJOIN("-",TRUE(),MID(A858,1,4),MID(A858,5,2),MID(A858,7,2))</f>
        <v>2024-09-10</v>
      </c>
      <c r="D858" s="79" t="n">
        <v>45545</v>
      </c>
      <c r="E858" s="128" t="s">
        <v>235</v>
      </c>
      <c r="F858" s="128"/>
      <c r="G858" s="229" t="s">
        <v>1101</v>
      </c>
      <c r="H858" s="271" t="n">
        <v>45532</v>
      </c>
      <c r="I858" s="272"/>
      <c r="J858" s="272"/>
      <c r="K858" s="229" t="s">
        <v>1102</v>
      </c>
      <c r="L858" s="66"/>
      <c r="M858" s="128"/>
      <c r="N858" s="245" t="s">
        <v>801</v>
      </c>
      <c r="O858" s="128" t="s">
        <v>810</v>
      </c>
      <c r="P858" s="245" t="n">
        <v>480</v>
      </c>
      <c r="Q858" s="67"/>
      <c r="R858" s="277" t="n">
        <v>1.59</v>
      </c>
      <c r="S858" s="45" t="n">
        <f aca="false">P858*R858</f>
        <v>763.2</v>
      </c>
      <c r="T858" s="129"/>
      <c r="U858" s="116" t="n">
        <f aca="false">S858*$T$854/SUM($S$854:$S$858)</f>
        <v>318.620171405056</v>
      </c>
      <c r="V858" s="45" t="n">
        <f aca="false">U858+S858</f>
        <v>1081.82017140506</v>
      </c>
      <c r="W858" s="45" t="n">
        <f aca="false">V858/P858</f>
        <v>2.25379202376053</v>
      </c>
    </row>
    <row r="859" customFormat="false" ht="15.75" hidden="false" customHeight="false" outlineLevel="0" collapsed="false">
      <c r="A859" s="69" t="s">
        <v>1103</v>
      </c>
      <c r="B859" s="69" t="str">
        <f aca="false">RIGHT(A859,LEN(A859)-FIND("_",A859))</f>
        <v>C93158</v>
      </c>
      <c r="C859" s="70" t="str">
        <f aca="false">_xlfn.TEXTJOIN("-",TRUE(),MID(A859,1,4),MID(A859,5,2),MID(A859,7,2))</f>
        <v>2024-09-12</v>
      </c>
      <c r="D859" s="70" t="n">
        <v>45547</v>
      </c>
      <c r="E859" s="49" t="s">
        <v>235</v>
      </c>
      <c r="F859" s="49" t="s">
        <v>26</v>
      </c>
      <c r="G859" s="222" t="s">
        <v>1104</v>
      </c>
      <c r="H859" s="264" t="n">
        <v>45538</v>
      </c>
      <c r="I859" s="274"/>
      <c r="J859" s="274"/>
      <c r="K859" s="239" t="s">
        <v>1105</v>
      </c>
      <c r="L859" s="74"/>
      <c r="M859" s="49"/>
      <c r="N859" s="239" t="s">
        <v>1106</v>
      </c>
      <c r="O859" s="412" t="s">
        <v>512</v>
      </c>
      <c r="P859" s="239" t="n">
        <v>40</v>
      </c>
      <c r="Q859" s="239" t="s">
        <v>1107</v>
      </c>
      <c r="R859" s="275" t="n">
        <v>127.6</v>
      </c>
      <c r="S859" s="59" t="n">
        <f aca="false">P859*R859</f>
        <v>5104</v>
      </c>
      <c r="T859" s="276" t="n">
        <v>5600</v>
      </c>
      <c r="U859" s="85" t="n">
        <f aca="false">S859*$T$859/SUM($S$859:$S$867)</f>
        <v>853.165221959548</v>
      </c>
      <c r="V859" s="59" t="n">
        <f aca="false">U859+S859</f>
        <v>5957.16522195955</v>
      </c>
      <c r="W859" s="59" t="n">
        <f aca="false">V859/P859</f>
        <v>148.929130548989</v>
      </c>
    </row>
    <row r="860" customFormat="false" ht="15.75" hidden="false" customHeight="false" outlineLevel="0" collapsed="false">
      <c r="A860" s="76" t="s">
        <v>1103</v>
      </c>
      <c r="B860" s="76" t="str">
        <f aca="false">RIGHT(A860,LEN(A860)-FIND("_",A860))</f>
        <v>C93158</v>
      </c>
      <c r="C860" s="77" t="str">
        <f aca="false">_xlfn.TEXTJOIN("-",TRUE(),MID(A860,1,4),MID(A860,5,2),MID(A860,7,2))</f>
        <v>2024-09-12</v>
      </c>
      <c r="D860" s="77" t="n">
        <v>45547</v>
      </c>
      <c r="E860" s="122" t="s">
        <v>235</v>
      </c>
      <c r="F860" s="122" t="s">
        <v>26</v>
      </c>
      <c r="G860" s="225" t="s">
        <v>1104</v>
      </c>
      <c r="H860" s="267" t="n">
        <v>45538</v>
      </c>
      <c r="I860" s="257"/>
      <c r="J860" s="257"/>
      <c r="K860" s="242" t="s">
        <v>1105</v>
      </c>
      <c r="L860" s="64"/>
      <c r="M860" s="122"/>
      <c r="N860" s="242" t="s">
        <v>1108</v>
      </c>
      <c r="O860" s="122" t="s">
        <v>505</v>
      </c>
      <c r="P860" s="242" t="n">
        <v>32</v>
      </c>
      <c r="Q860" s="242" t="s">
        <v>1107</v>
      </c>
      <c r="R860" s="270" t="n">
        <v>157.08</v>
      </c>
      <c r="S860" s="30" t="n">
        <f aca="false">P860*R860</f>
        <v>5026.56</v>
      </c>
      <c r="T860" s="123"/>
      <c r="U860" s="90" t="n">
        <f aca="false">S860*$T$859/SUM($S$859:$S$867)</f>
        <v>840.220646178093</v>
      </c>
      <c r="V860" s="30" t="n">
        <f aca="false">U860+S860</f>
        <v>5866.78064617809</v>
      </c>
      <c r="W860" s="30" t="n">
        <f aca="false">V860/P860</f>
        <v>183.336895193065</v>
      </c>
    </row>
    <row r="861" customFormat="false" ht="15.75" hidden="false" customHeight="false" outlineLevel="0" collapsed="false">
      <c r="A861" s="76" t="s">
        <v>1103</v>
      </c>
      <c r="B861" s="76" t="str">
        <f aca="false">RIGHT(A861,LEN(A861)-FIND("_",A861))</f>
        <v>C93158</v>
      </c>
      <c r="C861" s="77" t="str">
        <f aca="false">_xlfn.TEXTJOIN("-",TRUE(),MID(A861,1,4),MID(A861,5,2),MID(A861,7,2))</f>
        <v>2024-09-12</v>
      </c>
      <c r="D861" s="77" t="n">
        <v>45547</v>
      </c>
      <c r="E861" s="122" t="s">
        <v>235</v>
      </c>
      <c r="F861" s="122" t="s">
        <v>26</v>
      </c>
      <c r="G861" s="225" t="s">
        <v>1109</v>
      </c>
      <c r="H861" s="267" t="n">
        <v>45538</v>
      </c>
      <c r="I861" s="257"/>
      <c r="J861" s="257"/>
      <c r="K861" s="242" t="s">
        <v>1105</v>
      </c>
      <c r="L861" s="64"/>
      <c r="M861" s="122"/>
      <c r="N861" s="242" t="s">
        <v>1110</v>
      </c>
      <c r="O861" s="122" t="s">
        <v>1111</v>
      </c>
      <c r="P861" s="242" t="n">
        <v>2</v>
      </c>
      <c r="Q861" s="242" t="s">
        <v>1107</v>
      </c>
      <c r="R861" s="270" t="n">
        <v>179.96</v>
      </c>
      <c r="S861" s="30" t="n">
        <f aca="false">P861*R861</f>
        <v>359.92</v>
      </c>
      <c r="T861" s="123"/>
      <c r="U861" s="90" t="n">
        <f aca="false">S861*$T$859/SUM($S$859:$S$867)</f>
        <v>60.1628578933543</v>
      </c>
      <c r="V861" s="30" t="n">
        <f aca="false">U861+S861</f>
        <v>420.082857893354</v>
      </c>
      <c r="W861" s="30" t="n">
        <f aca="false">V861/P861</f>
        <v>210.041428946677</v>
      </c>
    </row>
    <row r="862" customFormat="false" ht="15.75" hidden="false" customHeight="false" outlineLevel="0" collapsed="false">
      <c r="A862" s="76" t="s">
        <v>1103</v>
      </c>
      <c r="B862" s="76" t="str">
        <f aca="false">RIGHT(A862,LEN(A862)-FIND("_",A862))</f>
        <v>C93158</v>
      </c>
      <c r="C862" s="77" t="str">
        <f aca="false">_xlfn.TEXTJOIN("-",TRUE(),MID(A862,1,4),MID(A862,5,2),MID(A862,7,2))</f>
        <v>2024-09-12</v>
      </c>
      <c r="D862" s="77" t="n">
        <v>45547</v>
      </c>
      <c r="E862" s="122" t="s">
        <v>235</v>
      </c>
      <c r="F862" s="122" t="s">
        <v>26</v>
      </c>
      <c r="G862" s="225" t="s">
        <v>1109</v>
      </c>
      <c r="H862" s="267" t="n">
        <v>45538</v>
      </c>
      <c r="I862" s="257"/>
      <c r="J862" s="257"/>
      <c r="K862" s="242" t="s">
        <v>1105</v>
      </c>
      <c r="L862" s="64"/>
      <c r="M862" s="122"/>
      <c r="N862" s="242" t="s">
        <v>1112</v>
      </c>
      <c r="O862" s="122" t="s">
        <v>1113</v>
      </c>
      <c r="P862" s="242" t="n">
        <v>20</v>
      </c>
      <c r="Q862" s="242" t="s">
        <v>1107</v>
      </c>
      <c r="R862" s="270" t="n">
        <v>159.72</v>
      </c>
      <c r="S862" s="30" t="n">
        <f aca="false">P862*R862</f>
        <v>3194.4</v>
      </c>
      <c r="T862" s="123"/>
      <c r="U862" s="90" t="n">
        <f aca="false">S862*$T$859/SUM($S$859:$S$867)</f>
        <v>533.963750985027</v>
      </c>
      <c r="V862" s="30" t="n">
        <f aca="false">U862+S862</f>
        <v>3728.36375098503</v>
      </c>
      <c r="W862" s="30" t="n">
        <f aca="false">V862/P862</f>
        <v>186.418187549251</v>
      </c>
    </row>
    <row r="863" customFormat="false" ht="15.75" hidden="false" customHeight="false" outlineLevel="0" collapsed="false">
      <c r="A863" s="76" t="s">
        <v>1103</v>
      </c>
      <c r="B863" s="76" t="str">
        <f aca="false">RIGHT(A863,LEN(A863)-FIND("_",A863))</f>
        <v>C93158</v>
      </c>
      <c r="C863" s="77" t="str">
        <f aca="false">_xlfn.TEXTJOIN("-",TRUE(),MID(A863,1,4),MID(A863,5,2),MID(A863,7,2))</f>
        <v>2024-09-12</v>
      </c>
      <c r="D863" s="77" t="n">
        <v>45547</v>
      </c>
      <c r="E863" s="122" t="s">
        <v>235</v>
      </c>
      <c r="F863" s="122" t="s">
        <v>26</v>
      </c>
      <c r="G863" s="225" t="s">
        <v>1109</v>
      </c>
      <c r="H863" s="267" t="n">
        <v>45538</v>
      </c>
      <c r="I863" s="257"/>
      <c r="J863" s="257"/>
      <c r="K863" s="242" t="s">
        <v>1105</v>
      </c>
      <c r="L863" s="64"/>
      <c r="M863" s="122"/>
      <c r="N863" s="242" t="s">
        <v>1114</v>
      </c>
      <c r="O863" s="122" t="s">
        <v>507</v>
      </c>
      <c r="P863" s="242" t="n">
        <v>4</v>
      </c>
      <c r="Q863" s="242" t="s">
        <v>1107</v>
      </c>
      <c r="R863" s="270" t="n">
        <v>157.08</v>
      </c>
      <c r="S863" s="30" t="n">
        <f aca="false">P863*R863</f>
        <v>628.32</v>
      </c>
      <c r="T863" s="123"/>
      <c r="U863" s="90" t="n">
        <f aca="false">S863*$T$859/SUM($S$859:$S$867)</f>
        <v>105.027580772262</v>
      </c>
      <c r="V863" s="30" t="n">
        <f aca="false">U863+S863</f>
        <v>733.347580772262</v>
      </c>
      <c r="W863" s="30" t="n">
        <f aca="false">V863/P863</f>
        <v>183.336895193065</v>
      </c>
    </row>
    <row r="864" customFormat="false" ht="15.75" hidden="false" customHeight="false" outlineLevel="0" collapsed="false">
      <c r="A864" s="76" t="s">
        <v>1103</v>
      </c>
      <c r="B864" s="76" t="str">
        <f aca="false">RIGHT(A864,LEN(A864)-FIND("_",A864))</f>
        <v>C93158</v>
      </c>
      <c r="C864" s="77" t="str">
        <f aca="false">_xlfn.TEXTJOIN("-",TRUE(),MID(A864,1,4),MID(A864,5,2),MID(A864,7,2))</f>
        <v>2024-09-12</v>
      </c>
      <c r="D864" s="77" t="n">
        <v>45547</v>
      </c>
      <c r="E864" s="122" t="s">
        <v>235</v>
      </c>
      <c r="F864" s="122" t="s">
        <v>26</v>
      </c>
      <c r="G864" s="225" t="s">
        <v>1109</v>
      </c>
      <c r="H864" s="267" t="n">
        <v>45538</v>
      </c>
      <c r="I864" s="257"/>
      <c r="J864" s="257"/>
      <c r="K864" s="242" t="s">
        <v>1105</v>
      </c>
      <c r="L864" s="199"/>
      <c r="M864" s="122"/>
      <c r="N864" s="242" t="s">
        <v>1115</v>
      </c>
      <c r="O864" s="63" t="s">
        <v>514</v>
      </c>
      <c r="P864" s="242" t="n">
        <v>32</v>
      </c>
      <c r="Q864" s="242" t="s">
        <v>1107</v>
      </c>
      <c r="R864" s="270" t="n">
        <v>157.08</v>
      </c>
      <c r="S864" s="30" t="n">
        <f aca="false">P864*R864</f>
        <v>5026.56</v>
      </c>
      <c r="T864" s="123"/>
      <c r="U864" s="90" t="n">
        <f aca="false">S864*$T$859/SUM($S$859:$S$867)</f>
        <v>840.220646178093</v>
      </c>
      <c r="V864" s="30" t="n">
        <f aca="false">U864+S864</f>
        <v>5866.78064617809</v>
      </c>
      <c r="W864" s="30" t="n">
        <f aca="false">V864/P864</f>
        <v>183.336895193065</v>
      </c>
    </row>
    <row r="865" customFormat="false" ht="15.75" hidden="false" customHeight="false" outlineLevel="0" collapsed="false">
      <c r="A865" s="76" t="s">
        <v>1103</v>
      </c>
      <c r="B865" s="76" t="str">
        <f aca="false">RIGHT(A865,LEN(A865)-FIND("_",A865))</f>
        <v>C93158</v>
      </c>
      <c r="C865" s="77" t="str">
        <f aca="false">_xlfn.TEXTJOIN("-",TRUE(),MID(A865,1,4),MID(A865,5,2),MID(A865,7,2))</f>
        <v>2024-09-12</v>
      </c>
      <c r="D865" s="77" t="n">
        <v>45547</v>
      </c>
      <c r="E865" s="122" t="s">
        <v>235</v>
      </c>
      <c r="F865" s="122" t="s">
        <v>26</v>
      </c>
      <c r="G865" s="225" t="s">
        <v>1109</v>
      </c>
      <c r="H865" s="267" t="n">
        <v>45538</v>
      </c>
      <c r="I865" s="257"/>
      <c r="J865" s="257"/>
      <c r="K865" s="242" t="s">
        <v>1105</v>
      </c>
      <c r="L865" s="199"/>
      <c r="M865" s="122"/>
      <c r="N865" s="242" t="s">
        <v>1116</v>
      </c>
      <c r="O865" s="63" t="s">
        <v>516</v>
      </c>
      <c r="P865" s="242" t="n">
        <v>18</v>
      </c>
      <c r="Q865" s="242" t="s">
        <v>1107</v>
      </c>
      <c r="R865" s="270" t="n">
        <v>157.08</v>
      </c>
      <c r="S865" s="30" t="n">
        <f aca="false">P865*R865</f>
        <v>2827.44</v>
      </c>
      <c r="T865" s="123"/>
      <c r="U865" s="90" t="n">
        <f aca="false">S865*$T$859/SUM($S$859:$S$867)</f>
        <v>472.624113475177</v>
      </c>
      <c r="V865" s="30" t="n">
        <f aca="false">U865+S865</f>
        <v>3300.06411347518</v>
      </c>
      <c r="W865" s="30" t="n">
        <f aca="false">V865/P865</f>
        <v>183.336895193065</v>
      </c>
    </row>
    <row r="866" customFormat="false" ht="15.75" hidden="false" customHeight="false" outlineLevel="0" collapsed="false">
      <c r="A866" s="76" t="s">
        <v>1103</v>
      </c>
      <c r="B866" s="76" t="str">
        <f aca="false">RIGHT(A866,LEN(A866)-FIND("_",A866))</f>
        <v>C93158</v>
      </c>
      <c r="C866" s="77" t="str">
        <f aca="false">_xlfn.TEXTJOIN("-",TRUE(),MID(A866,1,4),MID(A866,5,2),MID(A866,7,2))</f>
        <v>2024-09-12</v>
      </c>
      <c r="D866" s="77" t="n">
        <v>45547</v>
      </c>
      <c r="E866" s="122" t="s">
        <v>235</v>
      </c>
      <c r="F866" s="122" t="s">
        <v>26</v>
      </c>
      <c r="G866" s="225" t="s">
        <v>1117</v>
      </c>
      <c r="H866" s="267" t="n">
        <v>45538</v>
      </c>
      <c r="I866" s="257"/>
      <c r="J866" s="257"/>
      <c r="K866" s="242" t="s">
        <v>1105</v>
      </c>
      <c r="L866" s="199"/>
      <c r="M866" s="122"/>
      <c r="N866" s="242" t="s">
        <v>1110</v>
      </c>
      <c r="O866" s="63" t="s">
        <v>1111</v>
      </c>
      <c r="P866" s="242" t="n">
        <v>56</v>
      </c>
      <c r="Q866" s="242" t="s">
        <v>1107</v>
      </c>
      <c r="R866" s="270" t="n">
        <v>179.96</v>
      </c>
      <c r="S866" s="30" t="n">
        <f aca="false">P866*R866</f>
        <v>10077.76</v>
      </c>
      <c r="T866" s="123"/>
      <c r="U866" s="90" t="n">
        <f aca="false">S866*$T$859/SUM($S$859:$S$867)</f>
        <v>1684.56002101392</v>
      </c>
      <c r="V866" s="30" t="n">
        <f aca="false">U866+S866</f>
        <v>11762.3200210139</v>
      </c>
      <c r="W866" s="30" t="n">
        <f aca="false">V866/P866</f>
        <v>210.041428946677</v>
      </c>
    </row>
    <row r="867" customFormat="false" ht="15.75" hidden="false" customHeight="false" outlineLevel="0" collapsed="false">
      <c r="A867" s="76" t="s">
        <v>1103</v>
      </c>
      <c r="B867" s="76" t="str">
        <f aca="false">RIGHT(A867,LEN(A867)-FIND("_",A867))</f>
        <v>C93158</v>
      </c>
      <c r="C867" s="77" t="str">
        <f aca="false">_xlfn.TEXTJOIN("-",TRUE(),MID(A867,1,4),MID(A867,5,2),MID(A867,7,2))</f>
        <v>2024-09-12</v>
      </c>
      <c r="D867" s="77" t="n">
        <v>45547</v>
      </c>
      <c r="E867" s="122" t="s">
        <v>235</v>
      </c>
      <c r="F867" s="122" t="s">
        <v>26</v>
      </c>
      <c r="G867" s="225" t="s">
        <v>1117</v>
      </c>
      <c r="H867" s="267" t="n">
        <v>45538</v>
      </c>
      <c r="I867" s="257"/>
      <c r="J867" s="257"/>
      <c r="K867" s="242" t="s">
        <v>1105</v>
      </c>
      <c r="L867" s="199"/>
      <c r="M867" s="122"/>
      <c r="N867" s="242" t="s">
        <v>1118</v>
      </c>
      <c r="O867" s="63" t="s">
        <v>1113</v>
      </c>
      <c r="P867" s="242" t="n">
        <v>8</v>
      </c>
      <c r="Q867" s="242" t="s">
        <v>1107</v>
      </c>
      <c r="R867" s="270" t="n">
        <v>157.08</v>
      </c>
      <c r="S867" s="30" t="n">
        <f aca="false">P867*R867</f>
        <v>1256.64</v>
      </c>
      <c r="T867" s="123"/>
      <c r="U867" s="90" t="n">
        <f aca="false">S867*$T$859/SUM($S$859:$S$867)</f>
        <v>210.055161544523</v>
      </c>
      <c r="V867" s="30" t="n">
        <f aca="false">U867+S867</f>
        <v>1466.69516154452</v>
      </c>
      <c r="W867" s="30" t="n">
        <f aca="false">V867/P867</f>
        <v>183.336895193065</v>
      </c>
    </row>
    <row r="868" customFormat="false" ht="15.75" hidden="false" customHeight="false" outlineLevel="0" collapsed="false">
      <c r="A868" s="76" t="s">
        <v>1103</v>
      </c>
      <c r="B868" s="76" t="str">
        <f aca="false">RIGHT(A868,LEN(A868)-FIND("_",A868))</f>
        <v>C93158</v>
      </c>
      <c r="C868" s="77" t="str">
        <f aca="false">_xlfn.TEXTJOIN("-",TRUE(),MID(A868,1,4),MID(A868,5,2),MID(A868,7,2))</f>
        <v>2024-09-12</v>
      </c>
      <c r="D868" s="77" t="n">
        <v>45547</v>
      </c>
      <c r="E868" s="122" t="s">
        <v>235</v>
      </c>
      <c r="F868" s="122" t="s">
        <v>26</v>
      </c>
      <c r="G868" s="225" t="s">
        <v>1119</v>
      </c>
      <c r="H868" s="267" t="n">
        <v>45538</v>
      </c>
      <c r="I868" s="257"/>
      <c r="J868" s="257"/>
      <c r="K868" s="242" t="s">
        <v>1120</v>
      </c>
      <c r="L868" s="199"/>
      <c r="M868" s="122"/>
      <c r="N868" s="242" t="s">
        <v>1121</v>
      </c>
      <c r="O868" s="63" t="s">
        <v>542</v>
      </c>
      <c r="P868" s="242" t="n">
        <v>24</v>
      </c>
      <c r="Q868" s="242" t="s">
        <v>1107</v>
      </c>
      <c r="R868" s="270" t="n">
        <v>67.32</v>
      </c>
      <c r="S868" s="30" t="n">
        <f aca="false">P868*R868</f>
        <v>1615.68</v>
      </c>
      <c r="T868" s="123" t="n">
        <v>5600</v>
      </c>
      <c r="U868" s="90" t="n">
        <f aca="false">S868*$T$868/SUM($S$868:$S$873)</f>
        <v>1187.25173210162</v>
      </c>
      <c r="V868" s="30" t="n">
        <f aca="false">U868+S868</f>
        <v>2802.93173210162</v>
      </c>
      <c r="W868" s="30" t="n">
        <f aca="false">V868/P868</f>
        <v>116.788822170901</v>
      </c>
    </row>
    <row r="869" customFormat="false" ht="15.75" hidden="false" customHeight="false" outlineLevel="0" collapsed="false">
      <c r="A869" s="76" t="s">
        <v>1103</v>
      </c>
      <c r="B869" s="76" t="str">
        <f aca="false">RIGHT(A869,LEN(A869)-FIND("_",A869))</f>
        <v>C93158</v>
      </c>
      <c r="C869" s="77" t="str">
        <f aca="false">_xlfn.TEXTJOIN("-",TRUE(),MID(A869,1,4),MID(A869,5,2),MID(A869,7,2))</f>
        <v>2024-09-12</v>
      </c>
      <c r="D869" s="77" t="n">
        <v>45547</v>
      </c>
      <c r="E869" s="122" t="s">
        <v>235</v>
      </c>
      <c r="F869" s="122" t="s">
        <v>26</v>
      </c>
      <c r="G869" s="225" t="s">
        <v>1122</v>
      </c>
      <c r="H869" s="267" t="n">
        <v>45538</v>
      </c>
      <c r="I869" s="257"/>
      <c r="J869" s="257"/>
      <c r="K869" s="242" t="s">
        <v>1120</v>
      </c>
      <c r="L869" s="199"/>
      <c r="M869" s="122"/>
      <c r="N869" s="242" t="s">
        <v>1121</v>
      </c>
      <c r="O869" s="63" t="s">
        <v>542</v>
      </c>
      <c r="P869" s="242" t="n">
        <v>26</v>
      </c>
      <c r="Q869" s="242" t="s">
        <v>1107</v>
      </c>
      <c r="R869" s="270" t="n">
        <v>67.32</v>
      </c>
      <c r="S869" s="30" t="n">
        <f aca="false">P869*R869</f>
        <v>1750.32</v>
      </c>
      <c r="T869" s="123"/>
      <c r="U869" s="90" t="n">
        <f aca="false">S869*$T$868/SUM($S$868:$S$873)</f>
        <v>1286.18937644342</v>
      </c>
      <c r="V869" s="30" t="n">
        <f aca="false">U869+S869</f>
        <v>3036.50937644342</v>
      </c>
      <c r="W869" s="30" t="n">
        <f aca="false">V869/P869</f>
        <v>116.788822170901</v>
      </c>
    </row>
    <row r="870" customFormat="false" ht="15.75" hidden="false" customHeight="false" outlineLevel="0" collapsed="false">
      <c r="A870" s="76" t="s">
        <v>1103</v>
      </c>
      <c r="B870" s="76" t="str">
        <f aca="false">RIGHT(A870,LEN(A870)-FIND("_",A870))</f>
        <v>C93158</v>
      </c>
      <c r="C870" s="77" t="str">
        <f aca="false">_xlfn.TEXTJOIN("-",TRUE(),MID(A870,1,4),MID(A870,5,2),MID(A870,7,2))</f>
        <v>2024-09-12</v>
      </c>
      <c r="D870" s="77" t="n">
        <v>45547</v>
      </c>
      <c r="E870" s="122" t="s">
        <v>235</v>
      </c>
      <c r="F870" s="122" t="s">
        <v>26</v>
      </c>
      <c r="G870" s="225" t="s">
        <v>1123</v>
      </c>
      <c r="H870" s="267" t="n">
        <v>45538</v>
      </c>
      <c r="I870" s="257"/>
      <c r="J870" s="257"/>
      <c r="K870" s="242" t="s">
        <v>1120</v>
      </c>
      <c r="L870" s="199"/>
      <c r="M870" s="122"/>
      <c r="N870" s="242" t="s">
        <v>1121</v>
      </c>
      <c r="O870" s="63" t="s">
        <v>542</v>
      </c>
      <c r="P870" s="242" t="n">
        <v>6</v>
      </c>
      <c r="Q870" s="242" t="s">
        <v>1107</v>
      </c>
      <c r="R870" s="270" t="n">
        <v>67.32</v>
      </c>
      <c r="S870" s="30" t="n">
        <f aca="false">P870*R870</f>
        <v>403.92</v>
      </c>
      <c r="T870" s="123"/>
      <c r="U870" s="90" t="n">
        <f aca="false">S870*$T$868/SUM($S$868:$S$873)</f>
        <v>296.812933025404</v>
      </c>
      <c r="V870" s="30" t="n">
        <f aca="false">U870+S870</f>
        <v>700.732933025404</v>
      </c>
      <c r="W870" s="30" t="n">
        <f aca="false">V870/P870</f>
        <v>116.788822170901</v>
      </c>
    </row>
    <row r="871" customFormat="false" ht="15.75" hidden="false" customHeight="false" outlineLevel="0" collapsed="false">
      <c r="A871" s="76" t="s">
        <v>1103</v>
      </c>
      <c r="B871" s="76" t="str">
        <f aca="false">RIGHT(A871,LEN(A871)-FIND("_",A871))</f>
        <v>C93158</v>
      </c>
      <c r="C871" s="77" t="str">
        <f aca="false">_xlfn.TEXTJOIN("-",TRUE(),MID(A871,1,4),MID(A871,5,2),MID(A871,7,2))</f>
        <v>2024-09-12</v>
      </c>
      <c r="D871" s="77" t="n">
        <v>45547</v>
      </c>
      <c r="E871" s="122" t="s">
        <v>235</v>
      </c>
      <c r="F871" s="122" t="s">
        <v>26</v>
      </c>
      <c r="G871" s="225" t="s">
        <v>1123</v>
      </c>
      <c r="H871" s="267" t="n">
        <v>45538</v>
      </c>
      <c r="I871" s="257"/>
      <c r="J871" s="257"/>
      <c r="K871" s="242" t="s">
        <v>1120</v>
      </c>
      <c r="L871" s="199"/>
      <c r="M871" s="122"/>
      <c r="N871" s="242" t="s">
        <v>600</v>
      </c>
      <c r="O871" s="63" t="s">
        <v>520</v>
      </c>
      <c r="P871" s="242" t="n">
        <v>2</v>
      </c>
      <c r="Q871" s="242" t="s">
        <v>1107</v>
      </c>
      <c r="R871" s="270" t="n">
        <v>106.04</v>
      </c>
      <c r="S871" s="30" t="n">
        <f aca="false">P871*R871</f>
        <v>212.08</v>
      </c>
      <c r="T871" s="123"/>
      <c r="U871" s="90" t="n">
        <f aca="false">S871*$T$868/SUM($S$868:$S$873)</f>
        <v>155.842956120092</v>
      </c>
      <c r="V871" s="30" t="n">
        <f aca="false">U871+S871</f>
        <v>367.922956120092</v>
      </c>
      <c r="W871" s="30" t="n">
        <f aca="false">V871/P871</f>
        <v>183.961478060046</v>
      </c>
    </row>
    <row r="872" customFormat="false" ht="15.75" hidden="false" customHeight="false" outlineLevel="0" collapsed="false">
      <c r="A872" s="76" t="s">
        <v>1103</v>
      </c>
      <c r="B872" s="76" t="str">
        <f aca="false">RIGHT(A872,LEN(A872)-FIND("_",A872))</f>
        <v>C93158</v>
      </c>
      <c r="C872" s="77" t="str">
        <f aca="false">_xlfn.TEXTJOIN("-",TRUE(),MID(A872,1,4),MID(A872,5,2),MID(A872,7,2))</f>
        <v>2024-09-12</v>
      </c>
      <c r="D872" s="77" t="n">
        <v>45547</v>
      </c>
      <c r="E872" s="122" t="s">
        <v>235</v>
      </c>
      <c r="F872" s="122" t="s">
        <v>26</v>
      </c>
      <c r="G872" s="225" t="s">
        <v>1124</v>
      </c>
      <c r="H872" s="267" t="n">
        <v>45538</v>
      </c>
      <c r="I872" s="257"/>
      <c r="J872" s="257"/>
      <c r="K872" s="242" t="s">
        <v>1120</v>
      </c>
      <c r="L872" s="199"/>
      <c r="M872" s="122"/>
      <c r="N872" s="242" t="s">
        <v>1121</v>
      </c>
      <c r="O872" s="63" t="s">
        <v>542</v>
      </c>
      <c r="P872" s="242" t="n">
        <v>32</v>
      </c>
      <c r="Q872" s="242" t="s">
        <v>1107</v>
      </c>
      <c r="R872" s="270" t="n">
        <v>67.32</v>
      </c>
      <c r="S872" s="30" t="n">
        <f aca="false">P872*R872</f>
        <v>2154.24</v>
      </c>
      <c r="T872" s="123"/>
      <c r="U872" s="90" t="n">
        <f aca="false">S872*$T$868/SUM($S$868:$S$873)</f>
        <v>1583.00230946882</v>
      </c>
      <c r="V872" s="30" t="n">
        <f aca="false">U872+S872</f>
        <v>3737.24230946882</v>
      </c>
      <c r="W872" s="30" t="n">
        <f aca="false">V872/P872</f>
        <v>116.788822170901</v>
      </c>
    </row>
    <row r="873" customFormat="false" ht="16.5" hidden="false" customHeight="false" outlineLevel="0" collapsed="false">
      <c r="A873" s="78" t="s">
        <v>1103</v>
      </c>
      <c r="B873" s="78" t="str">
        <f aca="false">RIGHT(A873,LEN(A873)-FIND("_",A873))</f>
        <v>C93158</v>
      </c>
      <c r="C873" s="79" t="str">
        <f aca="false">_xlfn.TEXTJOIN("-",TRUE(),MID(A873,1,4),MID(A873,5,2),MID(A873,7,2))</f>
        <v>2024-09-12</v>
      </c>
      <c r="D873" s="79" t="n">
        <v>45547</v>
      </c>
      <c r="E873" s="128" t="s">
        <v>235</v>
      </c>
      <c r="F873" s="128" t="s">
        <v>26</v>
      </c>
      <c r="G873" s="229" t="s">
        <v>1124</v>
      </c>
      <c r="H873" s="271" t="n">
        <v>45538</v>
      </c>
      <c r="I873" s="272"/>
      <c r="J873" s="272"/>
      <c r="K873" s="245" t="s">
        <v>1120</v>
      </c>
      <c r="L873" s="202"/>
      <c r="M873" s="128"/>
      <c r="N873" s="245" t="s">
        <v>600</v>
      </c>
      <c r="O873" s="67" t="s">
        <v>520</v>
      </c>
      <c r="P873" s="245" t="n">
        <v>14</v>
      </c>
      <c r="Q873" s="245" t="s">
        <v>1107</v>
      </c>
      <c r="R873" s="277" t="n">
        <v>106.04</v>
      </c>
      <c r="S873" s="45" t="n">
        <f aca="false">P873*R873</f>
        <v>1484.56</v>
      </c>
      <c r="T873" s="129"/>
      <c r="U873" s="116" t="n">
        <f aca="false">S873*$T$868/SUM($S$868:$S$873)</f>
        <v>1090.90069284065</v>
      </c>
      <c r="V873" s="45" t="n">
        <f aca="false">U873+S873</f>
        <v>2575.46069284065</v>
      </c>
      <c r="W873" s="45" t="n">
        <f aca="false">V873/P873</f>
        <v>183.961478060046</v>
      </c>
    </row>
    <row r="874" customFormat="false" ht="15.75" hidden="false" customHeight="false" outlineLevel="0" collapsed="false">
      <c r="A874" s="166" t="s">
        <v>1125</v>
      </c>
      <c r="B874" s="166" t="str">
        <f aca="false">RIGHT(A874,LEN(A874)-FIND("_",A874))</f>
        <v>C94199</v>
      </c>
      <c r="C874" s="70" t="str">
        <f aca="false">_xlfn.TEXTJOIN("-",TRUE(),MID(A874,1,4),MID(A874,5,2),MID(A874,7,2))</f>
        <v>2024-09-15</v>
      </c>
      <c r="D874" s="70" t="n">
        <v>45550</v>
      </c>
      <c r="E874" s="49" t="s">
        <v>235</v>
      </c>
      <c r="F874" s="49" t="s">
        <v>26</v>
      </c>
      <c r="G874" s="222" t="s">
        <v>1126</v>
      </c>
      <c r="H874" s="264" t="n">
        <v>45540</v>
      </c>
      <c r="I874" s="274"/>
      <c r="J874" s="274"/>
      <c r="K874" s="239" t="s">
        <v>1127</v>
      </c>
      <c r="L874" s="194"/>
      <c r="M874" s="49"/>
      <c r="N874" s="239" t="s">
        <v>1108</v>
      </c>
      <c r="O874" s="75" t="s">
        <v>505</v>
      </c>
      <c r="P874" s="239" t="n">
        <v>8</v>
      </c>
      <c r="Q874" s="239" t="s">
        <v>1107</v>
      </c>
      <c r="R874" s="275" t="n">
        <v>157.08</v>
      </c>
      <c r="S874" s="59" t="n">
        <f aca="false">P874*R874</f>
        <v>1256.64</v>
      </c>
      <c r="T874" s="276" t="n">
        <v>5600</v>
      </c>
      <c r="U874" s="85" t="n">
        <f aca="false">S874*$T$874/SUM($S$874:$S$880)</f>
        <v>382.1283509342</v>
      </c>
      <c r="V874" s="59" t="n">
        <f aca="false">U874+S874</f>
        <v>1638.7683509342</v>
      </c>
      <c r="W874" s="59" t="n">
        <f aca="false">V874/P874</f>
        <v>204.846043866775</v>
      </c>
    </row>
    <row r="875" customFormat="false" ht="15.75" hidden="false" customHeight="false" outlineLevel="0" collapsed="false">
      <c r="A875" s="160" t="s">
        <v>1125</v>
      </c>
      <c r="B875" s="160" t="str">
        <f aca="false">RIGHT(A875,LEN(A875)-FIND("_",A875))</f>
        <v>C94199</v>
      </c>
      <c r="C875" s="77" t="str">
        <f aca="false">_xlfn.TEXTJOIN("-",TRUE(),MID(A875,1,4),MID(A875,5,2),MID(A875,7,2))</f>
        <v>2024-09-15</v>
      </c>
      <c r="D875" s="77" t="n">
        <v>45550</v>
      </c>
      <c r="E875" s="122" t="s">
        <v>235</v>
      </c>
      <c r="F875" s="122" t="s">
        <v>26</v>
      </c>
      <c r="G875" s="225" t="s">
        <v>1126</v>
      </c>
      <c r="H875" s="267" t="n">
        <v>45540</v>
      </c>
      <c r="I875" s="257"/>
      <c r="J875" s="257"/>
      <c r="K875" s="242" t="s">
        <v>1127</v>
      </c>
      <c r="L875" s="199"/>
      <c r="M875" s="122"/>
      <c r="N875" s="242" t="s">
        <v>600</v>
      </c>
      <c r="O875" s="63" t="s">
        <v>520</v>
      </c>
      <c r="P875" s="242" t="n">
        <v>26</v>
      </c>
      <c r="Q875" s="242" t="s">
        <v>1107</v>
      </c>
      <c r="R875" s="270" t="n">
        <v>106.04</v>
      </c>
      <c r="S875" s="30" t="n">
        <f aca="false">P875*R875</f>
        <v>2757.04</v>
      </c>
      <c r="T875" s="123"/>
      <c r="U875" s="90" t="n">
        <f aca="false">S875*$T$874/SUM($S$874:$S$880)</f>
        <v>838.381038849333</v>
      </c>
      <c r="V875" s="30" t="n">
        <f aca="false">U875+S875</f>
        <v>3595.42103884933</v>
      </c>
      <c r="W875" s="30" t="n">
        <f aca="false">V875/P875</f>
        <v>138.285424571128</v>
      </c>
    </row>
    <row r="876" customFormat="false" ht="15.75" hidden="false" customHeight="false" outlineLevel="0" collapsed="false">
      <c r="A876" s="160" t="s">
        <v>1125</v>
      </c>
      <c r="B876" s="160" t="str">
        <f aca="false">RIGHT(A876,LEN(A876)-FIND("_",A876))</f>
        <v>C94199</v>
      </c>
      <c r="C876" s="77" t="str">
        <f aca="false">_xlfn.TEXTJOIN("-",TRUE(),MID(A876,1,4),MID(A876,5,2),MID(A876,7,2))</f>
        <v>2024-09-15</v>
      </c>
      <c r="D876" s="77" t="n">
        <v>45550</v>
      </c>
      <c r="E876" s="122" t="s">
        <v>235</v>
      </c>
      <c r="F876" s="122" t="s">
        <v>26</v>
      </c>
      <c r="G876" s="225" t="s">
        <v>1128</v>
      </c>
      <c r="H876" s="267" t="n">
        <v>45540</v>
      </c>
      <c r="I876" s="257"/>
      <c r="J876" s="257"/>
      <c r="K876" s="242" t="s">
        <v>1127</v>
      </c>
      <c r="L876" s="199"/>
      <c r="M876" s="122"/>
      <c r="N876" s="242" t="s">
        <v>1110</v>
      </c>
      <c r="O876" s="63" t="s">
        <v>1111</v>
      </c>
      <c r="P876" s="242" t="n">
        <v>2</v>
      </c>
      <c r="Q876" s="242" t="s">
        <v>1107</v>
      </c>
      <c r="R876" s="270" t="n">
        <v>179.96</v>
      </c>
      <c r="S876" s="30" t="n">
        <f aca="false">P876*R876</f>
        <v>359.92</v>
      </c>
      <c r="T876" s="123"/>
      <c r="U876" s="90" t="n">
        <f aca="false">S876*$T$874/SUM($S$874:$S$880)</f>
        <v>109.447125722751</v>
      </c>
      <c r="V876" s="30" t="n">
        <f aca="false">U876+S876</f>
        <v>469.367125722751</v>
      </c>
      <c r="W876" s="30" t="n">
        <f aca="false">V876/P876</f>
        <v>234.683562861375</v>
      </c>
    </row>
    <row r="877" customFormat="false" ht="15.75" hidden="false" customHeight="false" outlineLevel="0" collapsed="false">
      <c r="A877" s="160" t="s">
        <v>1125</v>
      </c>
      <c r="B877" s="160" t="str">
        <f aca="false">RIGHT(A877,LEN(A877)-FIND("_",A877))</f>
        <v>C94199</v>
      </c>
      <c r="C877" s="77" t="str">
        <f aca="false">_xlfn.TEXTJOIN("-",TRUE(),MID(A877,1,4),MID(A877,5,2),MID(A877,7,2))</f>
        <v>2024-09-15</v>
      </c>
      <c r="D877" s="77" t="n">
        <v>45550</v>
      </c>
      <c r="E877" s="122" t="s">
        <v>235</v>
      </c>
      <c r="F877" s="122" t="s">
        <v>26</v>
      </c>
      <c r="G877" s="225" t="s">
        <v>1128</v>
      </c>
      <c r="H877" s="267" t="n">
        <v>45540</v>
      </c>
      <c r="I877" s="257"/>
      <c r="J877" s="257"/>
      <c r="K877" s="242" t="s">
        <v>1127</v>
      </c>
      <c r="L877" s="199"/>
      <c r="M877" s="122"/>
      <c r="N877" s="242" t="s">
        <v>1112</v>
      </c>
      <c r="O877" s="63" t="s">
        <v>1113</v>
      </c>
      <c r="P877" s="242" t="n">
        <v>80</v>
      </c>
      <c r="Q877" s="242" t="s">
        <v>1107</v>
      </c>
      <c r="R877" s="270" t="n">
        <v>159.72</v>
      </c>
      <c r="S877" s="30" t="n">
        <f aca="false">P877*R877</f>
        <v>12777.6</v>
      </c>
      <c r="T877" s="123"/>
      <c r="U877" s="90" t="n">
        <f aca="false">S877*$T$874/SUM($S$874:$S$880)</f>
        <v>3885.50676159985</v>
      </c>
      <c r="V877" s="30" t="n">
        <f aca="false">U877+S877</f>
        <v>16663.1067615998</v>
      </c>
      <c r="W877" s="30" t="n">
        <f aca="false">V877/P877</f>
        <v>208.288834519998</v>
      </c>
    </row>
    <row r="878" customFormat="false" ht="15.75" hidden="false" customHeight="false" outlineLevel="0" collapsed="false">
      <c r="A878" s="160" t="s">
        <v>1125</v>
      </c>
      <c r="B878" s="160" t="str">
        <f aca="false">RIGHT(A878,LEN(A878)-FIND("_",A878))</f>
        <v>C94199</v>
      </c>
      <c r="C878" s="77" t="str">
        <f aca="false">_xlfn.TEXTJOIN("-",TRUE(),MID(A878,1,4),MID(A878,5,2),MID(A878,7,2))</f>
        <v>2024-09-15</v>
      </c>
      <c r="D878" s="77" t="n">
        <v>45550</v>
      </c>
      <c r="E878" s="122" t="s">
        <v>235</v>
      </c>
      <c r="F878" s="122" t="s">
        <v>26</v>
      </c>
      <c r="G878" s="225" t="s">
        <v>1128</v>
      </c>
      <c r="H878" s="267" t="n">
        <v>45540</v>
      </c>
      <c r="I878" s="257"/>
      <c r="J878" s="257"/>
      <c r="K878" s="242" t="s">
        <v>1127</v>
      </c>
      <c r="L878" s="199"/>
      <c r="M878" s="122"/>
      <c r="N878" s="242" t="s">
        <v>1116</v>
      </c>
      <c r="O878" s="63" t="s">
        <v>516</v>
      </c>
      <c r="P878" s="242" t="n">
        <v>2</v>
      </c>
      <c r="Q878" s="242" t="s">
        <v>1107</v>
      </c>
      <c r="R878" s="270" t="n">
        <v>157.08</v>
      </c>
      <c r="S878" s="30" t="n">
        <f aca="false">P878*R878</f>
        <v>314.16</v>
      </c>
      <c r="T878" s="123"/>
      <c r="U878" s="90" t="n">
        <f aca="false">S878*$T$874/SUM($S$874:$S$880)</f>
        <v>95.53208773355</v>
      </c>
      <c r="V878" s="30" t="n">
        <f aca="false">U878+S878</f>
        <v>409.69208773355</v>
      </c>
      <c r="W878" s="30" t="n">
        <f aca="false">V878/P878</f>
        <v>204.846043866775</v>
      </c>
    </row>
    <row r="879" customFormat="false" ht="15.75" hidden="false" customHeight="false" outlineLevel="0" collapsed="false">
      <c r="A879" s="160" t="s">
        <v>1125</v>
      </c>
      <c r="B879" s="160" t="str">
        <f aca="false">RIGHT(A879,LEN(A879)-FIND("_",A879))</f>
        <v>C94199</v>
      </c>
      <c r="C879" s="77" t="str">
        <f aca="false">_xlfn.TEXTJOIN("-",TRUE(),MID(A879,1,4),MID(A879,5,2),MID(A879,7,2))</f>
        <v>2024-09-15</v>
      </c>
      <c r="D879" s="77" t="n">
        <v>45550</v>
      </c>
      <c r="E879" s="122" t="s">
        <v>235</v>
      </c>
      <c r="F879" s="122" t="s">
        <v>26</v>
      </c>
      <c r="G879" s="225" t="s">
        <v>1128</v>
      </c>
      <c r="H879" s="267" t="n">
        <v>45540</v>
      </c>
      <c r="I879" s="257"/>
      <c r="J879" s="257"/>
      <c r="K879" s="242" t="s">
        <v>1127</v>
      </c>
      <c r="L879" s="199"/>
      <c r="M879" s="122"/>
      <c r="N879" s="242" t="s">
        <v>600</v>
      </c>
      <c r="O879" s="63" t="s">
        <v>520</v>
      </c>
      <c r="P879" s="242" t="n">
        <v>6</v>
      </c>
      <c r="Q879" s="242" t="s">
        <v>1107</v>
      </c>
      <c r="R879" s="270" t="n">
        <v>106.04</v>
      </c>
      <c r="S879" s="30" t="n">
        <f aca="false">P879*R879</f>
        <v>636.24</v>
      </c>
      <c r="T879" s="123"/>
      <c r="U879" s="90" t="n">
        <f aca="false">S879*$T$874/SUM($S$874:$S$880)</f>
        <v>193.472547426769</v>
      </c>
      <c r="V879" s="30" t="n">
        <f aca="false">U879+S879</f>
        <v>829.712547426769</v>
      </c>
      <c r="W879" s="30" t="n">
        <f aca="false">V879/P879</f>
        <v>138.285424571128</v>
      </c>
    </row>
    <row r="880" customFormat="false" ht="16.5" hidden="false" customHeight="false" outlineLevel="0" collapsed="false">
      <c r="A880" s="171" t="s">
        <v>1125</v>
      </c>
      <c r="B880" s="171" t="str">
        <f aca="false">RIGHT(A880,LEN(A880)-FIND("_",A880))</f>
        <v>C94199</v>
      </c>
      <c r="C880" s="79" t="str">
        <f aca="false">_xlfn.TEXTJOIN("-",TRUE(),MID(A880,1,4),MID(A880,5,2),MID(A880,7,2))</f>
        <v>2024-09-15</v>
      </c>
      <c r="D880" s="79" t="n">
        <v>45550</v>
      </c>
      <c r="E880" s="128" t="s">
        <v>235</v>
      </c>
      <c r="F880" s="128" t="s">
        <v>26</v>
      </c>
      <c r="G880" s="229" t="s">
        <v>1128</v>
      </c>
      <c r="H880" s="271" t="n">
        <v>45540</v>
      </c>
      <c r="I880" s="272"/>
      <c r="J880" s="272"/>
      <c r="K880" s="245" t="s">
        <v>1127</v>
      </c>
      <c r="L880" s="202"/>
      <c r="M880" s="128"/>
      <c r="N880" s="245" t="s">
        <v>1129</v>
      </c>
      <c r="O880" s="67" t="s">
        <v>1130</v>
      </c>
      <c r="P880" s="245" t="n">
        <v>2</v>
      </c>
      <c r="Q880" s="245" t="s">
        <v>1107</v>
      </c>
      <c r="R880" s="277" t="n">
        <v>157.08</v>
      </c>
      <c r="S880" s="45" t="n">
        <f aca="false">P880*R880</f>
        <v>314.16</v>
      </c>
      <c r="T880" s="129"/>
      <c r="U880" s="116" t="n">
        <f aca="false">S880*$T$874/SUM($S$874:$S$880)</f>
        <v>95.53208773355</v>
      </c>
      <c r="V880" s="45" t="n">
        <f aca="false">U880+S880</f>
        <v>409.69208773355</v>
      </c>
      <c r="W880" s="45" t="n">
        <f aca="false">V880/P880</f>
        <v>204.846043866775</v>
      </c>
    </row>
    <row r="881" customFormat="false" ht="15.75" hidden="false" customHeight="false" outlineLevel="0" collapsed="false">
      <c r="A881" s="166" t="s">
        <v>1131</v>
      </c>
      <c r="B881" s="166" t="str">
        <f aca="false">RIGHT(A881,LEN(A881)-FIND("_",A881))</f>
        <v>C94697</v>
      </c>
      <c r="C881" s="70" t="str">
        <f aca="false">_xlfn.TEXTJOIN("-",TRUE(),MID(A881,1,4),MID(A881,5,2),MID(A881,7,2))</f>
        <v>2024-09-17</v>
      </c>
      <c r="D881" s="70" t="n">
        <v>45552</v>
      </c>
      <c r="E881" s="49" t="s">
        <v>235</v>
      </c>
      <c r="F881" s="49" t="s">
        <v>26</v>
      </c>
      <c r="G881" s="222" t="s">
        <v>1132</v>
      </c>
      <c r="H881" s="264" t="n">
        <v>45539</v>
      </c>
      <c r="I881" s="274"/>
      <c r="J881" s="274"/>
      <c r="K881" s="239" t="s">
        <v>1133</v>
      </c>
      <c r="L881" s="194"/>
      <c r="M881" s="49"/>
      <c r="N881" s="239" t="s">
        <v>1121</v>
      </c>
      <c r="O881" s="75" t="s">
        <v>542</v>
      </c>
      <c r="P881" s="239" t="n">
        <v>6</v>
      </c>
      <c r="Q881" s="75"/>
      <c r="R881" s="275" t="n">
        <v>67.32</v>
      </c>
      <c r="S881" s="59" t="n">
        <f aca="false">P881*R881</f>
        <v>403.92</v>
      </c>
      <c r="T881" s="276" t="n">
        <v>5600</v>
      </c>
      <c r="U881" s="85" t="n">
        <f aca="false">S881*$T$881/SUM($S$881:$S$884)</f>
        <v>346.181818181818</v>
      </c>
      <c r="V881" s="59" t="n">
        <f aca="false">U881+S881</f>
        <v>750.101818181818</v>
      </c>
      <c r="W881" s="59" t="n">
        <f aca="false">V881/P881</f>
        <v>125.01696969697</v>
      </c>
    </row>
    <row r="882" customFormat="false" ht="15.75" hidden="false" customHeight="false" outlineLevel="0" collapsed="false">
      <c r="A882" s="160" t="s">
        <v>1131</v>
      </c>
      <c r="B882" s="160" t="str">
        <f aca="false">RIGHT(A882,LEN(A882)-FIND("_",A882))</f>
        <v>C94697</v>
      </c>
      <c r="C882" s="77" t="str">
        <f aca="false">_xlfn.TEXTJOIN("-",TRUE(),MID(A882,1,4),MID(A882,5,2),MID(A882,7,2))</f>
        <v>2024-09-17</v>
      </c>
      <c r="D882" s="77" t="n">
        <v>45552</v>
      </c>
      <c r="E882" s="122" t="s">
        <v>235</v>
      </c>
      <c r="F882" s="122" t="s">
        <v>26</v>
      </c>
      <c r="G882" s="225" t="s">
        <v>1132</v>
      </c>
      <c r="H882" s="267" t="n">
        <v>45539</v>
      </c>
      <c r="I882" s="257"/>
      <c r="J882" s="257"/>
      <c r="K882" s="242" t="s">
        <v>1133</v>
      </c>
      <c r="L882" s="199"/>
      <c r="M882" s="122"/>
      <c r="N882" s="242" t="s">
        <v>600</v>
      </c>
      <c r="O882" s="63" t="s">
        <v>520</v>
      </c>
      <c r="P882" s="242" t="n">
        <v>36</v>
      </c>
      <c r="Q882" s="63"/>
      <c r="R882" s="270" t="n">
        <v>106.04</v>
      </c>
      <c r="S882" s="30" t="n">
        <f aca="false">P882*R882</f>
        <v>3817.44</v>
      </c>
      <c r="T882" s="123"/>
      <c r="U882" s="90" t="n">
        <f aca="false">S882*$T$881/SUM($S$881:$S$884)</f>
        <v>3271.75757575758</v>
      </c>
      <c r="V882" s="30" t="n">
        <f aca="false">U882+S882</f>
        <v>7089.19757575758</v>
      </c>
      <c r="W882" s="30" t="n">
        <f aca="false">V882/P882</f>
        <v>196.922154882155</v>
      </c>
    </row>
    <row r="883" customFormat="false" ht="15.75" hidden="false" customHeight="false" outlineLevel="0" collapsed="false">
      <c r="A883" s="160" t="s">
        <v>1131</v>
      </c>
      <c r="B883" s="160" t="str">
        <f aca="false">RIGHT(A883,LEN(A883)-FIND("_",A883))</f>
        <v>C94697</v>
      </c>
      <c r="C883" s="77" t="str">
        <f aca="false">_xlfn.TEXTJOIN("-",TRUE(),MID(A883,1,4),MID(A883,5,2),MID(A883,7,2))</f>
        <v>2024-09-17</v>
      </c>
      <c r="D883" s="77" t="n">
        <v>45552</v>
      </c>
      <c r="E883" s="122" t="s">
        <v>235</v>
      </c>
      <c r="F883" s="122" t="s">
        <v>26</v>
      </c>
      <c r="G883" s="225" t="s">
        <v>1134</v>
      </c>
      <c r="H883" s="267" t="n">
        <v>45539</v>
      </c>
      <c r="I883" s="257"/>
      <c r="J883" s="257"/>
      <c r="K883" s="242" t="s">
        <v>1133</v>
      </c>
      <c r="L883" s="199"/>
      <c r="M883" s="122"/>
      <c r="N883" s="242" t="s">
        <v>1121</v>
      </c>
      <c r="O883" s="63" t="s">
        <v>542</v>
      </c>
      <c r="P883" s="242" t="n">
        <v>6</v>
      </c>
      <c r="Q883" s="63"/>
      <c r="R883" s="270" t="n">
        <v>67.32</v>
      </c>
      <c r="S883" s="30" t="n">
        <f aca="false">P883*R883</f>
        <v>403.92</v>
      </c>
      <c r="T883" s="123"/>
      <c r="U883" s="90" t="n">
        <f aca="false">S883*$T$881/SUM($S$881:$S$884)</f>
        <v>346.181818181818</v>
      </c>
      <c r="V883" s="30" t="n">
        <f aca="false">U883+S883</f>
        <v>750.101818181818</v>
      </c>
      <c r="W883" s="30" t="n">
        <f aca="false">V883/P883</f>
        <v>125.01696969697</v>
      </c>
    </row>
    <row r="884" customFormat="false" ht="16.5" hidden="false" customHeight="false" outlineLevel="0" collapsed="false">
      <c r="A884" s="171" t="s">
        <v>1131</v>
      </c>
      <c r="B884" s="171" t="str">
        <f aca="false">RIGHT(A884,LEN(A884)-FIND("_",A884))</f>
        <v>C94697</v>
      </c>
      <c r="C884" s="79" t="str">
        <f aca="false">_xlfn.TEXTJOIN("-",TRUE(),MID(A884,1,4),MID(A884,5,2),MID(A884,7,2))</f>
        <v>2024-09-17</v>
      </c>
      <c r="D884" s="79" t="n">
        <v>45552</v>
      </c>
      <c r="E884" s="128" t="s">
        <v>235</v>
      </c>
      <c r="F884" s="128" t="s">
        <v>26</v>
      </c>
      <c r="G884" s="229" t="s">
        <v>1134</v>
      </c>
      <c r="H884" s="271" t="n">
        <v>45539</v>
      </c>
      <c r="I884" s="272"/>
      <c r="J884" s="272"/>
      <c r="K884" s="245" t="s">
        <v>1133</v>
      </c>
      <c r="L884" s="202"/>
      <c r="M884" s="128"/>
      <c r="N884" s="245" t="s">
        <v>600</v>
      </c>
      <c r="O884" s="67" t="s">
        <v>520</v>
      </c>
      <c r="P884" s="245" t="n">
        <v>18</v>
      </c>
      <c r="Q884" s="67"/>
      <c r="R884" s="277" t="n">
        <v>106.04</v>
      </c>
      <c r="S884" s="45" t="n">
        <f aca="false">P884*R884</f>
        <v>1908.72</v>
      </c>
      <c r="T884" s="129"/>
      <c r="U884" s="116" t="n">
        <f aca="false">S884*$T$881/SUM($S$881:$S$884)</f>
        <v>1635.87878787879</v>
      </c>
      <c r="V884" s="45" t="n">
        <f aca="false">U884+S884</f>
        <v>3544.59878787879</v>
      </c>
      <c r="W884" s="45" t="n">
        <f aca="false">V884/P884</f>
        <v>196.922154882155</v>
      </c>
    </row>
    <row r="885" customFormat="false" ht="15" hidden="false" customHeight="false" outlineLevel="0" collapsed="false">
      <c r="A885" s="166" t="s">
        <v>1135</v>
      </c>
      <c r="B885" s="166" t="str">
        <f aca="false">RIGHT(A885,LEN(A885)-FIND("_",A885))</f>
        <v>C96181</v>
      </c>
      <c r="C885" s="70" t="str">
        <f aca="false">_xlfn.TEXTJOIN("-",TRUE(),MID(A885,1,4),MID(A885,5,2),MID(A885,7,2))</f>
        <v>2024-09-20</v>
      </c>
      <c r="D885" s="70" t="n">
        <v>45555</v>
      </c>
      <c r="E885" s="49" t="s">
        <v>272</v>
      </c>
      <c r="F885" s="49"/>
      <c r="G885" s="80" t="s">
        <v>1136</v>
      </c>
      <c r="H885" s="70" t="n">
        <v>45534</v>
      </c>
      <c r="I885" s="274"/>
      <c r="J885" s="274"/>
      <c r="K885" s="49" t="s">
        <v>1137</v>
      </c>
      <c r="L885" s="194"/>
      <c r="M885" s="49"/>
      <c r="N885" s="413" t="s">
        <v>1138</v>
      </c>
      <c r="O885" s="75"/>
      <c r="P885" s="414" t="n">
        <v>22</v>
      </c>
      <c r="Q885" s="75"/>
      <c r="R885" s="414" t="n">
        <v>72</v>
      </c>
      <c r="S885" s="59" t="n">
        <f aca="false">P885*R885</f>
        <v>1584</v>
      </c>
      <c r="T885" s="276" t="n">
        <v>2050</v>
      </c>
      <c r="U885" s="85" t="n">
        <f aca="false">S885*$T$885/SUM($S$885:$S$896)</f>
        <v>196.193583469277</v>
      </c>
      <c r="V885" s="59" t="n">
        <f aca="false">U885+S885</f>
        <v>1780.19358346928</v>
      </c>
      <c r="W885" s="59" t="n">
        <f aca="false">V885/P885</f>
        <v>80.9178901576944</v>
      </c>
    </row>
    <row r="886" customFormat="false" ht="15" hidden="false" customHeight="false" outlineLevel="0" collapsed="false">
      <c r="A886" s="160" t="s">
        <v>1135</v>
      </c>
      <c r="B886" s="160" t="str">
        <f aca="false">RIGHT(A886,LEN(A886)-FIND("_",A886))</f>
        <v>C96181</v>
      </c>
      <c r="C886" s="77" t="str">
        <f aca="false">_xlfn.TEXTJOIN("-",TRUE(),MID(A886,1,4),MID(A886,5,2),MID(A886,7,2))</f>
        <v>2024-09-20</v>
      </c>
      <c r="D886" s="77" t="n">
        <v>45555</v>
      </c>
      <c r="E886" s="122" t="s">
        <v>272</v>
      </c>
      <c r="F886" s="122"/>
      <c r="G886" s="86" t="s">
        <v>1136</v>
      </c>
      <c r="H886" s="77" t="n">
        <v>45534</v>
      </c>
      <c r="I886" s="257"/>
      <c r="J886" s="257"/>
      <c r="K886" s="122" t="s">
        <v>1137</v>
      </c>
      <c r="L886" s="199"/>
      <c r="M886" s="122"/>
      <c r="N886" s="415" t="s">
        <v>1139</v>
      </c>
      <c r="O886" s="63"/>
      <c r="P886" s="416" t="n">
        <v>5</v>
      </c>
      <c r="Q886" s="63"/>
      <c r="R886" s="416" t="n">
        <v>261</v>
      </c>
      <c r="S886" s="30" t="n">
        <f aca="false">P886*R886</f>
        <v>1305</v>
      </c>
      <c r="T886" s="123"/>
      <c r="U886" s="90" t="n">
        <f aca="false">S886*$T$885/SUM($S$885:$S$896)</f>
        <v>161.636759108211</v>
      </c>
      <c r="V886" s="30" t="n">
        <f aca="false">U886+S886</f>
        <v>1466.63675910821</v>
      </c>
      <c r="W886" s="30" t="n">
        <f aca="false">V886/P886</f>
        <v>293.327351821642</v>
      </c>
    </row>
    <row r="887" customFormat="false" ht="15" hidden="false" customHeight="false" outlineLevel="0" collapsed="false">
      <c r="A887" s="160" t="s">
        <v>1135</v>
      </c>
      <c r="B887" s="160" t="str">
        <f aca="false">RIGHT(A887,LEN(A887)-FIND("_",A887))</f>
        <v>C96181</v>
      </c>
      <c r="C887" s="77" t="str">
        <f aca="false">_xlfn.TEXTJOIN("-",TRUE(),MID(A887,1,4),MID(A887,5,2),MID(A887,7,2))</f>
        <v>2024-09-20</v>
      </c>
      <c r="D887" s="77" t="n">
        <v>45555</v>
      </c>
      <c r="E887" s="122" t="s">
        <v>272</v>
      </c>
      <c r="F887" s="122"/>
      <c r="G887" s="86" t="s">
        <v>1136</v>
      </c>
      <c r="H887" s="77" t="n">
        <v>45534</v>
      </c>
      <c r="I887" s="257"/>
      <c r="J887" s="257"/>
      <c r="K887" s="122" t="s">
        <v>1137</v>
      </c>
      <c r="L887" s="199"/>
      <c r="M887" s="122"/>
      <c r="N887" s="415" t="s">
        <v>1140</v>
      </c>
      <c r="O887" s="63"/>
      <c r="P887" s="416" t="n">
        <v>2</v>
      </c>
      <c r="Q887" s="63"/>
      <c r="R887" s="416" t="n">
        <v>264</v>
      </c>
      <c r="S887" s="30" t="n">
        <f aca="false">P887*R887</f>
        <v>528</v>
      </c>
      <c r="T887" s="123"/>
      <c r="U887" s="90" t="n">
        <f aca="false">S887*$T$885/SUM($S$885:$S$896)</f>
        <v>65.3978611564256</v>
      </c>
      <c r="V887" s="30" t="n">
        <f aca="false">U887+S887</f>
        <v>593.397861156426</v>
      </c>
      <c r="W887" s="30" t="n">
        <f aca="false">V887/P887</f>
        <v>296.698930578213</v>
      </c>
    </row>
    <row r="888" customFormat="false" ht="15" hidden="false" customHeight="false" outlineLevel="0" collapsed="false">
      <c r="A888" s="160" t="s">
        <v>1135</v>
      </c>
      <c r="B888" s="160" t="str">
        <f aca="false">RIGHT(A888,LEN(A888)-FIND("_",A888))</f>
        <v>C96181</v>
      </c>
      <c r="C888" s="77" t="str">
        <f aca="false">_xlfn.TEXTJOIN("-",TRUE(),MID(A888,1,4),MID(A888,5,2),MID(A888,7,2))</f>
        <v>2024-09-20</v>
      </c>
      <c r="D888" s="77" t="n">
        <v>45555</v>
      </c>
      <c r="E888" s="122" t="s">
        <v>272</v>
      </c>
      <c r="F888" s="122"/>
      <c r="G888" s="86" t="s">
        <v>1136</v>
      </c>
      <c r="H888" s="77" t="n">
        <v>45534</v>
      </c>
      <c r="I888" s="257"/>
      <c r="J888" s="257"/>
      <c r="K888" s="122" t="s">
        <v>1137</v>
      </c>
      <c r="L888" s="199"/>
      <c r="M888" s="122"/>
      <c r="N888" s="415" t="s">
        <v>1141</v>
      </c>
      <c r="O888" s="63"/>
      <c r="P888" s="416" t="n">
        <v>2</v>
      </c>
      <c r="Q888" s="63"/>
      <c r="R888" s="416" t="n">
        <v>392</v>
      </c>
      <c r="S888" s="30" t="n">
        <f aca="false">P888*R888</f>
        <v>784</v>
      </c>
      <c r="T888" s="123"/>
      <c r="U888" s="90" t="n">
        <f aca="false">S888*$T$885/SUM($S$885:$S$896)</f>
        <v>97.1059150504501</v>
      </c>
      <c r="V888" s="30" t="n">
        <f aca="false">U888+S888</f>
        <v>881.10591505045</v>
      </c>
      <c r="W888" s="30" t="n">
        <f aca="false">V888/P888</f>
        <v>440.552957525225</v>
      </c>
    </row>
    <row r="889" customFormat="false" ht="15" hidden="false" customHeight="false" outlineLevel="0" collapsed="false">
      <c r="A889" s="160" t="s">
        <v>1135</v>
      </c>
      <c r="B889" s="160" t="str">
        <f aca="false">RIGHT(A889,LEN(A889)-FIND("_",A889))</f>
        <v>C96181</v>
      </c>
      <c r="C889" s="77" t="str">
        <f aca="false">_xlfn.TEXTJOIN("-",TRUE(),MID(A889,1,4),MID(A889,5,2),MID(A889,7,2))</f>
        <v>2024-09-20</v>
      </c>
      <c r="D889" s="77" t="n">
        <v>45555</v>
      </c>
      <c r="E889" s="122" t="s">
        <v>272</v>
      </c>
      <c r="F889" s="122"/>
      <c r="G889" s="86" t="s">
        <v>1136</v>
      </c>
      <c r="H889" s="77" t="n">
        <v>45534</v>
      </c>
      <c r="I889" s="257"/>
      <c r="J889" s="257"/>
      <c r="K889" s="122" t="s">
        <v>1137</v>
      </c>
      <c r="L889" s="199"/>
      <c r="M889" s="122"/>
      <c r="N889" s="415" t="s">
        <v>1142</v>
      </c>
      <c r="O889" s="63"/>
      <c r="P889" s="416" t="n">
        <v>11</v>
      </c>
      <c r="Q889" s="63"/>
      <c r="R889" s="416" t="n">
        <v>91</v>
      </c>
      <c r="S889" s="30" t="n">
        <f aca="false">P889*R889</f>
        <v>1001</v>
      </c>
      <c r="T889" s="123"/>
      <c r="U889" s="90" t="n">
        <f aca="false">S889*$T$885/SUM($S$885:$S$896)</f>
        <v>123.983445109057</v>
      </c>
      <c r="V889" s="30" t="n">
        <f aca="false">U889+S889</f>
        <v>1124.98344510906</v>
      </c>
      <c r="W889" s="30" t="n">
        <f aca="false">V889/P889</f>
        <v>102.271222282642</v>
      </c>
    </row>
    <row r="890" customFormat="false" ht="15" hidden="false" customHeight="false" outlineLevel="0" collapsed="false">
      <c r="A890" s="160" t="s">
        <v>1135</v>
      </c>
      <c r="B890" s="160" t="str">
        <f aca="false">RIGHT(A890,LEN(A890)-FIND("_",A890))</f>
        <v>C96181</v>
      </c>
      <c r="C890" s="77" t="str">
        <f aca="false">_xlfn.TEXTJOIN("-",TRUE(),MID(A890,1,4),MID(A890,5,2),MID(A890,7,2))</f>
        <v>2024-09-20</v>
      </c>
      <c r="D890" s="77" t="n">
        <v>45555</v>
      </c>
      <c r="E890" s="122" t="s">
        <v>272</v>
      </c>
      <c r="F890" s="122"/>
      <c r="G890" s="86" t="s">
        <v>1136</v>
      </c>
      <c r="H890" s="77" t="n">
        <v>45534</v>
      </c>
      <c r="I890" s="257"/>
      <c r="J890" s="257"/>
      <c r="K890" s="122" t="s">
        <v>1137</v>
      </c>
      <c r="L890" s="199"/>
      <c r="M890" s="122"/>
      <c r="N890" s="415" t="s">
        <v>1143</v>
      </c>
      <c r="O890" s="63"/>
      <c r="P890" s="416" t="n">
        <v>1</v>
      </c>
      <c r="Q890" s="63"/>
      <c r="R890" s="416" t="n">
        <v>171</v>
      </c>
      <c r="S890" s="30" t="n">
        <f aca="false">P890*R890</f>
        <v>171</v>
      </c>
      <c r="T890" s="123"/>
      <c r="U890" s="90" t="n">
        <f aca="false">S890*$T$885/SUM($S$885:$S$896)</f>
        <v>21.1799891245242</v>
      </c>
      <c r="V890" s="30" t="n">
        <f aca="false">U890+S890</f>
        <v>192.179989124524</v>
      </c>
      <c r="W890" s="30" t="n">
        <f aca="false">V890/P890</f>
        <v>192.179989124524</v>
      </c>
    </row>
    <row r="891" customFormat="false" ht="15" hidden="false" customHeight="false" outlineLevel="0" collapsed="false">
      <c r="A891" s="160" t="s">
        <v>1135</v>
      </c>
      <c r="B891" s="160" t="str">
        <f aca="false">RIGHT(A891,LEN(A891)-FIND("_",A891))</f>
        <v>C96181</v>
      </c>
      <c r="C891" s="77" t="str">
        <f aca="false">_xlfn.TEXTJOIN("-",TRUE(),MID(A891,1,4),MID(A891,5,2),MID(A891,7,2))</f>
        <v>2024-09-20</v>
      </c>
      <c r="D891" s="77" t="n">
        <v>45555</v>
      </c>
      <c r="E891" s="122" t="s">
        <v>272</v>
      </c>
      <c r="F891" s="122"/>
      <c r="G891" s="86" t="s">
        <v>1136</v>
      </c>
      <c r="H891" s="77" t="n">
        <v>45534</v>
      </c>
      <c r="I891" s="257"/>
      <c r="J891" s="257"/>
      <c r="K891" s="122" t="s">
        <v>1137</v>
      </c>
      <c r="L891" s="199"/>
      <c r="M891" s="122"/>
      <c r="N891" s="415" t="s">
        <v>1144</v>
      </c>
      <c r="O891" s="63"/>
      <c r="P891" s="416" t="n">
        <v>1</v>
      </c>
      <c r="Q891" s="63"/>
      <c r="R891" s="416" t="n">
        <v>222</v>
      </c>
      <c r="S891" s="30" t="n">
        <f aca="false">P891*R891</f>
        <v>222</v>
      </c>
      <c r="T891" s="123"/>
      <c r="U891" s="90" t="n">
        <f aca="false">S891*$T$885/SUM($S$885:$S$896)</f>
        <v>27.4968279862244</v>
      </c>
      <c r="V891" s="30" t="n">
        <f aca="false">U891+S891</f>
        <v>249.496827986224</v>
      </c>
      <c r="W891" s="30" t="n">
        <f aca="false">V891/P891</f>
        <v>249.496827986224</v>
      </c>
    </row>
    <row r="892" customFormat="false" ht="15" hidden="false" customHeight="false" outlineLevel="0" collapsed="false">
      <c r="A892" s="160" t="s">
        <v>1135</v>
      </c>
      <c r="B892" s="160" t="str">
        <f aca="false">RIGHT(A892,LEN(A892)-FIND("_",A892))</f>
        <v>C96181</v>
      </c>
      <c r="C892" s="77" t="str">
        <f aca="false">_xlfn.TEXTJOIN("-",TRUE(),MID(A892,1,4),MID(A892,5,2),MID(A892,7,2))</f>
        <v>2024-09-20</v>
      </c>
      <c r="D892" s="77" t="n">
        <v>45555</v>
      </c>
      <c r="E892" s="122" t="s">
        <v>272</v>
      </c>
      <c r="F892" s="122"/>
      <c r="G892" s="86" t="s">
        <v>1136</v>
      </c>
      <c r="H892" s="77" t="n">
        <v>45534</v>
      </c>
      <c r="I892" s="257"/>
      <c r="J892" s="257"/>
      <c r="K892" s="122" t="s">
        <v>1137</v>
      </c>
      <c r="L892" s="199"/>
      <c r="M892" s="122"/>
      <c r="N892" s="415" t="s">
        <v>1145</v>
      </c>
      <c r="O892" s="63"/>
      <c r="P892" s="416" t="n">
        <v>1</v>
      </c>
      <c r="Q892" s="63"/>
      <c r="R892" s="416" t="n">
        <v>224</v>
      </c>
      <c r="S892" s="30" t="n">
        <f aca="false">P892*R892</f>
        <v>224</v>
      </c>
      <c r="T892" s="123"/>
      <c r="U892" s="90" t="n">
        <f aca="false">S892*$T$885/SUM($S$885:$S$896)</f>
        <v>27.7445471572715</v>
      </c>
      <c r="V892" s="30" t="n">
        <f aca="false">U892+S892</f>
        <v>251.744547157271</v>
      </c>
      <c r="W892" s="30" t="n">
        <f aca="false">V892/P892</f>
        <v>251.744547157271</v>
      </c>
    </row>
    <row r="893" customFormat="false" ht="15" hidden="false" customHeight="false" outlineLevel="0" collapsed="false">
      <c r="A893" s="160" t="s">
        <v>1135</v>
      </c>
      <c r="B893" s="160" t="str">
        <f aca="false">RIGHT(A893,LEN(A893)-FIND("_",A893))</f>
        <v>C96181</v>
      </c>
      <c r="C893" s="77" t="str">
        <f aca="false">_xlfn.TEXTJOIN("-",TRUE(),MID(A893,1,4),MID(A893,5,2),MID(A893,7,2))</f>
        <v>2024-09-20</v>
      </c>
      <c r="D893" s="77" t="n">
        <v>45555</v>
      </c>
      <c r="E893" s="122" t="s">
        <v>272</v>
      </c>
      <c r="F893" s="122"/>
      <c r="G893" s="86" t="s">
        <v>1136</v>
      </c>
      <c r="H893" s="77" t="n">
        <v>45534</v>
      </c>
      <c r="I893" s="257"/>
      <c r="J893" s="257"/>
      <c r="K893" s="122" t="s">
        <v>1137</v>
      </c>
      <c r="L893" s="199"/>
      <c r="M893" s="122"/>
      <c r="N893" s="415" t="s">
        <v>1146</v>
      </c>
      <c r="O893" s="63"/>
      <c r="P893" s="416" t="n">
        <v>19</v>
      </c>
      <c r="Q893" s="63"/>
      <c r="R893" s="416" t="n">
        <v>84</v>
      </c>
      <c r="S893" s="30" t="n">
        <f aca="false">P893*R893</f>
        <v>1596</v>
      </c>
      <c r="T893" s="123"/>
      <c r="U893" s="90" t="n">
        <f aca="false">S893*$T$885/SUM($S$885:$S$896)</f>
        <v>197.679898495559</v>
      </c>
      <c r="V893" s="30" t="n">
        <f aca="false">U893+S893</f>
        <v>1793.67989849556</v>
      </c>
      <c r="W893" s="30" t="n">
        <f aca="false">V893/P893</f>
        <v>94.4042051839768</v>
      </c>
    </row>
    <row r="894" customFormat="false" ht="15" hidden="false" customHeight="false" outlineLevel="0" collapsed="false">
      <c r="A894" s="160" t="s">
        <v>1135</v>
      </c>
      <c r="B894" s="160" t="str">
        <f aca="false">RIGHT(A894,LEN(A894)-FIND("_",A894))</f>
        <v>C96181</v>
      </c>
      <c r="C894" s="77" t="str">
        <f aca="false">_xlfn.TEXTJOIN("-",TRUE(),MID(A894,1,4),MID(A894,5,2),MID(A894,7,2))</f>
        <v>2024-09-20</v>
      </c>
      <c r="D894" s="77" t="n">
        <v>45555</v>
      </c>
      <c r="E894" s="122" t="s">
        <v>272</v>
      </c>
      <c r="F894" s="122"/>
      <c r="G894" s="86" t="s">
        <v>1136</v>
      </c>
      <c r="H894" s="77" t="n">
        <v>45534</v>
      </c>
      <c r="I894" s="257"/>
      <c r="J894" s="257"/>
      <c r="K894" s="122" t="s">
        <v>1137</v>
      </c>
      <c r="L894" s="199"/>
      <c r="M894" s="122"/>
      <c r="N894" s="415" t="s">
        <v>1147</v>
      </c>
      <c r="O894" s="63"/>
      <c r="P894" s="416" t="n">
        <v>8</v>
      </c>
      <c r="Q894" s="63"/>
      <c r="R894" s="416" t="n">
        <v>1000</v>
      </c>
      <c r="S894" s="30" t="n">
        <f aca="false">P894*R894</f>
        <v>8000</v>
      </c>
      <c r="T894" s="123"/>
      <c r="U894" s="90" t="n">
        <f aca="false">S894*$T$885/SUM($S$885:$S$896)</f>
        <v>990.876684188267</v>
      </c>
      <c r="V894" s="30" t="n">
        <f aca="false">U894+S894</f>
        <v>8990.87668418827</v>
      </c>
      <c r="W894" s="30" t="n">
        <f aca="false">V894/P894</f>
        <v>1123.85958552353</v>
      </c>
    </row>
    <row r="895" customFormat="false" ht="15" hidden="false" customHeight="false" outlineLevel="0" collapsed="false">
      <c r="A895" s="160" t="s">
        <v>1135</v>
      </c>
      <c r="B895" s="160" t="str">
        <f aca="false">RIGHT(A895,LEN(A895)-FIND("_",A895))</f>
        <v>C96181</v>
      </c>
      <c r="C895" s="77" t="str">
        <f aca="false">_xlfn.TEXTJOIN("-",TRUE(),MID(A895,1,4),MID(A895,5,2),MID(A895,7,2))</f>
        <v>2024-09-20</v>
      </c>
      <c r="D895" s="77" t="n">
        <v>45555</v>
      </c>
      <c r="E895" s="122" t="s">
        <v>272</v>
      </c>
      <c r="F895" s="122"/>
      <c r="G895" s="86" t="s">
        <v>1136</v>
      </c>
      <c r="H895" s="77" t="n">
        <v>45534</v>
      </c>
      <c r="I895" s="257"/>
      <c r="J895" s="257"/>
      <c r="K895" s="122" t="s">
        <v>1137</v>
      </c>
      <c r="L895" s="199"/>
      <c r="M895" s="122"/>
      <c r="N895" s="415" t="s">
        <v>1148</v>
      </c>
      <c r="O895" s="63"/>
      <c r="P895" s="416" t="n">
        <v>100</v>
      </c>
      <c r="Q895" s="63"/>
      <c r="R895" s="416" t="n">
        <v>8.3</v>
      </c>
      <c r="S895" s="30" t="n">
        <f aca="false">P895*R895</f>
        <v>830</v>
      </c>
      <c r="T895" s="123"/>
      <c r="U895" s="90" t="n">
        <f aca="false">S895*$T$885/SUM($S$885:$S$896)</f>
        <v>102.803455984533</v>
      </c>
      <c r="V895" s="30" t="n">
        <f aca="false">U895+S895</f>
        <v>932.803455984533</v>
      </c>
      <c r="W895" s="30" t="n">
        <f aca="false">V895/P895</f>
        <v>9.32803455984533</v>
      </c>
    </row>
    <row r="896" customFormat="false" ht="15.75" hidden="false" customHeight="false" outlineLevel="0" collapsed="false">
      <c r="A896" s="171" t="s">
        <v>1135</v>
      </c>
      <c r="B896" s="171" t="str">
        <f aca="false">RIGHT(A896,LEN(A896)-FIND("_",A896))</f>
        <v>C96181</v>
      </c>
      <c r="C896" s="79" t="str">
        <f aca="false">_xlfn.TEXTJOIN("-",TRUE(),MID(A896,1,4),MID(A896,5,2),MID(A896,7,2))</f>
        <v>2024-09-20</v>
      </c>
      <c r="D896" s="79" t="n">
        <v>45555</v>
      </c>
      <c r="E896" s="128" t="s">
        <v>272</v>
      </c>
      <c r="F896" s="128"/>
      <c r="G896" s="124" t="s">
        <v>1136</v>
      </c>
      <c r="H896" s="79" t="n">
        <v>45534</v>
      </c>
      <c r="I896" s="272"/>
      <c r="J896" s="272"/>
      <c r="K896" s="128" t="s">
        <v>1137</v>
      </c>
      <c r="L896" s="202"/>
      <c r="M896" s="128"/>
      <c r="N896" s="417" t="s">
        <v>1149</v>
      </c>
      <c r="O896" s="67"/>
      <c r="P896" s="418" t="n">
        <v>30</v>
      </c>
      <c r="Q896" s="67"/>
      <c r="R896" s="418" t="n">
        <v>10.2</v>
      </c>
      <c r="S896" s="45" t="n">
        <f aca="false">P896*R896</f>
        <v>306</v>
      </c>
      <c r="T896" s="129"/>
      <c r="U896" s="116" t="n">
        <f aca="false">S896*$T$885/SUM($S$885:$S$896)</f>
        <v>37.9010331702012</v>
      </c>
      <c r="V896" s="45" t="n">
        <f aca="false">U896+S896</f>
        <v>343.901033170201</v>
      </c>
      <c r="W896" s="45" t="n">
        <f aca="false">V896/P896</f>
        <v>11.46336777234</v>
      </c>
    </row>
    <row r="897" customFormat="false" ht="15" hidden="false" customHeight="false" outlineLevel="0" collapsed="false">
      <c r="A897" s="246"/>
      <c r="B897" s="246"/>
      <c r="C897" s="246"/>
      <c r="D897" s="246"/>
      <c r="E897" s="323"/>
      <c r="F897" s="323"/>
      <c r="G897" s="419"/>
      <c r="H897" s="325"/>
      <c r="I897" s="325"/>
      <c r="J897" s="325"/>
      <c r="K897" s="323"/>
      <c r="L897" s="326"/>
      <c r="M897" s="323"/>
      <c r="N897" s="158"/>
      <c r="O897" s="158"/>
      <c r="P897" s="158"/>
      <c r="Q897" s="158"/>
      <c r="R897" s="420"/>
      <c r="S897" s="197" t="n">
        <f aca="false">P897*R897</f>
        <v>0</v>
      </c>
      <c r="T897" s="421"/>
      <c r="U897" s="192" t="n">
        <f aca="false">S897*$T$828/SUM($S$828:$S$841)</f>
        <v>0</v>
      </c>
      <c r="V897" s="197" t="n">
        <f aca="false">U897+S897</f>
        <v>0</v>
      </c>
      <c r="W897" s="197" t="e">
        <f aca="false">V897/P897</f>
        <v>#DIV/0!</v>
      </c>
    </row>
    <row r="898" customFormat="false" ht="15" hidden="false" customHeight="false" outlineLevel="0" collapsed="false">
      <c r="A898" s="246"/>
      <c r="B898" s="246"/>
      <c r="C898" s="246"/>
      <c r="D898" s="246"/>
      <c r="E898" s="122"/>
      <c r="F898" s="122"/>
      <c r="G898" s="86"/>
      <c r="H898" s="257"/>
      <c r="I898" s="257"/>
      <c r="J898" s="257"/>
      <c r="K898" s="122"/>
      <c r="L898" s="199"/>
      <c r="M898" s="122"/>
      <c r="N898" s="63"/>
      <c r="O898" s="63"/>
      <c r="P898" s="63"/>
      <c r="Q898" s="63"/>
      <c r="R898" s="422"/>
      <c r="S898" s="30" t="n">
        <f aca="false">P898*R898</f>
        <v>0</v>
      </c>
      <c r="T898" s="123"/>
      <c r="U898" s="192" t="n">
        <f aca="false">S898*$T$828/SUM($S$828:$S$841)</f>
        <v>0</v>
      </c>
      <c r="V898" s="30" t="n">
        <f aca="false">U898+S898</f>
        <v>0</v>
      </c>
      <c r="W898" s="30" t="e">
        <f aca="false">V898/P898</f>
        <v>#DIV/0!</v>
      </c>
    </row>
    <row r="899" customFormat="false" ht="15" hidden="false" customHeight="false" outlineLevel="0" collapsed="false">
      <c r="A899" s="246"/>
      <c r="B899" s="246"/>
      <c r="C899" s="246"/>
      <c r="D899" s="246"/>
      <c r="E899" s="122"/>
      <c r="F899" s="122"/>
      <c r="G899" s="86"/>
      <c r="H899" s="257"/>
      <c r="I899" s="257"/>
      <c r="J899" s="257"/>
      <c r="K899" s="122"/>
      <c r="L899" s="199"/>
      <c r="M899" s="122"/>
      <c r="N899" s="63"/>
      <c r="O899" s="63"/>
      <c r="P899" s="63"/>
      <c r="Q899" s="63"/>
      <c r="R899" s="422"/>
      <c r="S899" s="30" t="n">
        <f aca="false">P899*R899</f>
        <v>0</v>
      </c>
      <c r="T899" s="123"/>
      <c r="U899" s="192" t="n">
        <f aca="false">S899*$T$828/SUM($S$828:$S$841)</f>
        <v>0</v>
      </c>
      <c r="V899" s="30" t="n">
        <f aca="false">U899+S899</f>
        <v>0</v>
      </c>
      <c r="W899" s="30" t="e">
        <f aca="false">V899/P899</f>
        <v>#DIV/0!</v>
      </c>
    </row>
    <row r="900" customFormat="false" ht="15" hidden="false" customHeight="false" outlineLevel="0" collapsed="false">
      <c r="A900" s="160"/>
      <c r="B900" s="160"/>
      <c r="C900" s="160"/>
      <c r="D900" s="160"/>
      <c r="E900" s="122"/>
      <c r="F900" s="122"/>
      <c r="G900" s="86"/>
      <c r="H900" s="257"/>
      <c r="I900" s="257"/>
      <c r="J900" s="257"/>
      <c r="K900" s="122"/>
      <c r="L900" s="199"/>
      <c r="M900" s="122"/>
      <c r="N900" s="63"/>
      <c r="O900" s="63"/>
      <c r="P900" s="63"/>
      <c r="Q900" s="63"/>
      <c r="R900" s="422"/>
      <c r="S900" s="30" t="n">
        <f aca="false">P900*R900</f>
        <v>0</v>
      </c>
      <c r="T900" s="123"/>
      <c r="U900" s="192" t="n">
        <f aca="false">S900*$T$828/SUM($S$828:$S$841)</f>
        <v>0</v>
      </c>
      <c r="V900" s="30" t="n">
        <f aca="false">U900+S900</f>
        <v>0</v>
      </c>
      <c r="W900" s="30" t="e">
        <f aca="false">V900/P900</f>
        <v>#DIV/0!</v>
      </c>
    </row>
    <row r="901" customFormat="false" ht="15" hidden="false" customHeight="false" outlineLevel="0" collapsed="false">
      <c r="A901" s="160"/>
      <c r="B901" s="160"/>
      <c r="C901" s="160"/>
      <c r="D901" s="160"/>
      <c r="E901" s="122"/>
      <c r="F901" s="122"/>
      <c r="G901" s="86"/>
      <c r="H901" s="257"/>
      <c r="I901" s="257"/>
      <c r="J901" s="257"/>
      <c r="K901" s="122"/>
      <c r="L901" s="199"/>
      <c r="M901" s="122"/>
      <c r="N901" s="63"/>
      <c r="O901" s="63"/>
      <c r="P901" s="63"/>
      <c r="Q901" s="63"/>
      <c r="R901" s="422"/>
      <c r="S901" s="30" t="n">
        <f aca="false">P901*R901</f>
        <v>0</v>
      </c>
      <c r="T901" s="123"/>
      <c r="U901" s="192" t="n">
        <f aca="false">S901*$T$828/SUM($S$828:$S$841)</f>
        <v>0</v>
      </c>
      <c r="V901" s="30" t="n">
        <f aca="false">U901+S901</f>
        <v>0</v>
      </c>
      <c r="W901" s="30" t="e">
        <f aca="false">V901/P901</f>
        <v>#DIV/0!</v>
      </c>
    </row>
    <row r="902" customFormat="false" ht="15" hidden="false" customHeight="false" outlineLevel="0" collapsed="false">
      <c r="A902" s="160"/>
      <c r="B902" s="160"/>
      <c r="C902" s="160"/>
      <c r="D902" s="160"/>
      <c r="E902" s="122"/>
      <c r="F902" s="122"/>
      <c r="G902" s="86"/>
      <c r="H902" s="257"/>
      <c r="I902" s="257"/>
      <c r="J902" s="257"/>
      <c r="K902" s="122"/>
      <c r="L902" s="199"/>
      <c r="M902" s="122"/>
      <c r="N902" s="63"/>
      <c r="O902" s="63"/>
      <c r="P902" s="63"/>
      <c r="Q902" s="63"/>
      <c r="R902" s="422"/>
      <c r="S902" s="30" t="n">
        <f aca="false">P902*R902</f>
        <v>0</v>
      </c>
      <c r="T902" s="123"/>
      <c r="U902" s="192" t="n">
        <f aca="false">S902*$T$828/SUM($S$828:$S$841)</f>
        <v>0</v>
      </c>
      <c r="V902" s="30" t="n">
        <f aca="false">U902+S902</f>
        <v>0</v>
      </c>
      <c r="W902" s="30" t="e">
        <f aca="false">V902/P902</f>
        <v>#DIV/0!</v>
      </c>
    </row>
    <row r="903" customFormat="false" ht="15" hidden="false" customHeight="false" outlineLevel="0" collapsed="false">
      <c r="A903" s="160"/>
      <c r="B903" s="160"/>
      <c r="C903" s="160"/>
      <c r="D903" s="160"/>
      <c r="E903" s="122"/>
      <c r="F903" s="122"/>
      <c r="G903" s="86"/>
      <c r="H903" s="257"/>
      <c r="I903" s="257"/>
      <c r="J903" s="257"/>
      <c r="K903" s="122"/>
      <c r="L903" s="199"/>
      <c r="M903" s="122"/>
      <c r="N903" s="63"/>
      <c r="O903" s="63"/>
      <c r="P903" s="63"/>
      <c r="Q903" s="63"/>
      <c r="R903" s="422"/>
      <c r="S903" s="30" t="n">
        <f aca="false">P903*R903</f>
        <v>0</v>
      </c>
      <c r="T903" s="123"/>
      <c r="U903" s="192" t="n">
        <f aca="false">S903*$T$828/SUM($S$828:$S$841)</f>
        <v>0</v>
      </c>
      <c r="V903" s="30" t="n">
        <f aca="false">U903+S903</f>
        <v>0</v>
      </c>
      <c r="W903" s="30" t="e">
        <f aca="false">V903/P903</f>
        <v>#DIV/0!</v>
      </c>
    </row>
    <row r="904" customFormat="false" ht="15" hidden="false" customHeight="false" outlineLevel="0" collapsed="false">
      <c r="A904" s="160"/>
      <c r="B904" s="160"/>
      <c r="C904" s="160"/>
      <c r="D904" s="160"/>
      <c r="E904" s="122"/>
      <c r="F904" s="122"/>
      <c r="G904" s="86"/>
      <c r="H904" s="257"/>
      <c r="I904" s="257"/>
      <c r="J904" s="257"/>
      <c r="K904" s="122"/>
      <c r="L904" s="199"/>
      <c r="M904" s="122"/>
      <c r="N904" s="63"/>
      <c r="O904" s="63"/>
      <c r="P904" s="63"/>
      <c r="Q904" s="63"/>
      <c r="R904" s="422"/>
      <c r="S904" s="30" t="n">
        <f aca="false">P904*R904</f>
        <v>0</v>
      </c>
      <c r="T904" s="123"/>
      <c r="U904" s="192" t="n">
        <f aca="false">S904*$T$828/SUM($S$828:$S$841)</f>
        <v>0</v>
      </c>
      <c r="V904" s="30" t="n">
        <f aca="false">U904+S904</f>
        <v>0</v>
      </c>
      <c r="W904" s="30" t="e">
        <f aca="false">V904/P904</f>
        <v>#DIV/0!</v>
      </c>
    </row>
    <row r="905" customFormat="false" ht="15" hidden="false" customHeight="false" outlineLevel="0" collapsed="false">
      <c r="A905" s="160"/>
      <c r="B905" s="160"/>
      <c r="C905" s="160"/>
      <c r="D905" s="160"/>
      <c r="E905" s="122"/>
      <c r="F905" s="122"/>
      <c r="G905" s="86"/>
      <c r="H905" s="257"/>
      <c r="I905" s="257"/>
      <c r="J905" s="257"/>
      <c r="K905" s="122"/>
      <c r="L905" s="199"/>
      <c r="M905" s="122"/>
      <c r="N905" s="63"/>
      <c r="O905" s="63"/>
      <c r="P905" s="63"/>
      <c r="Q905" s="63"/>
      <c r="R905" s="422"/>
      <c r="S905" s="30" t="n">
        <f aca="false">P905*R905</f>
        <v>0</v>
      </c>
      <c r="T905" s="123"/>
      <c r="U905" s="192" t="n">
        <f aca="false">S905*$T$828/SUM($S$828:$S$841)</f>
        <v>0</v>
      </c>
      <c r="V905" s="30" t="n">
        <f aca="false">U905+S905</f>
        <v>0</v>
      </c>
      <c r="W905" s="30" t="e">
        <f aca="false">V905/P905</f>
        <v>#DIV/0!</v>
      </c>
    </row>
    <row r="906" customFormat="false" ht="15" hidden="false" customHeight="false" outlineLevel="0" collapsed="false">
      <c r="A906" s="160"/>
      <c r="B906" s="160"/>
      <c r="C906" s="160"/>
      <c r="D906" s="160"/>
      <c r="E906" s="122"/>
      <c r="F906" s="122"/>
      <c r="G906" s="86"/>
      <c r="H906" s="257"/>
      <c r="I906" s="257"/>
      <c r="J906" s="257"/>
      <c r="K906" s="122"/>
      <c r="L906" s="199"/>
      <c r="M906" s="122"/>
      <c r="N906" s="63"/>
      <c r="O906" s="63"/>
      <c r="P906" s="63"/>
      <c r="Q906" s="63"/>
      <c r="R906" s="422"/>
      <c r="S906" s="30" t="n">
        <f aca="false">P906*R906</f>
        <v>0</v>
      </c>
      <c r="T906" s="123"/>
      <c r="U906" s="192" t="n">
        <f aca="false">S906*$T$828/SUM($S$828:$S$841)</f>
        <v>0</v>
      </c>
      <c r="V906" s="30" t="n">
        <f aca="false">U906+S906</f>
        <v>0</v>
      </c>
      <c r="W906" s="30" t="e">
        <f aca="false">V906/P906</f>
        <v>#DIV/0!</v>
      </c>
    </row>
    <row r="907" customFormat="false" ht="15" hidden="false" customHeight="false" outlineLevel="0" collapsed="false">
      <c r="A907" s="160"/>
      <c r="B907" s="160"/>
      <c r="C907" s="160"/>
      <c r="D907" s="160"/>
      <c r="E907" s="122"/>
      <c r="F907" s="122"/>
      <c r="G907" s="86"/>
      <c r="H907" s="257"/>
      <c r="I907" s="257"/>
      <c r="J907" s="257"/>
      <c r="K907" s="122"/>
      <c r="L907" s="199"/>
      <c r="M907" s="122"/>
      <c r="N907" s="63"/>
      <c r="O907" s="63"/>
      <c r="P907" s="63"/>
      <c r="Q907" s="63"/>
      <c r="R907" s="422"/>
      <c r="S907" s="30" t="n">
        <f aca="false">P907*R907</f>
        <v>0</v>
      </c>
      <c r="T907" s="123"/>
      <c r="U907" s="192" t="n">
        <f aca="false">S907*$T$828/SUM($S$828:$S$841)</f>
        <v>0</v>
      </c>
      <c r="V907" s="30" t="n">
        <f aca="false">U907+S907</f>
        <v>0</v>
      </c>
      <c r="W907" s="30" t="e">
        <f aca="false">V907/P907</f>
        <v>#DIV/0!</v>
      </c>
    </row>
    <row r="908" customFormat="false" ht="15" hidden="false" customHeight="false" outlineLevel="0" collapsed="false">
      <c r="A908" s="160"/>
      <c r="B908" s="160"/>
      <c r="C908" s="160"/>
      <c r="D908" s="160"/>
      <c r="E908" s="122"/>
      <c r="F908" s="122"/>
      <c r="G908" s="86"/>
      <c r="H908" s="257"/>
      <c r="I908" s="257"/>
      <c r="J908" s="257"/>
      <c r="K908" s="122"/>
      <c r="L908" s="199"/>
      <c r="M908" s="122"/>
      <c r="N908" s="63"/>
      <c r="O908" s="63"/>
      <c r="P908" s="63"/>
      <c r="Q908" s="63"/>
      <c r="R908" s="422"/>
      <c r="S908" s="30" t="n">
        <f aca="false">P908*R908</f>
        <v>0</v>
      </c>
      <c r="T908" s="123"/>
      <c r="U908" s="192" t="n">
        <f aca="false">S908*$T$828/SUM($S$828:$S$841)</f>
        <v>0</v>
      </c>
      <c r="V908" s="30" t="n">
        <f aca="false">U908+S908</f>
        <v>0</v>
      </c>
      <c r="W908" s="30" t="e">
        <f aca="false">V908/P908</f>
        <v>#DIV/0!</v>
      </c>
    </row>
    <row r="909" customFormat="false" ht="15" hidden="false" customHeight="false" outlineLevel="0" collapsed="false">
      <c r="A909" s="160"/>
      <c r="B909" s="160"/>
      <c r="C909" s="160"/>
      <c r="D909" s="160"/>
      <c r="E909" s="122"/>
      <c r="F909" s="122"/>
      <c r="G909" s="86"/>
      <c r="H909" s="257"/>
      <c r="I909" s="257"/>
      <c r="J909" s="257"/>
      <c r="K909" s="122"/>
      <c r="L909" s="199"/>
      <c r="M909" s="122"/>
      <c r="N909" s="63"/>
      <c r="O909" s="63"/>
      <c r="P909" s="63"/>
      <c r="Q909" s="63"/>
      <c r="R909" s="422"/>
      <c r="S909" s="30" t="n">
        <f aca="false">P909*R909</f>
        <v>0</v>
      </c>
      <c r="T909" s="123"/>
      <c r="U909" s="192" t="n">
        <f aca="false">S909*$T$828/SUM($S$828:$S$841)</f>
        <v>0</v>
      </c>
      <c r="V909" s="30" t="n">
        <f aca="false">U909+S909</f>
        <v>0</v>
      </c>
      <c r="W909" s="30" t="e">
        <f aca="false">V909/P909</f>
        <v>#DIV/0!</v>
      </c>
    </row>
    <row r="910" customFormat="false" ht="15" hidden="false" customHeight="false" outlineLevel="0" collapsed="false">
      <c r="A910" s="160"/>
      <c r="B910" s="160"/>
      <c r="C910" s="160"/>
      <c r="D910" s="160"/>
      <c r="E910" s="122"/>
      <c r="F910" s="122"/>
      <c r="G910" s="86"/>
      <c r="H910" s="257"/>
      <c r="I910" s="257"/>
      <c r="J910" s="257"/>
      <c r="K910" s="122"/>
      <c r="L910" s="199"/>
      <c r="M910" s="122"/>
      <c r="N910" s="63"/>
      <c r="O910" s="63"/>
      <c r="P910" s="63"/>
      <c r="Q910" s="63"/>
      <c r="R910" s="422"/>
      <c r="S910" s="30" t="n">
        <f aca="false">P910*R910</f>
        <v>0</v>
      </c>
      <c r="T910" s="123"/>
      <c r="U910" s="192" t="n">
        <f aca="false">S910*$T$828/SUM($S$828:$S$841)</f>
        <v>0</v>
      </c>
      <c r="V910" s="30" t="n">
        <f aca="false">U910+S910</f>
        <v>0</v>
      </c>
      <c r="W910" s="30" t="e">
        <f aca="false">V910/P910</f>
        <v>#DIV/0!</v>
      </c>
    </row>
    <row r="911" customFormat="false" ht="15" hidden="false" customHeight="false" outlineLevel="0" collapsed="false">
      <c r="A911" s="160"/>
      <c r="B911" s="160"/>
      <c r="C911" s="160"/>
      <c r="D911" s="160"/>
      <c r="E911" s="122"/>
      <c r="F911" s="122"/>
      <c r="G911" s="86"/>
      <c r="H911" s="257"/>
      <c r="I911" s="257"/>
      <c r="J911" s="257"/>
      <c r="K911" s="122"/>
      <c r="L911" s="199"/>
      <c r="M911" s="122"/>
      <c r="N911" s="63"/>
      <c r="O911" s="63"/>
      <c r="P911" s="63"/>
      <c r="Q911" s="63"/>
      <c r="R911" s="422"/>
      <c r="S911" s="30" t="n">
        <f aca="false">P911*R911</f>
        <v>0</v>
      </c>
      <c r="T911" s="123"/>
      <c r="U911" s="192" t="n">
        <f aca="false">S911*$T$828/SUM($S$828:$S$841)</f>
        <v>0</v>
      </c>
      <c r="V911" s="30" t="n">
        <f aca="false">U911+S911</f>
        <v>0</v>
      </c>
      <c r="W911" s="30" t="e">
        <f aca="false">V911/P911</f>
        <v>#DIV/0!</v>
      </c>
    </row>
    <row r="912" customFormat="false" ht="15" hidden="false" customHeight="false" outlineLevel="0" collapsed="false">
      <c r="A912" s="160"/>
      <c r="B912" s="160"/>
      <c r="C912" s="160"/>
      <c r="D912" s="160"/>
      <c r="E912" s="122"/>
      <c r="F912" s="122"/>
      <c r="G912" s="86"/>
      <c r="H912" s="257"/>
      <c r="I912" s="257"/>
      <c r="J912" s="257"/>
      <c r="K912" s="122"/>
      <c r="L912" s="199"/>
      <c r="M912" s="122"/>
      <c r="N912" s="63"/>
      <c r="O912" s="63"/>
      <c r="P912" s="63"/>
      <c r="Q912" s="63"/>
      <c r="R912" s="422"/>
      <c r="S912" s="30" t="n">
        <f aca="false">P912*R912</f>
        <v>0</v>
      </c>
      <c r="T912" s="123"/>
      <c r="U912" s="192" t="n">
        <f aca="false">S912*$T$828/SUM($S$828:$S$841)</f>
        <v>0</v>
      </c>
      <c r="V912" s="30" t="n">
        <f aca="false">U912+S912</f>
        <v>0</v>
      </c>
      <c r="W912" s="30" t="e">
        <f aca="false">V912/P912</f>
        <v>#DIV/0!</v>
      </c>
    </row>
    <row r="913" customFormat="false" ht="15" hidden="false" customHeight="false" outlineLevel="0" collapsed="false">
      <c r="A913" s="160"/>
      <c r="B913" s="160"/>
      <c r="C913" s="160"/>
      <c r="D913" s="160"/>
      <c r="E913" s="122"/>
      <c r="F913" s="122"/>
      <c r="G913" s="86"/>
      <c r="H913" s="257"/>
      <c r="I913" s="257"/>
      <c r="J913" s="257"/>
      <c r="K913" s="122"/>
      <c r="L913" s="199"/>
      <c r="M913" s="122"/>
      <c r="N913" s="63"/>
      <c r="O913" s="63"/>
      <c r="P913" s="63"/>
      <c r="Q913" s="63"/>
      <c r="R913" s="422"/>
      <c r="S913" s="30" t="n">
        <f aca="false">P913*R913</f>
        <v>0</v>
      </c>
      <c r="T913" s="123"/>
      <c r="U913" s="192" t="n">
        <f aca="false">S913*$T$828/SUM($S$828:$S$841)</f>
        <v>0</v>
      </c>
      <c r="V913" s="30" t="n">
        <f aca="false">U913+S913</f>
        <v>0</v>
      </c>
      <c r="W913" s="30" t="e">
        <f aca="false">V913/P913</f>
        <v>#DIV/0!</v>
      </c>
    </row>
    <row r="914" customFormat="false" ht="15" hidden="false" customHeight="false" outlineLevel="0" collapsed="false">
      <c r="A914" s="160"/>
      <c r="B914" s="160"/>
      <c r="C914" s="160"/>
      <c r="D914" s="160"/>
      <c r="E914" s="122"/>
      <c r="F914" s="122"/>
      <c r="G914" s="86"/>
      <c r="H914" s="257"/>
      <c r="I914" s="257"/>
      <c r="J914" s="257"/>
      <c r="K914" s="122"/>
      <c r="L914" s="199"/>
      <c r="M914" s="122"/>
      <c r="N914" s="63"/>
      <c r="O914" s="63"/>
      <c r="P914" s="63"/>
      <c r="Q914" s="63"/>
      <c r="R914" s="422"/>
      <c r="S914" s="30" t="n">
        <f aca="false">P914*R914</f>
        <v>0</v>
      </c>
      <c r="T914" s="123"/>
      <c r="U914" s="192" t="n">
        <f aca="false">S914*$T$828/SUM($S$828:$S$841)</f>
        <v>0</v>
      </c>
      <c r="V914" s="30" t="n">
        <f aca="false">U914+S914</f>
        <v>0</v>
      </c>
      <c r="W914" s="30" t="e">
        <f aca="false">V914/P914</f>
        <v>#DIV/0!</v>
      </c>
    </row>
    <row r="915" customFormat="false" ht="15" hidden="false" customHeight="false" outlineLevel="0" collapsed="false">
      <c r="A915" s="160"/>
      <c r="B915" s="160"/>
      <c r="C915" s="160"/>
      <c r="D915" s="160"/>
      <c r="E915" s="122"/>
      <c r="F915" s="122"/>
      <c r="G915" s="86"/>
      <c r="H915" s="257"/>
      <c r="I915" s="257"/>
      <c r="J915" s="257"/>
      <c r="K915" s="122"/>
      <c r="L915" s="199"/>
      <c r="M915" s="122"/>
      <c r="N915" s="63"/>
      <c r="O915" s="63"/>
      <c r="P915" s="63"/>
      <c r="Q915" s="63"/>
      <c r="R915" s="422"/>
      <c r="S915" s="30" t="n">
        <f aca="false">P915*R915</f>
        <v>0</v>
      </c>
      <c r="T915" s="123"/>
      <c r="U915" s="192" t="n">
        <f aca="false">S915*$T$828/SUM($S$828:$S$841)</f>
        <v>0</v>
      </c>
      <c r="V915" s="30" t="n">
        <f aca="false">U915+S915</f>
        <v>0</v>
      </c>
      <c r="W915" s="30" t="e">
        <f aca="false">V915/P915</f>
        <v>#DIV/0!</v>
      </c>
    </row>
    <row r="916" customFormat="false" ht="15" hidden="false" customHeight="false" outlineLevel="0" collapsed="false">
      <c r="A916" s="160"/>
      <c r="B916" s="160"/>
      <c r="C916" s="160"/>
      <c r="D916" s="160"/>
      <c r="E916" s="122"/>
      <c r="F916" s="122"/>
      <c r="G916" s="86"/>
      <c r="H916" s="257"/>
      <c r="I916" s="257"/>
      <c r="J916" s="257"/>
      <c r="K916" s="122"/>
      <c r="L916" s="199"/>
      <c r="M916" s="122"/>
      <c r="N916" s="63"/>
      <c r="O916" s="63"/>
      <c r="P916" s="63"/>
      <c r="Q916" s="63"/>
      <c r="R916" s="422"/>
      <c r="S916" s="30" t="n">
        <f aca="false">P916*R916</f>
        <v>0</v>
      </c>
      <c r="T916" s="123"/>
      <c r="U916" s="192" t="n">
        <f aca="false">S916*$T$828/SUM($S$828:$S$841)</f>
        <v>0</v>
      </c>
      <c r="V916" s="30" t="n">
        <f aca="false">U916+S916</f>
        <v>0</v>
      </c>
      <c r="W916" s="30" t="e">
        <f aca="false">V916/P916</f>
        <v>#DIV/0!</v>
      </c>
    </row>
    <row r="917" customFormat="false" ht="15" hidden="false" customHeight="false" outlineLevel="0" collapsed="false">
      <c r="A917" s="160"/>
      <c r="B917" s="160"/>
      <c r="C917" s="160"/>
      <c r="D917" s="160"/>
      <c r="E917" s="122"/>
      <c r="F917" s="122"/>
      <c r="G917" s="86"/>
      <c r="H917" s="257"/>
      <c r="I917" s="257"/>
      <c r="J917" s="257"/>
      <c r="K917" s="122"/>
      <c r="L917" s="199"/>
      <c r="M917" s="122"/>
      <c r="N917" s="63"/>
      <c r="O917" s="63"/>
      <c r="P917" s="63"/>
      <c r="Q917" s="63"/>
      <c r="R917" s="422"/>
      <c r="S917" s="30" t="n">
        <f aca="false">P917*R917</f>
        <v>0</v>
      </c>
      <c r="T917" s="123"/>
      <c r="U917" s="192" t="n">
        <f aca="false">S917*$T$828/SUM($S$828:$S$841)</f>
        <v>0</v>
      </c>
      <c r="V917" s="30" t="n">
        <f aca="false">U917+S917</f>
        <v>0</v>
      </c>
      <c r="W917" s="30" t="e">
        <f aca="false">V917/P917</f>
        <v>#DIV/0!</v>
      </c>
    </row>
    <row r="918" customFormat="false" ht="15" hidden="false" customHeight="false" outlineLevel="0" collapsed="false">
      <c r="A918" s="160"/>
      <c r="B918" s="160"/>
      <c r="C918" s="160"/>
      <c r="D918" s="160"/>
      <c r="E918" s="122"/>
      <c r="F918" s="122"/>
      <c r="G918" s="86"/>
      <c r="H918" s="257"/>
      <c r="I918" s="257"/>
      <c r="J918" s="257"/>
      <c r="K918" s="122"/>
      <c r="L918" s="199"/>
      <c r="M918" s="122"/>
      <c r="N918" s="63"/>
      <c r="O918" s="63"/>
      <c r="P918" s="63"/>
      <c r="Q918" s="63"/>
      <c r="R918" s="422"/>
      <c r="S918" s="30" t="n">
        <f aca="false">P918*R918</f>
        <v>0</v>
      </c>
      <c r="T918" s="123"/>
      <c r="U918" s="192" t="n">
        <f aca="false">S918*$T$828/SUM($S$828:$S$841)</f>
        <v>0</v>
      </c>
      <c r="V918" s="30" t="n">
        <f aca="false">U918+S918</f>
        <v>0</v>
      </c>
      <c r="W918" s="30" t="e">
        <f aca="false">V918/P918</f>
        <v>#DIV/0!</v>
      </c>
    </row>
    <row r="919" customFormat="false" ht="15" hidden="false" customHeight="false" outlineLevel="0" collapsed="false">
      <c r="A919" s="160"/>
      <c r="B919" s="160"/>
      <c r="C919" s="160"/>
      <c r="D919" s="160"/>
      <c r="E919" s="122"/>
      <c r="F919" s="122"/>
      <c r="G919" s="86"/>
      <c r="H919" s="257"/>
      <c r="I919" s="257"/>
      <c r="J919" s="257"/>
      <c r="K919" s="122"/>
      <c r="L919" s="199"/>
      <c r="M919" s="122"/>
      <c r="N919" s="63"/>
      <c r="O919" s="63"/>
      <c r="P919" s="63"/>
      <c r="Q919" s="63"/>
      <c r="R919" s="422"/>
      <c r="S919" s="30" t="n">
        <f aca="false">P919*R919</f>
        <v>0</v>
      </c>
      <c r="T919" s="123"/>
      <c r="U919" s="192" t="n">
        <f aca="false">S919*$T$828/SUM($S$828:$S$841)</f>
        <v>0</v>
      </c>
      <c r="V919" s="30" t="n">
        <f aca="false">U919+S919</f>
        <v>0</v>
      </c>
      <c r="W919" s="30" t="e">
        <f aca="false">V919/P919</f>
        <v>#DIV/0!</v>
      </c>
    </row>
    <row r="920" customFormat="false" ht="15" hidden="false" customHeight="false" outlineLevel="0" collapsed="false">
      <c r="A920" s="160"/>
      <c r="B920" s="160"/>
      <c r="C920" s="160"/>
      <c r="D920" s="160"/>
      <c r="E920" s="122"/>
      <c r="F920" s="122"/>
      <c r="G920" s="86"/>
      <c r="H920" s="257"/>
      <c r="I920" s="257"/>
      <c r="J920" s="257"/>
      <c r="K920" s="122"/>
      <c r="L920" s="199"/>
      <c r="M920" s="122"/>
      <c r="N920" s="63"/>
      <c r="O920" s="63"/>
      <c r="P920" s="63"/>
      <c r="Q920" s="63"/>
      <c r="R920" s="422"/>
      <c r="S920" s="30" t="n">
        <f aca="false">P920*R920</f>
        <v>0</v>
      </c>
      <c r="T920" s="123"/>
      <c r="U920" s="192" t="n">
        <f aca="false">S920*$T$828/SUM($S$828:$S$841)</f>
        <v>0</v>
      </c>
      <c r="V920" s="30" t="n">
        <f aca="false">U920+S920</f>
        <v>0</v>
      </c>
      <c r="W920" s="30" t="e">
        <f aca="false">V920/P920</f>
        <v>#DIV/0!</v>
      </c>
    </row>
    <row r="921" customFormat="false" ht="15" hidden="false" customHeight="false" outlineLevel="0" collapsed="false">
      <c r="A921" s="160"/>
      <c r="B921" s="160"/>
      <c r="C921" s="160"/>
      <c r="D921" s="160"/>
      <c r="E921" s="122"/>
      <c r="F921" s="122"/>
      <c r="G921" s="86"/>
      <c r="H921" s="257"/>
      <c r="I921" s="257"/>
      <c r="J921" s="257"/>
      <c r="K921" s="122"/>
      <c r="L921" s="199"/>
      <c r="M921" s="122"/>
      <c r="N921" s="63"/>
      <c r="O921" s="63"/>
      <c r="P921" s="63"/>
      <c r="Q921" s="63"/>
      <c r="R921" s="422"/>
      <c r="S921" s="30" t="n">
        <f aca="false">P921*R921</f>
        <v>0</v>
      </c>
      <c r="T921" s="123"/>
      <c r="U921" s="192" t="n">
        <f aca="false">S921*$T$828/SUM($S$828:$S$841)</f>
        <v>0</v>
      </c>
      <c r="V921" s="30" t="n">
        <f aca="false">U921+S921</f>
        <v>0</v>
      </c>
      <c r="W921" s="30" t="e">
        <f aca="false">V921/P921</f>
        <v>#DIV/0!</v>
      </c>
    </row>
    <row r="922" customFormat="false" ht="15" hidden="false" customHeight="false" outlineLevel="0" collapsed="false">
      <c r="A922" s="160"/>
      <c r="B922" s="160"/>
      <c r="C922" s="160"/>
      <c r="D922" s="160"/>
      <c r="E922" s="122"/>
      <c r="F922" s="122"/>
      <c r="G922" s="86"/>
      <c r="H922" s="257"/>
      <c r="I922" s="257"/>
      <c r="J922" s="257"/>
      <c r="K922" s="122"/>
      <c r="L922" s="199"/>
      <c r="M922" s="122"/>
      <c r="N922" s="63"/>
      <c r="O922" s="63"/>
      <c r="P922" s="63"/>
      <c r="Q922" s="63"/>
      <c r="R922" s="422"/>
      <c r="S922" s="30" t="n">
        <f aca="false">P922*R922</f>
        <v>0</v>
      </c>
      <c r="T922" s="123"/>
      <c r="U922" s="192" t="n">
        <f aca="false">S922*$T$828/SUM($S$828:$S$841)</f>
        <v>0</v>
      </c>
      <c r="V922" s="30" t="n">
        <f aca="false">U922+S922</f>
        <v>0</v>
      </c>
      <c r="W922" s="30" t="e">
        <f aca="false">V922/P922</f>
        <v>#DIV/0!</v>
      </c>
    </row>
    <row r="923" customFormat="false" ht="15" hidden="false" customHeight="false" outlineLevel="0" collapsed="false">
      <c r="A923" s="160"/>
      <c r="B923" s="160"/>
      <c r="C923" s="160"/>
      <c r="D923" s="160"/>
      <c r="E923" s="122"/>
      <c r="F923" s="122"/>
      <c r="G923" s="86"/>
      <c r="H923" s="257"/>
      <c r="I923" s="257"/>
      <c r="J923" s="257"/>
      <c r="K923" s="122"/>
      <c r="L923" s="199"/>
      <c r="M923" s="122"/>
      <c r="N923" s="63"/>
      <c r="O923" s="63"/>
      <c r="P923" s="63"/>
      <c r="Q923" s="63"/>
      <c r="R923" s="422"/>
      <c r="S923" s="30" t="n">
        <f aca="false">P923*R923</f>
        <v>0</v>
      </c>
      <c r="T923" s="123"/>
      <c r="U923" s="192" t="n">
        <f aca="false">S923*$T$828/SUM($S$828:$S$841)</f>
        <v>0</v>
      </c>
      <c r="V923" s="30" t="n">
        <f aca="false">U923+S923</f>
        <v>0</v>
      </c>
      <c r="W923" s="30" t="e">
        <f aca="false">V923/P923</f>
        <v>#DIV/0!</v>
      </c>
    </row>
    <row r="924" customFormat="false" ht="15" hidden="false" customHeight="false" outlineLevel="0" collapsed="false">
      <c r="A924" s="160"/>
      <c r="B924" s="160"/>
      <c r="C924" s="160"/>
      <c r="D924" s="160"/>
      <c r="E924" s="122"/>
      <c r="F924" s="122"/>
      <c r="G924" s="86"/>
      <c r="H924" s="257"/>
      <c r="I924" s="257"/>
      <c r="J924" s="257"/>
      <c r="K924" s="122"/>
      <c r="L924" s="199"/>
      <c r="M924" s="122"/>
      <c r="N924" s="63"/>
      <c r="O924" s="63"/>
      <c r="P924" s="63"/>
      <c r="Q924" s="63"/>
      <c r="R924" s="422"/>
      <c r="S924" s="30" t="n">
        <f aca="false">P924*R924</f>
        <v>0</v>
      </c>
      <c r="T924" s="123"/>
      <c r="U924" s="192" t="n">
        <f aca="false">S924*$T$828/SUM($S$828:$S$841)</f>
        <v>0</v>
      </c>
      <c r="V924" s="30" t="n">
        <f aca="false">U924+S924</f>
        <v>0</v>
      </c>
      <c r="W924" s="30" t="e">
        <f aca="false">V924/P924</f>
        <v>#DIV/0!</v>
      </c>
    </row>
    <row r="925" customFormat="false" ht="15" hidden="false" customHeight="false" outlineLevel="0" collapsed="false">
      <c r="A925" s="160"/>
      <c r="B925" s="160"/>
      <c r="C925" s="160"/>
      <c r="D925" s="160"/>
      <c r="E925" s="122"/>
      <c r="F925" s="122"/>
      <c r="G925" s="86"/>
      <c r="H925" s="257"/>
      <c r="I925" s="257"/>
      <c r="J925" s="257"/>
      <c r="K925" s="122"/>
      <c r="L925" s="199"/>
      <c r="M925" s="122"/>
      <c r="N925" s="63"/>
      <c r="O925" s="63"/>
      <c r="P925" s="63"/>
      <c r="Q925" s="63"/>
      <c r="R925" s="422"/>
      <c r="S925" s="30" t="n">
        <f aca="false">P925*R925</f>
        <v>0</v>
      </c>
      <c r="T925" s="123"/>
      <c r="U925" s="192" t="n">
        <f aca="false">S925*$T$828/SUM($S$828:$S$841)</f>
        <v>0</v>
      </c>
      <c r="V925" s="30" t="n">
        <f aca="false">U925+S925</f>
        <v>0</v>
      </c>
      <c r="W925" s="30" t="e">
        <f aca="false">V925/P925</f>
        <v>#DIV/0!</v>
      </c>
    </row>
    <row r="926" customFormat="false" ht="15" hidden="false" customHeight="false" outlineLevel="0" collapsed="false">
      <c r="A926" s="160"/>
      <c r="B926" s="160"/>
      <c r="C926" s="160"/>
      <c r="D926" s="160"/>
      <c r="E926" s="122"/>
      <c r="F926" s="122"/>
      <c r="G926" s="86"/>
      <c r="H926" s="257"/>
      <c r="I926" s="257"/>
      <c r="J926" s="257"/>
      <c r="K926" s="423"/>
      <c r="L926" s="199"/>
      <c r="M926" s="122"/>
      <c r="N926" s="63"/>
      <c r="O926" s="63"/>
      <c r="P926" s="63"/>
      <c r="Q926" s="63"/>
      <c r="R926" s="424"/>
      <c r="S926" s="30" t="n">
        <f aca="false">P926*R926</f>
        <v>0</v>
      </c>
      <c r="T926" s="258"/>
      <c r="U926" s="192" t="n">
        <f aca="false">S926*$T$828/SUM($S$828:$S$841)</f>
        <v>0</v>
      </c>
      <c r="V926" s="30" t="n">
        <f aca="false">U926+S926</f>
        <v>0</v>
      </c>
      <c r="W926" s="30" t="e">
        <f aca="false">V926/P926</f>
        <v>#DIV/0!</v>
      </c>
    </row>
    <row r="927" customFormat="false" ht="15" hidden="false" customHeight="false" outlineLevel="0" collapsed="false">
      <c r="A927" s="160"/>
      <c r="B927" s="160"/>
      <c r="C927" s="160"/>
      <c r="D927" s="160"/>
      <c r="E927" s="122"/>
      <c r="F927" s="122"/>
      <c r="G927" s="86"/>
      <c r="H927" s="257"/>
      <c r="I927" s="257"/>
      <c r="J927" s="257"/>
      <c r="K927" s="423"/>
      <c r="L927" s="199"/>
      <c r="M927" s="122"/>
      <c r="N927" s="63"/>
      <c r="O927" s="63"/>
      <c r="P927" s="63"/>
      <c r="Q927" s="63"/>
      <c r="R927" s="424"/>
      <c r="S927" s="30" t="n">
        <f aca="false">P927*R927</f>
        <v>0</v>
      </c>
      <c r="T927" s="258"/>
      <c r="U927" s="192" t="n">
        <f aca="false">S927*$T$828/SUM($S$828:$S$841)</f>
        <v>0</v>
      </c>
      <c r="V927" s="30" t="n">
        <f aca="false">U927+S927</f>
        <v>0</v>
      </c>
      <c r="W927" s="30" t="e">
        <f aca="false">V927/P927</f>
        <v>#DIV/0!</v>
      </c>
    </row>
    <row r="928" customFormat="false" ht="15" hidden="false" customHeight="false" outlineLevel="0" collapsed="false">
      <c r="A928" s="160"/>
      <c r="B928" s="160"/>
      <c r="C928" s="160"/>
      <c r="D928" s="160"/>
      <c r="E928" s="122"/>
      <c r="F928" s="122"/>
      <c r="G928" s="86"/>
      <c r="H928" s="257"/>
      <c r="I928" s="257"/>
      <c r="J928" s="257"/>
      <c r="K928" s="423"/>
      <c r="L928" s="199"/>
      <c r="M928" s="122"/>
      <c r="N928" s="63"/>
      <c r="O928" s="63"/>
      <c r="P928" s="63"/>
      <c r="Q928" s="63"/>
      <c r="R928" s="424"/>
      <c r="S928" s="30" t="n">
        <f aca="false">P928*R928</f>
        <v>0</v>
      </c>
      <c r="T928" s="258"/>
      <c r="U928" s="192" t="n">
        <f aca="false">S928*$T$828/SUM($S$828:$S$841)</f>
        <v>0</v>
      </c>
      <c r="V928" s="30" t="n">
        <f aca="false">U928+S928</f>
        <v>0</v>
      </c>
      <c r="W928" s="30" t="e">
        <f aca="false">V928/P928</f>
        <v>#DIV/0!</v>
      </c>
    </row>
    <row r="929" customFormat="false" ht="15" hidden="false" customHeight="false" outlineLevel="0" collapsed="false">
      <c r="A929" s="160"/>
      <c r="B929" s="160"/>
      <c r="C929" s="160"/>
      <c r="D929" s="160"/>
      <c r="E929" s="122"/>
      <c r="F929" s="122"/>
      <c r="G929" s="86"/>
      <c r="H929" s="257"/>
      <c r="I929" s="257"/>
      <c r="J929" s="257"/>
      <c r="K929" s="423"/>
      <c r="L929" s="199"/>
      <c r="M929" s="122"/>
      <c r="N929" s="63"/>
      <c r="O929" s="63"/>
      <c r="P929" s="63"/>
      <c r="Q929" s="63"/>
      <c r="R929" s="424"/>
      <c r="S929" s="30" t="n">
        <f aca="false">P929*R929</f>
        <v>0</v>
      </c>
      <c r="T929" s="258"/>
      <c r="U929" s="192" t="n">
        <f aca="false">S929*$T$828/SUM($S$828:$S$841)</f>
        <v>0</v>
      </c>
      <c r="V929" s="30" t="n">
        <f aca="false">U929+S929</f>
        <v>0</v>
      </c>
      <c r="W929" s="30" t="e">
        <f aca="false">V929/P929</f>
        <v>#DIV/0!</v>
      </c>
    </row>
    <row r="930" customFormat="false" ht="15" hidden="false" customHeight="false" outlineLevel="0" collapsed="false">
      <c r="A930" s="160"/>
      <c r="B930" s="160"/>
      <c r="C930" s="160"/>
      <c r="D930" s="160"/>
      <c r="E930" s="122"/>
      <c r="F930" s="122"/>
      <c r="G930" s="86"/>
      <c r="H930" s="257"/>
      <c r="I930" s="257"/>
      <c r="J930" s="257"/>
      <c r="K930" s="423"/>
      <c r="L930" s="199"/>
      <c r="M930" s="122"/>
      <c r="N930" s="63"/>
      <c r="O930" s="63"/>
      <c r="P930" s="63"/>
      <c r="Q930" s="63"/>
      <c r="R930" s="424"/>
      <c r="S930" s="30" t="n">
        <f aca="false">P930*R930</f>
        <v>0</v>
      </c>
      <c r="T930" s="258"/>
      <c r="U930" s="192" t="n">
        <f aca="false">S930*$T$828/SUM($S$828:$S$841)</f>
        <v>0</v>
      </c>
      <c r="V930" s="30" t="n">
        <f aca="false">U930+S930</f>
        <v>0</v>
      </c>
      <c r="W930" s="30" t="e">
        <f aca="false">V930/P930</f>
        <v>#DIV/0!</v>
      </c>
    </row>
    <row r="931" customFormat="false" ht="15" hidden="false" customHeight="true" outlineLevel="0" collapsed="false">
      <c r="A931" s="160"/>
      <c r="B931" s="160"/>
      <c r="C931" s="160"/>
      <c r="D931" s="160"/>
      <c r="E931" s="122"/>
      <c r="F931" s="122"/>
      <c r="G931" s="86"/>
      <c r="H931" s="257"/>
      <c r="I931" s="257"/>
      <c r="J931" s="257"/>
      <c r="K931" s="423"/>
      <c r="L931" s="199"/>
      <c r="M931" s="122"/>
      <c r="N931" s="63"/>
      <c r="O931" s="63"/>
      <c r="P931" s="63"/>
      <c r="Q931" s="63"/>
      <c r="R931" s="424"/>
      <c r="S931" s="30" t="n">
        <f aca="false">P931*R931</f>
        <v>0</v>
      </c>
      <c r="T931" s="258"/>
      <c r="U931" s="192" t="n">
        <f aca="false">S931*$T$828/SUM($S$828:$S$841)</f>
        <v>0</v>
      </c>
      <c r="V931" s="30" t="n">
        <f aca="false">U931+S931</f>
        <v>0</v>
      </c>
      <c r="W931" s="30" t="e">
        <f aca="false">V931/P931</f>
        <v>#DIV/0!</v>
      </c>
    </row>
    <row r="932" customFormat="false" ht="15.75" hidden="false" customHeight="true" outlineLevel="0" collapsed="false">
      <c r="A932" s="160"/>
      <c r="B932" s="160"/>
      <c r="C932" s="160"/>
      <c r="D932" s="160"/>
      <c r="E932" s="122"/>
      <c r="F932" s="122"/>
      <c r="G932" s="86"/>
      <c r="H932" s="257"/>
      <c r="I932" s="257"/>
      <c r="J932" s="257"/>
      <c r="K932" s="423"/>
      <c r="L932" s="199"/>
      <c r="M932" s="122"/>
      <c r="N932" s="63"/>
      <c r="O932" s="63"/>
      <c r="P932" s="63"/>
      <c r="Q932" s="63"/>
      <c r="R932" s="424"/>
      <c r="S932" s="30" t="n">
        <f aca="false">P932*R932</f>
        <v>0</v>
      </c>
      <c r="T932" s="258"/>
      <c r="U932" s="192" t="n">
        <f aca="false">S932*$T$828/SUM($S$828:$S$841)</f>
        <v>0</v>
      </c>
      <c r="V932" s="30" t="n">
        <f aca="false">U932+S932</f>
        <v>0</v>
      </c>
      <c r="W932" s="30" t="e">
        <f aca="false">V932/P932</f>
        <v>#DIV/0!</v>
      </c>
    </row>
    <row r="933" customFormat="false" ht="15.75" hidden="false" customHeight="true" outlineLevel="0" collapsed="false">
      <c r="A933" s="160"/>
      <c r="B933" s="160"/>
      <c r="C933" s="160"/>
      <c r="D933" s="160"/>
      <c r="E933" s="122"/>
      <c r="F933" s="122"/>
      <c r="G933" s="86"/>
      <c r="H933" s="257"/>
      <c r="I933" s="257"/>
      <c r="J933" s="257"/>
      <c r="K933" s="122"/>
      <c r="L933" s="199"/>
      <c r="M933" s="122"/>
      <c r="N933" s="63"/>
      <c r="O933" s="63"/>
      <c r="P933" s="63"/>
      <c r="Q933" s="63"/>
      <c r="R933" s="422"/>
      <c r="S933" s="30" t="n">
        <f aca="false">P933*R933</f>
        <v>0</v>
      </c>
      <c r="T933" s="123"/>
      <c r="U933" s="192" t="n">
        <f aca="false">S933*$T$828/SUM($S$828:$S$841)</f>
        <v>0</v>
      </c>
      <c r="V933" s="30" t="n">
        <f aca="false">U933+S933</f>
        <v>0</v>
      </c>
      <c r="W933" s="30" t="e">
        <f aca="false">V933/P933</f>
        <v>#DIV/0!</v>
      </c>
    </row>
    <row r="934" customFormat="false" ht="15" hidden="false" customHeight="true" outlineLevel="0" collapsed="false">
      <c r="A934" s="160"/>
      <c r="B934" s="160"/>
      <c r="C934" s="160"/>
      <c r="D934" s="160"/>
      <c r="E934" s="122"/>
      <c r="F934" s="122"/>
      <c r="G934" s="86"/>
      <c r="H934" s="257"/>
      <c r="I934" s="257"/>
      <c r="J934" s="257"/>
      <c r="K934" s="122"/>
      <c r="L934" s="199"/>
      <c r="M934" s="122"/>
      <c r="N934" s="63"/>
      <c r="O934" s="63"/>
      <c r="P934" s="63"/>
      <c r="Q934" s="63"/>
      <c r="R934" s="422"/>
      <c r="S934" s="30" t="n">
        <f aca="false">P934*R934</f>
        <v>0</v>
      </c>
      <c r="T934" s="123"/>
      <c r="U934" s="192" t="n">
        <f aca="false">S934*$T$828/SUM($S$828:$S$841)</f>
        <v>0</v>
      </c>
      <c r="V934" s="30" t="n">
        <f aca="false">U934+S934</f>
        <v>0</v>
      </c>
      <c r="W934" s="30" t="e">
        <f aca="false">V934/P934</f>
        <v>#DIV/0!</v>
      </c>
    </row>
    <row r="935" customFormat="false" ht="15" hidden="false" customHeight="true" outlineLevel="0" collapsed="false">
      <c r="A935" s="160"/>
      <c r="B935" s="160"/>
      <c r="C935" s="160"/>
      <c r="D935" s="160"/>
      <c r="E935" s="122"/>
      <c r="F935" s="122"/>
      <c r="G935" s="86"/>
      <c r="H935" s="257"/>
      <c r="I935" s="257"/>
      <c r="J935" s="257"/>
      <c r="K935" s="122"/>
      <c r="L935" s="199"/>
      <c r="M935" s="122"/>
      <c r="N935" s="63"/>
      <c r="O935" s="63"/>
      <c r="P935" s="63"/>
      <c r="Q935" s="63"/>
      <c r="R935" s="422"/>
      <c r="S935" s="30" t="n">
        <f aca="false">P935*R935</f>
        <v>0</v>
      </c>
      <c r="T935" s="123"/>
      <c r="U935" s="192" t="n">
        <f aca="false">S935*$T$828/SUM($S$828:$S$841)</f>
        <v>0</v>
      </c>
      <c r="V935" s="30" t="n">
        <f aca="false">U935+S935</f>
        <v>0</v>
      </c>
      <c r="W935" s="30" t="e">
        <f aca="false">V935/P935</f>
        <v>#DIV/0!</v>
      </c>
    </row>
    <row r="936" customFormat="false" ht="15" hidden="false" customHeight="true" outlineLevel="0" collapsed="false">
      <c r="A936" s="160"/>
      <c r="B936" s="160"/>
      <c r="C936" s="160"/>
      <c r="D936" s="160"/>
      <c r="E936" s="122"/>
      <c r="F936" s="122"/>
      <c r="G936" s="86"/>
      <c r="H936" s="257"/>
      <c r="I936" s="257"/>
      <c r="J936" s="257"/>
      <c r="K936" s="122"/>
      <c r="L936" s="199"/>
      <c r="M936" s="122"/>
      <c r="N936" s="63"/>
      <c r="O936" s="63"/>
      <c r="P936" s="63"/>
      <c r="Q936" s="63"/>
      <c r="R936" s="422"/>
      <c r="S936" s="30" t="n">
        <f aca="false">P936*R936</f>
        <v>0</v>
      </c>
      <c r="T936" s="123"/>
      <c r="U936" s="192" t="n">
        <f aca="false">S936*$T$828/SUM($S$828:$S$841)</f>
        <v>0</v>
      </c>
      <c r="V936" s="30" t="n">
        <f aca="false">U936+S936</f>
        <v>0</v>
      </c>
      <c r="W936" s="30" t="e">
        <f aca="false">V936/P936</f>
        <v>#DIV/0!</v>
      </c>
    </row>
    <row r="937" customFormat="false" ht="15" hidden="false" customHeight="true" outlineLevel="0" collapsed="false">
      <c r="A937" s="160"/>
      <c r="B937" s="160"/>
      <c r="C937" s="160"/>
      <c r="D937" s="160"/>
      <c r="E937" s="122"/>
      <c r="F937" s="122"/>
      <c r="G937" s="86"/>
      <c r="H937" s="257"/>
      <c r="I937" s="257"/>
      <c r="J937" s="257"/>
      <c r="K937" s="122"/>
      <c r="L937" s="199"/>
      <c r="M937" s="122"/>
      <c r="N937" s="63"/>
      <c r="O937" s="63"/>
      <c r="P937" s="63"/>
      <c r="Q937" s="63"/>
      <c r="R937" s="422"/>
      <c r="S937" s="30" t="n">
        <f aca="false">P937*R937</f>
        <v>0</v>
      </c>
      <c r="T937" s="123"/>
      <c r="U937" s="192" t="n">
        <f aca="false">S937*$T$828/SUM($S$828:$S$841)</f>
        <v>0</v>
      </c>
      <c r="V937" s="30" t="n">
        <f aca="false">U937+S937</f>
        <v>0</v>
      </c>
      <c r="W937" s="30" t="e">
        <f aca="false">V937/P937</f>
        <v>#DIV/0!</v>
      </c>
    </row>
    <row r="938" customFormat="false" ht="15" hidden="false" customHeight="true" outlineLevel="0" collapsed="false">
      <c r="A938" s="160"/>
      <c r="B938" s="160"/>
      <c r="C938" s="160"/>
      <c r="D938" s="160"/>
      <c r="E938" s="122"/>
      <c r="F938" s="122"/>
      <c r="G938" s="86"/>
      <c r="H938" s="257"/>
      <c r="I938" s="257"/>
      <c r="J938" s="257"/>
      <c r="K938" s="122"/>
      <c r="L938" s="199"/>
      <c r="M938" s="122"/>
      <c r="N938" s="63"/>
      <c r="O938" s="63"/>
      <c r="P938" s="63"/>
      <c r="Q938" s="63"/>
      <c r="R938" s="422"/>
      <c r="S938" s="30" t="n">
        <f aca="false">P938*R938</f>
        <v>0</v>
      </c>
      <c r="T938" s="123"/>
      <c r="U938" s="192" t="n">
        <f aca="false">S938*$T$828/SUM($S$828:$S$841)</f>
        <v>0</v>
      </c>
      <c r="V938" s="30" t="n">
        <f aca="false">U938+S938</f>
        <v>0</v>
      </c>
      <c r="W938" s="30" t="e">
        <f aca="false">V938/P938</f>
        <v>#DIV/0!</v>
      </c>
    </row>
    <row r="939" customFormat="false" ht="15" hidden="false" customHeight="true" outlineLevel="0" collapsed="false">
      <c r="A939" s="160"/>
      <c r="B939" s="160"/>
      <c r="C939" s="160"/>
      <c r="D939" s="160"/>
      <c r="E939" s="122"/>
      <c r="F939" s="122"/>
      <c r="G939" s="86"/>
      <c r="H939" s="257"/>
      <c r="I939" s="257"/>
      <c r="J939" s="257"/>
      <c r="K939" s="122"/>
      <c r="L939" s="199"/>
      <c r="M939" s="122"/>
      <c r="N939" s="63"/>
      <c r="O939" s="63"/>
      <c r="P939" s="63"/>
      <c r="Q939" s="63"/>
      <c r="R939" s="422"/>
      <c r="S939" s="30" t="n">
        <f aca="false">P939*R939</f>
        <v>0</v>
      </c>
      <c r="T939" s="123"/>
      <c r="U939" s="192" t="n">
        <f aca="false">S939*$T$828/SUM($S$828:$S$841)</f>
        <v>0</v>
      </c>
      <c r="V939" s="30" t="n">
        <f aca="false">U939+S939</f>
        <v>0</v>
      </c>
      <c r="W939" s="30" t="e">
        <f aca="false">V939/P939</f>
        <v>#DIV/0!</v>
      </c>
    </row>
    <row r="940" customFormat="false" ht="15" hidden="false" customHeight="true" outlineLevel="0" collapsed="false">
      <c r="A940" s="160"/>
      <c r="B940" s="160"/>
      <c r="C940" s="160"/>
      <c r="D940" s="160"/>
      <c r="E940" s="122"/>
      <c r="F940" s="122"/>
      <c r="G940" s="86"/>
      <c r="H940" s="257"/>
      <c r="I940" s="257"/>
      <c r="J940" s="257"/>
      <c r="K940" s="122"/>
      <c r="L940" s="199"/>
      <c r="M940" s="122"/>
      <c r="N940" s="63"/>
      <c r="O940" s="63"/>
      <c r="P940" s="63"/>
      <c r="Q940" s="63"/>
      <c r="R940" s="422"/>
      <c r="S940" s="30" t="n">
        <f aca="false">P940*R940</f>
        <v>0</v>
      </c>
      <c r="T940" s="123"/>
      <c r="U940" s="192" t="n">
        <f aca="false">S940*$T$828/SUM($S$828:$S$841)</f>
        <v>0</v>
      </c>
      <c r="V940" s="30" t="n">
        <f aca="false">U940+S940</f>
        <v>0</v>
      </c>
      <c r="W940" s="30" t="e">
        <f aca="false">V940/P940</f>
        <v>#DIV/0!</v>
      </c>
    </row>
    <row r="941" customFormat="false" ht="15" hidden="false" customHeight="true" outlineLevel="0" collapsed="false">
      <c r="A941" s="160"/>
      <c r="B941" s="160"/>
      <c r="C941" s="160"/>
      <c r="D941" s="160"/>
      <c r="E941" s="122"/>
      <c r="F941" s="122"/>
      <c r="G941" s="86"/>
      <c r="H941" s="257"/>
      <c r="I941" s="257"/>
      <c r="J941" s="257"/>
      <c r="K941" s="122"/>
      <c r="L941" s="199"/>
      <c r="M941" s="122"/>
      <c r="N941" s="63"/>
      <c r="O941" s="63"/>
      <c r="P941" s="63"/>
      <c r="Q941" s="63"/>
      <c r="R941" s="422"/>
      <c r="S941" s="30" t="n">
        <f aca="false">P941*R941</f>
        <v>0</v>
      </c>
      <c r="T941" s="123"/>
      <c r="U941" s="192" t="n">
        <f aca="false">S941*$T$828/SUM($S$828:$S$841)</f>
        <v>0</v>
      </c>
      <c r="V941" s="30" t="n">
        <f aca="false">U941+S941</f>
        <v>0</v>
      </c>
      <c r="W941" s="30" t="e">
        <f aca="false">V941/P941</f>
        <v>#DIV/0!</v>
      </c>
    </row>
    <row r="942" customFormat="false" ht="15" hidden="false" customHeight="true" outlineLevel="0" collapsed="false">
      <c r="A942" s="160"/>
      <c r="B942" s="160"/>
      <c r="C942" s="160"/>
      <c r="D942" s="160"/>
      <c r="E942" s="122"/>
      <c r="F942" s="122"/>
      <c r="G942" s="86"/>
      <c r="H942" s="257"/>
      <c r="I942" s="257"/>
      <c r="J942" s="257"/>
      <c r="K942" s="122"/>
      <c r="L942" s="199"/>
      <c r="M942" s="122"/>
      <c r="N942" s="63"/>
      <c r="O942" s="63"/>
      <c r="P942" s="63"/>
      <c r="Q942" s="63"/>
      <c r="R942" s="422"/>
      <c r="S942" s="30" t="n">
        <f aca="false">P942*R942</f>
        <v>0</v>
      </c>
      <c r="T942" s="123"/>
      <c r="U942" s="192" t="n">
        <f aca="false">S942*$T$828/SUM($S$828:$S$841)</f>
        <v>0</v>
      </c>
      <c r="V942" s="30" t="n">
        <f aca="false">U942+S942</f>
        <v>0</v>
      </c>
      <c r="W942" s="30" t="e">
        <f aca="false">V942/P942</f>
        <v>#DIV/0!</v>
      </c>
    </row>
    <row r="943" customFormat="false" ht="15" hidden="false" customHeight="true" outlineLevel="0" collapsed="false">
      <c r="A943" s="160"/>
      <c r="B943" s="160"/>
      <c r="C943" s="160"/>
      <c r="D943" s="160"/>
      <c r="E943" s="122"/>
      <c r="F943" s="122"/>
      <c r="G943" s="86"/>
      <c r="H943" s="257"/>
      <c r="I943" s="257"/>
      <c r="J943" s="257"/>
      <c r="K943" s="122"/>
      <c r="L943" s="199"/>
      <c r="M943" s="122"/>
      <c r="N943" s="63"/>
      <c r="O943" s="63"/>
      <c r="P943" s="63"/>
      <c r="Q943" s="63"/>
      <c r="R943" s="422"/>
      <c r="S943" s="30" t="n">
        <f aca="false">P943*R943</f>
        <v>0</v>
      </c>
      <c r="T943" s="123"/>
      <c r="U943" s="192" t="n">
        <f aca="false">S943*$T$828/SUM($S$828:$S$841)</f>
        <v>0</v>
      </c>
      <c r="V943" s="30" t="n">
        <f aca="false">U943+S943</f>
        <v>0</v>
      </c>
      <c r="W943" s="30" t="e">
        <f aca="false">V943/P943</f>
        <v>#DIV/0!</v>
      </c>
    </row>
    <row r="944" customFormat="false" ht="15" hidden="false" customHeight="true" outlineLevel="0" collapsed="false">
      <c r="A944" s="160"/>
      <c r="B944" s="160"/>
      <c r="C944" s="160"/>
      <c r="D944" s="160"/>
      <c r="E944" s="122"/>
      <c r="F944" s="122"/>
      <c r="G944" s="86"/>
      <c r="H944" s="257"/>
      <c r="I944" s="257"/>
      <c r="J944" s="257"/>
      <c r="K944" s="122"/>
      <c r="L944" s="199"/>
      <c r="M944" s="122"/>
      <c r="N944" s="63"/>
      <c r="O944" s="63"/>
      <c r="P944" s="63"/>
      <c r="Q944" s="63"/>
      <c r="R944" s="422"/>
      <c r="S944" s="30" t="n">
        <f aca="false">P944*R944</f>
        <v>0</v>
      </c>
      <c r="T944" s="123"/>
      <c r="U944" s="192" t="n">
        <f aca="false">S944*$T$828/SUM($S$828:$S$841)</f>
        <v>0</v>
      </c>
      <c r="V944" s="30" t="n">
        <f aca="false">U944+S944</f>
        <v>0</v>
      </c>
      <c r="W944" s="30" t="e">
        <f aca="false">V944/P944</f>
        <v>#DIV/0!</v>
      </c>
    </row>
    <row r="945" customFormat="false" ht="15" hidden="false" customHeight="true" outlineLevel="0" collapsed="false">
      <c r="A945" s="160"/>
      <c r="B945" s="160"/>
      <c r="C945" s="160"/>
      <c r="D945" s="160"/>
      <c r="E945" s="122"/>
      <c r="F945" s="122"/>
      <c r="G945" s="86"/>
      <c r="H945" s="257"/>
      <c r="I945" s="257"/>
      <c r="J945" s="257"/>
      <c r="K945" s="122"/>
      <c r="L945" s="199"/>
      <c r="M945" s="122"/>
      <c r="N945" s="63"/>
      <c r="O945" s="63"/>
      <c r="P945" s="63"/>
      <c r="Q945" s="63"/>
      <c r="R945" s="422"/>
      <c r="S945" s="30" t="n">
        <f aca="false">P945*R945</f>
        <v>0</v>
      </c>
      <c r="T945" s="123"/>
      <c r="U945" s="192" t="n">
        <f aca="false">S945*$T$828/SUM($S$828:$S$841)</f>
        <v>0</v>
      </c>
      <c r="V945" s="30" t="n">
        <f aca="false">U945+S945</f>
        <v>0</v>
      </c>
      <c r="W945" s="30" t="e">
        <f aca="false">V945/P945</f>
        <v>#DIV/0!</v>
      </c>
    </row>
    <row r="946" customFormat="false" ht="15" hidden="false" customHeight="true" outlineLevel="0" collapsed="false">
      <c r="A946" s="160"/>
      <c r="B946" s="160"/>
      <c r="C946" s="160"/>
      <c r="D946" s="160"/>
      <c r="E946" s="122"/>
      <c r="F946" s="122"/>
      <c r="G946" s="86"/>
      <c r="H946" s="257"/>
      <c r="I946" s="257"/>
      <c r="J946" s="257"/>
      <c r="K946" s="122"/>
      <c r="L946" s="199"/>
      <c r="M946" s="122"/>
      <c r="N946" s="63"/>
      <c r="O946" s="63"/>
      <c r="P946" s="63"/>
      <c r="Q946" s="63"/>
      <c r="R946" s="422"/>
      <c r="S946" s="30" t="n">
        <f aca="false">P946*R946</f>
        <v>0</v>
      </c>
      <c r="T946" s="123"/>
      <c r="U946" s="192" t="n">
        <f aca="false">S946*$T$828/SUM($S$828:$S$841)</f>
        <v>0</v>
      </c>
      <c r="V946" s="30" t="n">
        <f aca="false">U946+S946</f>
        <v>0</v>
      </c>
      <c r="W946" s="30" t="e">
        <f aca="false">V946/P946</f>
        <v>#DIV/0!</v>
      </c>
    </row>
    <row r="947" customFormat="false" ht="15" hidden="false" customHeight="true" outlineLevel="0" collapsed="false">
      <c r="A947" s="160"/>
      <c r="B947" s="160"/>
      <c r="C947" s="160"/>
      <c r="D947" s="160"/>
      <c r="E947" s="122"/>
      <c r="F947" s="122"/>
      <c r="G947" s="86"/>
      <c r="H947" s="257"/>
      <c r="I947" s="257"/>
      <c r="J947" s="257"/>
      <c r="K947" s="122"/>
      <c r="L947" s="199"/>
      <c r="M947" s="122"/>
      <c r="N947" s="63"/>
      <c r="O947" s="63"/>
      <c r="P947" s="63"/>
      <c r="Q947" s="63"/>
      <c r="R947" s="422"/>
      <c r="S947" s="30" t="n">
        <f aca="false">P947*R947</f>
        <v>0</v>
      </c>
      <c r="T947" s="123"/>
      <c r="U947" s="192" t="n">
        <f aca="false">S947*$T$828/SUM($S$828:$S$841)</f>
        <v>0</v>
      </c>
      <c r="V947" s="30" t="n">
        <f aca="false">U947+S947</f>
        <v>0</v>
      </c>
      <c r="W947" s="30" t="e">
        <f aca="false">V947/P947</f>
        <v>#DIV/0!</v>
      </c>
    </row>
    <row r="948" customFormat="false" ht="15" hidden="false" customHeight="true" outlineLevel="0" collapsed="false">
      <c r="A948" s="160"/>
      <c r="B948" s="160"/>
      <c r="C948" s="160"/>
      <c r="D948" s="160"/>
      <c r="E948" s="122"/>
      <c r="F948" s="122"/>
      <c r="G948" s="86"/>
      <c r="H948" s="257"/>
      <c r="I948" s="257"/>
      <c r="J948" s="257"/>
      <c r="K948" s="122"/>
      <c r="L948" s="199"/>
      <c r="M948" s="122"/>
      <c r="N948" s="63"/>
      <c r="O948" s="63"/>
      <c r="P948" s="63"/>
      <c r="Q948" s="63"/>
      <c r="R948" s="422"/>
      <c r="S948" s="30" t="n">
        <f aca="false">P948*R948</f>
        <v>0</v>
      </c>
      <c r="T948" s="123"/>
      <c r="U948" s="192" t="n">
        <f aca="false">S948*$T$828/SUM($S$828:$S$841)</f>
        <v>0</v>
      </c>
      <c r="V948" s="30" t="n">
        <f aca="false">U948+S948</f>
        <v>0</v>
      </c>
      <c r="W948" s="30" t="e">
        <f aca="false">V948/P948</f>
        <v>#DIV/0!</v>
      </c>
    </row>
    <row r="949" customFormat="false" ht="15" hidden="false" customHeight="true" outlineLevel="0" collapsed="false">
      <c r="A949" s="160"/>
      <c r="B949" s="160"/>
      <c r="C949" s="160"/>
      <c r="D949" s="160"/>
      <c r="E949" s="122"/>
      <c r="F949" s="122"/>
      <c r="G949" s="86"/>
      <c r="H949" s="257"/>
      <c r="I949" s="257"/>
      <c r="J949" s="257"/>
      <c r="K949" s="122"/>
      <c r="L949" s="199"/>
      <c r="M949" s="122"/>
      <c r="N949" s="63"/>
      <c r="O949" s="63"/>
      <c r="P949" s="63"/>
      <c r="Q949" s="63"/>
      <c r="R949" s="422"/>
      <c r="S949" s="30" t="n">
        <f aca="false">P949*R949</f>
        <v>0</v>
      </c>
      <c r="T949" s="123"/>
      <c r="U949" s="192" t="n">
        <f aca="false">S949*$T$828/SUM($S$828:$S$841)</f>
        <v>0</v>
      </c>
      <c r="V949" s="30" t="n">
        <f aca="false">U949+S949</f>
        <v>0</v>
      </c>
      <c r="W949" s="30" t="e">
        <f aca="false">V949/P949</f>
        <v>#DIV/0!</v>
      </c>
    </row>
    <row r="950" customFormat="false" ht="15" hidden="false" customHeight="true" outlineLevel="0" collapsed="false">
      <c r="A950" s="160"/>
      <c r="B950" s="160"/>
      <c r="C950" s="160"/>
      <c r="D950" s="160"/>
      <c r="E950" s="122"/>
      <c r="F950" s="122"/>
      <c r="G950" s="86"/>
      <c r="H950" s="257"/>
      <c r="I950" s="257"/>
      <c r="J950" s="257"/>
      <c r="K950" s="122"/>
      <c r="L950" s="199"/>
      <c r="M950" s="122"/>
      <c r="N950" s="63"/>
      <c r="O950" s="63"/>
      <c r="P950" s="63"/>
      <c r="Q950" s="63"/>
      <c r="R950" s="422"/>
      <c r="S950" s="30" t="n">
        <f aca="false">P950*R950</f>
        <v>0</v>
      </c>
      <c r="T950" s="123"/>
      <c r="U950" s="192" t="n">
        <f aca="false">S950*$T$828/SUM($S$828:$S$841)</f>
        <v>0</v>
      </c>
      <c r="V950" s="30" t="n">
        <f aca="false">U950+S950</f>
        <v>0</v>
      </c>
      <c r="W950" s="30" t="e">
        <f aca="false">V950/P950</f>
        <v>#DIV/0!</v>
      </c>
    </row>
    <row r="951" customFormat="false" ht="15" hidden="false" customHeight="true" outlineLevel="0" collapsed="false">
      <c r="A951" s="160"/>
      <c r="B951" s="160"/>
      <c r="C951" s="160"/>
      <c r="D951" s="160"/>
      <c r="E951" s="122"/>
      <c r="F951" s="122"/>
      <c r="G951" s="86"/>
      <c r="H951" s="257"/>
      <c r="I951" s="257"/>
      <c r="J951" s="257"/>
      <c r="K951" s="122"/>
      <c r="L951" s="199"/>
      <c r="M951" s="122"/>
      <c r="N951" s="63"/>
      <c r="O951" s="63"/>
      <c r="P951" s="63"/>
      <c r="Q951" s="63"/>
      <c r="R951" s="422"/>
      <c r="S951" s="30" t="n">
        <f aca="false">P951*R951</f>
        <v>0</v>
      </c>
      <c r="T951" s="123"/>
      <c r="U951" s="192" t="n">
        <f aca="false">S951*$T$828/SUM($S$828:$S$841)</f>
        <v>0</v>
      </c>
      <c r="V951" s="30" t="n">
        <f aca="false">U951+S951</f>
        <v>0</v>
      </c>
      <c r="W951" s="30" t="e">
        <f aca="false">V951/P951</f>
        <v>#DIV/0!</v>
      </c>
    </row>
    <row r="952" customFormat="false" ht="15" hidden="false" customHeight="true" outlineLevel="0" collapsed="false">
      <c r="A952" s="160"/>
      <c r="B952" s="160"/>
      <c r="C952" s="160"/>
      <c r="D952" s="160"/>
      <c r="E952" s="122"/>
      <c r="F952" s="122"/>
      <c r="G952" s="86"/>
      <c r="H952" s="257"/>
      <c r="I952" s="257"/>
      <c r="J952" s="257"/>
      <c r="K952" s="122"/>
      <c r="L952" s="199"/>
      <c r="M952" s="122"/>
      <c r="N952" s="63"/>
      <c r="O952" s="63"/>
      <c r="P952" s="63"/>
      <c r="Q952" s="63"/>
      <c r="R952" s="422"/>
      <c r="S952" s="30" t="n">
        <f aca="false">P952*R952</f>
        <v>0</v>
      </c>
      <c r="T952" s="123"/>
      <c r="U952" s="192" t="n">
        <f aca="false">S952*$T$828/SUM($S$828:$S$841)</f>
        <v>0</v>
      </c>
      <c r="V952" s="30" t="n">
        <f aca="false">U952+S952</f>
        <v>0</v>
      </c>
      <c r="W952" s="30" t="e">
        <f aca="false">V952/P952</f>
        <v>#DIV/0!</v>
      </c>
    </row>
    <row r="953" customFormat="false" ht="15" hidden="false" customHeight="true" outlineLevel="0" collapsed="false">
      <c r="A953" s="160"/>
      <c r="B953" s="160"/>
      <c r="C953" s="160"/>
      <c r="D953" s="160"/>
      <c r="E953" s="122"/>
      <c r="F953" s="122"/>
      <c r="G953" s="86"/>
      <c r="H953" s="257"/>
      <c r="I953" s="257"/>
      <c r="J953" s="257"/>
      <c r="K953" s="122"/>
      <c r="L953" s="199"/>
      <c r="M953" s="122"/>
      <c r="N953" s="63"/>
      <c r="O953" s="63"/>
      <c r="P953" s="63"/>
      <c r="Q953" s="63"/>
      <c r="R953" s="422"/>
      <c r="S953" s="30" t="n">
        <f aca="false">P953*R953</f>
        <v>0</v>
      </c>
      <c r="T953" s="123"/>
      <c r="U953" s="192" t="n">
        <f aca="false">S953*$T$828/SUM($S$828:$S$841)</f>
        <v>0</v>
      </c>
      <c r="V953" s="30" t="n">
        <f aca="false">U953+S953</f>
        <v>0</v>
      </c>
      <c r="W953" s="30" t="e">
        <f aca="false">V953/P953</f>
        <v>#DIV/0!</v>
      </c>
    </row>
    <row r="954" customFormat="false" ht="15" hidden="false" customHeight="true" outlineLevel="0" collapsed="false">
      <c r="A954" s="160"/>
      <c r="B954" s="160"/>
      <c r="C954" s="160"/>
      <c r="D954" s="160"/>
      <c r="E954" s="122"/>
      <c r="F954" s="122"/>
      <c r="G954" s="86"/>
      <c r="H954" s="257"/>
      <c r="I954" s="257"/>
      <c r="J954" s="257"/>
      <c r="K954" s="122"/>
      <c r="L954" s="199"/>
      <c r="M954" s="122"/>
      <c r="N954" s="63"/>
      <c r="O954" s="63"/>
      <c r="P954" s="63"/>
      <c r="Q954" s="63"/>
      <c r="R954" s="422"/>
      <c r="S954" s="30" t="n">
        <f aca="false">P954*R954</f>
        <v>0</v>
      </c>
      <c r="T954" s="123"/>
      <c r="U954" s="192" t="n">
        <f aca="false">S954*$T$828/SUM($S$828:$S$841)</f>
        <v>0</v>
      </c>
      <c r="V954" s="30" t="n">
        <f aca="false">U954+S954</f>
        <v>0</v>
      </c>
      <c r="W954" s="30" t="e">
        <f aca="false">V954/P954</f>
        <v>#DIV/0!</v>
      </c>
    </row>
    <row r="955" customFormat="false" ht="15" hidden="false" customHeight="true" outlineLevel="0" collapsed="false">
      <c r="A955" s="160"/>
      <c r="B955" s="160"/>
      <c r="C955" s="160"/>
      <c r="D955" s="160"/>
      <c r="E955" s="122"/>
      <c r="F955" s="122"/>
      <c r="G955" s="86"/>
      <c r="H955" s="257"/>
      <c r="I955" s="257"/>
      <c r="J955" s="257"/>
      <c r="K955" s="122"/>
      <c r="L955" s="199"/>
      <c r="M955" s="122"/>
      <c r="N955" s="63"/>
      <c r="O955" s="63"/>
      <c r="P955" s="63"/>
      <c r="Q955" s="63"/>
      <c r="R955" s="422"/>
      <c r="S955" s="30" t="n">
        <f aca="false">P955*R955</f>
        <v>0</v>
      </c>
      <c r="T955" s="123"/>
      <c r="U955" s="192" t="n">
        <f aca="false">S955*$T$828/SUM($S$828:$S$841)</f>
        <v>0</v>
      </c>
      <c r="V955" s="30" t="n">
        <f aca="false">U955+S955</f>
        <v>0</v>
      </c>
      <c r="W955" s="30" t="e">
        <f aca="false">V955/P955</f>
        <v>#DIV/0!</v>
      </c>
    </row>
    <row r="956" customFormat="false" ht="15" hidden="false" customHeight="true" outlineLevel="0" collapsed="false">
      <c r="A956" s="160"/>
      <c r="B956" s="160"/>
      <c r="C956" s="160"/>
      <c r="D956" s="160"/>
      <c r="E956" s="122"/>
      <c r="F956" s="122"/>
      <c r="G956" s="86"/>
      <c r="H956" s="257"/>
      <c r="I956" s="257"/>
      <c r="J956" s="257"/>
      <c r="K956" s="122"/>
      <c r="L956" s="199"/>
      <c r="M956" s="122"/>
      <c r="N956" s="63"/>
      <c r="O956" s="63"/>
      <c r="P956" s="63"/>
      <c r="Q956" s="63"/>
      <c r="R956" s="422"/>
      <c r="S956" s="30" t="n">
        <f aca="false">P956*R956</f>
        <v>0</v>
      </c>
      <c r="T956" s="123"/>
      <c r="U956" s="192" t="n">
        <f aca="false">S956*$T$828/SUM($S$828:$S$841)</f>
        <v>0</v>
      </c>
      <c r="V956" s="30" t="n">
        <f aca="false">U956+S956</f>
        <v>0</v>
      </c>
      <c r="W956" s="30" t="e">
        <f aca="false">V956/P956</f>
        <v>#DIV/0!</v>
      </c>
    </row>
    <row r="957" customFormat="false" ht="15" hidden="false" customHeight="true" outlineLevel="0" collapsed="false">
      <c r="A957" s="160"/>
      <c r="B957" s="160"/>
      <c r="C957" s="160"/>
      <c r="D957" s="160"/>
      <c r="E957" s="122"/>
      <c r="F957" s="122"/>
      <c r="G957" s="86"/>
      <c r="H957" s="257"/>
      <c r="I957" s="257"/>
      <c r="J957" s="257"/>
      <c r="K957" s="122"/>
      <c r="L957" s="199"/>
      <c r="M957" s="122"/>
      <c r="N957" s="63"/>
      <c r="O957" s="63"/>
      <c r="P957" s="63"/>
      <c r="Q957" s="63"/>
      <c r="R957" s="422"/>
      <c r="S957" s="30" t="n">
        <f aca="false">P957*R957</f>
        <v>0</v>
      </c>
      <c r="T957" s="123"/>
      <c r="U957" s="192" t="n">
        <f aca="false">S957*$T$828/SUM($S$828:$S$841)</f>
        <v>0</v>
      </c>
      <c r="V957" s="30" t="n">
        <f aca="false">U957+S957</f>
        <v>0</v>
      </c>
      <c r="W957" s="30" t="e">
        <f aca="false">V957/P957</f>
        <v>#DIV/0!</v>
      </c>
    </row>
    <row r="958" customFormat="false" ht="15" hidden="false" customHeight="true" outlineLevel="0" collapsed="false">
      <c r="A958" s="160"/>
      <c r="B958" s="160"/>
      <c r="C958" s="160"/>
      <c r="D958" s="160"/>
      <c r="E958" s="122"/>
      <c r="F958" s="122"/>
      <c r="G958" s="86"/>
      <c r="H958" s="257"/>
      <c r="I958" s="257"/>
      <c r="J958" s="257"/>
      <c r="K958" s="122"/>
      <c r="L958" s="199"/>
      <c r="M958" s="122"/>
      <c r="N958" s="63"/>
      <c r="O958" s="63"/>
      <c r="P958" s="63"/>
      <c r="Q958" s="63"/>
      <c r="R958" s="422"/>
      <c r="S958" s="30" t="n">
        <f aca="false">P958*R958</f>
        <v>0</v>
      </c>
      <c r="T958" s="123"/>
      <c r="U958" s="192" t="n">
        <f aca="false">S958*$T$828/SUM($S$828:$S$841)</f>
        <v>0</v>
      </c>
      <c r="V958" s="30" t="n">
        <f aca="false">U958+S958</f>
        <v>0</v>
      </c>
      <c r="W958" s="30" t="e">
        <f aca="false">V958/P958</f>
        <v>#DIV/0!</v>
      </c>
    </row>
    <row r="959" customFormat="false" ht="15" hidden="false" customHeight="true" outlineLevel="0" collapsed="false">
      <c r="A959" s="160"/>
      <c r="B959" s="160"/>
      <c r="C959" s="160"/>
      <c r="D959" s="160"/>
      <c r="E959" s="122"/>
      <c r="F959" s="122"/>
      <c r="G959" s="86"/>
      <c r="H959" s="257"/>
      <c r="I959" s="257"/>
      <c r="J959" s="257"/>
      <c r="K959" s="122"/>
      <c r="L959" s="199"/>
      <c r="M959" s="122"/>
      <c r="N959" s="63"/>
      <c r="O959" s="63"/>
      <c r="P959" s="63"/>
      <c r="Q959" s="63"/>
      <c r="R959" s="422"/>
      <c r="S959" s="30" t="n">
        <f aca="false">P959*R959</f>
        <v>0</v>
      </c>
      <c r="T959" s="123"/>
      <c r="U959" s="192" t="n">
        <f aca="false">S959*$T$828/SUM($S$828:$S$841)</f>
        <v>0</v>
      </c>
      <c r="V959" s="30" t="n">
        <f aca="false">U959+S959</f>
        <v>0</v>
      </c>
      <c r="W959" s="30" t="e">
        <f aca="false">V959/P959</f>
        <v>#DIV/0!</v>
      </c>
    </row>
    <row r="960" customFormat="false" ht="15" hidden="false" customHeight="true" outlineLevel="0" collapsed="false">
      <c r="A960" s="160"/>
      <c r="B960" s="160"/>
      <c r="C960" s="160"/>
      <c r="D960" s="160"/>
      <c r="E960" s="122"/>
      <c r="F960" s="122"/>
      <c r="G960" s="86"/>
      <c r="H960" s="257"/>
      <c r="I960" s="257"/>
      <c r="J960" s="257"/>
      <c r="K960" s="122"/>
      <c r="L960" s="199"/>
      <c r="M960" s="122"/>
      <c r="N960" s="63"/>
      <c r="O960" s="63"/>
      <c r="P960" s="63"/>
      <c r="Q960" s="63"/>
      <c r="R960" s="422"/>
      <c r="S960" s="30" t="n">
        <f aca="false">P960*R960</f>
        <v>0</v>
      </c>
      <c r="T960" s="123"/>
      <c r="U960" s="192" t="n">
        <f aca="false">S960*$T$828/SUM($S$828:$S$841)</f>
        <v>0</v>
      </c>
      <c r="V960" s="30" t="n">
        <f aca="false">U960+S960</f>
        <v>0</v>
      </c>
      <c r="W960" s="30" t="e">
        <f aca="false">V960/P960</f>
        <v>#DIV/0!</v>
      </c>
    </row>
    <row r="961" customFormat="false" ht="15" hidden="false" customHeight="true" outlineLevel="0" collapsed="false">
      <c r="A961" s="160"/>
      <c r="B961" s="160"/>
      <c r="C961" s="160"/>
      <c r="D961" s="160"/>
      <c r="E961" s="122"/>
      <c r="F961" s="122"/>
      <c r="G961" s="86"/>
      <c r="H961" s="257"/>
      <c r="I961" s="257"/>
      <c r="J961" s="257"/>
      <c r="K961" s="122"/>
      <c r="L961" s="199"/>
      <c r="M961" s="122"/>
      <c r="N961" s="63"/>
      <c r="O961" s="63"/>
      <c r="P961" s="63"/>
      <c r="Q961" s="63"/>
      <c r="R961" s="422"/>
      <c r="S961" s="30" t="n">
        <f aca="false">P961*R961</f>
        <v>0</v>
      </c>
      <c r="T961" s="123"/>
      <c r="U961" s="192" t="n">
        <f aca="false">S961*$T$828/SUM($S$828:$S$841)</f>
        <v>0</v>
      </c>
      <c r="V961" s="30" t="n">
        <f aca="false">U961+S961</f>
        <v>0</v>
      </c>
      <c r="W961" s="30" t="e">
        <f aca="false">V961/P961</f>
        <v>#DIV/0!</v>
      </c>
    </row>
    <row r="962" customFormat="false" ht="15" hidden="false" customHeight="true" outlineLevel="0" collapsed="false">
      <c r="A962" s="160"/>
      <c r="B962" s="160"/>
      <c r="C962" s="160"/>
      <c r="D962" s="160"/>
      <c r="E962" s="122"/>
      <c r="F962" s="122"/>
      <c r="G962" s="86"/>
      <c r="H962" s="257"/>
      <c r="I962" s="257"/>
      <c r="J962" s="257"/>
      <c r="K962" s="122"/>
      <c r="L962" s="199"/>
      <c r="M962" s="122"/>
      <c r="N962" s="63"/>
      <c r="O962" s="63"/>
      <c r="P962" s="63"/>
      <c r="Q962" s="63"/>
      <c r="R962" s="422"/>
      <c r="S962" s="30" t="n">
        <f aca="false">P962*R962</f>
        <v>0</v>
      </c>
      <c r="T962" s="123"/>
      <c r="U962" s="192" t="n">
        <f aca="false">S962*$T$828/SUM($S$828:$S$841)</f>
        <v>0</v>
      </c>
      <c r="V962" s="30" t="n">
        <f aca="false">U962+S962</f>
        <v>0</v>
      </c>
      <c r="W962" s="30" t="e">
        <f aca="false">V962/P962</f>
        <v>#DIV/0!</v>
      </c>
    </row>
    <row r="963" customFormat="false" ht="15" hidden="false" customHeight="true" outlineLevel="0" collapsed="false">
      <c r="A963" s="160"/>
      <c r="B963" s="160"/>
      <c r="C963" s="160"/>
      <c r="D963" s="160"/>
      <c r="E963" s="122"/>
      <c r="F963" s="122"/>
      <c r="G963" s="86"/>
      <c r="H963" s="257"/>
      <c r="I963" s="257"/>
      <c r="J963" s="257"/>
      <c r="K963" s="122"/>
      <c r="L963" s="199"/>
      <c r="M963" s="122"/>
      <c r="N963" s="63"/>
      <c r="O963" s="63"/>
      <c r="P963" s="63"/>
      <c r="Q963" s="63"/>
      <c r="R963" s="422"/>
      <c r="S963" s="30" t="n">
        <f aca="false">P963*R963</f>
        <v>0</v>
      </c>
      <c r="T963" s="123"/>
      <c r="U963" s="192" t="n">
        <f aca="false">S963*$T$828/SUM($S$828:$S$841)</f>
        <v>0</v>
      </c>
      <c r="V963" s="30" t="n">
        <f aca="false">U963+S963</f>
        <v>0</v>
      </c>
      <c r="W963" s="30" t="e">
        <f aca="false">V963/P963</f>
        <v>#DIV/0!</v>
      </c>
    </row>
    <row r="964" customFormat="false" ht="15" hidden="false" customHeight="true" outlineLevel="0" collapsed="false">
      <c r="A964" s="160"/>
      <c r="B964" s="160"/>
      <c r="C964" s="160"/>
      <c r="D964" s="160"/>
      <c r="E964" s="122"/>
      <c r="F964" s="122"/>
      <c r="G964" s="86"/>
      <c r="H964" s="257"/>
      <c r="I964" s="257"/>
      <c r="J964" s="257"/>
      <c r="K964" s="122"/>
      <c r="L964" s="199"/>
      <c r="M964" s="122"/>
      <c r="N964" s="63"/>
      <c r="O964" s="63"/>
      <c r="P964" s="63"/>
      <c r="Q964" s="63"/>
      <c r="R964" s="422"/>
      <c r="S964" s="30" t="n">
        <f aca="false">P964*R964</f>
        <v>0</v>
      </c>
      <c r="T964" s="123"/>
      <c r="U964" s="192" t="n">
        <f aca="false">S964*$T$828/SUM($S$828:$S$841)</f>
        <v>0</v>
      </c>
      <c r="V964" s="30" t="n">
        <f aca="false">U964+S964</f>
        <v>0</v>
      </c>
      <c r="W964" s="30" t="e">
        <f aca="false">V964/P964</f>
        <v>#DIV/0!</v>
      </c>
    </row>
    <row r="965" customFormat="false" ht="15" hidden="false" customHeight="true" outlineLevel="0" collapsed="false">
      <c r="A965" s="160"/>
      <c r="B965" s="160"/>
      <c r="C965" s="160"/>
      <c r="D965" s="160"/>
      <c r="E965" s="122"/>
      <c r="F965" s="122"/>
      <c r="G965" s="86"/>
      <c r="H965" s="257"/>
      <c r="I965" s="257"/>
      <c r="J965" s="257"/>
      <c r="K965" s="122"/>
      <c r="L965" s="199"/>
      <c r="M965" s="122"/>
      <c r="N965" s="63"/>
      <c r="O965" s="63"/>
      <c r="P965" s="63"/>
      <c r="Q965" s="63"/>
      <c r="R965" s="422"/>
      <c r="S965" s="30" t="n">
        <f aca="false">P965*R965</f>
        <v>0</v>
      </c>
      <c r="T965" s="123"/>
      <c r="U965" s="192" t="n">
        <f aca="false">S965*$T$828/SUM($S$828:$S$841)</f>
        <v>0</v>
      </c>
      <c r="V965" s="30" t="n">
        <f aca="false">U965+S965</f>
        <v>0</v>
      </c>
      <c r="W965" s="30" t="e">
        <f aca="false">V965/P965</f>
        <v>#DIV/0!</v>
      </c>
    </row>
    <row r="966" customFormat="false" ht="15" hidden="false" customHeight="true" outlineLevel="0" collapsed="false">
      <c r="A966" s="160"/>
      <c r="B966" s="160"/>
      <c r="C966" s="160"/>
      <c r="D966" s="160"/>
      <c r="E966" s="122"/>
      <c r="F966" s="122"/>
      <c r="G966" s="86"/>
      <c r="H966" s="257"/>
      <c r="I966" s="257"/>
      <c r="J966" s="257"/>
      <c r="K966" s="122"/>
      <c r="L966" s="199"/>
      <c r="M966" s="122"/>
      <c r="N966" s="63"/>
      <c r="O966" s="63"/>
      <c r="P966" s="63"/>
      <c r="Q966" s="63"/>
      <c r="R966" s="422"/>
      <c r="S966" s="30" t="n">
        <f aca="false">P966*R966</f>
        <v>0</v>
      </c>
      <c r="T966" s="123"/>
      <c r="U966" s="192" t="n">
        <f aca="false">S966*$T$828/SUM($S$828:$S$841)</f>
        <v>0</v>
      </c>
      <c r="V966" s="30" t="n">
        <f aca="false">U966+S966</f>
        <v>0</v>
      </c>
      <c r="W966" s="30" t="e">
        <f aca="false">V966/P966</f>
        <v>#DIV/0!</v>
      </c>
    </row>
    <row r="967" customFormat="false" ht="15" hidden="false" customHeight="true" outlineLevel="0" collapsed="false">
      <c r="A967" s="160"/>
      <c r="B967" s="160"/>
      <c r="C967" s="160"/>
      <c r="D967" s="160"/>
      <c r="E967" s="122"/>
      <c r="F967" s="122"/>
      <c r="G967" s="86"/>
      <c r="H967" s="257"/>
      <c r="I967" s="257"/>
      <c r="J967" s="257"/>
      <c r="K967" s="122"/>
      <c r="L967" s="199"/>
      <c r="M967" s="122"/>
      <c r="N967" s="63"/>
      <c r="O967" s="63"/>
      <c r="P967" s="63"/>
      <c r="Q967" s="63"/>
      <c r="R967" s="422"/>
      <c r="S967" s="30" t="n">
        <f aca="false">P967*R967</f>
        <v>0</v>
      </c>
      <c r="T967" s="123"/>
      <c r="U967" s="192" t="n">
        <f aca="false">S967*$T$828/SUM($S$828:$S$841)</f>
        <v>0</v>
      </c>
      <c r="V967" s="30" t="n">
        <f aca="false">U967+S967</f>
        <v>0</v>
      </c>
      <c r="W967" s="30" t="e">
        <f aca="false">V967/P967</f>
        <v>#DIV/0!</v>
      </c>
    </row>
    <row r="968" customFormat="false" ht="15" hidden="false" customHeight="true" outlineLevel="0" collapsed="false">
      <c r="A968" s="160"/>
      <c r="B968" s="160"/>
      <c r="C968" s="160"/>
      <c r="D968" s="160"/>
      <c r="E968" s="122"/>
      <c r="F968" s="122"/>
      <c r="G968" s="86"/>
      <c r="H968" s="257"/>
      <c r="I968" s="257"/>
      <c r="J968" s="257"/>
      <c r="K968" s="122"/>
      <c r="L968" s="199"/>
      <c r="M968" s="122"/>
      <c r="N968" s="63"/>
      <c r="O968" s="63"/>
      <c r="P968" s="63"/>
      <c r="Q968" s="63"/>
      <c r="R968" s="422"/>
      <c r="S968" s="30" t="n">
        <f aca="false">P968*R968</f>
        <v>0</v>
      </c>
      <c r="T968" s="123"/>
      <c r="U968" s="192" t="n">
        <f aca="false">S968*$T$828/SUM($S$828:$S$841)</f>
        <v>0</v>
      </c>
      <c r="V968" s="30" t="n">
        <f aca="false">U968+S968</f>
        <v>0</v>
      </c>
      <c r="W968" s="30" t="e">
        <f aca="false">V968/P968</f>
        <v>#DIV/0!</v>
      </c>
    </row>
    <row r="969" customFormat="false" ht="15" hidden="false" customHeight="true" outlineLevel="0" collapsed="false">
      <c r="A969" s="160"/>
      <c r="B969" s="160"/>
      <c r="C969" s="160"/>
      <c r="D969" s="160"/>
      <c r="E969" s="122"/>
      <c r="F969" s="122"/>
      <c r="G969" s="86"/>
      <c r="H969" s="257"/>
      <c r="I969" s="257"/>
      <c r="J969" s="257"/>
      <c r="K969" s="122"/>
      <c r="L969" s="199"/>
      <c r="M969" s="122"/>
      <c r="N969" s="63"/>
      <c r="O969" s="63"/>
      <c r="P969" s="63"/>
      <c r="Q969" s="63"/>
      <c r="R969" s="422"/>
      <c r="S969" s="30" t="n">
        <f aca="false">P969*R969</f>
        <v>0</v>
      </c>
      <c r="T969" s="123"/>
      <c r="U969" s="192" t="n">
        <f aca="false">S969*$T$828/SUM($S$828:$S$841)</f>
        <v>0</v>
      </c>
      <c r="V969" s="30" t="n">
        <f aca="false">U969+S969</f>
        <v>0</v>
      </c>
      <c r="W969" s="30" t="e">
        <f aca="false">V969/P969</f>
        <v>#DIV/0!</v>
      </c>
    </row>
    <row r="970" customFormat="false" ht="15" hidden="false" customHeight="true" outlineLevel="0" collapsed="false">
      <c r="A970" s="160"/>
      <c r="B970" s="160"/>
      <c r="C970" s="160"/>
      <c r="D970" s="160"/>
      <c r="E970" s="122"/>
      <c r="F970" s="122"/>
      <c r="G970" s="86"/>
      <c r="H970" s="257"/>
      <c r="I970" s="257"/>
      <c r="J970" s="257"/>
      <c r="K970" s="122"/>
      <c r="L970" s="199"/>
      <c r="M970" s="122"/>
      <c r="N970" s="63"/>
      <c r="O970" s="63"/>
      <c r="P970" s="63"/>
      <c r="Q970" s="63"/>
      <c r="R970" s="422"/>
      <c r="S970" s="30" t="n">
        <f aca="false">P970*R970</f>
        <v>0</v>
      </c>
      <c r="T970" s="123"/>
      <c r="U970" s="192" t="n">
        <f aca="false">S970*$T$828/SUM($S$828:$S$841)</f>
        <v>0</v>
      </c>
      <c r="V970" s="30" t="n">
        <f aca="false">U970+S970</f>
        <v>0</v>
      </c>
      <c r="W970" s="30" t="e">
        <f aca="false">V970/P970</f>
        <v>#DIV/0!</v>
      </c>
    </row>
    <row r="971" customFormat="false" ht="15" hidden="false" customHeight="true" outlineLevel="0" collapsed="false">
      <c r="A971" s="160"/>
      <c r="B971" s="160"/>
      <c r="C971" s="160"/>
      <c r="D971" s="160"/>
      <c r="E971" s="122"/>
      <c r="F971" s="122"/>
      <c r="G971" s="86"/>
      <c r="H971" s="257"/>
      <c r="I971" s="257"/>
      <c r="J971" s="257"/>
      <c r="K971" s="122"/>
      <c r="L971" s="199"/>
      <c r="M971" s="122"/>
      <c r="N971" s="63"/>
      <c r="O971" s="63"/>
      <c r="P971" s="63"/>
      <c r="Q971" s="63"/>
      <c r="R971" s="422"/>
      <c r="S971" s="30" t="n">
        <f aca="false">P971*R971</f>
        <v>0</v>
      </c>
      <c r="T971" s="123"/>
      <c r="U971" s="192" t="n">
        <f aca="false">S971*$T$828/SUM($S$828:$S$841)</f>
        <v>0</v>
      </c>
      <c r="V971" s="30" t="n">
        <f aca="false">U971+S971</f>
        <v>0</v>
      </c>
      <c r="W971" s="30" t="e">
        <f aca="false">V971/P971</f>
        <v>#DIV/0!</v>
      </c>
    </row>
    <row r="972" customFormat="false" ht="15" hidden="false" customHeight="true" outlineLevel="0" collapsed="false">
      <c r="A972" s="160"/>
      <c r="B972" s="160"/>
      <c r="C972" s="160"/>
      <c r="D972" s="160"/>
      <c r="E972" s="122"/>
      <c r="F972" s="122"/>
      <c r="G972" s="86"/>
      <c r="H972" s="257"/>
      <c r="I972" s="257"/>
      <c r="J972" s="257"/>
      <c r="K972" s="122"/>
      <c r="L972" s="199"/>
      <c r="M972" s="122"/>
      <c r="N972" s="63"/>
      <c r="O972" s="63"/>
      <c r="P972" s="63"/>
      <c r="Q972" s="63"/>
      <c r="R972" s="422"/>
      <c r="S972" s="30" t="n">
        <f aca="false">P972*R972</f>
        <v>0</v>
      </c>
      <c r="T972" s="123"/>
      <c r="U972" s="192" t="n">
        <f aca="false">S972*$T$828/SUM($S$828:$S$841)</f>
        <v>0</v>
      </c>
      <c r="V972" s="30" t="n">
        <f aca="false">U972+S972</f>
        <v>0</v>
      </c>
      <c r="W972" s="30" t="e">
        <f aca="false">V972/P972</f>
        <v>#DIV/0!</v>
      </c>
    </row>
    <row r="973" customFormat="false" ht="15" hidden="false" customHeight="true" outlineLevel="0" collapsed="false">
      <c r="A973" s="160"/>
      <c r="B973" s="160"/>
      <c r="C973" s="160"/>
      <c r="D973" s="160"/>
      <c r="E973" s="122"/>
      <c r="F973" s="122"/>
      <c r="G973" s="86"/>
      <c r="H973" s="257"/>
      <c r="I973" s="257"/>
      <c r="J973" s="257"/>
      <c r="K973" s="122"/>
      <c r="L973" s="199"/>
      <c r="M973" s="122"/>
      <c r="N973" s="63"/>
      <c r="O973" s="63"/>
      <c r="P973" s="63"/>
      <c r="Q973" s="63"/>
      <c r="R973" s="422"/>
      <c r="S973" s="30" t="n">
        <f aca="false">P973*R973</f>
        <v>0</v>
      </c>
      <c r="T973" s="123"/>
      <c r="U973" s="192" t="n">
        <f aca="false">S973*$T$828/SUM($S$828:$S$841)</f>
        <v>0</v>
      </c>
      <c r="V973" s="30" t="n">
        <f aca="false">U973+S973</f>
        <v>0</v>
      </c>
      <c r="W973" s="30" t="e">
        <f aca="false">V973/P973</f>
        <v>#DIV/0!</v>
      </c>
    </row>
    <row r="974" customFormat="false" ht="15" hidden="false" customHeight="true" outlineLevel="0" collapsed="false">
      <c r="A974" s="160"/>
      <c r="B974" s="160"/>
      <c r="C974" s="160"/>
      <c r="D974" s="160"/>
      <c r="E974" s="122"/>
      <c r="F974" s="122"/>
      <c r="G974" s="86"/>
      <c r="H974" s="257"/>
      <c r="I974" s="257"/>
      <c r="J974" s="257"/>
      <c r="K974" s="122"/>
      <c r="L974" s="199"/>
      <c r="M974" s="122"/>
      <c r="N974" s="63"/>
      <c r="O974" s="63"/>
      <c r="P974" s="63"/>
      <c r="Q974" s="63"/>
      <c r="R974" s="422"/>
      <c r="S974" s="30" t="n">
        <f aca="false">P974*R974</f>
        <v>0</v>
      </c>
      <c r="T974" s="123"/>
      <c r="U974" s="192" t="n">
        <f aca="false">S974*$T$828/SUM($S$828:$S$841)</f>
        <v>0</v>
      </c>
      <c r="V974" s="30" t="n">
        <f aca="false">U974+S974</f>
        <v>0</v>
      </c>
      <c r="W974" s="30" t="e">
        <f aca="false">V974/P974</f>
        <v>#DIV/0!</v>
      </c>
    </row>
    <row r="975" customFormat="false" ht="15" hidden="false" customHeight="true" outlineLevel="0" collapsed="false">
      <c r="A975" s="160"/>
      <c r="B975" s="160"/>
      <c r="C975" s="160"/>
      <c r="D975" s="160"/>
      <c r="E975" s="122"/>
      <c r="F975" s="122"/>
      <c r="G975" s="86"/>
      <c r="H975" s="257"/>
      <c r="I975" s="257"/>
      <c r="J975" s="257"/>
      <c r="K975" s="122"/>
      <c r="L975" s="199"/>
      <c r="M975" s="122"/>
      <c r="N975" s="63"/>
      <c r="O975" s="63"/>
      <c r="P975" s="63"/>
      <c r="Q975" s="63"/>
      <c r="R975" s="422"/>
      <c r="S975" s="30" t="n">
        <f aca="false">P975*R975</f>
        <v>0</v>
      </c>
      <c r="T975" s="123"/>
      <c r="U975" s="192" t="n">
        <f aca="false">S975*$T$828/SUM($S$828:$S$841)</f>
        <v>0</v>
      </c>
      <c r="V975" s="30" t="n">
        <f aca="false">U975+S975</f>
        <v>0</v>
      </c>
      <c r="W975" s="30" t="e">
        <f aca="false">V975/P975</f>
        <v>#DIV/0!</v>
      </c>
    </row>
    <row r="976" customFormat="false" ht="15" hidden="false" customHeight="true" outlineLevel="0" collapsed="false">
      <c r="A976" s="160"/>
      <c r="B976" s="160"/>
      <c r="C976" s="160"/>
      <c r="D976" s="160"/>
      <c r="E976" s="122"/>
      <c r="F976" s="122"/>
      <c r="G976" s="86"/>
      <c r="H976" s="257"/>
      <c r="I976" s="257"/>
      <c r="J976" s="257"/>
      <c r="K976" s="122"/>
      <c r="L976" s="199"/>
      <c r="M976" s="122"/>
      <c r="N976" s="63"/>
      <c r="O976" s="63"/>
      <c r="P976" s="63"/>
      <c r="Q976" s="63"/>
      <c r="R976" s="422"/>
      <c r="S976" s="30" t="n">
        <f aca="false">P976*R976</f>
        <v>0</v>
      </c>
      <c r="T976" s="123"/>
      <c r="U976" s="192" t="n">
        <f aca="false">S976*$T$828/SUM($S$828:$S$841)</f>
        <v>0</v>
      </c>
      <c r="V976" s="30" t="n">
        <f aca="false">U976+S976</f>
        <v>0</v>
      </c>
      <c r="W976" s="30" t="e">
        <f aca="false">V976/P976</f>
        <v>#DIV/0!</v>
      </c>
    </row>
    <row r="977" customFormat="false" ht="15.75" hidden="false" customHeight="true" outlineLevel="0" collapsed="false">
      <c r="A977" s="160"/>
      <c r="B977" s="160"/>
      <c r="C977" s="160"/>
      <c r="D977" s="160"/>
      <c r="E977" s="122"/>
      <c r="F977" s="122"/>
      <c r="G977" s="86"/>
      <c r="H977" s="257"/>
      <c r="I977" s="257"/>
      <c r="J977" s="257"/>
      <c r="K977" s="122"/>
      <c r="L977" s="199"/>
      <c r="M977" s="122"/>
      <c r="N977" s="63"/>
      <c r="O977" s="63"/>
      <c r="P977" s="63"/>
      <c r="Q977" s="63"/>
      <c r="R977" s="422"/>
      <c r="S977" s="30" t="n">
        <f aca="false">P977*R977</f>
        <v>0</v>
      </c>
      <c r="T977" s="123"/>
      <c r="U977" s="192" t="n">
        <f aca="false">S977*$T$828/SUM($S$828:$S$841)</f>
        <v>0</v>
      </c>
      <c r="V977" s="30" t="n">
        <f aca="false">U977+S977</f>
        <v>0</v>
      </c>
      <c r="W977" s="30" t="e">
        <f aca="false">V977/P977</f>
        <v>#DIV/0!</v>
      </c>
    </row>
    <row r="978" customFormat="false" ht="15" hidden="false" customHeight="true" outlineLevel="0" collapsed="false">
      <c r="A978" s="160"/>
      <c r="B978" s="160"/>
      <c r="C978" s="160"/>
      <c r="D978" s="160"/>
      <c r="E978" s="122"/>
      <c r="F978" s="122"/>
      <c r="G978" s="86"/>
      <c r="H978" s="257"/>
      <c r="I978" s="257"/>
      <c r="J978" s="257"/>
      <c r="K978" s="122"/>
      <c r="L978" s="199"/>
      <c r="M978" s="122"/>
      <c r="N978" s="122"/>
      <c r="O978" s="63"/>
      <c r="P978" s="63"/>
      <c r="Q978" s="63"/>
      <c r="R978" s="422"/>
      <c r="S978" s="30" t="n">
        <f aca="false">P978*R978</f>
        <v>0</v>
      </c>
      <c r="T978" s="123"/>
      <c r="U978" s="192" t="n">
        <f aca="false">S978*$T$828/SUM($S$828:$S$841)</f>
        <v>0</v>
      </c>
      <c r="V978" s="30" t="n">
        <f aca="false">U978+S978</f>
        <v>0</v>
      </c>
      <c r="W978" s="30" t="e">
        <f aca="false">V978/P978</f>
        <v>#DIV/0!</v>
      </c>
    </row>
    <row r="979" customFormat="false" ht="15" hidden="false" customHeight="true" outlineLevel="0" collapsed="false">
      <c r="A979" s="160"/>
      <c r="B979" s="160"/>
      <c r="C979" s="160"/>
      <c r="D979" s="160"/>
      <c r="E979" s="122"/>
      <c r="F979" s="122"/>
      <c r="G979" s="86"/>
      <c r="H979" s="257"/>
      <c r="I979" s="257"/>
      <c r="J979" s="257"/>
      <c r="K979" s="122"/>
      <c r="L979" s="199"/>
      <c r="M979" s="122"/>
      <c r="N979" s="63"/>
      <c r="O979" s="63"/>
      <c r="P979" s="63"/>
      <c r="Q979" s="63"/>
      <c r="R979" s="422"/>
      <c r="S979" s="30" t="n">
        <f aca="false">P979*R979</f>
        <v>0</v>
      </c>
      <c r="T979" s="123"/>
      <c r="U979" s="192" t="n">
        <f aca="false">S979*$T$828/SUM($S$828:$S$841)</f>
        <v>0</v>
      </c>
      <c r="V979" s="30" t="n">
        <f aca="false">U979+S979</f>
        <v>0</v>
      </c>
      <c r="W979" s="30" t="e">
        <f aca="false">V979/P979</f>
        <v>#DIV/0!</v>
      </c>
    </row>
    <row r="980" customFormat="false" ht="15" hidden="false" customHeight="true" outlineLevel="0" collapsed="false">
      <c r="A980" s="160"/>
      <c r="B980" s="160"/>
      <c r="C980" s="160"/>
      <c r="D980" s="160"/>
      <c r="E980" s="122"/>
      <c r="F980" s="122"/>
      <c r="G980" s="86"/>
      <c r="H980" s="257"/>
      <c r="I980" s="257"/>
      <c r="J980" s="257"/>
      <c r="K980" s="122"/>
      <c r="L980" s="199"/>
      <c r="M980" s="122"/>
      <c r="N980" s="63"/>
      <c r="O980" s="63"/>
      <c r="P980" s="63"/>
      <c r="Q980" s="63"/>
      <c r="R980" s="422"/>
      <c r="S980" s="30" t="n">
        <f aca="false">P980*R980</f>
        <v>0</v>
      </c>
      <c r="T980" s="123"/>
      <c r="U980" s="192" t="n">
        <f aca="false">S980*$T$828/SUM($S$828:$S$841)</f>
        <v>0</v>
      </c>
      <c r="V980" s="30" t="n">
        <f aca="false">U980+S980</f>
        <v>0</v>
      </c>
      <c r="W980" s="30" t="e">
        <f aca="false">V980/P980</f>
        <v>#DIV/0!</v>
      </c>
    </row>
    <row r="981" customFormat="false" ht="15" hidden="false" customHeight="true" outlineLevel="0" collapsed="false">
      <c r="A981" s="160"/>
      <c r="B981" s="160"/>
      <c r="C981" s="160"/>
      <c r="D981" s="160"/>
      <c r="E981" s="122"/>
      <c r="F981" s="122"/>
      <c r="G981" s="86"/>
      <c r="H981" s="257"/>
      <c r="I981" s="257"/>
      <c r="J981" s="257"/>
      <c r="K981" s="122"/>
      <c r="L981" s="199"/>
      <c r="M981" s="122"/>
      <c r="N981" s="63"/>
      <c r="O981" s="63"/>
      <c r="P981" s="63"/>
      <c r="Q981" s="63"/>
      <c r="R981" s="422"/>
      <c r="S981" s="30" t="n">
        <f aca="false">P981*R981</f>
        <v>0</v>
      </c>
      <c r="T981" s="123"/>
      <c r="U981" s="192" t="n">
        <f aca="false">S981*$T$828/SUM($S$828:$S$841)</f>
        <v>0</v>
      </c>
      <c r="V981" s="30" t="n">
        <f aca="false">U981+S981</f>
        <v>0</v>
      </c>
      <c r="W981" s="30" t="e">
        <f aca="false">V981/P981</f>
        <v>#DIV/0!</v>
      </c>
    </row>
    <row r="982" customFormat="false" ht="15" hidden="false" customHeight="true" outlineLevel="0" collapsed="false">
      <c r="A982" s="160"/>
      <c r="B982" s="160"/>
      <c r="C982" s="160"/>
      <c r="D982" s="160"/>
      <c r="E982" s="122"/>
      <c r="F982" s="122"/>
      <c r="G982" s="86"/>
      <c r="H982" s="257"/>
      <c r="I982" s="257"/>
      <c r="J982" s="257"/>
      <c r="K982" s="122"/>
      <c r="L982" s="199"/>
      <c r="M982" s="122"/>
      <c r="N982" s="63"/>
      <c r="O982" s="63"/>
      <c r="P982" s="63"/>
      <c r="Q982" s="63"/>
      <c r="R982" s="422"/>
      <c r="S982" s="30" t="n">
        <f aca="false">P982*R982</f>
        <v>0</v>
      </c>
      <c r="T982" s="123"/>
      <c r="U982" s="192" t="n">
        <f aca="false">S982*$T$828/SUM($S$828:$S$841)</f>
        <v>0</v>
      </c>
      <c r="V982" s="30" t="n">
        <f aca="false">U982+S982</f>
        <v>0</v>
      </c>
      <c r="W982" s="30" t="e">
        <f aca="false">V982/P982</f>
        <v>#DIV/0!</v>
      </c>
    </row>
    <row r="983" customFormat="false" ht="15" hidden="false" customHeight="true" outlineLevel="0" collapsed="false">
      <c r="A983" s="160"/>
      <c r="B983" s="160"/>
      <c r="C983" s="160"/>
      <c r="D983" s="160"/>
      <c r="E983" s="122"/>
      <c r="F983" s="122"/>
      <c r="G983" s="86"/>
      <c r="H983" s="257"/>
      <c r="I983" s="257"/>
      <c r="J983" s="257"/>
      <c r="K983" s="122"/>
      <c r="L983" s="199"/>
      <c r="M983" s="122"/>
      <c r="N983" s="63"/>
      <c r="O983" s="160"/>
      <c r="P983" s="63"/>
      <c r="Q983" s="63"/>
      <c r="R983" s="422"/>
      <c r="S983" s="30" t="n">
        <f aca="false">P983*R983</f>
        <v>0</v>
      </c>
      <c r="T983" s="123"/>
      <c r="U983" s="192" t="n">
        <f aca="false">S983*$T$828/SUM($S$828:$S$841)</f>
        <v>0</v>
      </c>
      <c r="V983" s="30" t="n">
        <f aca="false">U983+S983</f>
        <v>0</v>
      </c>
      <c r="W983" s="30" t="e">
        <f aca="false">V983/P983</f>
        <v>#DIV/0!</v>
      </c>
    </row>
    <row r="984" customFormat="false" ht="15" hidden="false" customHeight="true" outlineLevel="0" collapsed="false">
      <c r="A984" s="160"/>
      <c r="B984" s="160"/>
      <c r="C984" s="160"/>
      <c r="D984" s="160"/>
      <c r="E984" s="122"/>
      <c r="F984" s="122"/>
      <c r="G984" s="86"/>
      <c r="H984" s="257"/>
      <c r="I984" s="257"/>
      <c r="J984" s="257"/>
      <c r="K984" s="122"/>
      <c r="L984" s="199"/>
      <c r="M984" s="122"/>
      <c r="N984" s="63"/>
      <c r="O984" s="63"/>
      <c r="P984" s="63"/>
      <c r="Q984" s="63"/>
      <c r="R984" s="422"/>
      <c r="S984" s="30" t="n">
        <f aca="false">P984*R984</f>
        <v>0</v>
      </c>
      <c r="T984" s="123"/>
      <c r="U984" s="192" t="n">
        <f aca="false">S984*$T$828/SUM($S$828:$S$841)</f>
        <v>0</v>
      </c>
      <c r="V984" s="30" t="n">
        <f aca="false">U984+S984</f>
        <v>0</v>
      </c>
      <c r="W984" s="30" t="e">
        <f aca="false">V984/P984</f>
        <v>#DIV/0!</v>
      </c>
    </row>
    <row r="985" customFormat="false" ht="15" hidden="false" customHeight="true" outlineLevel="0" collapsed="false">
      <c r="A985" s="160"/>
      <c r="B985" s="160"/>
      <c r="C985" s="160"/>
      <c r="D985" s="160"/>
      <c r="E985" s="122"/>
      <c r="F985" s="122"/>
      <c r="G985" s="86"/>
      <c r="H985" s="257"/>
      <c r="I985" s="257"/>
      <c r="J985" s="257"/>
      <c r="K985" s="122"/>
      <c r="L985" s="199"/>
      <c r="M985" s="122"/>
      <c r="N985" s="122"/>
      <c r="O985" s="63"/>
      <c r="P985" s="63"/>
      <c r="Q985" s="63"/>
      <c r="R985" s="422"/>
      <c r="S985" s="30" t="n">
        <f aca="false">P985*R985</f>
        <v>0</v>
      </c>
      <c r="T985" s="123"/>
      <c r="U985" s="192" t="n">
        <f aca="false">S985*$T$828/SUM($S$828:$S$841)</f>
        <v>0</v>
      </c>
      <c r="V985" s="30" t="n">
        <f aca="false">U985+S985</f>
        <v>0</v>
      </c>
      <c r="W985" s="30" t="e">
        <f aca="false">V985/P985</f>
        <v>#DIV/0!</v>
      </c>
    </row>
    <row r="986" customFormat="false" ht="15" hidden="false" customHeight="true" outlineLevel="0" collapsed="false">
      <c r="A986" s="160"/>
      <c r="B986" s="160"/>
      <c r="C986" s="160"/>
      <c r="D986" s="160"/>
      <c r="E986" s="122"/>
      <c r="F986" s="122"/>
      <c r="G986" s="86"/>
      <c r="H986" s="257"/>
      <c r="I986" s="257"/>
      <c r="J986" s="257"/>
      <c r="K986" s="122"/>
      <c r="L986" s="199"/>
      <c r="M986" s="122"/>
      <c r="N986" s="122"/>
      <c r="O986" s="63"/>
      <c r="P986" s="63"/>
      <c r="Q986" s="63"/>
      <c r="R986" s="422"/>
      <c r="S986" s="30" t="n">
        <f aca="false">P986*R986</f>
        <v>0</v>
      </c>
      <c r="T986" s="123"/>
      <c r="U986" s="192" t="n">
        <f aca="false">S986*$T$828/SUM($S$828:$S$841)</f>
        <v>0</v>
      </c>
      <c r="V986" s="30" t="n">
        <f aca="false">U986+S986</f>
        <v>0</v>
      </c>
      <c r="W986" s="30" t="e">
        <f aca="false">V986/P986</f>
        <v>#DIV/0!</v>
      </c>
    </row>
    <row r="987" customFormat="false" ht="15" hidden="false" customHeight="true" outlineLevel="0" collapsed="false">
      <c r="A987" s="160"/>
      <c r="B987" s="160"/>
      <c r="C987" s="160"/>
      <c r="D987" s="160"/>
      <c r="E987" s="122"/>
      <c r="F987" s="122"/>
      <c r="G987" s="86"/>
      <c r="H987" s="257"/>
      <c r="I987" s="257"/>
      <c r="J987" s="257"/>
      <c r="K987" s="122"/>
      <c r="L987" s="199"/>
      <c r="M987" s="122"/>
      <c r="N987" s="425"/>
      <c r="O987" s="63"/>
      <c r="P987" s="63"/>
      <c r="Q987" s="63"/>
      <c r="R987" s="422"/>
      <c r="S987" s="30" t="n">
        <f aca="false">P987*R987</f>
        <v>0</v>
      </c>
      <c r="T987" s="123"/>
      <c r="U987" s="192" t="n">
        <f aca="false">S987*$T$828/SUM($S$828:$S$841)</f>
        <v>0</v>
      </c>
      <c r="V987" s="30" t="n">
        <f aca="false">U987+S987</f>
        <v>0</v>
      </c>
      <c r="W987" s="30" t="e">
        <f aca="false">V987/P987</f>
        <v>#DIV/0!</v>
      </c>
    </row>
    <row r="988" customFormat="false" ht="15.75" hidden="false" customHeight="true" outlineLevel="0" collapsed="false">
      <c r="A988" s="160"/>
      <c r="B988" s="160"/>
      <c r="C988" s="160"/>
      <c r="D988" s="160"/>
      <c r="E988" s="122"/>
      <c r="F988" s="122"/>
      <c r="G988" s="86"/>
      <c r="H988" s="257"/>
      <c r="I988" s="257"/>
      <c r="J988" s="257"/>
      <c r="K988" s="122"/>
      <c r="L988" s="199"/>
      <c r="M988" s="122"/>
      <c r="N988" s="122"/>
      <c r="O988" s="63"/>
      <c r="P988" s="63"/>
      <c r="Q988" s="63"/>
      <c r="R988" s="422"/>
      <c r="S988" s="30" t="n">
        <f aca="false">P988*R988</f>
        <v>0</v>
      </c>
      <c r="T988" s="123"/>
      <c r="U988" s="192" t="n">
        <f aca="false">S988*$T$828/SUM($S$828:$S$841)</f>
        <v>0</v>
      </c>
      <c r="V988" s="30" t="n">
        <f aca="false">U988+S988</f>
        <v>0</v>
      </c>
      <c r="W988" s="30" t="e">
        <f aca="false">V988/P988</f>
        <v>#DIV/0!</v>
      </c>
    </row>
    <row r="989" customFormat="false" ht="15" hidden="false" customHeight="true" outlineLevel="0" collapsed="false">
      <c r="A989" s="160"/>
      <c r="B989" s="160"/>
      <c r="C989" s="160"/>
      <c r="D989" s="160"/>
      <c r="E989" s="122"/>
      <c r="F989" s="122"/>
      <c r="G989" s="86"/>
      <c r="H989" s="257"/>
      <c r="I989" s="257"/>
      <c r="J989" s="257"/>
      <c r="K989" s="122"/>
      <c r="L989" s="199"/>
      <c r="M989" s="122"/>
      <c r="N989" s="122"/>
      <c r="O989" s="63"/>
      <c r="P989" s="63"/>
      <c r="Q989" s="63"/>
      <c r="R989" s="422"/>
      <c r="S989" s="30" t="n">
        <f aca="false">P989*R989</f>
        <v>0</v>
      </c>
      <c r="T989" s="123"/>
      <c r="U989" s="192" t="n">
        <f aca="false">S989*$T$828/SUM($S$828:$S$841)</f>
        <v>0</v>
      </c>
      <c r="V989" s="30" t="n">
        <f aca="false">U989+S989</f>
        <v>0</v>
      </c>
      <c r="W989" s="30" t="e">
        <f aca="false">V989/P989</f>
        <v>#DIV/0!</v>
      </c>
    </row>
    <row r="990" customFormat="false" ht="15" hidden="false" customHeight="true" outlineLevel="0" collapsed="false">
      <c r="A990" s="160"/>
      <c r="B990" s="160"/>
      <c r="C990" s="160"/>
      <c r="D990" s="160"/>
      <c r="E990" s="122"/>
      <c r="F990" s="122"/>
      <c r="G990" s="86"/>
      <c r="H990" s="257"/>
      <c r="I990" s="257"/>
      <c r="J990" s="257"/>
      <c r="K990" s="122"/>
      <c r="L990" s="199"/>
      <c r="M990" s="122"/>
      <c r="N990" s="63"/>
      <c r="O990" s="63"/>
      <c r="P990" s="63"/>
      <c r="Q990" s="63"/>
      <c r="R990" s="422"/>
      <c r="S990" s="30" t="n">
        <f aca="false">P990*R990</f>
        <v>0</v>
      </c>
      <c r="T990" s="123"/>
      <c r="U990" s="192" t="n">
        <f aca="false">S990*$T$828/SUM($S$828:$S$841)</f>
        <v>0</v>
      </c>
      <c r="V990" s="30" t="n">
        <f aca="false">U990+S990</f>
        <v>0</v>
      </c>
      <c r="W990" s="30" t="e">
        <f aca="false">V990/P990</f>
        <v>#DIV/0!</v>
      </c>
    </row>
    <row r="991" customFormat="false" ht="15" hidden="false" customHeight="true" outlineLevel="0" collapsed="false">
      <c r="A991" s="160"/>
      <c r="B991" s="160"/>
      <c r="C991" s="160"/>
      <c r="D991" s="160"/>
      <c r="E991" s="122"/>
      <c r="F991" s="122"/>
      <c r="G991" s="86"/>
      <c r="H991" s="257"/>
      <c r="I991" s="257"/>
      <c r="J991" s="257"/>
      <c r="K991" s="122"/>
      <c r="L991" s="199"/>
      <c r="M991" s="122"/>
      <c r="N991" s="63"/>
      <c r="O991" s="63"/>
      <c r="P991" s="63"/>
      <c r="Q991" s="63"/>
      <c r="R991" s="422"/>
      <c r="S991" s="30" t="n">
        <f aca="false">P991*R991</f>
        <v>0</v>
      </c>
      <c r="T991" s="123"/>
      <c r="U991" s="192" t="n">
        <f aca="false">S991*$T$828/SUM($S$828:$S$841)</f>
        <v>0</v>
      </c>
      <c r="V991" s="30" t="n">
        <f aca="false">U991+S991</f>
        <v>0</v>
      </c>
      <c r="W991" s="30" t="e">
        <f aca="false">V991/P991</f>
        <v>#DIV/0!</v>
      </c>
    </row>
    <row r="992" customFormat="false" ht="15" hidden="false" customHeight="true" outlineLevel="0" collapsed="false">
      <c r="A992" s="160"/>
      <c r="B992" s="160"/>
      <c r="C992" s="160"/>
      <c r="D992" s="160"/>
      <c r="E992" s="122"/>
      <c r="F992" s="122"/>
      <c r="G992" s="86"/>
      <c r="H992" s="257"/>
      <c r="I992" s="257"/>
      <c r="J992" s="257"/>
      <c r="K992" s="122"/>
      <c r="L992" s="199"/>
      <c r="M992" s="122"/>
      <c r="N992" s="63"/>
      <c r="O992" s="63"/>
      <c r="P992" s="63"/>
      <c r="Q992" s="63"/>
      <c r="R992" s="422"/>
      <c r="S992" s="30" t="n">
        <f aca="false">P992*R992</f>
        <v>0</v>
      </c>
      <c r="T992" s="123"/>
      <c r="U992" s="192" t="n">
        <f aca="false">S992*$T$828/SUM($S$828:$S$841)</f>
        <v>0</v>
      </c>
      <c r="V992" s="30" t="n">
        <f aca="false">U992+S992</f>
        <v>0</v>
      </c>
      <c r="W992" s="30" t="e">
        <f aca="false">V992/P992</f>
        <v>#DIV/0!</v>
      </c>
    </row>
    <row r="993" customFormat="false" ht="15" hidden="false" customHeight="true" outlineLevel="0" collapsed="false">
      <c r="A993" s="160"/>
      <c r="B993" s="160"/>
      <c r="C993" s="160"/>
      <c r="D993" s="160"/>
      <c r="E993" s="122"/>
      <c r="F993" s="122"/>
      <c r="G993" s="86"/>
      <c r="H993" s="257"/>
      <c r="I993" s="257"/>
      <c r="J993" s="257"/>
      <c r="K993" s="122"/>
      <c r="L993" s="199"/>
      <c r="M993" s="122"/>
      <c r="N993" s="63"/>
      <c r="O993" s="63"/>
      <c r="P993" s="63"/>
      <c r="Q993" s="63"/>
      <c r="R993" s="422"/>
      <c r="S993" s="30" t="n">
        <f aca="false">P993*R993</f>
        <v>0</v>
      </c>
      <c r="T993" s="123"/>
      <c r="U993" s="192" t="n">
        <f aca="false">S993*$T$828/SUM($S$828:$S$841)</f>
        <v>0</v>
      </c>
      <c r="V993" s="30" t="n">
        <f aca="false">U993+S993</f>
        <v>0</v>
      </c>
      <c r="W993" s="30" t="e">
        <f aca="false">V993/P993</f>
        <v>#DIV/0!</v>
      </c>
    </row>
    <row r="994" customFormat="false" ht="15" hidden="false" customHeight="true" outlineLevel="0" collapsed="false">
      <c r="A994" s="160"/>
      <c r="B994" s="160"/>
      <c r="C994" s="160"/>
      <c r="D994" s="160"/>
      <c r="E994" s="122"/>
      <c r="F994" s="122"/>
      <c r="G994" s="86"/>
      <c r="H994" s="257"/>
      <c r="I994" s="257"/>
      <c r="J994" s="257"/>
      <c r="K994" s="122"/>
      <c r="L994" s="199"/>
      <c r="M994" s="122"/>
      <c r="N994" s="225"/>
      <c r="O994" s="63"/>
      <c r="P994" s="63"/>
      <c r="Q994" s="63"/>
      <c r="R994" s="422"/>
      <c r="S994" s="30" t="n">
        <f aca="false">P994*R994</f>
        <v>0</v>
      </c>
      <c r="T994" s="123"/>
      <c r="U994" s="192" t="n">
        <f aca="false">S994*$T$828/SUM($S$828:$S$841)</f>
        <v>0</v>
      </c>
      <c r="V994" s="30" t="n">
        <f aca="false">U994+S994</f>
        <v>0</v>
      </c>
      <c r="W994" s="30" t="e">
        <f aca="false">V994/P994</f>
        <v>#DIV/0!</v>
      </c>
    </row>
    <row r="995" customFormat="false" ht="15.75" hidden="false" customHeight="true" outlineLevel="0" collapsed="false">
      <c r="A995" s="160"/>
      <c r="B995" s="160"/>
      <c r="C995" s="160"/>
      <c r="D995" s="160"/>
      <c r="E995" s="122"/>
      <c r="F995" s="122"/>
      <c r="G995" s="86"/>
      <c r="H995" s="257"/>
      <c r="I995" s="257"/>
      <c r="J995" s="257"/>
      <c r="K995" s="122"/>
      <c r="L995" s="199"/>
      <c r="M995" s="122"/>
      <c r="N995" s="225"/>
      <c r="O995" s="63"/>
      <c r="P995" s="63"/>
      <c r="Q995" s="63"/>
      <c r="R995" s="422"/>
      <c r="S995" s="30" t="n">
        <f aca="false">P995*R995</f>
        <v>0</v>
      </c>
      <c r="T995" s="123"/>
      <c r="U995" s="192" t="n">
        <f aca="false">S995*$T$828/SUM($S$828:$S$841)</f>
        <v>0</v>
      </c>
      <c r="V995" s="30" t="n">
        <f aca="false">U995+S995</f>
        <v>0</v>
      </c>
      <c r="W995" s="30" t="e">
        <f aca="false">V995/P995</f>
        <v>#DIV/0!</v>
      </c>
    </row>
    <row r="996" customFormat="false" ht="15" hidden="false" customHeight="true" outlineLevel="0" collapsed="false">
      <c r="A996" s="160"/>
      <c r="B996" s="160"/>
      <c r="C996" s="160"/>
      <c r="D996" s="160"/>
      <c r="E996" s="122"/>
      <c r="F996" s="122"/>
      <c r="G996" s="86"/>
      <c r="H996" s="257"/>
      <c r="I996" s="257"/>
      <c r="J996" s="257"/>
      <c r="K996" s="122"/>
      <c r="L996" s="199"/>
      <c r="M996" s="122"/>
      <c r="N996" s="63"/>
      <c r="O996" s="63"/>
      <c r="P996" s="63"/>
      <c r="Q996" s="63"/>
      <c r="R996" s="422"/>
      <c r="S996" s="30" t="n">
        <f aca="false">P996*R996</f>
        <v>0</v>
      </c>
      <c r="T996" s="123"/>
      <c r="U996" s="192" t="n">
        <f aca="false">S996*$T$828/SUM($S$828:$S$841)</f>
        <v>0</v>
      </c>
      <c r="V996" s="30" t="n">
        <f aca="false">U996+S996</f>
        <v>0</v>
      </c>
      <c r="W996" s="30" t="e">
        <f aca="false">V996/P996</f>
        <v>#DIV/0!</v>
      </c>
    </row>
    <row r="997" customFormat="false" ht="15" hidden="false" customHeight="true" outlineLevel="0" collapsed="false">
      <c r="A997" s="160"/>
      <c r="B997" s="160"/>
      <c r="C997" s="160"/>
      <c r="D997" s="160"/>
      <c r="E997" s="122"/>
      <c r="F997" s="122"/>
      <c r="G997" s="86"/>
      <c r="H997" s="257"/>
      <c r="I997" s="257"/>
      <c r="J997" s="257"/>
      <c r="K997" s="122"/>
      <c r="L997" s="199"/>
      <c r="M997" s="122"/>
      <c r="N997" s="63"/>
      <c r="O997" s="63"/>
      <c r="P997" s="63"/>
      <c r="Q997" s="63"/>
      <c r="R997" s="422"/>
      <c r="S997" s="30" t="n">
        <f aca="false">P997*R997</f>
        <v>0</v>
      </c>
      <c r="T997" s="123"/>
      <c r="U997" s="192" t="n">
        <f aca="false">S997*$T$828/SUM($S$828:$S$841)</f>
        <v>0</v>
      </c>
      <c r="V997" s="30" t="n">
        <f aca="false">U997+S997</f>
        <v>0</v>
      </c>
      <c r="W997" s="30" t="e">
        <f aca="false">V997/P997</f>
        <v>#DIV/0!</v>
      </c>
    </row>
    <row r="998" customFormat="false" ht="15.75" hidden="false" customHeight="true" outlineLevel="0" collapsed="false">
      <c r="A998" s="160"/>
      <c r="B998" s="160"/>
      <c r="C998" s="160"/>
      <c r="D998" s="160"/>
      <c r="E998" s="122"/>
      <c r="F998" s="122"/>
      <c r="G998" s="86"/>
      <c r="H998" s="257"/>
      <c r="I998" s="257"/>
      <c r="J998" s="257"/>
      <c r="K998" s="122"/>
      <c r="L998" s="199"/>
      <c r="M998" s="122"/>
      <c r="N998" s="63"/>
      <c r="O998" s="63"/>
      <c r="P998" s="63"/>
      <c r="Q998" s="63"/>
      <c r="R998" s="422"/>
      <c r="S998" s="30" t="n">
        <f aca="false">P998*R998</f>
        <v>0</v>
      </c>
      <c r="T998" s="123"/>
      <c r="U998" s="192" t="n">
        <f aca="false">S998*$T$828/SUM($S$828:$S$841)</f>
        <v>0</v>
      </c>
      <c r="V998" s="30" t="n">
        <f aca="false">U998+S998</f>
        <v>0</v>
      </c>
      <c r="W998" s="30" t="e">
        <f aca="false">V998/P998</f>
        <v>#DIV/0!</v>
      </c>
    </row>
    <row r="999" customFormat="false" ht="15" hidden="false" customHeight="true" outlineLevel="0" collapsed="false">
      <c r="A999" s="122"/>
      <c r="B999" s="122"/>
      <c r="C999" s="122"/>
      <c r="D999" s="122"/>
      <c r="E999" s="122"/>
      <c r="F999" s="122"/>
      <c r="G999" s="86"/>
      <c r="H999" s="257"/>
      <c r="I999" s="257"/>
      <c r="J999" s="257"/>
      <c r="K999" s="122"/>
      <c r="L999" s="199"/>
      <c r="M999" s="122"/>
      <c r="N999" s="122"/>
      <c r="O999" s="63"/>
      <c r="P999" s="63"/>
      <c r="Q999" s="63"/>
      <c r="R999" s="422"/>
      <c r="S999" s="30" t="n">
        <f aca="false">P999*R999</f>
        <v>0</v>
      </c>
      <c r="T999" s="123"/>
      <c r="U999" s="192" t="n">
        <f aca="false">S999*$T$828/SUM($S$828:$S$841)</f>
        <v>0</v>
      </c>
      <c r="V999" s="30" t="n">
        <f aca="false">U999+S999</f>
        <v>0</v>
      </c>
      <c r="W999" s="30" t="e">
        <f aca="false">V999/P999</f>
        <v>#DIV/0!</v>
      </c>
    </row>
    <row r="1000" customFormat="false" ht="15" hidden="false" customHeight="true" outlineLevel="0" collapsed="false">
      <c r="A1000" s="122"/>
      <c r="B1000" s="122"/>
      <c r="C1000" s="122"/>
      <c r="D1000" s="122"/>
      <c r="E1000" s="122"/>
      <c r="F1000" s="122"/>
      <c r="G1000" s="86"/>
      <c r="H1000" s="257"/>
      <c r="I1000" s="257"/>
      <c r="J1000" s="257"/>
      <c r="K1000" s="122"/>
      <c r="L1000" s="199"/>
      <c r="M1000" s="122"/>
      <c r="N1000" s="63"/>
      <c r="O1000" s="63"/>
      <c r="P1000" s="63"/>
      <c r="Q1000" s="63"/>
      <c r="R1000" s="422"/>
      <c r="S1000" s="30" t="n">
        <f aca="false">P1000*R1000</f>
        <v>0</v>
      </c>
      <c r="T1000" s="123"/>
      <c r="U1000" s="192" t="n">
        <f aca="false">S1000*$T$828/SUM($S$828:$S$841)</f>
        <v>0</v>
      </c>
      <c r="V1000" s="30" t="n">
        <f aca="false">U1000+S1000</f>
        <v>0</v>
      </c>
      <c r="W1000" s="30" t="e">
        <f aca="false">V1000/P1000</f>
        <v>#DIV/0!</v>
      </c>
    </row>
    <row r="1001" customFormat="false" ht="15" hidden="false" customHeight="true" outlineLevel="0" collapsed="false">
      <c r="A1001" s="122"/>
      <c r="B1001" s="122"/>
      <c r="C1001" s="122"/>
      <c r="D1001" s="122"/>
      <c r="E1001" s="122"/>
      <c r="F1001" s="122"/>
      <c r="G1001" s="86"/>
      <c r="H1001" s="257"/>
      <c r="I1001" s="257"/>
      <c r="J1001" s="257"/>
      <c r="K1001" s="122"/>
      <c r="L1001" s="199"/>
      <c r="M1001" s="122"/>
      <c r="N1001" s="63"/>
      <c r="O1001" s="63"/>
      <c r="P1001" s="63"/>
      <c r="Q1001" s="63"/>
      <c r="R1001" s="422"/>
      <c r="S1001" s="30" t="n">
        <f aca="false">P1001*R1001</f>
        <v>0</v>
      </c>
      <c r="T1001" s="123"/>
      <c r="U1001" s="192" t="n">
        <f aca="false">S1001*$T$828/SUM($S$828:$S$841)</f>
        <v>0</v>
      </c>
      <c r="V1001" s="30" t="n">
        <f aca="false">U1001+S1001</f>
        <v>0</v>
      </c>
      <c r="W1001" s="30" t="e">
        <f aca="false">V1001/P1001</f>
        <v>#DIV/0!</v>
      </c>
    </row>
    <row r="1002" customFormat="false" ht="15" hidden="false" customHeight="true" outlineLevel="0" collapsed="false">
      <c r="A1002" s="122"/>
      <c r="B1002" s="122"/>
      <c r="C1002" s="122"/>
      <c r="D1002" s="122"/>
      <c r="E1002" s="122"/>
      <c r="F1002" s="122"/>
      <c r="G1002" s="86"/>
      <c r="H1002" s="257"/>
      <c r="I1002" s="257"/>
      <c r="J1002" s="257"/>
      <c r="K1002" s="122"/>
      <c r="L1002" s="199"/>
      <c r="M1002" s="122"/>
      <c r="N1002" s="63"/>
      <c r="O1002" s="63"/>
      <c r="P1002" s="63"/>
      <c r="Q1002" s="63"/>
      <c r="R1002" s="422"/>
      <c r="S1002" s="30" t="n">
        <f aca="false">P1002*R1002</f>
        <v>0</v>
      </c>
      <c r="T1002" s="123"/>
      <c r="U1002" s="192" t="n">
        <f aca="false">S1002*$T$828/SUM($S$828:$S$841)</f>
        <v>0</v>
      </c>
      <c r="V1002" s="30" t="n">
        <f aca="false">U1002+S1002</f>
        <v>0</v>
      </c>
      <c r="W1002" s="30" t="e">
        <f aca="false">V1002/P1002</f>
        <v>#DIV/0!</v>
      </c>
    </row>
    <row r="1003" customFormat="false" ht="15" hidden="false" customHeight="true" outlineLevel="0" collapsed="false">
      <c r="A1003" s="122"/>
      <c r="B1003" s="122"/>
      <c r="C1003" s="122"/>
      <c r="D1003" s="122"/>
      <c r="E1003" s="122"/>
      <c r="F1003" s="122"/>
      <c r="G1003" s="86"/>
      <c r="H1003" s="257"/>
      <c r="I1003" s="257"/>
      <c r="J1003" s="257"/>
      <c r="K1003" s="122"/>
      <c r="L1003" s="199"/>
      <c r="M1003" s="122"/>
      <c r="N1003" s="63"/>
      <c r="O1003" s="63"/>
      <c r="P1003" s="63"/>
      <c r="Q1003" s="63"/>
      <c r="R1003" s="422"/>
      <c r="S1003" s="30" t="n">
        <f aca="false">P1003*R1003</f>
        <v>0</v>
      </c>
      <c r="T1003" s="123"/>
      <c r="U1003" s="192" t="n">
        <f aca="false">S1003*$T$828/SUM($S$828:$S$841)</f>
        <v>0</v>
      </c>
      <c r="V1003" s="30" t="n">
        <f aca="false">U1003+S1003</f>
        <v>0</v>
      </c>
      <c r="W1003" s="30" t="e">
        <f aca="false">V1003/P1003</f>
        <v>#DIV/0!</v>
      </c>
    </row>
    <row r="1004" customFormat="false" ht="15" hidden="false" customHeight="true" outlineLevel="0" collapsed="false">
      <c r="A1004" s="122"/>
      <c r="B1004" s="122"/>
      <c r="C1004" s="122"/>
      <c r="D1004" s="122"/>
      <c r="E1004" s="122"/>
      <c r="F1004" s="122"/>
      <c r="G1004" s="86"/>
      <c r="H1004" s="257"/>
      <c r="I1004" s="257"/>
      <c r="J1004" s="257"/>
      <c r="K1004" s="122"/>
      <c r="L1004" s="199"/>
      <c r="M1004" s="122"/>
      <c r="N1004" s="122"/>
      <c r="O1004" s="63"/>
      <c r="P1004" s="63"/>
      <c r="Q1004" s="63"/>
      <c r="R1004" s="422"/>
      <c r="S1004" s="30" t="n">
        <f aca="false">P1004*R1004</f>
        <v>0</v>
      </c>
      <c r="T1004" s="123"/>
      <c r="U1004" s="192" t="n">
        <f aca="false">S1004*$T$828/SUM($S$828:$S$841)</f>
        <v>0</v>
      </c>
      <c r="V1004" s="30" t="n">
        <f aca="false">U1004+S1004</f>
        <v>0</v>
      </c>
      <c r="W1004" s="30" t="e">
        <f aca="false">V1004/P1004</f>
        <v>#DIV/0!</v>
      </c>
    </row>
    <row r="1005" customFormat="false" ht="15" hidden="false" customHeight="true" outlineLevel="0" collapsed="false">
      <c r="A1005" s="122"/>
      <c r="B1005" s="122"/>
      <c r="C1005" s="122"/>
      <c r="D1005" s="122"/>
      <c r="E1005" s="122"/>
      <c r="F1005" s="122"/>
      <c r="G1005" s="86"/>
      <c r="H1005" s="257"/>
      <c r="I1005" s="257"/>
      <c r="J1005" s="257"/>
      <c r="K1005" s="122"/>
      <c r="L1005" s="199"/>
      <c r="M1005" s="122"/>
      <c r="N1005" s="225"/>
      <c r="O1005" s="63"/>
      <c r="P1005" s="63"/>
      <c r="Q1005" s="63"/>
      <c r="R1005" s="422"/>
      <c r="S1005" s="30" t="n">
        <f aca="false">P1005*R1005</f>
        <v>0</v>
      </c>
      <c r="T1005" s="123"/>
      <c r="U1005" s="192" t="n">
        <f aca="false">S1005*$T$828/SUM($S$828:$S$841)</f>
        <v>0</v>
      </c>
      <c r="V1005" s="30" t="n">
        <f aca="false">U1005+S1005</f>
        <v>0</v>
      </c>
      <c r="W1005" s="30" t="e">
        <f aca="false">V1005/P1005</f>
        <v>#DIV/0!</v>
      </c>
    </row>
    <row r="1006" customFormat="false" ht="15.75" hidden="false" customHeight="true" outlineLevel="0" collapsed="false">
      <c r="A1006" s="122"/>
      <c r="B1006" s="122"/>
      <c r="C1006" s="122"/>
      <c r="D1006" s="122"/>
      <c r="E1006" s="122"/>
      <c r="F1006" s="122"/>
      <c r="G1006" s="86"/>
      <c r="H1006" s="257"/>
      <c r="I1006" s="257"/>
      <c r="J1006" s="257"/>
      <c r="K1006" s="122"/>
      <c r="L1006" s="199"/>
      <c r="M1006" s="122"/>
      <c r="N1006" s="225"/>
      <c r="O1006" s="63"/>
      <c r="P1006" s="63"/>
      <c r="Q1006" s="63"/>
      <c r="R1006" s="422"/>
      <c r="S1006" s="30" t="n">
        <f aca="false">P1006*R1006</f>
        <v>0</v>
      </c>
      <c r="T1006" s="123"/>
      <c r="U1006" s="192" t="n">
        <f aca="false">S1006*$T$828/SUM($S$828:$S$841)</f>
        <v>0</v>
      </c>
      <c r="V1006" s="30" t="n">
        <f aca="false">U1006+S1006</f>
        <v>0</v>
      </c>
      <c r="W1006" s="30" t="e">
        <f aca="false">V1006/P1006</f>
        <v>#DIV/0!</v>
      </c>
    </row>
    <row r="1007" customFormat="false" ht="15" hidden="false" customHeight="true" outlineLevel="0" collapsed="false">
      <c r="A1007" s="122"/>
      <c r="B1007" s="122"/>
      <c r="C1007" s="122"/>
      <c r="D1007" s="122"/>
      <c r="E1007" s="122"/>
      <c r="F1007" s="122"/>
      <c r="G1007" s="86"/>
      <c r="H1007" s="257"/>
      <c r="I1007" s="257"/>
      <c r="J1007" s="257"/>
      <c r="K1007" s="122"/>
      <c r="L1007" s="199"/>
      <c r="M1007" s="122"/>
      <c r="N1007" s="63"/>
      <c r="O1007" s="63"/>
      <c r="P1007" s="63"/>
      <c r="Q1007" s="63"/>
      <c r="R1007" s="422"/>
      <c r="S1007" s="30" t="n">
        <f aca="false">P1007*R1007</f>
        <v>0</v>
      </c>
      <c r="T1007" s="123"/>
      <c r="U1007" s="192" t="n">
        <f aca="false">S1007*$T$828/SUM($S$828:$S$841)</f>
        <v>0</v>
      </c>
      <c r="V1007" s="30" t="n">
        <f aca="false">U1007+S1007</f>
        <v>0</v>
      </c>
      <c r="W1007" s="30" t="e">
        <f aca="false">V1007/P1007</f>
        <v>#DIV/0!</v>
      </c>
    </row>
    <row r="1008" customFormat="false" ht="15.75" hidden="false" customHeight="true" outlineLevel="0" collapsed="false">
      <c r="A1008" s="122"/>
      <c r="B1008" s="122"/>
      <c r="C1008" s="122"/>
      <c r="D1008" s="122"/>
      <c r="E1008" s="122"/>
      <c r="F1008" s="122"/>
      <c r="G1008" s="86"/>
      <c r="H1008" s="257"/>
      <c r="I1008" s="257"/>
      <c r="J1008" s="257"/>
      <c r="K1008" s="122"/>
      <c r="L1008" s="199"/>
      <c r="M1008" s="122"/>
      <c r="N1008" s="63"/>
      <c r="O1008" s="63"/>
      <c r="P1008" s="63"/>
      <c r="Q1008" s="63"/>
      <c r="R1008" s="422"/>
      <c r="S1008" s="30" t="n">
        <f aca="false">P1008*R1008</f>
        <v>0</v>
      </c>
      <c r="T1008" s="123"/>
      <c r="U1008" s="192" t="n">
        <f aca="false">S1008*$T$828/SUM($S$828:$S$841)</f>
        <v>0</v>
      </c>
      <c r="V1008" s="30" t="n">
        <f aca="false">U1008+S1008</f>
        <v>0</v>
      </c>
      <c r="W1008" s="30" t="e">
        <f aca="false">V1008/P1008</f>
        <v>#DIV/0!</v>
      </c>
    </row>
    <row r="1009" customFormat="false" ht="15.75" hidden="false" customHeight="true" outlineLevel="0" collapsed="false">
      <c r="A1009" s="122"/>
      <c r="B1009" s="122"/>
      <c r="C1009" s="122"/>
      <c r="D1009" s="122"/>
      <c r="E1009" s="122"/>
      <c r="F1009" s="122"/>
      <c r="G1009" s="86"/>
      <c r="H1009" s="257"/>
      <c r="I1009" s="257"/>
      <c r="J1009" s="257"/>
      <c r="K1009" s="122"/>
      <c r="L1009" s="199"/>
      <c r="M1009" s="122"/>
      <c r="N1009" s="63"/>
      <c r="O1009" s="63"/>
      <c r="P1009" s="63"/>
      <c r="Q1009" s="63"/>
      <c r="R1009" s="422"/>
      <c r="S1009" s="30" t="n">
        <f aca="false">P1009*R1009</f>
        <v>0</v>
      </c>
      <c r="T1009" s="123"/>
      <c r="U1009" s="192" t="n">
        <f aca="false">S1009*$T$828/SUM($S$828:$S$841)</f>
        <v>0</v>
      </c>
      <c r="V1009" s="30" t="n">
        <f aca="false">U1009+S1009</f>
        <v>0</v>
      </c>
      <c r="W1009" s="30" t="e">
        <f aca="false">V1009/P1009</f>
        <v>#DIV/0!</v>
      </c>
    </row>
    <row r="1010" customFormat="false" ht="15.75" hidden="false" customHeight="true" outlineLevel="0" collapsed="false">
      <c r="A1010" s="122"/>
      <c r="B1010" s="122"/>
      <c r="C1010" s="122"/>
      <c r="D1010" s="122"/>
      <c r="E1010" s="122"/>
      <c r="F1010" s="122"/>
      <c r="G1010" s="86"/>
      <c r="H1010" s="257"/>
      <c r="I1010" s="257"/>
      <c r="J1010" s="257"/>
      <c r="K1010" s="122"/>
      <c r="L1010" s="199"/>
      <c r="M1010" s="122"/>
      <c r="N1010" s="63"/>
      <c r="O1010" s="63"/>
      <c r="P1010" s="63"/>
      <c r="Q1010" s="63"/>
      <c r="R1010" s="424"/>
      <c r="S1010" s="30" t="n">
        <f aca="false">P1010*R1010</f>
        <v>0</v>
      </c>
      <c r="T1010" s="258"/>
      <c r="U1010" s="192" t="n">
        <f aca="false">S1010*$T$828/SUM($S$828:$S$841)</f>
        <v>0</v>
      </c>
      <c r="V1010" s="30" t="n">
        <f aca="false">U1010+S1010</f>
        <v>0</v>
      </c>
      <c r="W1010" s="30" t="e">
        <f aca="false">V1010/P1010</f>
        <v>#DIV/0!</v>
      </c>
    </row>
    <row r="1011" customFormat="false" ht="15.75" hidden="false" customHeight="true" outlineLevel="0" collapsed="false">
      <c r="A1011" s="122"/>
      <c r="B1011" s="122"/>
      <c r="C1011" s="122"/>
      <c r="D1011" s="122"/>
      <c r="E1011" s="122"/>
      <c r="F1011" s="122"/>
      <c r="G1011" s="86"/>
      <c r="H1011" s="426"/>
      <c r="I1011" s="426"/>
      <c r="J1011" s="426"/>
      <c r="K1011" s="423"/>
      <c r="L1011" s="199"/>
      <c r="M1011" s="122"/>
      <c r="N1011" s="63"/>
      <c r="O1011" s="63"/>
      <c r="P1011" s="63"/>
      <c r="Q1011" s="63"/>
      <c r="R1011" s="422"/>
      <c r="S1011" s="30" t="n">
        <f aca="false">P1011*R1011</f>
        <v>0</v>
      </c>
      <c r="T1011" s="123"/>
      <c r="U1011" s="192" t="n">
        <f aca="false">S1011*$T$828/SUM($S$828:$S$841)</f>
        <v>0</v>
      </c>
      <c r="V1011" s="30" t="n">
        <f aca="false">U1011+S1011</f>
        <v>0</v>
      </c>
      <c r="W1011" s="30" t="e">
        <f aca="false">V1011/P1011</f>
        <v>#DIV/0!</v>
      </c>
    </row>
    <row r="1012" customFormat="false" ht="15" hidden="false" customHeight="true" outlineLevel="0" collapsed="false">
      <c r="A1012" s="122"/>
      <c r="B1012" s="122"/>
      <c r="C1012" s="122"/>
      <c r="D1012" s="122"/>
      <c r="E1012" s="122"/>
      <c r="F1012" s="122"/>
      <c r="G1012" s="86"/>
      <c r="H1012" s="257"/>
      <c r="I1012" s="257"/>
      <c r="J1012" s="257"/>
      <c r="K1012" s="122"/>
      <c r="L1012" s="199"/>
      <c r="M1012" s="122"/>
      <c r="N1012" s="63"/>
      <c r="O1012" s="63"/>
      <c r="P1012" s="63"/>
      <c r="Q1012" s="63"/>
      <c r="R1012" s="422"/>
      <c r="S1012" s="30" t="n">
        <f aca="false">P1012*R1012</f>
        <v>0</v>
      </c>
      <c r="T1012" s="123"/>
      <c r="U1012" s="192" t="n">
        <f aca="false">S1012*$T$828/SUM($S$828:$S$841)</f>
        <v>0</v>
      </c>
      <c r="V1012" s="30" t="n">
        <f aca="false">U1012+S1012</f>
        <v>0</v>
      </c>
      <c r="W1012" s="30" t="e">
        <f aca="false">V1012/P1012</f>
        <v>#DIV/0!</v>
      </c>
    </row>
    <row r="1013" customFormat="false" ht="15" hidden="false" customHeight="true" outlineLevel="0" collapsed="false">
      <c r="A1013" s="122"/>
      <c r="B1013" s="122"/>
      <c r="C1013" s="122"/>
      <c r="D1013" s="122"/>
      <c r="E1013" s="122"/>
      <c r="F1013" s="122"/>
      <c r="G1013" s="86"/>
      <c r="H1013" s="257"/>
      <c r="I1013" s="257"/>
      <c r="J1013" s="257"/>
      <c r="K1013" s="122"/>
      <c r="L1013" s="199"/>
      <c r="M1013" s="122"/>
      <c r="N1013" s="63"/>
      <c r="O1013" s="63"/>
      <c r="P1013" s="63"/>
      <c r="Q1013" s="63"/>
      <c r="R1013" s="422"/>
      <c r="S1013" s="30" t="n">
        <f aca="false">P1013*R1013</f>
        <v>0</v>
      </c>
      <c r="T1013" s="123"/>
      <c r="U1013" s="192" t="n">
        <f aca="false">S1013*$T$828/SUM($S$828:$S$841)</f>
        <v>0</v>
      </c>
      <c r="V1013" s="30" t="n">
        <f aca="false">U1013+S1013</f>
        <v>0</v>
      </c>
      <c r="W1013" s="30" t="e">
        <f aca="false">V1013/P1013</f>
        <v>#DIV/0!</v>
      </c>
    </row>
    <row r="1014" customFormat="false" ht="15" hidden="false" customHeight="true" outlineLevel="0" collapsed="false">
      <c r="A1014" s="122"/>
      <c r="B1014" s="122"/>
      <c r="C1014" s="122"/>
      <c r="D1014" s="122"/>
      <c r="E1014" s="122"/>
      <c r="F1014" s="122"/>
      <c r="G1014" s="86"/>
      <c r="H1014" s="257"/>
      <c r="I1014" s="257"/>
      <c r="J1014" s="257"/>
      <c r="K1014" s="122"/>
      <c r="L1014" s="199"/>
      <c r="M1014" s="122"/>
      <c r="N1014" s="63"/>
      <c r="O1014" s="63"/>
      <c r="P1014" s="63"/>
      <c r="Q1014" s="63"/>
      <c r="R1014" s="422"/>
      <c r="S1014" s="30" t="n">
        <f aca="false">P1014*R1014</f>
        <v>0</v>
      </c>
      <c r="T1014" s="123"/>
      <c r="U1014" s="192" t="n">
        <f aca="false">S1014*$T$828/SUM($S$828:$S$841)</f>
        <v>0</v>
      </c>
      <c r="V1014" s="30" t="n">
        <f aca="false">U1014+S1014</f>
        <v>0</v>
      </c>
      <c r="W1014" s="30" t="e">
        <f aca="false">V1014/P1014</f>
        <v>#DIV/0!</v>
      </c>
    </row>
    <row r="1015" customFormat="false" ht="15" hidden="false" customHeight="true" outlineLevel="0" collapsed="false">
      <c r="A1015" s="122"/>
      <c r="B1015" s="122"/>
      <c r="C1015" s="122"/>
      <c r="D1015" s="122"/>
      <c r="E1015" s="122"/>
      <c r="F1015" s="122"/>
      <c r="G1015" s="86"/>
      <c r="H1015" s="257"/>
      <c r="I1015" s="257"/>
      <c r="J1015" s="257"/>
      <c r="K1015" s="122"/>
      <c r="L1015" s="199"/>
      <c r="M1015" s="122"/>
      <c r="N1015" s="63"/>
      <c r="O1015" s="63"/>
      <c r="P1015" s="63"/>
      <c r="Q1015" s="63"/>
      <c r="R1015" s="422"/>
      <c r="S1015" s="30" t="n">
        <f aca="false">P1015*R1015</f>
        <v>0</v>
      </c>
      <c r="T1015" s="123"/>
      <c r="U1015" s="192" t="n">
        <f aca="false">S1015*$T$828/SUM($S$828:$S$841)</f>
        <v>0</v>
      </c>
      <c r="V1015" s="30" t="n">
        <f aca="false">U1015+S1015</f>
        <v>0</v>
      </c>
      <c r="W1015" s="30" t="e">
        <f aca="false">V1015/P1015</f>
        <v>#DIV/0!</v>
      </c>
    </row>
    <row r="1016" customFormat="false" ht="15" hidden="false" customHeight="true" outlineLevel="0" collapsed="false">
      <c r="A1016" s="122"/>
      <c r="B1016" s="122"/>
      <c r="C1016" s="122"/>
      <c r="D1016" s="122"/>
      <c r="E1016" s="122"/>
      <c r="F1016" s="122"/>
      <c r="G1016" s="86"/>
      <c r="H1016" s="257"/>
      <c r="I1016" s="257"/>
      <c r="J1016" s="257"/>
      <c r="K1016" s="122"/>
      <c r="L1016" s="199"/>
      <c r="M1016" s="122"/>
      <c r="N1016" s="63"/>
      <c r="O1016" s="63"/>
      <c r="P1016" s="63"/>
      <c r="Q1016" s="63"/>
      <c r="R1016" s="422"/>
      <c r="S1016" s="30" t="n">
        <f aca="false">P1016*R1016</f>
        <v>0</v>
      </c>
      <c r="T1016" s="123"/>
      <c r="U1016" s="192" t="n">
        <f aca="false">S1016*$T$828/SUM($S$828:$S$841)</f>
        <v>0</v>
      </c>
      <c r="V1016" s="30" t="n">
        <f aca="false">U1016+S1016</f>
        <v>0</v>
      </c>
      <c r="W1016" s="30" t="e">
        <f aca="false">V1016/P1016</f>
        <v>#DIV/0!</v>
      </c>
    </row>
    <row r="1017" customFormat="false" ht="15" hidden="false" customHeight="true" outlineLevel="0" collapsed="false">
      <c r="A1017" s="122"/>
      <c r="B1017" s="122"/>
      <c r="C1017" s="122"/>
      <c r="D1017" s="122"/>
      <c r="E1017" s="122"/>
      <c r="F1017" s="122"/>
      <c r="G1017" s="86"/>
      <c r="H1017" s="257"/>
      <c r="I1017" s="257"/>
      <c r="J1017" s="257"/>
      <c r="K1017" s="122"/>
      <c r="L1017" s="199"/>
      <c r="M1017" s="122"/>
      <c r="N1017" s="63"/>
      <c r="O1017" s="63"/>
      <c r="P1017" s="63"/>
      <c r="Q1017" s="63"/>
      <c r="R1017" s="422"/>
      <c r="S1017" s="30" t="n">
        <f aca="false">P1017*R1017</f>
        <v>0</v>
      </c>
      <c r="T1017" s="123"/>
      <c r="U1017" s="192" t="n">
        <f aca="false">S1017*$T$828/SUM($S$828:$S$841)</f>
        <v>0</v>
      </c>
      <c r="V1017" s="30" t="n">
        <f aca="false">U1017+S1017</f>
        <v>0</v>
      </c>
      <c r="W1017" s="30" t="e">
        <f aca="false">V1017/P1017</f>
        <v>#DIV/0!</v>
      </c>
    </row>
    <row r="1018" customFormat="false" ht="15" hidden="false" customHeight="true" outlineLevel="0" collapsed="false">
      <c r="A1018" s="122"/>
      <c r="B1018" s="122"/>
      <c r="C1018" s="122"/>
      <c r="D1018" s="122"/>
      <c r="E1018" s="122"/>
      <c r="F1018" s="122"/>
      <c r="G1018" s="86"/>
      <c r="H1018" s="257"/>
      <c r="I1018" s="257"/>
      <c r="J1018" s="257"/>
      <c r="K1018" s="122"/>
      <c r="L1018" s="199"/>
      <c r="M1018" s="122"/>
      <c r="N1018" s="63"/>
      <c r="O1018" s="63"/>
      <c r="P1018" s="63"/>
      <c r="Q1018" s="63"/>
      <c r="R1018" s="422"/>
      <c r="S1018" s="30" t="n">
        <f aca="false">P1018*R1018</f>
        <v>0</v>
      </c>
      <c r="T1018" s="123"/>
      <c r="U1018" s="192" t="n">
        <f aca="false">S1018*$T$828/SUM($S$828:$S$841)</f>
        <v>0</v>
      </c>
      <c r="V1018" s="30" t="n">
        <f aca="false">U1018+S1018</f>
        <v>0</v>
      </c>
      <c r="W1018" s="30" t="e">
        <f aca="false">V1018/P1018</f>
        <v>#DIV/0!</v>
      </c>
    </row>
    <row r="1019" customFormat="false" ht="15" hidden="false" customHeight="true" outlineLevel="0" collapsed="false">
      <c r="A1019" s="122"/>
      <c r="B1019" s="122"/>
      <c r="C1019" s="122"/>
      <c r="D1019" s="122"/>
      <c r="E1019" s="122"/>
      <c r="F1019" s="122"/>
      <c r="G1019" s="86"/>
      <c r="H1019" s="257"/>
      <c r="I1019" s="257"/>
      <c r="J1019" s="257"/>
      <c r="K1019" s="122"/>
      <c r="L1019" s="199"/>
      <c r="M1019" s="122"/>
      <c r="N1019" s="63"/>
      <c r="O1019" s="63"/>
      <c r="P1019" s="63"/>
      <c r="Q1019" s="63"/>
      <c r="R1019" s="422"/>
      <c r="S1019" s="30" t="n">
        <f aca="false">P1019*R1019</f>
        <v>0</v>
      </c>
      <c r="T1019" s="123"/>
      <c r="U1019" s="192" t="n">
        <f aca="false">S1019*$T$828/SUM($S$828:$S$841)</f>
        <v>0</v>
      </c>
      <c r="V1019" s="30" t="n">
        <f aca="false">U1019+S1019</f>
        <v>0</v>
      </c>
      <c r="W1019" s="30" t="e">
        <f aca="false">V1019/P1019</f>
        <v>#DIV/0!</v>
      </c>
    </row>
    <row r="1020" customFormat="false" ht="15" hidden="false" customHeight="true" outlineLevel="0" collapsed="false">
      <c r="A1020" s="122"/>
      <c r="B1020" s="122"/>
      <c r="C1020" s="122"/>
      <c r="D1020" s="122"/>
      <c r="E1020" s="122"/>
      <c r="F1020" s="122"/>
      <c r="G1020" s="86"/>
      <c r="H1020" s="257"/>
      <c r="I1020" s="257"/>
      <c r="J1020" s="257"/>
      <c r="K1020" s="122"/>
      <c r="L1020" s="199"/>
      <c r="M1020" s="122"/>
      <c r="N1020" s="63"/>
      <c r="O1020" s="63"/>
      <c r="P1020" s="63"/>
      <c r="Q1020" s="63"/>
      <c r="R1020" s="422"/>
      <c r="S1020" s="30" t="n">
        <f aca="false">P1020*R1020</f>
        <v>0</v>
      </c>
      <c r="T1020" s="123"/>
      <c r="U1020" s="192" t="n">
        <f aca="false">S1020*$T$828/SUM($S$828:$S$841)</f>
        <v>0</v>
      </c>
      <c r="V1020" s="30" t="n">
        <f aca="false">U1020+S1020</f>
        <v>0</v>
      </c>
      <c r="W1020" s="30" t="e">
        <f aca="false">V1020/P1020</f>
        <v>#DIV/0!</v>
      </c>
    </row>
    <row r="1021" customFormat="false" ht="15" hidden="false" customHeight="true" outlineLevel="0" collapsed="false">
      <c r="A1021" s="122"/>
      <c r="B1021" s="122"/>
      <c r="C1021" s="122"/>
      <c r="D1021" s="122"/>
      <c r="E1021" s="122"/>
      <c r="F1021" s="122"/>
      <c r="G1021" s="86"/>
      <c r="H1021" s="257"/>
      <c r="I1021" s="257"/>
      <c r="J1021" s="257"/>
      <c r="K1021" s="122"/>
      <c r="L1021" s="199"/>
      <c r="M1021" s="122"/>
      <c r="N1021" s="63"/>
      <c r="O1021" s="63"/>
      <c r="P1021" s="63"/>
      <c r="Q1021" s="63"/>
      <c r="R1021" s="422"/>
      <c r="S1021" s="30" t="n">
        <f aca="false">P1021*R1021</f>
        <v>0</v>
      </c>
      <c r="T1021" s="123"/>
      <c r="U1021" s="192" t="n">
        <f aca="false">S1021*$T$828/SUM($S$828:$S$841)</f>
        <v>0</v>
      </c>
      <c r="V1021" s="30" t="n">
        <f aca="false">U1021+S1021</f>
        <v>0</v>
      </c>
      <c r="W1021" s="30" t="e">
        <f aca="false">V1021/P1021</f>
        <v>#DIV/0!</v>
      </c>
    </row>
    <row r="1022" customFormat="false" ht="15.75" hidden="false" customHeight="true" outlineLevel="0" collapsed="false">
      <c r="A1022" s="122"/>
      <c r="B1022" s="122"/>
      <c r="C1022" s="122"/>
      <c r="D1022" s="122"/>
      <c r="E1022" s="122"/>
      <c r="F1022" s="122"/>
      <c r="G1022" s="86"/>
      <c r="H1022" s="257"/>
      <c r="I1022" s="257"/>
      <c r="J1022" s="257"/>
      <c r="K1022" s="122"/>
      <c r="L1022" s="199"/>
      <c r="M1022" s="122"/>
      <c r="N1022" s="225"/>
      <c r="O1022" s="63"/>
      <c r="P1022" s="63"/>
      <c r="Q1022" s="63"/>
      <c r="R1022" s="422"/>
      <c r="S1022" s="30" t="n">
        <f aca="false">P1022*R1022</f>
        <v>0</v>
      </c>
      <c r="T1022" s="123"/>
      <c r="U1022" s="192" t="n">
        <f aca="false">S1022*$T$828/SUM($S$828:$S$841)</f>
        <v>0</v>
      </c>
      <c r="V1022" s="30" t="n">
        <f aca="false">U1022+S1022</f>
        <v>0</v>
      </c>
      <c r="W1022" s="30" t="e">
        <f aca="false">V1022/P1022</f>
        <v>#DIV/0!</v>
      </c>
    </row>
    <row r="1023" customFormat="false" ht="15" hidden="false" customHeight="true" outlineLevel="0" collapsed="false">
      <c r="A1023" s="122"/>
      <c r="B1023" s="122"/>
      <c r="C1023" s="122"/>
      <c r="D1023" s="122"/>
      <c r="E1023" s="122"/>
      <c r="F1023" s="122"/>
      <c r="G1023" s="86"/>
      <c r="H1023" s="257"/>
      <c r="I1023" s="257"/>
      <c r="J1023" s="257"/>
      <c r="K1023" s="122"/>
      <c r="L1023" s="199"/>
      <c r="M1023" s="122"/>
      <c r="N1023" s="63"/>
      <c r="O1023" s="63"/>
      <c r="P1023" s="63"/>
      <c r="Q1023" s="63"/>
      <c r="R1023" s="422"/>
      <c r="S1023" s="30" t="n">
        <f aca="false">P1023*R1023</f>
        <v>0</v>
      </c>
      <c r="T1023" s="123"/>
      <c r="U1023" s="192" t="n">
        <f aca="false">S1023*$T$828/SUM($S$828:$S$841)</f>
        <v>0</v>
      </c>
      <c r="V1023" s="30" t="n">
        <f aca="false">U1023+S1023</f>
        <v>0</v>
      </c>
      <c r="W1023" s="30" t="e">
        <f aca="false">V1023/P1023</f>
        <v>#DIV/0!</v>
      </c>
    </row>
    <row r="1024" customFormat="false" ht="15" hidden="false" customHeight="true" outlineLevel="0" collapsed="false">
      <c r="A1024" s="122"/>
      <c r="B1024" s="122"/>
      <c r="C1024" s="122"/>
      <c r="D1024" s="122"/>
      <c r="E1024" s="122"/>
      <c r="F1024" s="122"/>
      <c r="G1024" s="86"/>
      <c r="H1024" s="257"/>
      <c r="I1024" s="257"/>
      <c r="J1024" s="257"/>
      <c r="K1024" s="122"/>
      <c r="L1024" s="199"/>
      <c r="M1024" s="122"/>
      <c r="N1024" s="63"/>
      <c r="O1024" s="63"/>
      <c r="P1024" s="63"/>
      <c r="Q1024" s="63"/>
      <c r="R1024" s="422"/>
      <c r="S1024" s="30" t="n">
        <f aca="false">P1024*R1024</f>
        <v>0</v>
      </c>
      <c r="T1024" s="123"/>
      <c r="U1024" s="192" t="n">
        <f aca="false">S1024*$T$828/SUM($S$828:$S$841)</f>
        <v>0</v>
      </c>
      <c r="V1024" s="30" t="n">
        <f aca="false">U1024+S1024</f>
        <v>0</v>
      </c>
      <c r="W1024" s="30" t="e">
        <f aca="false">V1024/P1024</f>
        <v>#DIV/0!</v>
      </c>
    </row>
    <row r="1025" customFormat="false" ht="15" hidden="false" customHeight="true" outlineLevel="0" collapsed="false">
      <c r="A1025" s="122"/>
      <c r="B1025" s="122"/>
      <c r="C1025" s="122"/>
      <c r="D1025" s="122"/>
      <c r="E1025" s="122"/>
      <c r="F1025" s="122"/>
      <c r="G1025" s="86"/>
      <c r="H1025" s="257"/>
      <c r="I1025" s="257"/>
      <c r="J1025" s="257"/>
      <c r="K1025" s="122"/>
      <c r="L1025" s="199"/>
      <c r="M1025" s="122"/>
      <c r="N1025" s="63"/>
      <c r="O1025" s="63"/>
      <c r="P1025" s="63"/>
      <c r="Q1025" s="63"/>
      <c r="R1025" s="422"/>
      <c r="S1025" s="30" t="n">
        <f aca="false">P1025*R1025</f>
        <v>0</v>
      </c>
      <c r="T1025" s="123"/>
      <c r="U1025" s="192" t="n">
        <f aca="false">S1025*$T$828/SUM($S$828:$S$841)</f>
        <v>0</v>
      </c>
      <c r="V1025" s="30" t="n">
        <f aca="false">U1025+S1025</f>
        <v>0</v>
      </c>
      <c r="W1025" s="30" t="e">
        <f aca="false">V1025/P1025</f>
        <v>#DIV/0!</v>
      </c>
    </row>
    <row r="1026" customFormat="false" ht="15" hidden="false" customHeight="true" outlineLevel="0" collapsed="false">
      <c r="A1026" s="122"/>
      <c r="B1026" s="122"/>
      <c r="C1026" s="122"/>
      <c r="D1026" s="122"/>
      <c r="E1026" s="122"/>
      <c r="F1026" s="122"/>
      <c r="G1026" s="86"/>
      <c r="H1026" s="257"/>
      <c r="I1026" s="257"/>
      <c r="J1026" s="257"/>
      <c r="K1026" s="122"/>
      <c r="L1026" s="199"/>
      <c r="M1026" s="122"/>
      <c r="N1026" s="63"/>
      <c r="O1026" s="63"/>
      <c r="P1026" s="63"/>
      <c r="Q1026" s="63"/>
      <c r="R1026" s="422"/>
      <c r="S1026" s="30" t="n">
        <f aca="false">P1026*R1026</f>
        <v>0</v>
      </c>
      <c r="T1026" s="123"/>
      <c r="U1026" s="192" t="n">
        <f aca="false">S1026*$T$828/SUM($S$828:$S$841)</f>
        <v>0</v>
      </c>
      <c r="V1026" s="30" t="n">
        <f aca="false">U1026+S1026</f>
        <v>0</v>
      </c>
      <c r="W1026" s="30" t="e">
        <f aca="false">V1026/P1026</f>
        <v>#DIV/0!</v>
      </c>
    </row>
    <row r="1027" customFormat="false" ht="15" hidden="false" customHeight="true" outlineLevel="0" collapsed="false">
      <c r="A1027" s="122"/>
      <c r="B1027" s="122"/>
      <c r="C1027" s="122"/>
      <c r="D1027" s="122"/>
      <c r="E1027" s="122"/>
      <c r="F1027" s="122"/>
      <c r="G1027" s="86"/>
      <c r="H1027" s="257"/>
      <c r="I1027" s="257"/>
      <c r="J1027" s="257"/>
      <c r="K1027" s="122"/>
      <c r="L1027" s="199"/>
      <c r="M1027" s="122"/>
      <c r="N1027" s="63"/>
      <c r="O1027" s="63"/>
      <c r="P1027" s="63"/>
      <c r="Q1027" s="63"/>
      <c r="R1027" s="422"/>
      <c r="S1027" s="30" t="n">
        <f aca="false">P1027*R1027</f>
        <v>0</v>
      </c>
      <c r="T1027" s="123"/>
      <c r="U1027" s="192" t="n">
        <f aca="false">S1027*$T$828/SUM($S$828:$S$841)</f>
        <v>0</v>
      </c>
      <c r="V1027" s="30" t="n">
        <f aca="false">U1027+S1027</f>
        <v>0</v>
      </c>
      <c r="W1027" s="30" t="e">
        <f aca="false">V1027/P1027</f>
        <v>#DIV/0!</v>
      </c>
    </row>
    <row r="1028" customFormat="false" ht="15" hidden="false" customHeight="true" outlineLevel="0" collapsed="false">
      <c r="A1028" s="122"/>
      <c r="B1028" s="122"/>
      <c r="C1028" s="122"/>
      <c r="D1028" s="122"/>
      <c r="E1028" s="122"/>
      <c r="F1028" s="122"/>
      <c r="G1028" s="86"/>
      <c r="H1028" s="257"/>
      <c r="I1028" s="257"/>
      <c r="J1028" s="257"/>
      <c r="K1028" s="122"/>
      <c r="L1028" s="199"/>
      <c r="M1028" s="122"/>
      <c r="N1028" s="63"/>
      <c r="O1028" s="63"/>
      <c r="P1028" s="63"/>
      <c r="Q1028" s="63"/>
      <c r="R1028" s="422"/>
      <c r="S1028" s="30" t="n">
        <f aca="false">P1028*R1028</f>
        <v>0</v>
      </c>
      <c r="T1028" s="123"/>
      <c r="U1028" s="192" t="n">
        <f aca="false">S1028*$T$828/SUM($S$828:$S$841)</f>
        <v>0</v>
      </c>
      <c r="V1028" s="30" t="n">
        <f aca="false">U1028+S1028</f>
        <v>0</v>
      </c>
      <c r="W1028" s="30" t="e">
        <f aca="false">V1028/P1028</f>
        <v>#DIV/0!</v>
      </c>
    </row>
    <row r="1029" customFormat="false" ht="15" hidden="false" customHeight="true" outlineLevel="0" collapsed="false">
      <c r="A1029" s="122"/>
      <c r="B1029" s="122"/>
      <c r="C1029" s="122"/>
      <c r="D1029" s="122"/>
      <c r="E1029" s="122"/>
      <c r="F1029" s="122"/>
      <c r="G1029" s="86"/>
      <c r="H1029" s="257"/>
      <c r="I1029" s="257"/>
      <c r="J1029" s="257"/>
      <c r="K1029" s="122"/>
      <c r="L1029" s="199"/>
      <c r="M1029" s="122"/>
      <c r="N1029" s="63"/>
      <c r="O1029" s="63"/>
      <c r="P1029" s="63"/>
      <c r="Q1029" s="63"/>
      <c r="R1029" s="422"/>
      <c r="S1029" s="30" t="n">
        <f aca="false">P1029*R1029</f>
        <v>0</v>
      </c>
      <c r="T1029" s="123"/>
      <c r="U1029" s="192" t="n">
        <f aca="false">S1029*$T$828/SUM($S$828:$S$841)</f>
        <v>0</v>
      </c>
      <c r="V1029" s="30" t="n">
        <f aca="false">U1029+S1029</f>
        <v>0</v>
      </c>
      <c r="W1029" s="30" t="e">
        <f aca="false">V1029/P1029</f>
        <v>#DIV/0!</v>
      </c>
    </row>
    <row r="1030" customFormat="false" ht="15" hidden="false" customHeight="true" outlineLevel="0" collapsed="false">
      <c r="A1030" s="122"/>
      <c r="B1030" s="122"/>
      <c r="C1030" s="122"/>
      <c r="D1030" s="122"/>
      <c r="E1030" s="122"/>
      <c r="F1030" s="122"/>
      <c r="G1030" s="86"/>
      <c r="H1030" s="257"/>
      <c r="I1030" s="257"/>
      <c r="J1030" s="257"/>
      <c r="K1030" s="122"/>
      <c r="L1030" s="199"/>
      <c r="M1030" s="122"/>
      <c r="N1030" s="63"/>
      <c r="O1030" s="63"/>
      <c r="P1030" s="63"/>
      <c r="Q1030" s="63"/>
      <c r="R1030" s="422"/>
      <c r="S1030" s="30" t="n">
        <f aca="false">P1030*R1030</f>
        <v>0</v>
      </c>
      <c r="T1030" s="123"/>
      <c r="U1030" s="192" t="n">
        <f aca="false">S1030*$T$828/SUM($S$828:$S$841)</f>
        <v>0</v>
      </c>
      <c r="V1030" s="30" t="n">
        <f aca="false">U1030+S1030</f>
        <v>0</v>
      </c>
      <c r="W1030" s="30" t="e">
        <f aca="false">V1030/P1030</f>
        <v>#DIV/0!</v>
      </c>
    </row>
    <row r="1031" customFormat="false" ht="15" hidden="false" customHeight="true" outlineLevel="0" collapsed="false">
      <c r="A1031" s="122"/>
      <c r="B1031" s="122"/>
      <c r="C1031" s="122"/>
      <c r="D1031" s="122"/>
      <c r="E1031" s="122"/>
      <c r="F1031" s="122"/>
      <c r="G1031" s="86"/>
      <c r="H1031" s="257"/>
      <c r="I1031" s="257"/>
      <c r="J1031" s="257"/>
      <c r="K1031" s="122"/>
      <c r="L1031" s="199"/>
      <c r="M1031" s="122"/>
      <c r="N1031" s="63"/>
      <c r="O1031" s="63"/>
      <c r="P1031" s="63"/>
      <c r="Q1031" s="63"/>
      <c r="R1031" s="422"/>
      <c r="S1031" s="30" t="n">
        <f aca="false">P1031*R1031</f>
        <v>0</v>
      </c>
      <c r="T1031" s="123"/>
      <c r="U1031" s="192" t="n">
        <f aca="false">S1031*$T$828/SUM($S$828:$S$841)</f>
        <v>0</v>
      </c>
      <c r="V1031" s="30" t="n">
        <f aca="false">U1031+S1031</f>
        <v>0</v>
      </c>
      <c r="W1031" s="30" t="e">
        <f aca="false">V1031/P1031</f>
        <v>#DIV/0!</v>
      </c>
    </row>
    <row r="1032" customFormat="false" ht="15" hidden="false" customHeight="true" outlineLevel="0" collapsed="false">
      <c r="A1032" s="122"/>
      <c r="B1032" s="122"/>
      <c r="C1032" s="122"/>
      <c r="D1032" s="122"/>
      <c r="E1032" s="122"/>
      <c r="F1032" s="122"/>
      <c r="G1032" s="86"/>
      <c r="H1032" s="257"/>
      <c r="I1032" s="257"/>
      <c r="J1032" s="257"/>
      <c r="K1032" s="122"/>
      <c r="L1032" s="199"/>
      <c r="M1032" s="122"/>
      <c r="N1032" s="63"/>
      <c r="O1032" s="63"/>
      <c r="P1032" s="63"/>
      <c r="Q1032" s="63"/>
      <c r="R1032" s="422"/>
      <c r="S1032" s="30" t="n">
        <f aca="false">P1032*R1032</f>
        <v>0</v>
      </c>
      <c r="T1032" s="123"/>
      <c r="U1032" s="192" t="n">
        <f aca="false">S1032*$T$828/SUM($S$828:$S$841)</f>
        <v>0</v>
      </c>
      <c r="V1032" s="30" t="n">
        <f aca="false">U1032+S1032</f>
        <v>0</v>
      </c>
      <c r="W1032" s="30" t="e">
        <f aca="false">V1032/P1032</f>
        <v>#DIV/0!</v>
      </c>
    </row>
    <row r="1033" customFormat="false" ht="15" hidden="false" customHeight="true" outlineLevel="0" collapsed="false">
      <c r="A1033" s="122"/>
      <c r="B1033" s="122"/>
      <c r="C1033" s="122"/>
      <c r="D1033" s="122"/>
      <c r="E1033" s="122"/>
      <c r="F1033" s="122"/>
      <c r="G1033" s="86"/>
      <c r="H1033" s="257"/>
      <c r="I1033" s="257"/>
      <c r="J1033" s="257"/>
      <c r="K1033" s="122"/>
      <c r="L1033" s="199"/>
      <c r="M1033" s="122"/>
      <c r="N1033" s="63"/>
      <c r="O1033" s="63"/>
      <c r="P1033" s="63"/>
      <c r="Q1033" s="63"/>
      <c r="R1033" s="422"/>
      <c r="S1033" s="30" t="n">
        <f aca="false">P1033*R1033</f>
        <v>0</v>
      </c>
      <c r="T1033" s="123"/>
      <c r="U1033" s="192" t="n">
        <f aca="false">S1033*$T$828/SUM($S$828:$S$841)</f>
        <v>0</v>
      </c>
      <c r="V1033" s="30" t="n">
        <f aca="false">U1033+S1033</f>
        <v>0</v>
      </c>
      <c r="W1033" s="30" t="e">
        <f aca="false">V1033/P1033</f>
        <v>#DIV/0!</v>
      </c>
    </row>
    <row r="1034" customFormat="false" ht="15" hidden="false" customHeight="true" outlineLevel="0" collapsed="false">
      <c r="A1034" s="122"/>
      <c r="B1034" s="122"/>
      <c r="C1034" s="122"/>
      <c r="D1034" s="122"/>
      <c r="E1034" s="122"/>
      <c r="F1034" s="122"/>
      <c r="G1034" s="86"/>
      <c r="H1034" s="257"/>
      <c r="I1034" s="257"/>
      <c r="J1034" s="257"/>
      <c r="K1034" s="122"/>
      <c r="L1034" s="199"/>
      <c r="M1034" s="122"/>
      <c r="N1034" s="63"/>
      <c r="O1034" s="63"/>
      <c r="P1034" s="63"/>
      <c r="Q1034" s="63"/>
      <c r="R1034" s="422"/>
      <c r="S1034" s="30" t="n">
        <f aca="false">P1034*R1034</f>
        <v>0</v>
      </c>
      <c r="T1034" s="123"/>
      <c r="U1034" s="192" t="n">
        <f aca="false">S1034*$T$828/SUM($S$828:$S$841)</f>
        <v>0</v>
      </c>
      <c r="V1034" s="30" t="n">
        <f aca="false">U1034+S1034</f>
        <v>0</v>
      </c>
      <c r="W1034" s="30" t="e">
        <f aca="false">V1034/P1034</f>
        <v>#DIV/0!</v>
      </c>
    </row>
    <row r="1035" customFormat="false" ht="15" hidden="false" customHeight="true" outlineLevel="0" collapsed="false">
      <c r="A1035" s="122"/>
      <c r="B1035" s="122"/>
      <c r="C1035" s="122"/>
      <c r="D1035" s="122"/>
      <c r="E1035" s="122"/>
      <c r="F1035" s="122"/>
      <c r="G1035" s="86"/>
      <c r="H1035" s="257"/>
      <c r="I1035" s="257"/>
      <c r="J1035" s="257"/>
      <c r="K1035" s="122"/>
      <c r="L1035" s="199"/>
      <c r="M1035" s="122"/>
      <c r="N1035" s="63"/>
      <c r="O1035" s="63"/>
      <c r="P1035" s="63"/>
      <c r="Q1035" s="63"/>
      <c r="R1035" s="422"/>
      <c r="S1035" s="30" t="n">
        <f aca="false">P1035*R1035</f>
        <v>0</v>
      </c>
      <c r="T1035" s="123"/>
      <c r="U1035" s="192" t="n">
        <f aca="false">S1035*$T$828/SUM($S$828:$S$841)</f>
        <v>0</v>
      </c>
      <c r="V1035" s="30" t="n">
        <f aca="false">U1035+S1035</f>
        <v>0</v>
      </c>
      <c r="W1035" s="30" t="e">
        <f aca="false">V1035/P1035</f>
        <v>#DIV/0!</v>
      </c>
    </row>
    <row r="1036" customFormat="false" ht="15.75" hidden="false" customHeight="true" outlineLevel="0" collapsed="false">
      <c r="A1036" s="122"/>
      <c r="B1036" s="122"/>
      <c r="C1036" s="122"/>
      <c r="D1036" s="122"/>
      <c r="E1036" s="122"/>
      <c r="F1036" s="122"/>
      <c r="G1036" s="86"/>
      <c r="H1036" s="257"/>
      <c r="I1036" s="257"/>
      <c r="J1036" s="257"/>
      <c r="K1036" s="122"/>
      <c r="L1036" s="199"/>
      <c r="M1036" s="122"/>
      <c r="N1036" s="63"/>
      <c r="O1036" s="63"/>
      <c r="P1036" s="63"/>
      <c r="Q1036" s="63"/>
      <c r="R1036" s="422"/>
      <c r="S1036" s="30" t="n">
        <f aca="false">P1036*R1036</f>
        <v>0</v>
      </c>
      <c r="T1036" s="123"/>
      <c r="U1036" s="192" t="n">
        <f aca="false">S1036*$T$828/SUM($S$828:$S$841)</f>
        <v>0</v>
      </c>
      <c r="V1036" s="30" t="n">
        <f aca="false">U1036+S1036</f>
        <v>0</v>
      </c>
      <c r="W1036" s="30" t="e">
        <f aca="false">V1036/P1036</f>
        <v>#DIV/0!</v>
      </c>
    </row>
    <row r="1037" customFormat="false" ht="15" hidden="false" customHeight="true" outlineLevel="0" collapsed="false">
      <c r="A1037" s="122"/>
      <c r="B1037" s="122"/>
      <c r="C1037" s="122"/>
      <c r="D1037" s="122"/>
      <c r="E1037" s="122"/>
      <c r="F1037" s="122"/>
      <c r="G1037" s="86"/>
      <c r="H1037" s="257"/>
      <c r="I1037" s="257"/>
      <c r="J1037" s="257"/>
      <c r="K1037" s="122"/>
      <c r="L1037" s="199"/>
      <c r="M1037" s="122"/>
      <c r="N1037" s="122"/>
      <c r="O1037" s="63"/>
      <c r="P1037" s="63"/>
      <c r="Q1037" s="63"/>
      <c r="R1037" s="422"/>
      <c r="S1037" s="30" t="n">
        <f aca="false">P1037*R1037</f>
        <v>0</v>
      </c>
      <c r="T1037" s="123"/>
      <c r="U1037" s="192" t="n">
        <f aca="false">S1037*$T$828/SUM($S$828:$S$841)</f>
        <v>0</v>
      </c>
      <c r="V1037" s="30" t="n">
        <f aca="false">U1037+S1037</f>
        <v>0</v>
      </c>
      <c r="W1037" s="30" t="e">
        <f aca="false">V1037/P1037</f>
        <v>#DIV/0!</v>
      </c>
    </row>
    <row r="1038" customFormat="false" ht="15" hidden="false" customHeight="true" outlineLevel="0" collapsed="false">
      <c r="A1038" s="122"/>
      <c r="B1038" s="122"/>
      <c r="C1038" s="122"/>
      <c r="D1038" s="122"/>
      <c r="E1038" s="122"/>
      <c r="F1038" s="122"/>
      <c r="G1038" s="86"/>
      <c r="H1038" s="257"/>
      <c r="I1038" s="257"/>
      <c r="J1038" s="257"/>
      <c r="K1038" s="122"/>
      <c r="L1038" s="199"/>
      <c r="M1038" s="122"/>
      <c r="N1038" s="63"/>
      <c r="O1038" s="63"/>
      <c r="P1038" s="63"/>
      <c r="Q1038" s="63"/>
      <c r="R1038" s="422"/>
      <c r="S1038" s="30" t="n">
        <f aca="false">P1038*R1038</f>
        <v>0</v>
      </c>
      <c r="T1038" s="123"/>
      <c r="U1038" s="192" t="n">
        <f aca="false">S1038*$T$828/SUM($S$828:$S$841)</f>
        <v>0</v>
      </c>
      <c r="V1038" s="30" t="n">
        <f aca="false">U1038+S1038</f>
        <v>0</v>
      </c>
      <c r="W1038" s="30" t="e">
        <f aca="false">V1038/P1038</f>
        <v>#DIV/0!</v>
      </c>
    </row>
    <row r="1039" customFormat="false" ht="15.75" hidden="false" customHeight="true" outlineLevel="0" collapsed="false">
      <c r="A1039" s="122"/>
      <c r="B1039" s="122"/>
      <c r="C1039" s="122"/>
      <c r="D1039" s="122"/>
      <c r="E1039" s="122"/>
      <c r="F1039" s="122"/>
      <c r="G1039" s="86"/>
      <c r="H1039" s="257"/>
      <c r="I1039" s="257"/>
      <c r="J1039" s="257"/>
      <c r="K1039" s="122"/>
      <c r="L1039" s="199"/>
      <c r="M1039" s="122"/>
      <c r="N1039" s="225"/>
      <c r="O1039" s="63"/>
      <c r="P1039" s="63"/>
      <c r="Q1039" s="63"/>
      <c r="R1039" s="422"/>
      <c r="S1039" s="30" t="n">
        <f aca="false">P1039*R1039</f>
        <v>0</v>
      </c>
      <c r="T1039" s="123"/>
      <c r="U1039" s="192" t="n">
        <f aca="false">S1039*$T$828/SUM($S$828:$S$841)</f>
        <v>0</v>
      </c>
      <c r="V1039" s="30" t="n">
        <f aca="false">U1039+S1039</f>
        <v>0</v>
      </c>
      <c r="W1039" s="30" t="e">
        <f aca="false">V1039/P1039</f>
        <v>#DIV/0!</v>
      </c>
    </row>
    <row r="1040" customFormat="false" ht="15" hidden="false" customHeight="true" outlineLevel="0" collapsed="false">
      <c r="A1040" s="122"/>
      <c r="B1040" s="122"/>
      <c r="C1040" s="122"/>
      <c r="D1040" s="122"/>
      <c r="E1040" s="122"/>
      <c r="F1040" s="122"/>
      <c r="G1040" s="86"/>
      <c r="H1040" s="257"/>
      <c r="I1040" s="257"/>
      <c r="J1040" s="257"/>
      <c r="K1040" s="122"/>
      <c r="L1040" s="199"/>
      <c r="M1040" s="122"/>
      <c r="N1040" s="122"/>
      <c r="O1040" s="63"/>
      <c r="P1040" s="63"/>
      <c r="Q1040" s="63"/>
      <c r="R1040" s="422"/>
      <c r="S1040" s="30" t="n">
        <f aca="false">P1040*R1040</f>
        <v>0</v>
      </c>
      <c r="T1040" s="123"/>
      <c r="U1040" s="192" t="n">
        <f aca="false">S1040*$T$828/SUM($S$828:$S$841)</f>
        <v>0</v>
      </c>
      <c r="V1040" s="30" t="n">
        <f aca="false">U1040+S1040</f>
        <v>0</v>
      </c>
      <c r="W1040" s="30" t="e">
        <f aca="false">V1040/P1040</f>
        <v>#DIV/0!</v>
      </c>
    </row>
    <row r="1041" customFormat="false" ht="15.75" hidden="false" customHeight="true" outlineLevel="0" collapsed="false">
      <c r="A1041" s="122"/>
      <c r="B1041" s="122"/>
      <c r="C1041" s="122"/>
      <c r="D1041" s="122"/>
      <c r="E1041" s="122"/>
      <c r="F1041" s="122"/>
      <c r="G1041" s="86"/>
      <c r="H1041" s="257"/>
      <c r="I1041" s="257"/>
      <c r="J1041" s="257"/>
      <c r="K1041" s="122"/>
      <c r="L1041" s="199"/>
      <c r="M1041" s="122"/>
      <c r="N1041" s="63"/>
      <c r="O1041" s="63"/>
      <c r="P1041" s="63"/>
      <c r="Q1041" s="63"/>
      <c r="R1041" s="422"/>
      <c r="S1041" s="30" t="n">
        <f aca="false">P1041*R1041</f>
        <v>0</v>
      </c>
      <c r="T1041" s="123"/>
      <c r="U1041" s="192" t="n">
        <f aca="false">S1041*$T$828/SUM($S$828:$S$841)</f>
        <v>0</v>
      </c>
      <c r="V1041" s="30" t="n">
        <f aca="false">U1041+S1041</f>
        <v>0</v>
      </c>
      <c r="W1041" s="30" t="e">
        <f aca="false">V1041/P1041</f>
        <v>#DIV/0!</v>
      </c>
    </row>
    <row r="1042" customFormat="false" ht="15" hidden="false" customHeight="true" outlineLevel="0" collapsed="false">
      <c r="A1042" s="122"/>
      <c r="B1042" s="122"/>
      <c r="C1042" s="122"/>
      <c r="D1042" s="122"/>
      <c r="E1042" s="122"/>
      <c r="F1042" s="122"/>
      <c r="G1042" s="86"/>
      <c r="H1042" s="257"/>
      <c r="I1042" s="257"/>
      <c r="J1042" s="257"/>
      <c r="K1042" s="122"/>
      <c r="L1042" s="199"/>
      <c r="M1042" s="122"/>
      <c r="N1042" s="225"/>
      <c r="O1042" s="63"/>
      <c r="P1042" s="63"/>
      <c r="Q1042" s="63"/>
      <c r="R1042" s="422"/>
      <c r="S1042" s="30" t="n">
        <f aca="false">P1042*R1042</f>
        <v>0</v>
      </c>
      <c r="T1042" s="123"/>
      <c r="U1042" s="192" t="n">
        <f aca="false">S1042*$T$828/SUM($S$828:$S$841)</f>
        <v>0</v>
      </c>
      <c r="V1042" s="30" t="n">
        <f aca="false">U1042+S1042</f>
        <v>0</v>
      </c>
      <c r="W1042" s="30" t="e">
        <f aca="false">V1042/P1042</f>
        <v>#DIV/0!</v>
      </c>
    </row>
    <row r="1043" customFormat="false" ht="15.75" hidden="false" customHeight="true" outlineLevel="0" collapsed="false">
      <c r="A1043" s="122"/>
      <c r="B1043" s="122"/>
      <c r="C1043" s="122"/>
      <c r="D1043" s="122"/>
      <c r="E1043" s="122"/>
      <c r="F1043" s="122"/>
      <c r="G1043" s="86"/>
      <c r="H1043" s="257"/>
      <c r="I1043" s="257"/>
      <c r="J1043" s="257"/>
      <c r="K1043" s="122"/>
      <c r="L1043" s="199"/>
      <c r="M1043" s="122"/>
      <c r="N1043" s="63"/>
      <c r="O1043" s="63"/>
      <c r="P1043" s="63"/>
      <c r="Q1043" s="63"/>
      <c r="R1043" s="422"/>
      <c r="S1043" s="30" t="n">
        <f aca="false">P1043*R1043</f>
        <v>0</v>
      </c>
      <c r="T1043" s="123"/>
      <c r="U1043" s="192" t="n">
        <f aca="false">S1043*$T$828/SUM($S$828:$S$841)</f>
        <v>0</v>
      </c>
      <c r="V1043" s="30" t="n">
        <f aca="false">U1043+S1043</f>
        <v>0</v>
      </c>
      <c r="W1043" s="30" t="e">
        <f aca="false">V1043/P1043</f>
        <v>#DIV/0!</v>
      </c>
    </row>
    <row r="1044" customFormat="false" ht="15" hidden="false" customHeight="true" outlineLevel="0" collapsed="false">
      <c r="A1044" s="122"/>
      <c r="B1044" s="122"/>
      <c r="C1044" s="122"/>
      <c r="D1044" s="122"/>
      <c r="E1044" s="122"/>
      <c r="F1044" s="122"/>
      <c r="G1044" s="86"/>
      <c r="H1044" s="426"/>
      <c r="I1044" s="426"/>
      <c r="J1044" s="426"/>
      <c r="K1044" s="122"/>
      <c r="L1044" s="199"/>
      <c r="M1044" s="122"/>
      <c r="N1044" s="122"/>
      <c r="O1044" s="63"/>
      <c r="P1044" s="63"/>
      <c r="Q1044" s="63"/>
      <c r="R1044" s="422"/>
      <c r="S1044" s="30" t="n">
        <f aca="false">P1044*R1044</f>
        <v>0</v>
      </c>
      <c r="T1044" s="123"/>
      <c r="U1044" s="192" t="n">
        <f aca="false">S1044*$T$828/SUM($S$828:$S$841)</f>
        <v>0</v>
      </c>
      <c r="V1044" s="30" t="n">
        <f aca="false">U1044+S1044</f>
        <v>0</v>
      </c>
      <c r="W1044" s="30" t="e">
        <f aca="false">V1044/P1044</f>
        <v>#DIV/0!</v>
      </c>
    </row>
    <row r="1045" customFormat="false" ht="15" hidden="false" customHeight="true" outlineLevel="0" collapsed="false">
      <c r="A1045" s="122"/>
      <c r="B1045" s="122"/>
      <c r="C1045" s="122"/>
      <c r="D1045" s="122"/>
      <c r="E1045" s="122"/>
      <c r="F1045" s="122"/>
      <c r="G1045" s="86"/>
      <c r="H1045" s="426"/>
      <c r="I1045" s="426"/>
      <c r="J1045" s="426"/>
      <c r="K1045" s="122"/>
      <c r="L1045" s="199"/>
      <c r="M1045" s="122"/>
      <c r="N1045" s="63"/>
      <c r="O1045" s="63"/>
      <c r="P1045" s="63"/>
      <c r="Q1045" s="63"/>
      <c r="R1045" s="422"/>
      <c r="S1045" s="30" t="n">
        <f aca="false">P1045*R1045</f>
        <v>0</v>
      </c>
      <c r="T1045" s="123"/>
      <c r="U1045" s="192" t="n">
        <f aca="false">S1045*$T$828/SUM($S$828:$S$841)</f>
        <v>0</v>
      </c>
      <c r="V1045" s="30" t="n">
        <f aca="false">U1045+S1045</f>
        <v>0</v>
      </c>
      <c r="W1045" s="30" t="e">
        <f aca="false">V1045/P1045</f>
        <v>#DIV/0!</v>
      </c>
    </row>
    <row r="1046" customFormat="false" ht="15.75" hidden="false" customHeight="true" outlineLevel="0" collapsed="false">
      <c r="A1046" s="122"/>
      <c r="B1046" s="122"/>
      <c r="C1046" s="122"/>
      <c r="D1046" s="122"/>
      <c r="E1046" s="122"/>
      <c r="F1046" s="122"/>
      <c r="G1046" s="86"/>
      <c r="H1046" s="426"/>
      <c r="I1046" s="426"/>
      <c r="J1046" s="426"/>
      <c r="K1046" s="122"/>
      <c r="L1046" s="199"/>
      <c r="M1046" s="122"/>
      <c r="N1046" s="225"/>
      <c r="O1046" s="63"/>
      <c r="P1046" s="63"/>
      <c r="Q1046" s="63"/>
      <c r="R1046" s="422"/>
      <c r="S1046" s="30" t="n">
        <f aca="false">P1046*R1046</f>
        <v>0</v>
      </c>
      <c r="T1046" s="123"/>
      <c r="U1046" s="192" t="n">
        <f aca="false">S1046*$T$828/SUM($S$828:$S$841)</f>
        <v>0</v>
      </c>
      <c r="V1046" s="30" t="n">
        <f aca="false">U1046+S1046</f>
        <v>0</v>
      </c>
      <c r="W1046" s="30" t="e">
        <f aca="false">V1046/P1046</f>
        <v>#DIV/0!</v>
      </c>
    </row>
    <row r="1047" customFormat="false" ht="15" hidden="false" customHeight="true" outlineLevel="0" collapsed="false">
      <c r="A1047" s="122"/>
      <c r="B1047" s="122"/>
      <c r="C1047" s="122"/>
      <c r="D1047" s="122"/>
      <c r="E1047" s="122"/>
      <c r="F1047" s="122"/>
      <c r="G1047" s="86"/>
      <c r="H1047" s="257"/>
      <c r="I1047" s="257"/>
      <c r="J1047" s="257"/>
      <c r="K1047" s="122"/>
      <c r="L1047" s="199"/>
      <c r="M1047" s="122"/>
      <c r="N1047" s="122"/>
      <c r="O1047" s="63"/>
      <c r="P1047" s="63"/>
      <c r="Q1047" s="63"/>
      <c r="R1047" s="422"/>
      <c r="S1047" s="30" t="n">
        <f aca="false">P1047*R1047</f>
        <v>0</v>
      </c>
      <c r="T1047" s="123"/>
      <c r="U1047" s="192" t="n">
        <f aca="false">S1047*$T$828/SUM($S$828:$S$841)</f>
        <v>0</v>
      </c>
      <c r="V1047" s="30" t="n">
        <f aca="false">U1047+S1047</f>
        <v>0</v>
      </c>
      <c r="W1047" s="30" t="e">
        <f aca="false">V1047/P1047</f>
        <v>#DIV/0!</v>
      </c>
    </row>
    <row r="1048" customFormat="false" ht="15" hidden="false" customHeight="true" outlineLevel="0" collapsed="false">
      <c r="A1048" s="122"/>
      <c r="B1048" s="122"/>
      <c r="C1048" s="122"/>
      <c r="D1048" s="122"/>
      <c r="E1048" s="122"/>
      <c r="F1048" s="122"/>
      <c r="G1048" s="86"/>
      <c r="H1048" s="257"/>
      <c r="I1048" s="257"/>
      <c r="J1048" s="257"/>
      <c r="K1048" s="122"/>
      <c r="L1048" s="199"/>
      <c r="M1048" s="122"/>
      <c r="N1048" s="63"/>
      <c r="O1048" s="63"/>
      <c r="P1048" s="63"/>
      <c r="Q1048" s="63"/>
      <c r="R1048" s="422"/>
      <c r="S1048" s="30" t="n">
        <f aca="false">P1048*R1048</f>
        <v>0</v>
      </c>
      <c r="T1048" s="123"/>
      <c r="U1048" s="192" t="n">
        <f aca="false">S1048*$T$828/SUM($S$828:$S$841)</f>
        <v>0</v>
      </c>
      <c r="V1048" s="30" t="n">
        <f aca="false">U1048+S1048</f>
        <v>0</v>
      </c>
      <c r="W1048" s="30" t="e">
        <f aca="false">V1048/P1048</f>
        <v>#DIV/0!</v>
      </c>
    </row>
    <row r="1049" customFormat="false" ht="15.75" hidden="false" customHeight="true" outlineLevel="0" collapsed="false">
      <c r="A1049" s="122"/>
      <c r="B1049" s="122"/>
      <c r="C1049" s="122"/>
      <c r="D1049" s="122"/>
      <c r="E1049" s="122"/>
      <c r="F1049" s="122"/>
      <c r="G1049" s="86"/>
      <c r="H1049" s="257"/>
      <c r="I1049" s="257"/>
      <c r="J1049" s="257"/>
      <c r="K1049" s="122"/>
      <c r="L1049" s="199"/>
      <c r="M1049" s="122"/>
      <c r="N1049" s="225"/>
      <c r="O1049" s="63"/>
      <c r="P1049" s="63"/>
      <c r="Q1049" s="63"/>
      <c r="R1049" s="422"/>
      <c r="S1049" s="30" t="n">
        <f aca="false">P1049*R1049</f>
        <v>0</v>
      </c>
      <c r="T1049" s="123"/>
      <c r="U1049" s="192" t="n">
        <f aca="false">S1049*$T$828/SUM($S$828:$S$841)</f>
        <v>0</v>
      </c>
      <c r="V1049" s="30" t="n">
        <f aca="false">U1049+S1049</f>
        <v>0</v>
      </c>
      <c r="W1049" s="30" t="e">
        <f aca="false">V1049/P1049</f>
        <v>#DIV/0!</v>
      </c>
    </row>
    <row r="1050" customFormat="false" ht="15.75" hidden="false" customHeight="true" outlineLevel="0" collapsed="false">
      <c r="A1050" s="122"/>
      <c r="B1050" s="122"/>
      <c r="C1050" s="122"/>
      <c r="D1050" s="122"/>
      <c r="E1050" s="122"/>
      <c r="F1050" s="122"/>
      <c r="G1050" s="86"/>
      <c r="H1050" s="257"/>
      <c r="I1050" s="257"/>
      <c r="J1050" s="257"/>
      <c r="K1050" s="122"/>
      <c r="L1050" s="199"/>
      <c r="M1050" s="122"/>
      <c r="N1050" s="63"/>
      <c r="O1050" s="63"/>
      <c r="P1050" s="63"/>
      <c r="Q1050" s="63"/>
      <c r="R1050" s="422"/>
      <c r="S1050" s="30" t="n">
        <f aca="false">P1050*R1050</f>
        <v>0</v>
      </c>
      <c r="T1050" s="123"/>
      <c r="U1050" s="192" t="n">
        <f aca="false">S1050*$T$828/SUM($S$828:$S$841)</f>
        <v>0</v>
      </c>
      <c r="V1050" s="30" t="n">
        <f aca="false">U1050+S1050</f>
        <v>0</v>
      </c>
      <c r="W1050" s="30" t="e">
        <f aca="false">V1050/P1050</f>
        <v>#DIV/0!</v>
      </c>
    </row>
    <row r="1051" customFormat="false" ht="15" hidden="false" customHeight="true" outlineLevel="0" collapsed="false">
      <c r="A1051" s="122"/>
      <c r="B1051" s="122"/>
      <c r="C1051" s="122"/>
      <c r="D1051" s="122"/>
      <c r="E1051" s="122"/>
      <c r="F1051" s="122"/>
      <c r="G1051" s="86"/>
      <c r="H1051" s="257"/>
      <c r="I1051" s="257"/>
      <c r="J1051" s="257"/>
      <c r="K1051" s="122"/>
      <c r="L1051" s="199"/>
      <c r="M1051" s="122"/>
      <c r="N1051" s="122"/>
      <c r="O1051" s="63"/>
      <c r="P1051" s="63"/>
      <c r="Q1051" s="63"/>
      <c r="R1051" s="422"/>
      <c r="S1051" s="30" t="n">
        <f aca="false">P1051*R1051</f>
        <v>0</v>
      </c>
      <c r="T1051" s="123"/>
      <c r="U1051" s="192" t="n">
        <f aca="false">S1051*$T$828/SUM($S$828:$S$841)</f>
        <v>0</v>
      </c>
      <c r="V1051" s="30" t="n">
        <f aca="false">U1051+S1051</f>
        <v>0</v>
      </c>
      <c r="W1051" s="30" t="e">
        <f aca="false">V1051/P1051</f>
        <v>#DIV/0!</v>
      </c>
    </row>
    <row r="1052" customFormat="false" ht="15" hidden="false" customHeight="true" outlineLevel="0" collapsed="false">
      <c r="A1052" s="122"/>
      <c r="B1052" s="122"/>
      <c r="C1052" s="122"/>
      <c r="D1052" s="122"/>
      <c r="E1052" s="122"/>
      <c r="F1052" s="122"/>
      <c r="G1052" s="86"/>
      <c r="H1052" s="257"/>
      <c r="I1052" s="257"/>
      <c r="J1052" s="257"/>
      <c r="K1052" s="122"/>
      <c r="L1052" s="199"/>
      <c r="M1052" s="122"/>
      <c r="N1052" s="63"/>
      <c r="O1052" s="63"/>
      <c r="P1052" s="63"/>
      <c r="Q1052" s="63"/>
      <c r="R1052" s="422"/>
      <c r="S1052" s="30" t="n">
        <f aca="false">P1052*R1052</f>
        <v>0</v>
      </c>
      <c r="T1052" s="123"/>
      <c r="U1052" s="192" t="n">
        <f aca="false">S1052*$T$828/SUM($S$828:$S$841)</f>
        <v>0</v>
      </c>
      <c r="V1052" s="30" t="n">
        <f aca="false">U1052+S1052</f>
        <v>0</v>
      </c>
      <c r="W1052" s="30" t="e">
        <f aca="false">V1052/P1052</f>
        <v>#DIV/0!</v>
      </c>
    </row>
    <row r="1053" customFormat="false" ht="15.75" hidden="false" customHeight="true" outlineLevel="0" collapsed="false">
      <c r="A1053" s="122"/>
      <c r="B1053" s="122"/>
      <c r="C1053" s="122"/>
      <c r="D1053" s="122"/>
      <c r="E1053" s="122"/>
      <c r="F1053" s="122"/>
      <c r="G1053" s="86"/>
      <c r="H1053" s="257"/>
      <c r="I1053" s="257"/>
      <c r="J1053" s="257"/>
      <c r="K1053" s="122"/>
      <c r="L1053" s="199"/>
      <c r="M1053" s="122"/>
      <c r="N1053" s="225"/>
      <c r="O1053" s="63"/>
      <c r="P1053" s="63"/>
      <c r="Q1053" s="63"/>
      <c r="R1053" s="422"/>
      <c r="S1053" s="30" t="n">
        <f aca="false">P1053*R1053</f>
        <v>0</v>
      </c>
      <c r="T1053" s="123"/>
      <c r="U1053" s="192" t="n">
        <f aca="false">S1053*$T$828/SUM($S$828:$S$841)</f>
        <v>0</v>
      </c>
      <c r="V1053" s="30" t="n">
        <f aca="false">U1053+S1053</f>
        <v>0</v>
      </c>
      <c r="W1053" s="30" t="e">
        <f aca="false">V1053/P1053</f>
        <v>#DIV/0!</v>
      </c>
    </row>
    <row r="1054" customFormat="false" ht="15" hidden="false" customHeight="true" outlineLevel="0" collapsed="false">
      <c r="A1054" s="122"/>
      <c r="B1054" s="122"/>
      <c r="C1054" s="122"/>
      <c r="D1054" s="122"/>
      <c r="E1054" s="122"/>
      <c r="F1054" s="122"/>
      <c r="G1054" s="86"/>
      <c r="H1054" s="257"/>
      <c r="I1054" s="257"/>
      <c r="J1054" s="257"/>
      <c r="K1054" s="122"/>
      <c r="L1054" s="199"/>
      <c r="M1054" s="122"/>
      <c r="N1054" s="63"/>
      <c r="O1054" s="63"/>
      <c r="P1054" s="63"/>
      <c r="Q1054" s="63"/>
      <c r="R1054" s="422"/>
      <c r="S1054" s="30" t="n">
        <f aca="false">P1054*R1054</f>
        <v>0</v>
      </c>
      <c r="T1054" s="123"/>
      <c r="U1054" s="192" t="n">
        <f aca="false">S1054*$T$828/SUM($S$828:$S$841)</f>
        <v>0</v>
      </c>
      <c r="V1054" s="30" t="n">
        <f aca="false">U1054+S1054</f>
        <v>0</v>
      </c>
      <c r="W1054" s="30" t="e">
        <f aca="false">V1054/P1054</f>
        <v>#DIV/0!</v>
      </c>
    </row>
    <row r="1055" customFormat="false" ht="15" hidden="false" customHeight="true" outlineLevel="0" collapsed="false">
      <c r="A1055" s="122"/>
      <c r="B1055" s="122"/>
      <c r="C1055" s="122"/>
      <c r="D1055" s="122"/>
      <c r="E1055" s="122"/>
      <c r="F1055" s="122"/>
      <c r="G1055" s="86"/>
      <c r="H1055" s="257"/>
      <c r="I1055" s="257"/>
      <c r="J1055" s="257"/>
      <c r="K1055" s="122"/>
      <c r="L1055" s="199"/>
      <c r="M1055" s="122"/>
      <c r="N1055" s="63"/>
      <c r="O1055" s="63"/>
      <c r="P1055" s="63"/>
      <c r="Q1055" s="63"/>
      <c r="R1055" s="422"/>
      <c r="S1055" s="30" t="n">
        <f aca="false">P1055*R1055</f>
        <v>0</v>
      </c>
      <c r="T1055" s="123"/>
      <c r="U1055" s="192" t="n">
        <f aca="false">S1055*$T$828/SUM($S$828:$S$841)</f>
        <v>0</v>
      </c>
      <c r="V1055" s="30" t="n">
        <f aca="false">U1055+S1055</f>
        <v>0</v>
      </c>
      <c r="W1055" s="30" t="e">
        <f aca="false">V1055/P1055</f>
        <v>#DIV/0!</v>
      </c>
    </row>
    <row r="1056" customFormat="false" ht="15" hidden="false" customHeight="true" outlineLevel="0" collapsed="false">
      <c r="A1056" s="122"/>
      <c r="B1056" s="122"/>
      <c r="C1056" s="122"/>
      <c r="D1056" s="122"/>
      <c r="E1056" s="122"/>
      <c r="F1056" s="122"/>
      <c r="G1056" s="86"/>
      <c r="H1056" s="257"/>
      <c r="I1056" s="257"/>
      <c r="J1056" s="257"/>
      <c r="K1056" s="122"/>
      <c r="L1056" s="199"/>
      <c r="M1056" s="122"/>
      <c r="N1056" s="63"/>
      <c r="O1056" s="63"/>
      <c r="P1056" s="63"/>
      <c r="Q1056" s="63"/>
      <c r="R1056" s="422"/>
      <c r="S1056" s="30" t="n">
        <f aca="false">P1056*R1056</f>
        <v>0</v>
      </c>
      <c r="T1056" s="123"/>
      <c r="U1056" s="192" t="n">
        <f aca="false">S1056*$T$828/SUM($S$828:$S$841)</f>
        <v>0</v>
      </c>
      <c r="V1056" s="30" t="n">
        <f aca="false">U1056+S1056</f>
        <v>0</v>
      </c>
      <c r="W1056" s="30" t="e">
        <f aca="false">V1056/P1056</f>
        <v>#DIV/0!</v>
      </c>
    </row>
    <row r="1057" customFormat="false" ht="15" hidden="false" customHeight="true" outlineLevel="0" collapsed="false">
      <c r="A1057" s="122"/>
      <c r="B1057" s="122"/>
      <c r="C1057" s="122"/>
      <c r="D1057" s="122"/>
      <c r="E1057" s="122"/>
      <c r="F1057" s="122"/>
      <c r="G1057" s="86"/>
      <c r="H1057" s="257"/>
      <c r="I1057" s="257"/>
      <c r="J1057" s="257"/>
      <c r="K1057" s="122"/>
      <c r="L1057" s="199"/>
      <c r="M1057" s="122"/>
      <c r="N1057" s="63"/>
      <c r="O1057" s="63"/>
      <c r="P1057" s="63"/>
      <c r="Q1057" s="63"/>
      <c r="R1057" s="422"/>
      <c r="S1057" s="30" t="n">
        <f aca="false">P1057*R1057</f>
        <v>0</v>
      </c>
      <c r="T1057" s="123"/>
      <c r="U1057" s="192" t="n">
        <f aca="false">S1057*$T$828/SUM($S$828:$S$841)</f>
        <v>0</v>
      </c>
      <c r="V1057" s="30" t="n">
        <f aca="false">U1057+S1057</f>
        <v>0</v>
      </c>
      <c r="W1057" s="30" t="e">
        <f aca="false">V1057/P1057</f>
        <v>#DIV/0!</v>
      </c>
    </row>
    <row r="1058" customFormat="false" ht="15" hidden="false" customHeight="true" outlineLevel="0" collapsed="false">
      <c r="A1058" s="122"/>
      <c r="B1058" s="122"/>
      <c r="C1058" s="122"/>
      <c r="D1058" s="122"/>
      <c r="E1058" s="122"/>
      <c r="F1058" s="122"/>
      <c r="G1058" s="86"/>
      <c r="H1058" s="257"/>
      <c r="I1058" s="257"/>
      <c r="J1058" s="257"/>
      <c r="K1058" s="122"/>
      <c r="L1058" s="199"/>
      <c r="M1058" s="122"/>
      <c r="N1058" s="63"/>
      <c r="O1058" s="63"/>
      <c r="P1058" s="63"/>
      <c r="Q1058" s="63"/>
      <c r="R1058" s="422"/>
      <c r="S1058" s="30" t="n">
        <f aca="false">P1058*R1058</f>
        <v>0</v>
      </c>
      <c r="T1058" s="123"/>
      <c r="U1058" s="192" t="n">
        <f aca="false">S1058*$T$828/SUM($S$828:$S$841)</f>
        <v>0</v>
      </c>
      <c r="V1058" s="30" t="n">
        <f aca="false">U1058+S1058</f>
        <v>0</v>
      </c>
      <c r="W1058" s="30" t="e">
        <f aca="false">V1058/P1058</f>
        <v>#DIV/0!</v>
      </c>
    </row>
    <row r="1059" customFormat="false" ht="15" hidden="false" customHeight="true" outlineLevel="0" collapsed="false">
      <c r="A1059" s="122"/>
      <c r="B1059" s="122"/>
      <c r="C1059" s="122"/>
      <c r="D1059" s="122"/>
      <c r="E1059" s="122"/>
      <c r="F1059" s="122"/>
      <c r="G1059" s="86"/>
      <c r="H1059" s="257"/>
      <c r="I1059" s="257"/>
      <c r="J1059" s="257"/>
      <c r="K1059" s="122"/>
      <c r="L1059" s="199"/>
      <c r="M1059" s="122"/>
      <c r="N1059" s="63"/>
      <c r="O1059" s="63"/>
      <c r="P1059" s="63"/>
      <c r="Q1059" s="63"/>
      <c r="R1059" s="422"/>
      <c r="S1059" s="30" t="n">
        <f aca="false">P1059*R1059</f>
        <v>0</v>
      </c>
      <c r="T1059" s="123"/>
      <c r="U1059" s="192" t="n">
        <f aca="false">S1059*$T$828/SUM($S$828:$S$841)</f>
        <v>0</v>
      </c>
      <c r="V1059" s="30" t="n">
        <f aca="false">U1059+S1059</f>
        <v>0</v>
      </c>
      <c r="W1059" s="30" t="e">
        <f aca="false">V1059/P1059</f>
        <v>#DIV/0!</v>
      </c>
    </row>
    <row r="1060" customFormat="false" ht="15" hidden="false" customHeight="true" outlineLevel="0" collapsed="false">
      <c r="A1060" s="122"/>
      <c r="B1060" s="122"/>
      <c r="C1060" s="122"/>
      <c r="D1060" s="122"/>
      <c r="E1060" s="122"/>
      <c r="F1060" s="122"/>
      <c r="G1060" s="86"/>
      <c r="H1060" s="257"/>
      <c r="I1060" s="257"/>
      <c r="J1060" s="257"/>
      <c r="K1060" s="122"/>
      <c r="L1060" s="199"/>
      <c r="M1060" s="122"/>
      <c r="N1060" s="63"/>
      <c r="O1060" s="63"/>
      <c r="P1060" s="63"/>
      <c r="Q1060" s="63"/>
      <c r="R1060" s="422"/>
      <c r="S1060" s="30" t="n">
        <f aca="false">P1060*R1060</f>
        <v>0</v>
      </c>
      <c r="T1060" s="123"/>
      <c r="U1060" s="192" t="n">
        <f aca="false">S1060*$T$828/SUM($S$828:$S$841)</f>
        <v>0</v>
      </c>
      <c r="V1060" s="30" t="n">
        <f aca="false">U1060+S1060</f>
        <v>0</v>
      </c>
      <c r="W1060" s="30" t="e">
        <f aca="false">V1060/P1060</f>
        <v>#DIV/0!</v>
      </c>
    </row>
    <row r="1061" customFormat="false" ht="15" hidden="false" customHeight="true" outlineLevel="0" collapsed="false">
      <c r="A1061" s="122"/>
      <c r="B1061" s="122"/>
      <c r="C1061" s="122"/>
      <c r="D1061" s="122"/>
      <c r="E1061" s="122"/>
      <c r="F1061" s="122"/>
      <c r="G1061" s="86"/>
      <c r="H1061" s="257"/>
      <c r="I1061" s="257"/>
      <c r="J1061" s="257"/>
      <c r="K1061" s="122"/>
      <c r="L1061" s="199"/>
      <c r="M1061" s="122"/>
      <c r="N1061" s="63"/>
      <c r="O1061" s="63"/>
      <c r="P1061" s="63"/>
      <c r="Q1061" s="63"/>
      <c r="R1061" s="422"/>
      <c r="S1061" s="30" t="n">
        <f aca="false">P1061*R1061</f>
        <v>0</v>
      </c>
      <c r="T1061" s="123"/>
      <c r="U1061" s="192" t="n">
        <f aca="false">S1061*$T$828/SUM($S$828:$S$841)</f>
        <v>0</v>
      </c>
      <c r="V1061" s="30" t="n">
        <f aca="false">U1061+S1061</f>
        <v>0</v>
      </c>
      <c r="W1061" s="30" t="e">
        <f aca="false">V1061/P1061</f>
        <v>#DIV/0!</v>
      </c>
    </row>
    <row r="1062" customFormat="false" ht="15" hidden="false" customHeight="true" outlineLevel="0" collapsed="false">
      <c r="A1062" s="122"/>
      <c r="B1062" s="122"/>
      <c r="C1062" s="122"/>
      <c r="D1062" s="122"/>
      <c r="E1062" s="122"/>
      <c r="F1062" s="122"/>
      <c r="G1062" s="86"/>
      <c r="H1062" s="257"/>
      <c r="I1062" s="257"/>
      <c r="J1062" s="257"/>
      <c r="K1062" s="122"/>
      <c r="L1062" s="199"/>
      <c r="M1062" s="122"/>
      <c r="N1062" s="63"/>
      <c r="O1062" s="63"/>
      <c r="P1062" s="63"/>
      <c r="Q1062" s="63"/>
      <c r="R1062" s="422"/>
      <c r="S1062" s="30" t="n">
        <f aca="false">P1062*R1062</f>
        <v>0</v>
      </c>
      <c r="T1062" s="123"/>
      <c r="U1062" s="192" t="n">
        <f aca="false">S1062*$T$828/SUM($S$828:$S$841)</f>
        <v>0</v>
      </c>
      <c r="V1062" s="30" t="n">
        <f aca="false">U1062+S1062</f>
        <v>0</v>
      </c>
      <c r="W1062" s="30" t="e">
        <f aca="false">V1062/P1062</f>
        <v>#DIV/0!</v>
      </c>
    </row>
    <row r="1063" customFormat="false" ht="15" hidden="false" customHeight="true" outlineLevel="0" collapsed="false">
      <c r="A1063" s="122"/>
      <c r="B1063" s="122"/>
      <c r="C1063" s="122"/>
      <c r="D1063" s="122"/>
      <c r="E1063" s="122"/>
      <c r="F1063" s="122"/>
      <c r="G1063" s="86"/>
      <c r="H1063" s="257"/>
      <c r="I1063" s="257"/>
      <c r="J1063" s="257"/>
      <c r="K1063" s="122"/>
      <c r="L1063" s="199"/>
      <c r="M1063" s="122"/>
      <c r="N1063" s="63"/>
      <c r="O1063" s="63"/>
      <c r="P1063" s="63"/>
      <c r="Q1063" s="63"/>
      <c r="R1063" s="422"/>
      <c r="S1063" s="30" t="n">
        <f aca="false">P1063*R1063</f>
        <v>0</v>
      </c>
      <c r="T1063" s="123"/>
      <c r="U1063" s="192" t="n">
        <f aca="false">S1063*$T$828/SUM($S$828:$S$841)</f>
        <v>0</v>
      </c>
      <c r="V1063" s="30" t="n">
        <f aca="false">U1063+S1063</f>
        <v>0</v>
      </c>
      <c r="W1063" s="30" t="e">
        <f aca="false">V1063/P1063</f>
        <v>#DIV/0!</v>
      </c>
    </row>
    <row r="1064" customFormat="false" ht="15" hidden="false" customHeight="true" outlineLevel="0" collapsed="false">
      <c r="A1064" s="122"/>
      <c r="B1064" s="122"/>
      <c r="C1064" s="122"/>
      <c r="D1064" s="122"/>
      <c r="E1064" s="122"/>
      <c r="F1064" s="122"/>
      <c r="G1064" s="86"/>
      <c r="H1064" s="257"/>
      <c r="I1064" s="257"/>
      <c r="J1064" s="257"/>
      <c r="K1064" s="122"/>
      <c r="L1064" s="199"/>
      <c r="M1064" s="122"/>
      <c r="N1064" s="63"/>
      <c r="O1064" s="63"/>
      <c r="P1064" s="63"/>
      <c r="Q1064" s="63"/>
      <c r="R1064" s="422"/>
      <c r="S1064" s="30" t="n">
        <f aca="false">P1064*R1064</f>
        <v>0</v>
      </c>
      <c r="T1064" s="123"/>
      <c r="U1064" s="192" t="n">
        <f aca="false">S1064*$T$828/SUM($S$828:$S$841)</f>
        <v>0</v>
      </c>
      <c r="V1064" s="30" t="n">
        <f aca="false">U1064+S1064</f>
        <v>0</v>
      </c>
      <c r="W1064" s="30" t="e">
        <f aca="false">V1064/P1064</f>
        <v>#DIV/0!</v>
      </c>
    </row>
    <row r="1065" customFormat="false" ht="15" hidden="false" customHeight="true" outlineLevel="0" collapsed="false">
      <c r="A1065" s="122"/>
      <c r="B1065" s="122"/>
      <c r="C1065" s="122"/>
      <c r="D1065" s="122"/>
      <c r="E1065" s="122"/>
      <c r="F1065" s="122"/>
      <c r="G1065" s="86"/>
      <c r="H1065" s="257"/>
      <c r="I1065" s="257"/>
      <c r="J1065" s="257"/>
      <c r="K1065" s="122"/>
      <c r="L1065" s="199"/>
      <c r="M1065" s="122"/>
      <c r="N1065" s="63"/>
      <c r="O1065" s="63"/>
      <c r="P1065" s="63"/>
      <c r="Q1065" s="63"/>
      <c r="R1065" s="422"/>
      <c r="S1065" s="30" t="n">
        <f aca="false">P1065*R1065</f>
        <v>0</v>
      </c>
      <c r="T1065" s="123"/>
      <c r="U1065" s="192" t="n">
        <f aca="false">S1065*$T$828/SUM($S$828:$S$841)</f>
        <v>0</v>
      </c>
      <c r="V1065" s="30" t="n">
        <f aca="false">U1065+S1065</f>
        <v>0</v>
      </c>
      <c r="W1065" s="30" t="e">
        <f aca="false">V1065/P1065</f>
        <v>#DIV/0!</v>
      </c>
    </row>
    <row r="1066" customFormat="false" ht="15" hidden="false" customHeight="true" outlineLevel="0" collapsed="false">
      <c r="A1066" s="122"/>
      <c r="B1066" s="122"/>
      <c r="C1066" s="122"/>
      <c r="D1066" s="122"/>
      <c r="E1066" s="122"/>
      <c r="F1066" s="122"/>
      <c r="G1066" s="86"/>
      <c r="H1066" s="257"/>
      <c r="I1066" s="257"/>
      <c r="J1066" s="257"/>
      <c r="K1066" s="122"/>
      <c r="L1066" s="199"/>
      <c r="M1066" s="122"/>
      <c r="N1066" s="63"/>
      <c r="O1066" s="63"/>
      <c r="P1066" s="63"/>
      <c r="Q1066" s="63"/>
      <c r="R1066" s="422"/>
      <c r="S1066" s="30" t="n">
        <f aca="false">P1066*R1066</f>
        <v>0</v>
      </c>
      <c r="T1066" s="123"/>
      <c r="U1066" s="192" t="n">
        <f aca="false">S1066*$T$828/SUM($S$828:$S$841)</f>
        <v>0</v>
      </c>
      <c r="V1066" s="30" t="n">
        <f aca="false">U1066+S1066</f>
        <v>0</v>
      </c>
      <c r="W1066" s="30" t="e">
        <f aca="false">V1066/P1066</f>
        <v>#DIV/0!</v>
      </c>
    </row>
    <row r="1067" customFormat="false" ht="15" hidden="false" customHeight="true" outlineLevel="0" collapsed="false">
      <c r="A1067" s="122"/>
      <c r="B1067" s="122"/>
      <c r="C1067" s="122"/>
      <c r="D1067" s="122"/>
      <c r="E1067" s="122"/>
      <c r="F1067" s="122"/>
      <c r="G1067" s="86"/>
      <c r="H1067" s="257"/>
      <c r="I1067" s="257"/>
      <c r="J1067" s="257"/>
      <c r="K1067" s="122"/>
      <c r="L1067" s="199"/>
      <c r="M1067" s="122"/>
      <c r="N1067" s="63"/>
      <c r="O1067" s="63"/>
      <c r="P1067" s="63"/>
      <c r="Q1067" s="63"/>
      <c r="R1067" s="422"/>
      <c r="S1067" s="30" t="n">
        <f aca="false">P1067*R1067</f>
        <v>0</v>
      </c>
      <c r="T1067" s="123"/>
      <c r="U1067" s="192" t="n">
        <f aca="false">S1067*$T$828/SUM($S$828:$S$841)</f>
        <v>0</v>
      </c>
      <c r="V1067" s="30" t="n">
        <f aca="false">U1067+S1067</f>
        <v>0</v>
      </c>
      <c r="W1067" s="30" t="e">
        <f aca="false">V1067/P1067</f>
        <v>#DIV/0!</v>
      </c>
    </row>
    <row r="1068" customFormat="false" ht="15" hidden="false" customHeight="true" outlineLevel="0" collapsed="false">
      <c r="A1068" s="122"/>
      <c r="B1068" s="122"/>
      <c r="C1068" s="122"/>
      <c r="D1068" s="122"/>
      <c r="E1068" s="122"/>
      <c r="F1068" s="122"/>
      <c r="G1068" s="86"/>
      <c r="H1068" s="257"/>
      <c r="I1068" s="257"/>
      <c r="J1068" s="257"/>
      <c r="K1068" s="122"/>
      <c r="L1068" s="199"/>
      <c r="M1068" s="122"/>
      <c r="N1068" s="63"/>
      <c r="O1068" s="63"/>
      <c r="P1068" s="63"/>
      <c r="Q1068" s="63"/>
      <c r="R1068" s="422"/>
      <c r="S1068" s="30" t="n">
        <f aca="false">P1068*R1068</f>
        <v>0</v>
      </c>
      <c r="T1068" s="123"/>
      <c r="U1068" s="192" t="n">
        <f aca="false">S1068*$T$828/SUM($S$828:$S$841)</f>
        <v>0</v>
      </c>
      <c r="V1068" s="30" t="n">
        <f aca="false">U1068+S1068</f>
        <v>0</v>
      </c>
      <c r="W1068" s="30" t="e">
        <f aca="false">V1068/P1068</f>
        <v>#DIV/0!</v>
      </c>
    </row>
    <row r="1069" customFormat="false" ht="15" hidden="false" customHeight="true" outlineLevel="0" collapsed="false">
      <c r="A1069" s="122"/>
      <c r="B1069" s="122"/>
      <c r="C1069" s="122"/>
      <c r="D1069" s="122"/>
      <c r="E1069" s="122"/>
      <c r="F1069" s="122"/>
      <c r="G1069" s="86"/>
      <c r="H1069" s="257"/>
      <c r="I1069" s="257"/>
      <c r="J1069" s="257"/>
      <c r="K1069" s="122"/>
      <c r="L1069" s="199"/>
      <c r="M1069" s="122"/>
      <c r="N1069" s="63"/>
      <c r="O1069" s="63"/>
      <c r="P1069" s="63"/>
      <c r="Q1069" s="63"/>
      <c r="R1069" s="422"/>
      <c r="S1069" s="30" t="n">
        <f aca="false">P1069*R1069</f>
        <v>0</v>
      </c>
      <c r="T1069" s="123"/>
      <c r="U1069" s="192" t="n">
        <f aca="false">S1069*$T$828/SUM($S$828:$S$841)</f>
        <v>0</v>
      </c>
      <c r="V1069" s="30" t="n">
        <f aca="false">U1069+S1069</f>
        <v>0</v>
      </c>
      <c r="W1069" s="30" t="e">
        <f aca="false">V1069/P1069</f>
        <v>#DIV/0!</v>
      </c>
    </row>
    <row r="1070" customFormat="false" ht="15" hidden="false" customHeight="false" outlineLevel="0" collapsed="false">
      <c r="A1070" s="122"/>
      <c r="B1070" s="122"/>
      <c r="C1070" s="122"/>
      <c r="D1070" s="122"/>
      <c r="E1070" s="122"/>
      <c r="F1070" s="122"/>
      <c r="G1070" s="86"/>
      <c r="H1070" s="257"/>
      <c r="I1070" s="257"/>
      <c r="J1070" s="257"/>
      <c r="K1070" s="122"/>
      <c r="L1070" s="199"/>
      <c r="M1070" s="122"/>
      <c r="N1070" s="63"/>
      <c r="O1070" s="63"/>
      <c r="P1070" s="63"/>
      <c r="Q1070" s="63"/>
      <c r="R1070" s="422"/>
      <c r="S1070" s="30" t="n">
        <f aca="false">P1070*R1070</f>
        <v>0</v>
      </c>
      <c r="T1070" s="123"/>
      <c r="U1070" s="192" t="n">
        <f aca="false">S1070*$T$828/SUM($S$828:$S$841)</f>
        <v>0</v>
      </c>
      <c r="V1070" s="30" t="n">
        <f aca="false">U1070+S1070</f>
        <v>0</v>
      </c>
      <c r="W1070" s="30" t="e">
        <f aca="false">V1070/P1070</f>
        <v>#DIV/0!</v>
      </c>
    </row>
    <row r="1071" customFormat="false" ht="15" hidden="false" customHeight="true" outlineLevel="0" collapsed="false">
      <c r="A1071" s="122"/>
      <c r="B1071" s="122"/>
      <c r="C1071" s="122"/>
      <c r="D1071" s="122"/>
      <c r="E1071" s="122"/>
      <c r="F1071" s="122"/>
      <c r="G1071" s="86"/>
      <c r="H1071" s="257"/>
      <c r="I1071" s="257"/>
      <c r="J1071" s="257"/>
      <c r="K1071" s="122"/>
      <c r="L1071" s="199"/>
      <c r="M1071" s="122"/>
      <c r="N1071" s="63"/>
      <c r="O1071" s="63"/>
      <c r="P1071" s="63"/>
      <c r="Q1071" s="63"/>
      <c r="R1071" s="422"/>
      <c r="S1071" s="30" t="n">
        <f aca="false">P1071*R1071</f>
        <v>0</v>
      </c>
      <c r="T1071" s="123"/>
      <c r="U1071" s="192" t="n">
        <f aca="false">S1071*$T$828/SUM($S$828:$S$841)</f>
        <v>0</v>
      </c>
      <c r="V1071" s="30" t="n">
        <f aca="false">U1071+S1071</f>
        <v>0</v>
      </c>
      <c r="W1071" s="30" t="e">
        <f aca="false">V1071/P1071</f>
        <v>#DIV/0!</v>
      </c>
    </row>
    <row r="1072" customFormat="false" ht="15" hidden="false" customHeight="true" outlineLevel="0" collapsed="false">
      <c r="A1072" s="122"/>
      <c r="B1072" s="122"/>
      <c r="C1072" s="122"/>
      <c r="D1072" s="122"/>
      <c r="E1072" s="122"/>
      <c r="F1072" s="122"/>
      <c r="G1072" s="86"/>
      <c r="H1072" s="257"/>
      <c r="I1072" s="257"/>
      <c r="J1072" s="257"/>
      <c r="K1072" s="122"/>
      <c r="L1072" s="199"/>
      <c r="M1072" s="122"/>
      <c r="N1072" s="63"/>
      <c r="O1072" s="63"/>
      <c r="P1072" s="63"/>
      <c r="Q1072" s="63"/>
      <c r="R1072" s="422"/>
      <c r="S1072" s="30" t="n">
        <f aca="false">P1072*R1072</f>
        <v>0</v>
      </c>
      <c r="T1072" s="123"/>
      <c r="U1072" s="192" t="n">
        <f aca="false">S1072*$T$828/SUM($S$828:$S$841)</f>
        <v>0</v>
      </c>
      <c r="V1072" s="30" t="n">
        <f aca="false">U1072+S1072</f>
        <v>0</v>
      </c>
      <c r="W1072" s="30" t="e">
        <f aca="false">V1072/P1072</f>
        <v>#DIV/0!</v>
      </c>
    </row>
    <row r="1073" customFormat="false" ht="15.75" hidden="false" customHeight="true" outlineLevel="0" collapsed="false">
      <c r="A1073" s="122"/>
      <c r="B1073" s="122"/>
      <c r="C1073" s="122"/>
      <c r="D1073" s="122"/>
      <c r="E1073" s="122"/>
      <c r="F1073" s="122"/>
      <c r="G1073" s="86"/>
      <c r="H1073" s="257"/>
      <c r="I1073" s="257"/>
      <c r="J1073" s="257"/>
      <c r="K1073" s="122"/>
      <c r="L1073" s="199"/>
      <c r="M1073" s="122"/>
      <c r="N1073" s="63"/>
      <c r="O1073" s="63"/>
      <c r="P1073" s="63"/>
      <c r="Q1073" s="63"/>
      <c r="R1073" s="422"/>
      <c r="S1073" s="30" t="n">
        <f aca="false">P1073*R1073</f>
        <v>0</v>
      </c>
      <c r="T1073" s="123"/>
      <c r="U1073" s="192" t="n">
        <f aca="false">S1073*$T$828/SUM($S$828:$S$841)</f>
        <v>0</v>
      </c>
      <c r="V1073" s="30" t="n">
        <f aca="false">U1073+S1073</f>
        <v>0</v>
      </c>
      <c r="W1073" s="30" t="e">
        <f aca="false">V1073/P1073</f>
        <v>#DIV/0!</v>
      </c>
    </row>
    <row r="1074" customFormat="false" ht="15.75" hidden="false" customHeight="true" outlineLevel="0" collapsed="false">
      <c r="A1074" s="122"/>
      <c r="B1074" s="122"/>
      <c r="C1074" s="122"/>
      <c r="D1074" s="122"/>
      <c r="E1074" s="122"/>
      <c r="F1074" s="122"/>
      <c r="G1074" s="86"/>
      <c r="H1074" s="257"/>
      <c r="I1074" s="257"/>
      <c r="J1074" s="257"/>
      <c r="K1074" s="122"/>
      <c r="L1074" s="199"/>
      <c r="M1074" s="122"/>
      <c r="N1074" s="63"/>
      <c r="O1074" s="63"/>
      <c r="P1074" s="63"/>
      <c r="Q1074" s="63"/>
      <c r="R1074" s="424"/>
      <c r="S1074" s="30" t="n">
        <f aca="false">P1074*R1074</f>
        <v>0</v>
      </c>
      <c r="T1074" s="258"/>
      <c r="U1074" s="192" t="n">
        <f aca="false">S1074*$T$828/SUM($S$828:$S$841)</f>
        <v>0</v>
      </c>
      <c r="V1074" s="30" t="n">
        <f aca="false">U1074+S1074</f>
        <v>0</v>
      </c>
      <c r="W1074" s="30" t="e">
        <f aca="false">V1074/P1074</f>
        <v>#DIV/0!</v>
      </c>
    </row>
    <row r="1075" customFormat="false" ht="15" hidden="false" customHeight="true" outlineLevel="0" collapsed="false">
      <c r="A1075" s="122"/>
      <c r="B1075" s="122"/>
      <c r="C1075" s="122"/>
      <c r="D1075" s="122"/>
      <c r="E1075" s="122"/>
      <c r="F1075" s="122"/>
      <c r="G1075" s="86"/>
      <c r="H1075" s="257"/>
      <c r="I1075" s="257"/>
      <c r="J1075" s="257"/>
      <c r="K1075" s="122"/>
      <c r="L1075" s="199"/>
      <c r="M1075" s="122"/>
      <c r="N1075" s="225"/>
      <c r="O1075" s="63"/>
      <c r="P1075" s="63"/>
      <c r="Q1075" s="63"/>
      <c r="R1075" s="422"/>
      <c r="S1075" s="30" t="n">
        <f aca="false">P1075*R1075</f>
        <v>0</v>
      </c>
      <c r="T1075" s="123"/>
      <c r="U1075" s="192" t="n">
        <f aca="false">S1075*$T$828/SUM($S$828:$S$841)</f>
        <v>0</v>
      </c>
      <c r="V1075" s="30" t="n">
        <f aca="false">U1075+S1075</f>
        <v>0</v>
      </c>
      <c r="W1075" s="30" t="e">
        <f aca="false">V1075/P1075</f>
        <v>#DIV/0!</v>
      </c>
    </row>
    <row r="1076" customFormat="false" ht="15" hidden="false" customHeight="true" outlineLevel="0" collapsed="false">
      <c r="A1076" s="122"/>
      <c r="B1076" s="122"/>
      <c r="C1076" s="122"/>
      <c r="D1076" s="122"/>
      <c r="E1076" s="122"/>
      <c r="F1076" s="122"/>
      <c r="G1076" s="86"/>
      <c r="H1076" s="257"/>
      <c r="I1076" s="257"/>
      <c r="J1076" s="257"/>
      <c r="K1076" s="122"/>
      <c r="L1076" s="199"/>
      <c r="M1076" s="122"/>
      <c r="N1076" s="225"/>
      <c r="O1076" s="63"/>
      <c r="P1076" s="63"/>
      <c r="Q1076" s="63"/>
      <c r="R1076" s="422"/>
      <c r="S1076" s="30" t="n">
        <f aca="false">P1076*R1076</f>
        <v>0</v>
      </c>
      <c r="T1076" s="123"/>
      <c r="U1076" s="192" t="n">
        <f aca="false">S1076*$T$828/SUM($S$828:$S$841)</f>
        <v>0</v>
      </c>
      <c r="V1076" s="30" t="n">
        <f aca="false">U1076+S1076</f>
        <v>0</v>
      </c>
      <c r="W1076" s="30" t="e">
        <f aca="false">V1076/P1076</f>
        <v>#DIV/0!</v>
      </c>
    </row>
    <row r="1077" customFormat="false" ht="15" hidden="false" customHeight="true" outlineLevel="0" collapsed="false">
      <c r="A1077" s="122"/>
      <c r="B1077" s="122"/>
      <c r="C1077" s="122"/>
      <c r="D1077" s="122"/>
      <c r="E1077" s="122"/>
      <c r="F1077" s="122"/>
      <c r="G1077" s="86"/>
      <c r="H1077" s="257"/>
      <c r="I1077" s="257"/>
      <c r="J1077" s="257"/>
      <c r="K1077" s="122"/>
      <c r="L1077" s="199"/>
      <c r="M1077" s="122"/>
      <c r="N1077" s="225"/>
      <c r="O1077" s="63"/>
      <c r="P1077" s="63"/>
      <c r="Q1077" s="63"/>
      <c r="R1077" s="422"/>
      <c r="S1077" s="30" t="n">
        <f aca="false">P1077*R1077</f>
        <v>0</v>
      </c>
      <c r="T1077" s="123"/>
      <c r="U1077" s="192" t="n">
        <f aca="false">S1077*$T$828/SUM($S$828:$S$841)</f>
        <v>0</v>
      </c>
      <c r="V1077" s="30" t="n">
        <f aca="false">U1077+S1077</f>
        <v>0</v>
      </c>
      <c r="W1077" s="30" t="e">
        <f aca="false">V1077/P1077</f>
        <v>#DIV/0!</v>
      </c>
    </row>
    <row r="1078" customFormat="false" ht="15" hidden="false" customHeight="true" outlineLevel="0" collapsed="false">
      <c r="A1078" s="122"/>
      <c r="B1078" s="122"/>
      <c r="C1078" s="122"/>
      <c r="D1078" s="122"/>
      <c r="E1078" s="122"/>
      <c r="F1078" s="122"/>
      <c r="G1078" s="86"/>
      <c r="H1078" s="257"/>
      <c r="I1078" s="257"/>
      <c r="J1078" s="257"/>
      <c r="K1078" s="122"/>
      <c r="L1078" s="199"/>
      <c r="M1078" s="122"/>
      <c r="N1078" s="225"/>
      <c r="O1078" s="63"/>
      <c r="P1078" s="63"/>
      <c r="Q1078" s="63"/>
      <c r="R1078" s="422"/>
      <c r="S1078" s="30" t="n">
        <f aca="false">P1078*R1078</f>
        <v>0</v>
      </c>
      <c r="T1078" s="123"/>
      <c r="U1078" s="192" t="n">
        <f aca="false">S1078*$T$828/SUM($S$828:$S$841)</f>
        <v>0</v>
      </c>
      <c r="V1078" s="30" t="n">
        <f aca="false">U1078+S1078</f>
        <v>0</v>
      </c>
      <c r="W1078" s="30" t="e">
        <f aca="false">V1078/P1078</f>
        <v>#DIV/0!</v>
      </c>
    </row>
    <row r="1079" customFormat="false" ht="15" hidden="false" customHeight="true" outlineLevel="0" collapsed="false">
      <c r="A1079" s="122"/>
      <c r="B1079" s="122"/>
      <c r="C1079" s="122"/>
      <c r="D1079" s="122"/>
      <c r="E1079" s="122"/>
      <c r="F1079" s="122"/>
      <c r="G1079" s="86"/>
      <c r="H1079" s="257"/>
      <c r="I1079" s="257"/>
      <c r="J1079" s="257"/>
      <c r="K1079" s="122"/>
      <c r="L1079" s="199"/>
      <c r="M1079" s="122"/>
      <c r="N1079" s="63"/>
      <c r="O1079" s="63"/>
      <c r="P1079" s="63"/>
      <c r="Q1079" s="63"/>
      <c r="R1079" s="422"/>
      <c r="S1079" s="30" t="n">
        <f aca="false">P1079*R1079</f>
        <v>0</v>
      </c>
      <c r="T1079" s="123"/>
      <c r="U1079" s="192" t="n">
        <f aca="false">S1079*$T$828/SUM($S$828:$S$841)</f>
        <v>0</v>
      </c>
      <c r="V1079" s="30" t="n">
        <f aca="false">U1079+S1079</f>
        <v>0</v>
      </c>
      <c r="W1079" s="30" t="e">
        <f aca="false">V1079/P1079</f>
        <v>#DIV/0!</v>
      </c>
    </row>
    <row r="1080" customFormat="false" ht="15" hidden="false" customHeight="true" outlineLevel="0" collapsed="false">
      <c r="A1080" s="122"/>
      <c r="B1080" s="122"/>
      <c r="C1080" s="122"/>
      <c r="D1080" s="122"/>
      <c r="E1080" s="122"/>
      <c r="F1080" s="122"/>
      <c r="G1080" s="86"/>
      <c r="H1080" s="257"/>
      <c r="I1080" s="257"/>
      <c r="J1080" s="257"/>
      <c r="K1080" s="122"/>
      <c r="L1080" s="199"/>
      <c r="M1080" s="122"/>
      <c r="N1080" s="63"/>
      <c r="O1080" s="63"/>
      <c r="P1080" s="63"/>
      <c r="Q1080" s="63"/>
      <c r="R1080" s="422"/>
      <c r="S1080" s="30" t="n">
        <f aca="false">P1080*R1080</f>
        <v>0</v>
      </c>
      <c r="T1080" s="123"/>
      <c r="U1080" s="192" t="n">
        <f aca="false">S1080*$T$828/SUM($S$828:$S$841)</f>
        <v>0</v>
      </c>
      <c r="V1080" s="30" t="n">
        <f aca="false">U1080+S1080</f>
        <v>0</v>
      </c>
      <c r="W1080" s="30" t="e">
        <f aca="false">V1080/P1080</f>
        <v>#DIV/0!</v>
      </c>
    </row>
    <row r="1081" customFormat="false" ht="15" hidden="false" customHeight="true" outlineLevel="0" collapsed="false">
      <c r="A1081" s="122"/>
      <c r="B1081" s="122"/>
      <c r="C1081" s="122"/>
      <c r="D1081" s="122"/>
      <c r="E1081" s="122"/>
      <c r="F1081" s="122"/>
      <c r="G1081" s="86"/>
      <c r="H1081" s="257"/>
      <c r="I1081" s="257"/>
      <c r="J1081" s="257"/>
      <c r="K1081" s="122"/>
      <c r="L1081" s="199"/>
      <c r="M1081" s="122"/>
      <c r="N1081" s="63"/>
      <c r="O1081" s="63"/>
      <c r="P1081" s="63"/>
      <c r="Q1081" s="63"/>
      <c r="R1081" s="422"/>
      <c r="S1081" s="30" t="n">
        <f aca="false">P1081*R1081</f>
        <v>0</v>
      </c>
      <c r="T1081" s="123"/>
      <c r="U1081" s="192" t="n">
        <f aca="false">S1081*$T$828/SUM($S$828:$S$841)</f>
        <v>0</v>
      </c>
      <c r="V1081" s="30" t="n">
        <f aca="false">U1081+S1081</f>
        <v>0</v>
      </c>
      <c r="W1081" s="30" t="e">
        <f aca="false">V1081/P1081</f>
        <v>#DIV/0!</v>
      </c>
    </row>
    <row r="1082" customFormat="false" ht="15" hidden="false" customHeight="true" outlineLevel="0" collapsed="false">
      <c r="A1082" s="122"/>
      <c r="B1082" s="122"/>
      <c r="C1082" s="122"/>
      <c r="D1082" s="122"/>
      <c r="E1082" s="122"/>
      <c r="F1082" s="122"/>
      <c r="G1082" s="86"/>
      <c r="H1082" s="257"/>
      <c r="I1082" s="257"/>
      <c r="J1082" s="257"/>
      <c r="K1082" s="122"/>
      <c r="L1082" s="199"/>
      <c r="M1082" s="122"/>
      <c r="N1082" s="63"/>
      <c r="O1082" s="63"/>
      <c r="P1082" s="63"/>
      <c r="Q1082" s="63"/>
      <c r="R1082" s="422"/>
      <c r="S1082" s="30" t="n">
        <f aca="false">P1082*R1082</f>
        <v>0</v>
      </c>
      <c r="T1082" s="123"/>
      <c r="U1082" s="192" t="n">
        <f aca="false">S1082*$T$828/SUM($S$828:$S$841)</f>
        <v>0</v>
      </c>
      <c r="V1082" s="30" t="n">
        <f aca="false">U1082+S1082</f>
        <v>0</v>
      </c>
      <c r="W1082" s="30" t="e">
        <f aca="false">V1082/P1082</f>
        <v>#DIV/0!</v>
      </c>
    </row>
    <row r="1083" customFormat="false" ht="15" hidden="false" customHeight="true" outlineLevel="0" collapsed="false">
      <c r="A1083" s="122"/>
      <c r="B1083" s="122"/>
      <c r="C1083" s="122"/>
      <c r="D1083" s="122"/>
      <c r="E1083" s="122"/>
      <c r="F1083" s="122"/>
      <c r="G1083" s="86"/>
      <c r="H1083" s="257"/>
      <c r="I1083" s="257"/>
      <c r="J1083" s="257"/>
      <c r="K1083" s="122"/>
      <c r="L1083" s="199"/>
      <c r="M1083" s="122"/>
      <c r="N1083" s="63"/>
      <c r="O1083" s="63"/>
      <c r="P1083" s="63"/>
      <c r="Q1083" s="63"/>
      <c r="R1083" s="422"/>
      <c r="S1083" s="30" t="n">
        <f aca="false">P1083*R1083</f>
        <v>0</v>
      </c>
      <c r="T1083" s="123"/>
      <c r="U1083" s="192" t="n">
        <f aca="false">S1083*$T$828/SUM($S$828:$S$841)</f>
        <v>0</v>
      </c>
      <c r="V1083" s="30" t="n">
        <f aca="false">U1083+S1083</f>
        <v>0</v>
      </c>
      <c r="W1083" s="30" t="e">
        <f aca="false">V1083/P1083</f>
        <v>#DIV/0!</v>
      </c>
    </row>
    <row r="1084" customFormat="false" ht="15" hidden="false" customHeight="true" outlineLevel="0" collapsed="false">
      <c r="A1084" s="122"/>
      <c r="B1084" s="122"/>
      <c r="C1084" s="122"/>
      <c r="D1084" s="122"/>
      <c r="E1084" s="122"/>
      <c r="F1084" s="122"/>
      <c r="G1084" s="86"/>
      <c r="H1084" s="257"/>
      <c r="I1084" s="257"/>
      <c r="J1084" s="257"/>
      <c r="K1084" s="122"/>
      <c r="L1084" s="199"/>
      <c r="M1084" s="122"/>
      <c r="N1084" s="63"/>
      <c r="O1084" s="63"/>
      <c r="P1084" s="63"/>
      <c r="Q1084" s="63"/>
      <c r="R1084" s="422"/>
      <c r="S1084" s="30" t="n">
        <f aca="false">P1084*R1084</f>
        <v>0</v>
      </c>
      <c r="T1084" s="123"/>
      <c r="U1084" s="192" t="n">
        <f aca="false">S1084*$T$828/SUM($S$828:$S$841)</f>
        <v>0</v>
      </c>
      <c r="V1084" s="30" t="n">
        <f aca="false">U1084+S1084</f>
        <v>0</v>
      </c>
      <c r="W1084" s="30" t="e">
        <f aca="false">V1084/P1084</f>
        <v>#DIV/0!</v>
      </c>
    </row>
    <row r="1085" customFormat="false" ht="15" hidden="false" customHeight="true" outlineLevel="0" collapsed="false">
      <c r="A1085" s="122"/>
      <c r="B1085" s="122"/>
      <c r="C1085" s="122"/>
      <c r="D1085" s="122"/>
      <c r="E1085" s="122"/>
      <c r="F1085" s="122"/>
      <c r="G1085" s="86"/>
      <c r="H1085" s="257"/>
      <c r="I1085" s="257"/>
      <c r="J1085" s="257"/>
      <c r="K1085" s="122"/>
      <c r="L1085" s="199"/>
      <c r="M1085" s="122"/>
      <c r="N1085" s="63"/>
      <c r="O1085" s="63"/>
      <c r="P1085" s="63"/>
      <c r="Q1085" s="63"/>
      <c r="R1085" s="422"/>
      <c r="S1085" s="30" t="n">
        <f aca="false">P1085*R1085</f>
        <v>0</v>
      </c>
      <c r="T1085" s="123"/>
      <c r="U1085" s="192" t="n">
        <f aca="false">S1085*$T$828/SUM($S$828:$S$841)</f>
        <v>0</v>
      </c>
      <c r="V1085" s="30" t="n">
        <f aca="false">U1085+S1085</f>
        <v>0</v>
      </c>
      <c r="W1085" s="30" t="e">
        <f aca="false">V1085/P1085</f>
        <v>#DIV/0!</v>
      </c>
    </row>
    <row r="1086" customFormat="false" ht="15" hidden="false" customHeight="true" outlineLevel="0" collapsed="false">
      <c r="A1086" s="122"/>
      <c r="B1086" s="122"/>
      <c r="C1086" s="122"/>
      <c r="D1086" s="122"/>
      <c r="E1086" s="122"/>
      <c r="F1086" s="122"/>
      <c r="G1086" s="86"/>
      <c r="H1086" s="257"/>
      <c r="I1086" s="257"/>
      <c r="J1086" s="257"/>
      <c r="K1086" s="122"/>
      <c r="L1086" s="199"/>
      <c r="M1086" s="122"/>
      <c r="N1086" s="122"/>
      <c r="O1086" s="63"/>
      <c r="P1086" s="63"/>
      <c r="Q1086" s="63"/>
      <c r="R1086" s="422"/>
      <c r="S1086" s="30" t="n">
        <f aca="false">P1086*R1086</f>
        <v>0</v>
      </c>
      <c r="T1086" s="123"/>
      <c r="U1086" s="192" t="n">
        <f aca="false">S1086*$T$828/SUM($S$828:$S$841)</f>
        <v>0</v>
      </c>
      <c r="V1086" s="30" t="n">
        <f aca="false">U1086+S1086</f>
        <v>0</v>
      </c>
      <c r="W1086" s="30" t="e">
        <f aca="false">V1086/P1086</f>
        <v>#DIV/0!</v>
      </c>
    </row>
    <row r="1087" customFormat="false" ht="15" hidden="false" customHeight="true" outlineLevel="0" collapsed="false">
      <c r="A1087" s="122"/>
      <c r="B1087" s="122"/>
      <c r="C1087" s="122"/>
      <c r="D1087" s="122"/>
      <c r="E1087" s="122"/>
      <c r="F1087" s="122"/>
      <c r="G1087" s="86"/>
      <c r="H1087" s="257"/>
      <c r="I1087" s="257"/>
      <c r="J1087" s="257"/>
      <c r="K1087" s="122"/>
      <c r="L1087" s="199"/>
      <c r="M1087" s="122"/>
      <c r="N1087" s="225"/>
      <c r="O1087" s="63"/>
      <c r="P1087" s="63"/>
      <c r="Q1087" s="63"/>
      <c r="R1087" s="422"/>
      <c r="S1087" s="30" t="n">
        <f aca="false">P1087*R1087</f>
        <v>0</v>
      </c>
      <c r="T1087" s="123"/>
      <c r="U1087" s="192" t="n">
        <f aca="false">S1087*$T$828/SUM($S$828:$S$841)</f>
        <v>0</v>
      </c>
      <c r="V1087" s="30" t="n">
        <f aca="false">U1087+S1087</f>
        <v>0</v>
      </c>
      <c r="W1087" s="30" t="e">
        <f aca="false">V1087/P1087</f>
        <v>#DIV/0!</v>
      </c>
    </row>
    <row r="1088" customFormat="false" ht="15" hidden="false" customHeight="true" outlineLevel="0" collapsed="false">
      <c r="A1088" s="122"/>
      <c r="B1088" s="122"/>
      <c r="C1088" s="122"/>
      <c r="D1088" s="122"/>
      <c r="E1088" s="122"/>
      <c r="F1088" s="122"/>
      <c r="G1088" s="86"/>
      <c r="H1088" s="257"/>
      <c r="I1088" s="257"/>
      <c r="J1088" s="257"/>
      <c r="K1088" s="122"/>
      <c r="L1088" s="199"/>
      <c r="M1088" s="122"/>
      <c r="N1088" s="225"/>
      <c r="O1088" s="63"/>
      <c r="P1088" s="63"/>
      <c r="Q1088" s="63"/>
      <c r="R1088" s="422"/>
      <c r="S1088" s="30" t="n">
        <f aca="false">P1088*R1088</f>
        <v>0</v>
      </c>
      <c r="T1088" s="123"/>
      <c r="U1088" s="192" t="n">
        <f aca="false">S1088*$T$828/SUM($S$828:$S$841)</f>
        <v>0</v>
      </c>
      <c r="V1088" s="30" t="n">
        <f aca="false">U1088+S1088</f>
        <v>0</v>
      </c>
      <c r="W1088" s="30" t="e">
        <f aca="false">V1088/P1088</f>
        <v>#DIV/0!</v>
      </c>
    </row>
    <row r="1089" customFormat="false" ht="15" hidden="false" customHeight="true" outlineLevel="0" collapsed="false">
      <c r="A1089" s="122"/>
      <c r="B1089" s="122"/>
      <c r="C1089" s="122"/>
      <c r="D1089" s="122"/>
      <c r="E1089" s="122"/>
      <c r="F1089" s="122"/>
      <c r="G1089" s="86"/>
      <c r="H1089" s="257"/>
      <c r="I1089" s="257"/>
      <c r="J1089" s="257"/>
      <c r="K1089" s="122"/>
      <c r="L1089" s="199"/>
      <c r="M1089" s="122"/>
      <c r="N1089" s="225"/>
      <c r="O1089" s="63"/>
      <c r="P1089" s="63"/>
      <c r="Q1089" s="63"/>
      <c r="R1089" s="422"/>
      <c r="S1089" s="30" t="n">
        <f aca="false">P1089*R1089</f>
        <v>0</v>
      </c>
      <c r="T1089" s="123"/>
      <c r="U1089" s="192" t="n">
        <f aca="false">S1089*$T$828/SUM($S$828:$S$841)</f>
        <v>0</v>
      </c>
      <c r="V1089" s="30" t="n">
        <f aca="false">U1089+S1089</f>
        <v>0</v>
      </c>
      <c r="W1089" s="30" t="e">
        <f aca="false">V1089/P1089</f>
        <v>#DIV/0!</v>
      </c>
    </row>
    <row r="1090" customFormat="false" ht="15" hidden="false" customHeight="true" outlineLevel="0" collapsed="false">
      <c r="A1090" s="122"/>
      <c r="B1090" s="122"/>
      <c r="C1090" s="122"/>
      <c r="D1090" s="122"/>
      <c r="E1090" s="122"/>
      <c r="F1090" s="122"/>
      <c r="G1090" s="86"/>
      <c r="H1090" s="257"/>
      <c r="I1090" s="257"/>
      <c r="J1090" s="257"/>
      <c r="K1090" s="122"/>
      <c r="L1090" s="199"/>
      <c r="M1090" s="122"/>
      <c r="N1090" s="225"/>
      <c r="O1090" s="63"/>
      <c r="P1090" s="63"/>
      <c r="Q1090" s="63"/>
      <c r="R1090" s="422"/>
      <c r="S1090" s="30" t="n">
        <f aca="false">P1090*R1090</f>
        <v>0</v>
      </c>
      <c r="T1090" s="123"/>
      <c r="U1090" s="192" t="n">
        <f aca="false">S1090*$T$828/SUM($S$828:$S$841)</f>
        <v>0</v>
      </c>
      <c r="V1090" s="30" t="n">
        <f aca="false">U1090+S1090</f>
        <v>0</v>
      </c>
      <c r="W1090" s="30" t="e">
        <f aca="false">V1090/P1090</f>
        <v>#DIV/0!</v>
      </c>
    </row>
    <row r="1091" customFormat="false" ht="15.75" hidden="false" customHeight="true" outlineLevel="0" collapsed="false">
      <c r="A1091" s="122"/>
      <c r="B1091" s="122"/>
      <c r="C1091" s="122"/>
      <c r="D1091" s="122"/>
      <c r="E1091" s="122"/>
      <c r="F1091" s="122"/>
      <c r="G1091" s="86"/>
      <c r="H1091" s="257"/>
      <c r="I1091" s="257"/>
      <c r="J1091" s="257"/>
      <c r="K1091" s="122"/>
      <c r="L1091" s="199"/>
      <c r="M1091" s="122"/>
      <c r="N1091" s="225"/>
      <c r="O1091" s="63"/>
      <c r="P1091" s="63"/>
      <c r="Q1091" s="63"/>
      <c r="R1091" s="422"/>
      <c r="S1091" s="30" t="n">
        <f aca="false">P1091*R1091</f>
        <v>0</v>
      </c>
      <c r="T1091" s="123"/>
      <c r="U1091" s="192" t="n">
        <f aca="false">S1091*$T$828/SUM($S$828:$S$841)</f>
        <v>0</v>
      </c>
      <c r="V1091" s="30" t="n">
        <f aca="false">U1091+S1091</f>
        <v>0</v>
      </c>
      <c r="W1091" s="30" t="e">
        <f aca="false">V1091/P1091</f>
        <v>#DIV/0!</v>
      </c>
    </row>
    <row r="1092" customFormat="false" ht="15" hidden="false" customHeight="true" outlineLevel="0" collapsed="false">
      <c r="A1092" s="122"/>
      <c r="B1092" s="122"/>
      <c r="C1092" s="122"/>
      <c r="D1092" s="122"/>
      <c r="E1092" s="122"/>
      <c r="F1092" s="122"/>
      <c r="G1092" s="86"/>
      <c r="H1092" s="257"/>
      <c r="I1092" s="257"/>
      <c r="J1092" s="257"/>
      <c r="K1092" s="122"/>
      <c r="L1092" s="199"/>
      <c r="M1092" s="309"/>
      <c r="N1092" s="225"/>
      <c r="O1092" s="63"/>
      <c r="P1092" s="63"/>
      <c r="Q1092" s="63"/>
      <c r="R1092" s="422"/>
      <c r="S1092" s="30" t="n">
        <f aca="false">P1092*R1092</f>
        <v>0</v>
      </c>
      <c r="T1092" s="311"/>
      <c r="U1092" s="192" t="n">
        <f aca="false">S1092*$T$828/SUM($S$828:$S$841)</f>
        <v>0</v>
      </c>
      <c r="V1092" s="30" t="n">
        <f aca="false">U1092+S1092</f>
        <v>0</v>
      </c>
      <c r="W1092" s="30" t="e">
        <f aca="false">V1092/P1092</f>
        <v>#DIV/0!</v>
      </c>
    </row>
    <row r="1093" customFormat="false" ht="15.75" hidden="false" customHeight="true" outlineLevel="0" collapsed="false">
      <c r="A1093" s="122"/>
      <c r="B1093" s="122"/>
      <c r="C1093" s="122"/>
      <c r="D1093" s="122"/>
      <c r="E1093" s="122"/>
      <c r="F1093" s="122"/>
      <c r="G1093" s="86"/>
      <c r="H1093" s="257"/>
      <c r="I1093" s="257"/>
      <c r="J1093" s="257"/>
      <c r="K1093" s="122"/>
      <c r="L1093" s="199"/>
      <c r="M1093" s="309"/>
      <c r="N1093" s="425"/>
      <c r="O1093" s="63"/>
      <c r="P1093" s="63"/>
      <c r="Q1093" s="63"/>
      <c r="R1093" s="422"/>
      <c r="S1093" s="30" t="n">
        <f aca="false">P1093*R1093</f>
        <v>0</v>
      </c>
      <c r="T1093" s="123"/>
      <c r="U1093" s="192" t="n">
        <f aca="false">S1093*$T$828/SUM($S$828:$S$841)</f>
        <v>0</v>
      </c>
      <c r="V1093" s="30" t="n">
        <f aca="false">U1093+S1093</f>
        <v>0</v>
      </c>
      <c r="W1093" s="30" t="e">
        <f aca="false">V1093/P1093</f>
        <v>#DIV/0!</v>
      </c>
    </row>
    <row r="1094" customFormat="false" ht="15" hidden="false" customHeight="true" outlineLevel="0" collapsed="false">
      <c r="A1094" s="122"/>
      <c r="B1094" s="122"/>
      <c r="C1094" s="122"/>
      <c r="D1094" s="122"/>
      <c r="E1094" s="122"/>
      <c r="F1094" s="122"/>
      <c r="G1094" s="86"/>
      <c r="H1094" s="257"/>
      <c r="I1094" s="257"/>
      <c r="J1094" s="257"/>
      <c r="K1094" s="122"/>
      <c r="L1094" s="199"/>
      <c r="M1094" s="309"/>
      <c r="N1094" s="225"/>
      <c r="O1094" s="63"/>
      <c r="P1094" s="63"/>
      <c r="Q1094" s="63"/>
      <c r="R1094" s="422"/>
      <c r="S1094" s="30" t="n">
        <f aca="false">P1094*R1094</f>
        <v>0</v>
      </c>
      <c r="T1094" s="311"/>
      <c r="U1094" s="192" t="n">
        <f aca="false">S1094*$T$828/SUM($S$828:$S$841)</f>
        <v>0</v>
      </c>
      <c r="V1094" s="30" t="n">
        <f aca="false">U1094+S1094</f>
        <v>0</v>
      </c>
      <c r="W1094" s="30" t="e">
        <f aca="false">V1094/P1094</f>
        <v>#DIV/0!</v>
      </c>
    </row>
    <row r="1095" customFormat="false" ht="15.75" hidden="false" customHeight="true" outlineLevel="0" collapsed="false">
      <c r="A1095" s="122"/>
      <c r="B1095" s="122"/>
      <c r="C1095" s="122"/>
      <c r="D1095" s="122"/>
      <c r="E1095" s="122"/>
      <c r="F1095" s="122"/>
      <c r="G1095" s="86"/>
      <c r="H1095" s="257"/>
      <c r="I1095" s="257"/>
      <c r="J1095" s="257"/>
      <c r="K1095" s="122"/>
      <c r="L1095" s="199"/>
      <c r="M1095" s="309"/>
      <c r="N1095" s="425"/>
      <c r="O1095" s="63"/>
      <c r="P1095" s="63"/>
      <c r="Q1095" s="63"/>
      <c r="R1095" s="422"/>
      <c r="S1095" s="30" t="n">
        <f aca="false">P1095*R1095</f>
        <v>0</v>
      </c>
      <c r="T1095" s="123"/>
      <c r="U1095" s="192" t="n">
        <f aca="false">S1095*$T$828/SUM($S$828:$S$841)</f>
        <v>0</v>
      </c>
      <c r="V1095" s="30" t="n">
        <f aca="false">U1095+S1095</f>
        <v>0</v>
      </c>
      <c r="W1095" s="30" t="e">
        <f aca="false">V1095/P1095</f>
        <v>#DIV/0!</v>
      </c>
    </row>
    <row r="1096" customFormat="false" ht="15.75" hidden="false" customHeight="true" outlineLevel="0" collapsed="false">
      <c r="A1096" s="122"/>
      <c r="B1096" s="122"/>
      <c r="C1096" s="122"/>
      <c r="D1096" s="122"/>
      <c r="E1096" s="122"/>
      <c r="F1096" s="122"/>
      <c r="G1096" s="86"/>
      <c r="H1096" s="257"/>
      <c r="I1096" s="257"/>
      <c r="J1096" s="257"/>
      <c r="K1096" s="122"/>
      <c r="L1096" s="199"/>
      <c r="M1096" s="309"/>
      <c r="N1096" s="63"/>
      <c r="O1096" s="63"/>
      <c r="P1096" s="63"/>
      <c r="Q1096" s="63"/>
      <c r="R1096" s="422"/>
      <c r="S1096" s="30" t="n">
        <f aca="false">P1096*R1096</f>
        <v>0</v>
      </c>
      <c r="T1096" s="123"/>
      <c r="U1096" s="192" t="n">
        <f aca="false">S1096*$T$828/SUM($S$828:$S$841)</f>
        <v>0</v>
      </c>
      <c r="V1096" s="30" t="n">
        <f aca="false">U1096+S1096</f>
        <v>0</v>
      </c>
      <c r="W1096" s="30" t="e">
        <f aca="false">V1096/P1096</f>
        <v>#DIV/0!</v>
      </c>
    </row>
    <row r="1097" customFormat="false" ht="15" hidden="false" customHeight="true" outlineLevel="0" collapsed="false">
      <c r="A1097" s="122"/>
      <c r="B1097" s="122"/>
      <c r="C1097" s="122"/>
      <c r="D1097" s="122"/>
      <c r="E1097" s="122"/>
      <c r="F1097" s="122"/>
      <c r="G1097" s="86"/>
      <c r="H1097" s="257"/>
      <c r="I1097" s="257"/>
      <c r="J1097" s="257"/>
      <c r="K1097" s="122"/>
      <c r="L1097" s="199"/>
      <c r="M1097" s="309"/>
      <c r="N1097" s="63"/>
      <c r="O1097" s="63"/>
      <c r="P1097" s="63"/>
      <c r="Q1097" s="63"/>
      <c r="R1097" s="422"/>
      <c r="S1097" s="30" t="n">
        <f aca="false">P1097*R1097</f>
        <v>0</v>
      </c>
      <c r="T1097" s="311"/>
      <c r="U1097" s="192" t="n">
        <f aca="false">S1097*$T$828/SUM($S$828:$S$841)</f>
        <v>0</v>
      </c>
      <c r="V1097" s="30" t="n">
        <f aca="false">U1097+S1097</f>
        <v>0</v>
      </c>
      <c r="W1097" s="30" t="e">
        <f aca="false">V1097/P1097</f>
        <v>#DIV/0!</v>
      </c>
    </row>
    <row r="1098" customFormat="false" ht="15" hidden="false" customHeight="true" outlineLevel="0" collapsed="false">
      <c r="A1098" s="122"/>
      <c r="B1098" s="122"/>
      <c r="C1098" s="122"/>
      <c r="D1098" s="122"/>
      <c r="E1098" s="122"/>
      <c r="F1098" s="122"/>
      <c r="G1098" s="86"/>
      <c r="H1098" s="257"/>
      <c r="I1098" s="257"/>
      <c r="J1098" s="257"/>
      <c r="K1098" s="122"/>
      <c r="L1098" s="199"/>
      <c r="M1098" s="309"/>
      <c r="N1098" s="225"/>
      <c r="O1098" s="63"/>
      <c r="P1098" s="63"/>
      <c r="Q1098" s="63"/>
      <c r="R1098" s="422"/>
      <c r="S1098" s="30" t="n">
        <f aca="false">P1098*R1098</f>
        <v>0</v>
      </c>
      <c r="T1098" s="123"/>
      <c r="U1098" s="192" t="n">
        <f aca="false">S1098*$T$828/SUM($S$828:$S$841)</f>
        <v>0</v>
      </c>
      <c r="V1098" s="30" t="n">
        <f aca="false">U1098+S1098</f>
        <v>0</v>
      </c>
      <c r="W1098" s="30" t="e">
        <f aca="false">V1098/P1098</f>
        <v>#DIV/0!</v>
      </c>
    </row>
    <row r="1099" customFormat="false" ht="15" hidden="false" customHeight="true" outlineLevel="0" collapsed="false">
      <c r="A1099" s="122"/>
      <c r="B1099" s="122"/>
      <c r="C1099" s="122"/>
      <c r="D1099" s="122"/>
      <c r="E1099" s="122"/>
      <c r="F1099" s="122"/>
      <c r="G1099" s="86"/>
      <c r="H1099" s="257"/>
      <c r="I1099" s="257"/>
      <c r="J1099" s="257"/>
      <c r="K1099" s="122"/>
      <c r="L1099" s="199"/>
      <c r="M1099" s="309"/>
      <c r="N1099" s="225"/>
      <c r="O1099" s="63"/>
      <c r="P1099" s="63"/>
      <c r="Q1099" s="63"/>
      <c r="R1099" s="422"/>
      <c r="S1099" s="30" t="n">
        <f aca="false">P1099*R1099</f>
        <v>0</v>
      </c>
      <c r="T1099" s="123"/>
      <c r="U1099" s="192" t="n">
        <f aca="false">S1099*$T$828/SUM($S$828:$S$841)</f>
        <v>0</v>
      </c>
      <c r="V1099" s="30" t="n">
        <f aca="false">U1099+S1099</f>
        <v>0</v>
      </c>
      <c r="W1099" s="30" t="e">
        <f aca="false">V1099/P1099</f>
        <v>#DIV/0!</v>
      </c>
    </row>
    <row r="1100" customFormat="false" ht="15" hidden="false" customHeight="true" outlineLevel="0" collapsed="false">
      <c r="A1100" s="122"/>
      <c r="B1100" s="122"/>
      <c r="C1100" s="122"/>
      <c r="D1100" s="122"/>
      <c r="E1100" s="122"/>
      <c r="F1100" s="122"/>
      <c r="G1100" s="86"/>
      <c r="H1100" s="257"/>
      <c r="I1100" s="257"/>
      <c r="J1100" s="257"/>
      <c r="K1100" s="122"/>
      <c r="L1100" s="199"/>
      <c r="M1100" s="309"/>
      <c r="N1100" s="225"/>
      <c r="O1100" s="63"/>
      <c r="P1100" s="63"/>
      <c r="Q1100" s="63"/>
      <c r="R1100" s="422"/>
      <c r="S1100" s="30" t="n">
        <f aca="false">P1100*R1100</f>
        <v>0</v>
      </c>
      <c r="T1100" s="123"/>
      <c r="U1100" s="192" t="n">
        <f aca="false">S1100*$T$828/SUM($S$828:$S$841)</f>
        <v>0</v>
      </c>
      <c r="V1100" s="30" t="n">
        <f aca="false">U1100+S1100</f>
        <v>0</v>
      </c>
      <c r="W1100" s="30" t="e">
        <f aca="false">V1100/P1100</f>
        <v>#DIV/0!</v>
      </c>
    </row>
    <row r="1101" customFormat="false" ht="15" hidden="false" customHeight="true" outlineLevel="0" collapsed="false">
      <c r="A1101" s="122"/>
      <c r="B1101" s="122"/>
      <c r="C1101" s="122"/>
      <c r="D1101" s="122"/>
      <c r="E1101" s="122"/>
      <c r="F1101" s="122"/>
      <c r="G1101" s="86"/>
      <c r="H1101" s="257"/>
      <c r="I1101" s="257"/>
      <c r="J1101" s="257"/>
      <c r="K1101" s="122"/>
      <c r="L1101" s="199"/>
      <c r="M1101" s="309"/>
      <c r="N1101" s="63"/>
      <c r="O1101" s="63"/>
      <c r="P1101" s="63"/>
      <c r="Q1101" s="63"/>
      <c r="R1101" s="422"/>
      <c r="S1101" s="30" t="n">
        <f aca="false">P1101*R1101</f>
        <v>0</v>
      </c>
      <c r="T1101" s="123"/>
      <c r="U1101" s="192" t="n">
        <f aca="false">S1101*$T$828/SUM($S$828:$S$841)</f>
        <v>0</v>
      </c>
      <c r="V1101" s="30" t="n">
        <f aca="false">U1101+S1101</f>
        <v>0</v>
      </c>
      <c r="W1101" s="30" t="e">
        <f aca="false">V1101/P1101</f>
        <v>#DIV/0!</v>
      </c>
    </row>
    <row r="1102" customFormat="false" ht="15" hidden="false" customHeight="true" outlineLevel="0" collapsed="false">
      <c r="A1102" s="122"/>
      <c r="B1102" s="122"/>
      <c r="C1102" s="122"/>
      <c r="D1102" s="122"/>
      <c r="E1102" s="122"/>
      <c r="F1102" s="122"/>
      <c r="G1102" s="86"/>
      <c r="H1102" s="257"/>
      <c r="I1102" s="257"/>
      <c r="J1102" s="257"/>
      <c r="K1102" s="122"/>
      <c r="L1102" s="199"/>
      <c r="M1102" s="309"/>
      <c r="N1102" s="63"/>
      <c r="O1102" s="63"/>
      <c r="P1102" s="63"/>
      <c r="Q1102" s="63"/>
      <c r="R1102" s="422"/>
      <c r="S1102" s="30" t="n">
        <f aca="false">P1102*R1102</f>
        <v>0</v>
      </c>
      <c r="T1102" s="123"/>
      <c r="U1102" s="192" t="n">
        <f aca="false">S1102*$T$828/SUM($S$828:$S$841)</f>
        <v>0</v>
      </c>
      <c r="V1102" s="30" t="n">
        <f aca="false">U1102+S1102</f>
        <v>0</v>
      </c>
      <c r="W1102" s="30" t="e">
        <f aca="false">V1102/P1102</f>
        <v>#DIV/0!</v>
      </c>
    </row>
    <row r="1103" customFormat="false" ht="15" hidden="false" customHeight="true" outlineLevel="0" collapsed="false">
      <c r="A1103" s="122"/>
      <c r="B1103" s="122"/>
      <c r="C1103" s="122"/>
      <c r="D1103" s="122"/>
      <c r="E1103" s="122"/>
      <c r="F1103" s="122"/>
      <c r="G1103" s="86"/>
      <c r="H1103" s="257"/>
      <c r="I1103" s="257"/>
      <c r="J1103" s="257"/>
      <c r="K1103" s="122"/>
      <c r="L1103" s="199"/>
      <c r="M1103" s="309"/>
      <c r="N1103" s="63"/>
      <c r="O1103" s="63"/>
      <c r="P1103" s="63"/>
      <c r="Q1103" s="63"/>
      <c r="R1103" s="422"/>
      <c r="S1103" s="30" t="n">
        <f aca="false">P1103*R1103</f>
        <v>0</v>
      </c>
      <c r="T1103" s="123"/>
      <c r="U1103" s="192" t="n">
        <f aca="false">S1103*$T$828/SUM($S$828:$S$841)</f>
        <v>0</v>
      </c>
      <c r="V1103" s="30" t="n">
        <f aca="false">U1103+S1103</f>
        <v>0</v>
      </c>
      <c r="W1103" s="30" t="e">
        <f aca="false">V1103/P1103</f>
        <v>#DIV/0!</v>
      </c>
    </row>
    <row r="1104" customFormat="false" ht="15" hidden="false" customHeight="true" outlineLevel="0" collapsed="false">
      <c r="A1104" s="122"/>
      <c r="B1104" s="122"/>
      <c r="C1104" s="122"/>
      <c r="D1104" s="122"/>
      <c r="E1104" s="122"/>
      <c r="F1104" s="122"/>
      <c r="G1104" s="86"/>
      <c r="H1104" s="257"/>
      <c r="I1104" s="257"/>
      <c r="J1104" s="257"/>
      <c r="K1104" s="122"/>
      <c r="L1104" s="199"/>
      <c r="M1104" s="309"/>
      <c r="N1104" s="63"/>
      <c r="O1104" s="63"/>
      <c r="P1104" s="63"/>
      <c r="Q1104" s="63"/>
      <c r="R1104" s="422"/>
      <c r="S1104" s="30" t="n">
        <f aca="false">P1104*R1104</f>
        <v>0</v>
      </c>
      <c r="T1104" s="123"/>
      <c r="U1104" s="192" t="n">
        <f aca="false">S1104*$T$828/SUM($S$828:$S$841)</f>
        <v>0</v>
      </c>
      <c r="V1104" s="30" t="n">
        <f aca="false">U1104+S1104</f>
        <v>0</v>
      </c>
      <c r="W1104" s="30" t="e">
        <f aca="false">V1104/P1104</f>
        <v>#DIV/0!</v>
      </c>
    </row>
    <row r="1105" customFormat="false" ht="15" hidden="false" customHeight="true" outlineLevel="0" collapsed="false">
      <c r="A1105" s="122"/>
      <c r="B1105" s="122"/>
      <c r="C1105" s="122"/>
      <c r="D1105" s="122"/>
      <c r="E1105" s="122"/>
      <c r="F1105" s="122"/>
      <c r="G1105" s="86"/>
      <c r="H1105" s="257"/>
      <c r="I1105" s="257"/>
      <c r="J1105" s="257"/>
      <c r="K1105" s="122"/>
      <c r="L1105" s="199"/>
      <c r="M1105" s="309"/>
      <c r="N1105" s="63"/>
      <c r="O1105" s="63"/>
      <c r="P1105" s="63"/>
      <c r="Q1105" s="63"/>
      <c r="R1105" s="422"/>
      <c r="S1105" s="30" t="n">
        <f aca="false">P1105*R1105</f>
        <v>0</v>
      </c>
      <c r="T1105" s="123"/>
      <c r="U1105" s="192" t="n">
        <f aca="false">S1105*$T$828/SUM($S$828:$S$841)</f>
        <v>0</v>
      </c>
      <c r="V1105" s="30" t="n">
        <f aca="false">U1105+S1105</f>
        <v>0</v>
      </c>
      <c r="W1105" s="30" t="e">
        <f aca="false">V1105/P1105</f>
        <v>#DIV/0!</v>
      </c>
    </row>
    <row r="1106" customFormat="false" ht="15" hidden="false" customHeight="true" outlineLevel="0" collapsed="false">
      <c r="A1106" s="122"/>
      <c r="B1106" s="122"/>
      <c r="C1106" s="122"/>
      <c r="D1106" s="122"/>
      <c r="E1106" s="122"/>
      <c r="F1106" s="122"/>
      <c r="G1106" s="86"/>
      <c r="H1106" s="61"/>
      <c r="I1106" s="61"/>
      <c r="J1106" s="61"/>
      <c r="K1106" s="122"/>
      <c r="L1106" s="199"/>
      <c r="M1106" s="309"/>
      <c r="N1106" s="63"/>
      <c r="O1106" s="63"/>
      <c r="P1106" s="63"/>
      <c r="Q1106" s="63"/>
      <c r="R1106" s="422"/>
      <c r="S1106" s="30" t="n">
        <f aca="false">P1106*R1106</f>
        <v>0</v>
      </c>
      <c r="T1106" s="123"/>
      <c r="U1106" s="192" t="n">
        <f aca="false">S1106*$T$828/SUM($S$828:$S$841)</f>
        <v>0</v>
      </c>
      <c r="V1106" s="30" t="n">
        <f aca="false">U1106+S1106</f>
        <v>0</v>
      </c>
      <c r="W1106" s="30" t="e">
        <f aca="false">V1106/P1106</f>
        <v>#DIV/0!</v>
      </c>
    </row>
    <row r="1107" customFormat="false" ht="15.75" hidden="false" customHeight="true" outlineLevel="0" collapsed="false">
      <c r="A1107" s="122"/>
      <c r="B1107" s="122"/>
      <c r="C1107" s="122"/>
      <c r="D1107" s="122"/>
      <c r="E1107" s="122"/>
      <c r="F1107" s="122"/>
      <c r="G1107" s="86"/>
      <c r="H1107" s="257"/>
      <c r="I1107" s="257"/>
      <c r="J1107" s="257"/>
      <c r="K1107" s="122"/>
      <c r="L1107" s="199"/>
      <c r="M1107" s="309"/>
      <c r="N1107" s="63"/>
      <c r="O1107" s="63"/>
      <c r="P1107" s="63"/>
      <c r="Q1107" s="63"/>
      <c r="R1107" s="422"/>
      <c r="S1107" s="30" t="n">
        <f aca="false">P1107*R1107</f>
        <v>0</v>
      </c>
      <c r="T1107" s="123"/>
      <c r="U1107" s="192" t="n">
        <f aca="false">S1107*$T$828/SUM($S$828:$S$841)</f>
        <v>0</v>
      </c>
      <c r="V1107" s="30" t="n">
        <f aca="false">U1107+S1107</f>
        <v>0</v>
      </c>
      <c r="W1107" s="30" t="e">
        <f aca="false">V1107/P1107</f>
        <v>#DIV/0!</v>
      </c>
    </row>
    <row r="1108" customFormat="false" ht="15" hidden="false" customHeight="true" outlineLevel="0" collapsed="false">
      <c r="A1108" s="122"/>
      <c r="B1108" s="122"/>
      <c r="C1108" s="122"/>
      <c r="D1108" s="122"/>
      <c r="E1108" s="122"/>
      <c r="F1108" s="122"/>
      <c r="G1108" s="86"/>
      <c r="H1108" s="257"/>
      <c r="I1108" s="257"/>
      <c r="J1108" s="257"/>
      <c r="K1108" s="122"/>
      <c r="L1108" s="199"/>
      <c r="M1108" s="122"/>
      <c r="N1108" s="427"/>
      <c r="O1108" s="63"/>
      <c r="P1108" s="63"/>
      <c r="Q1108" s="63"/>
      <c r="R1108" s="422"/>
      <c r="S1108" s="30" t="n">
        <f aca="false">P1108*R1108</f>
        <v>0</v>
      </c>
      <c r="T1108" s="123"/>
      <c r="U1108" s="192" t="n">
        <f aca="false">S1108*$T$828/SUM($S$828:$S$841)</f>
        <v>0</v>
      </c>
      <c r="V1108" s="30" t="n">
        <f aca="false">U1108+S1108</f>
        <v>0</v>
      </c>
      <c r="W1108" s="30" t="e">
        <f aca="false">V1108/P1108</f>
        <v>#DIV/0!</v>
      </c>
    </row>
    <row r="1109" customFormat="false" ht="15" hidden="false" customHeight="true" outlineLevel="0" collapsed="false">
      <c r="A1109" s="122"/>
      <c r="B1109" s="122"/>
      <c r="C1109" s="122"/>
      <c r="D1109" s="122"/>
      <c r="E1109" s="122"/>
      <c r="F1109" s="122"/>
      <c r="G1109" s="86"/>
      <c r="H1109" s="257"/>
      <c r="I1109" s="257"/>
      <c r="J1109" s="257"/>
      <c r="K1109" s="122"/>
      <c r="L1109" s="199"/>
      <c r="M1109" s="122"/>
      <c r="N1109" s="427"/>
      <c r="O1109" s="63"/>
      <c r="P1109" s="63"/>
      <c r="Q1109" s="63"/>
      <c r="R1109" s="422"/>
      <c r="S1109" s="30" t="n">
        <f aca="false">P1109*R1109</f>
        <v>0</v>
      </c>
      <c r="T1109" s="123"/>
      <c r="U1109" s="192" t="n">
        <f aca="false">S1109*$T$828/SUM($S$828:$S$841)</f>
        <v>0</v>
      </c>
      <c r="V1109" s="30" t="n">
        <f aca="false">U1109+S1109</f>
        <v>0</v>
      </c>
      <c r="W1109" s="30" t="e">
        <f aca="false">V1109/P1109</f>
        <v>#DIV/0!</v>
      </c>
    </row>
    <row r="1110" customFormat="false" ht="15" hidden="false" customHeight="true" outlineLevel="0" collapsed="false">
      <c r="A1110" s="122"/>
      <c r="B1110" s="122"/>
      <c r="C1110" s="122"/>
      <c r="D1110" s="122"/>
      <c r="E1110" s="122"/>
      <c r="F1110" s="122"/>
      <c r="G1110" s="86"/>
      <c r="H1110" s="257"/>
      <c r="I1110" s="257"/>
      <c r="J1110" s="257"/>
      <c r="K1110" s="122"/>
      <c r="L1110" s="199"/>
      <c r="M1110" s="122"/>
      <c r="N1110" s="427"/>
      <c r="O1110" s="63"/>
      <c r="P1110" s="63"/>
      <c r="Q1110" s="63"/>
      <c r="R1110" s="422"/>
      <c r="S1110" s="30" t="n">
        <f aca="false">P1110*R1110</f>
        <v>0</v>
      </c>
      <c r="T1110" s="123"/>
      <c r="U1110" s="192" t="n">
        <f aca="false">S1110*$T$828/SUM($S$828:$S$841)</f>
        <v>0</v>
      </c>
      <c r="V1110" s="30" t="n">
        <f aca="false">U1110+S1110</f>
        <v>0</v>
      </c>
      <c r="W1110" s="30" t="e">
        <f aca="false">V1110/P1110</f>
        <v>#DIV/0!</v>
      </c>
    </row>
    <row r="1111" customFormat="false" ht="15" hidden="false" customHeight="true" outlineLevel="0" collapsed="false">
      <c r="A1111" s="122"/>
      <c r="B1111" s="122"/>
      <c r="C1111" s="122"/>
      <c r="D1111" s="122"/>
      <c r="E1111" s="122"/>
      <c r="F1111" s="122"/>
      <c r="G1111" s="86"/>
      <c r="H1111" s="257"/>
      <c r="I1111" s="257"/>
      <c r="J1111" s="257"/>
      <c r="K1111" s="122"/>
      <c r="L1111" s="199"/>
      <c r="M1111" s="122"/>
      <c r="N1111" s="427"/>
      <c r="O1111" s="63"/>
      <c r="P1111" s="63"/>
      <c r="Q1111" s="63"/>
      <c r="R1111" s="422"/>
      <c r="S1111" s="30" t="n">
        <f aca="false">P1111*R1111</f>
        <v>0</v>
      </c>
      <c r="T1111" s="123"/>
      <c r="U1111" s="192" t="n">
        <f aca="false">S1111*$T$828/SUM($S$828:$S$841)</f>
        <v>0</v>
      </c>
      <c r="V1111" s="30" t="n">
        <f aca="false">U1111+S1111</f>
        <v>0</v>
      </c>
      <c r="W1111" s="30" t="e">
        <f aca="false">V1111/P1111</f>
        <v>#DIV/0!</v>
      </c>
    </row>
    <row r="1112" customFormat="false" ht="15" hidden="false" customHeight="true" outlineLevel="0" collapsed="false">
      <c r="A1112" s="122"/>
      <c r="B1112" s="122"/>
      <c r="C1112" s="122"/>
      <c r="D1112" s="122"/>
      <c r="E1112" s="122"/>
      <c r="F1112" s="122"/>
      <c r="G1112" s="86"/>
      <c r="H1112" s="257"/>
      <c r="I1112" s="257"/>
      <c r="J1112" s="257"/>
      <c r="K1112" s="122"/>
      <c r="L1112" s="199"/>
      <c r="M1112" s="122"/>
      <c r="N1112" s="427"/>
      <c r="O1112" s="63"/>
      <c r="P1112" s="63"/>
      <c r="Q1112" s="63"/>
      <c r="R1112" s="422"/>
      <c r="S1112" s="30" t="n">
        <f aca="false">P1112*R1112</f>
        <v>0</v>
      </c>
      <c r="T1112" s="123"/>
      <c r="U1112" s="192" t="n">
        <f aca="false">S1112*$T$828/SUM($S$828:$S$841)</f>
        <v>0</v>
      </c>
      <c r="V1112" s="30" t="n">
        <f aca="false">U1112+S1112</f>
        <v>0</v>
      </c>
      <c r="W1112" s="30" t="e">
        <f aca="false">V1112/P1112</f>
        <v>#DIV/0!</v>
      </c>
    </row>
    <row r="1113" customFormat="false" ht="15" hidden="false" customHeight="true" outlineLevel="0" collapsed="false">
      <c r="A1113" s="122"/>
      <c r="B1113" s="122"/>
      <c r="C1113" s="122"/>
      <c r="D1113" s="122"/>
      <c r="E1113" s="122"/>
      <c r="F1113" s="122"/>
      <c r="G1113" s="86"/>
      <c r="H1113" s="257"/>
      <c r="I1113" s="257"/>
      <c r="J1113" s="257"/>
      <c r="K1113" s="122"/>
      <c r="L1113" s="199"/>
      <c r="M1113" s="122"/>
      <c r="N1113" s="427"/>
      <c r="O1113" s="63"/>
      <c r="P1113" s="63"/>
      <c r="Q1113" s="63"/>
      <c r="R1113" s="422"/>
      <c r="S1113" s="30" t="n">
        <f aca="false">P1113*R1113</f>
        <v>0</v>
      </c>
      <c r="T1113" s="123"/>
      <c r="U1113" s="192" t="n">
        <f aca="false">S1113*$T$828/SUM($S$828:$S$841)</f>
        <v>0</v>
      </c>
      <c r="V1113" s="30" t="n">
        <f aca="false">U1113+S1113</f>
        <v>0</v>
      </c>
      <c r="W1113" s="30" t="e">
        <f aca="false">V1113/P1113</f>
        <v>#DIV/0!</v>
      </c>
    </row>
    <row r="1114" customFormat="false" ht="15.75" hidden="false" customHeight="true" outlineLevel="0" collapsed="false">
      <c r="A1114" s="122"/>
      <c r="B1114" s="122"/>
      <c r="C1114" s="122"/>
      <c r="D1114" s="122"/>
      <c r="E1114" s="122"/>
      <c r="F1114" s="122"/>
      <c r="G1114" s="86"/>
      <c r="H1114" s="257"/>
      <c r="I1114" s="257"/>
      <c r="J1114" s="257"/>
      <c r="K1114" s="122"/>
      <c r="L1114" s="199"/>
      <c r="M1114" s="122"/>
      <c r="N1114" s="427"/>
      <c r="O1114" s="63"/>
      <c r="P1114" s="63"/>
      <c r="Q1114" s="63"/>
      <c r="R1114" s="422"/>
      <c r="S1114" s="30" t="n">
        <f aca="false">P1114*R1114</f>
        <v>0</v>
      </c>
      <c r="T1114" s="123"/>
      <c r="U1114" s="192" t="n">
        <f aca="false">S1114*$T$828/SUM($S$828:$S$841)</f>
        <v>0</v>
      </c>
      <c r="V1114" s="30" t="n">
        <f aca="false">U1114+S1114</f>
        <v>0</v>
      </c>
      <c r="W1114" s="30" t="e">
        <f aca="false">V1114/P1114</f>
        <v>#DIV/0!</v>
      </c>
    </row>
    <row r="1115" customFormat="false" ht="15" hidden="false" customHeight="true" outlineLevel="0" collapsed="false">
      <c r="A1115" s="122"/>
      <c r="B1115" s="122"/>
      <c r="C1115" s="122"/>
      <c r="D1115" s="122"/>
      <c r="E1115" s="122"/>
      <c r="F1115" s="122"/>
      <c r="G1115" s="86"/>
      <c r="H1115" s="257"/>
      <c r="I1115" s="257"/>
      <c r="J1115" s="257"/>
      <c r="K1115" s="122"/>
      <c r="L1115" s="199"/>
      <c r="M1115" s="122"/>
      <c r="N1115" s="225"/>
      <c r="O1115" s="63"/>
      <c r="P1115" s="63"/>
      <c r="Q1115" s="63"/>
      <c r="R1115" s="422"/>
      <c r="S1115" s="30" t="n">
        <f aca="false">P1115*R1115</f>
        <v>0</v>
      </c>
      <c r="T1115" s="123"/>
      <c r="U1115" s="192" t="n">
        <f aca="false">S1115*$T$828/SUM($S$828:$S$841)</f>
        <v>0</v>
      </c>
      <c r="V1115" s="30" t="n">
        <f aca="false">U1115+S1115</f>
        <v>0</v>
      </c>
      <c r="W1115" s="30" t="e">
        <f aca="false">V1115/P1115</f>
        <v>#DIV/0!</v>
      </c>
    </row>
    <row r="1116" customFormat="false" ht="15" hidden="false" customHeight="true" outlineLevel="0" collapsed="false">
      <c r="A1116" s="122"/>
      <c r="B1116" s="122"/>
      <c r="C1116" s="122"/>
      <c r="D1116" s="122"/>
      <c r="E1116" s="122"/>
      <c r="F1116" s="122"/>
      <c r="G1116" s="86"/>
      <c r="H1116" s="257"/>
      <c r="I1116" s="257"/>
      <c r="J1116" s="257"/>
      <c r="K1116" s="122"/>
      <c r="L1116" s="199"/>
      <c r="M1116" s="122"/>
      <c r="N1116" s="225"/>
      <c r="O1116" s="225"/>
      <c r="P1116" s="63"/>
      <c r="Q1116" s="63"/>
      <c r="R1116" s="422"/>
      <c r="S1116" s="30" t="n">
        <f aca="false">P1116*R1116</f>
        <v>0</v>
      </c>
      <c r="T1116" s="123"/>
      <c r="U1116" s="192" t="n">
        <f aca="false">S1116*$T$828/SUM($S$828:$S$841)</f>
        <v>0</v>
      </c>
      <c r="V1116" s="30" t="n">
        <f aca="false">U1116+S1116</f>
        <v>0</v>
      </c>
      <c r="W1116" s="30" t="e">
        <f aca="false">V1116/P1116</f>
        <v>#DIV/0!</v>
      </c>
    </row>
    <row r="1117" customFormat="false" ht="15" hidden="false" customHeight="true" outlineLevel="0" collapsed="false">
      <c r="A1117" s="122"/>
      <c r="B1117" s="122"/>
      <c r="C1117" s="122"/>
      <c r="D1117" s="122"/>
      <c r="E1117" s="122"/>
      <c r="F1117" s="122"/>
      <c r="G1117" s="86"/>
      <c r="H1117" s="257"/>
      <c r="I1117" s="257"/>
      <c r="J1117" s="257"/>
      <c r="K1117" s="122"/>
      <c r="L1117" s="199"/>
      <c r="M1117" s="122"/>
      <c r="N1117" s="225"/>
      <c r="O1117" s="225"/>
      <c r="P1117" s="63"/>
      <c r="Q1117" s="63"/>
      <c r="R1117" s="422"/>
      <c r="S1117" s="30" t="n">
        <f aca="false">P1117*R1117</f>
        <v>0</v>
      </c>
      <c r="T1117" s="123"/>
      <c r="U1117" s="192" t="n">
        <f aca="false">S1117*$T$828/SUM($S$828:$S$841)</f>
        <v>0</v>
      </c>
      <c r="V1117" s="30" t="n">
        <f aca="false">U1117+S1117</f>
        <v>0</v>
      </c>
      <c r="W1117" s="30" t="e">
        <f aca="false">V1117/P1117</f>
        <v>#DIV/0!</v>
      </c>
    </row>
    <row r="1118" customFormat="false" ht="15" hidden="false" customHeight="true" outlineLevel="0" collapsed="false">
      <c r="A1118" s="122"/>
      <c r="B1118" s="122"/>
      <c r="C1118" s="122"/>
      <c r="D1118" s="122"/>
      <c r="E1118" s="122"/>
      <c r="F1118" s="122"/>
      <c r="G1118" s="86"/>
      <c r="H1118" s="257"/>
      <c r="I1118" s="257"/>
      <c r="J1118" s="257"/>
      <c r="K1118" s="122"/>
      <c r="L1118" s="199"/>
      <c r="M1118" s="122"/>
      <c r="N1118" s="225"/>
      <c r="O1118" s="225"/>
      <c r="P1118" s="63"/>
      <c r="Q1118" s="63"/>
      <c r="R1118" s="422"/>
      <c r="S1118" s="30" t="n">
        <f aca="false">P1118*R1118</f>
        <v>0</v>
      </c>
      <c r="T1118" s="123"/>
      <c r="U1118" s="192" t="n">
        <f aca="false">S1118*$T$828/SUM($S$828:$S$841)</f>
        <v>0</v>
      </c>
      <c r="V1118" s="30" t="n">
        <f aca="false">U1118+S1118</f>
        <v>0</v>
      </c>
      <c r="W1118" s="30" t="e">
        <f aca="false">V1118/P1118</f>
        <v>#DIV/0!</v>
      </c>
    </row>
    <row r="1119" customFormat="false" ht="15" hidden="false" customHeight="true" outlineLevel="0" collapsed="false">
      <c r="A1119" s="122"/>
      <c r="B1119" s="122"/>
      <c r="C1119" s="122"/>
      <c r="D1119" s="122"/>
      <c r="E1119" s="122"/>
      <c r="F1119" s="122"/>
      <c r="G1119" s="86"/>
      <c r="H1119" s="257"/>
      <c r="I1119" s="257"/>
      <c r="J1119" s="257"/>
      <c r="K1119" s="122"/>
      <c r="L1119" s="199"/>
      <c r="M1119" s="122"/>
      <c r="N1119" s="225"/>
      <c r="O1119" s="225"/>
      <c r="P1119" s="63"/>
      <c r="Q1119" s="63"/>
      <c r="R1119" s="422"/>
      <c r="S1119" s="30" t="n">
        <f aca="false">P1119*R1119</f>
        <v>0</v>
      </c>
      <c r="T1119" s="123"/>
      <c r="U1119" s="192" t="n">
        <f aca="false">S1119*$T$828/SUM($S$828:$S$841)</f>
        <v>0</v>
      </c>
      <c r="V1119" s="30" t="n">
        <f aca="false">U1119+S1119</f>
        <v>0</v>
      </c>
      <c r="W1119" s="30" t="e">
        <f aca="false">V1119/P1119</f>
        <v>#DIV/0!</v>
      </c>
    </row>
    <row r="1120" customFormat="false" ht="15" hidden="false" customHeight="true" outlineLevel="0" collapsed="false">
      <c r="A1120" s="122"/>
      <c r="B1120" s="122"/>
      <c r="C1120" s="122"/>
      <c r="D1120" s="122"/>
      <c r="E1120" s="122"/>
      <c r="F1120" s="122"/>
      <c r="G1120" s="86"/>
      <c r="H1120" s="257"/>
      <c r="I1120" s="257"/>
      <c r="J1120" s="257"/>
      <c r="K1120" s="122"/>
      <c r="L1120" s="199"/>
      <c r="M1120" s="122"/>
      <c r="N1120" s="225"/>
      <c r="O1120" s="225"/>
      <c r="P1120" s="63"/>
      <c r="Q1120" s="63"/>
      <c r="R1120" s="422"/>
      <c r="S1120" s="30" t="n">
        <f aca="false">P1120*R1120</f>
        <v>0</v>
      </c>
      <c r="T1120" s="123"/>
      <c r="U1120" s="192" t="n">
        <f aca="false">S1120*$T$828/SUM($S$828:$S$841)</f>
        <v>0</v>
      </c>
      <c r="V1120" s="30" t="n">
        <f aca="false">U1120+S1120</f>
        <v>0</v>
      </c>
      <c r="W1120" s="30" t="e">
        <f aca="false">V1120/P1120</f>
        <v>#DIV/0!</v>
      </c>
    </row>
    <row r="1121" customFormat="false" ht="15" hidden="false" customHeight="true" outlineLevel="0" collapsed="false">
      <c r="A1121" s="122"/>
      <c r="B1121" s="122"/>
      <c r="C1121" s="122"/>
      <c r="D1121" s="122"/>
      <c r="E1121" s="122"/>
      <c r="F1121" s="122"/>
      <c r="G1121" s="86"/>
      <c r="H1121" s="257"/>
      <c r="I1121" s="257"/>
      <c r="J1121" s="257"/>
      <c r="K1121" s="122"/>
      <c r="L1121" s="199"/>
      <c r="M1121" s="122"/>
      <c r="N1121" s="428"/>
      <c r="O1121" s="225"/>
      <c r="P1121" s="63"/>
      <c r="Q1121" s="63"/>
      <c r="R1121" s="422"/>
      <c r="S1121" s="30" t="n">
        <f aca="false">P1121*R1121</f>
        <v>0</v>
      </c>
      <c r="T1121" s="123"/>
      <c r="U1121" s="192" t="n">
        <f aca="false">S1121*$T$828/SUM($S$828:$S$841)</f>
        <v>0</v>
      </c>
      <c r="V1121" s="30" t="n">
        <f aca="false">U1121+S1121</f>
        <v>0</v>
      </c>
      <c r="W1121" s="30" t="e">
        <f aca="false">V1121/P1121</f>
        <v>#DIV/0!</v>
      </c>
    </row>
    <row r="1122" customFormat="false" ht="15" hidden="false" customHeight="true" outlineLevel="0" collapsed="false">
      <c r="A1122" s="122"/>
      <c r="B1122" s="122"/>
      <c r="C1122" s="122"/>
      <c r="D1122" s="122"/>
      <c r="E1122" s="122"/>
      <c r="F1122" s="122"/>
      <c r="G1122" s="86"/>
      <c r="H1122" s="257"/>
      <c r="I1122" s="257"/>
      <c r="J1122" s="257"/>
      <c r="K1122" s="122"/>
      <c r="L1122" s="199"/>
      <c r="M1122" s="122"/>
      <c r="N1122" s="225"/>
      <c r="O1122" s="225"/>
      <c r="P1122" s="63"/>
      <c r="Q1122" s="63"/>
      <c r="R1122" s="422"/>
      <c r="S1122" s="30" t="n">
        <f aca="false">P1122*R1122</f>
        <v>0</v>
      </c>
      <c r="T1122" s="123"/>
      <c r="U1122" s="192" t="n">
        <f aca="false">S1122*$T$828/SUM($S$828:$S$841)</f>
        <v>0</v>
      </c>
      <c r="V1122" s="30" t="n">
        <f aca="false">U1122+S1122</f>
        <v>0</v>
      </c>
      <c r="W1122" s="30" t="e">
        <f aca="false">V1122/P1122</f>
        <v>#DIV/0!</v>
      </c>
    </row>
    <row r="1123" customFormat="false" ht="15" hidden="false" customHeight="true" outlineLevel="0" collapsed="false">
      <c r="A1123" s="122"/>
      <c r="B1123" s="122"/>
      <c r="C1123" s="122"/>
      <c r="D1123" s="122"/>
      <c r="E1123" s="122"/>
      <c r="F1123" s="122"/>
      <c r="G1123" s="86"/>
      <c r="H1123" s="257"/>
      <c r="I1123" s="257"/>
      <c r="J1123" s="257"/>
      <c r="K1123" s="122"/>
      <c r="L1123" s="199"/>
      <c r="M1123" s="122"/>
      <c r="N1123" s="225"/>
      <c r="O1123" s="225"/>
      <c r="P1123" s="63"/>
      <c r="Q1123" s="63"/>
      <c r="R1123" s="422"/>
      <c r="S1123" s="30" t="n">
        <f aca="false">P1123*R1123</f>
        <v>0</v>
      </c>
      <c r="T1123" s="123"/>
      <c r="U1123" s="192" t="n">
        <f aca="false">S1123*$T$828/SUM($S$828:$S$841)</f>
        <v>0</v>
      </c>
      <c r="V1123" s="30" t="n">
        <f aca="false">U1123+S1123</f>
        <v>0</v>
      </c>
      <c r="W1123" s="30" t="e">
        <f aca="false">V1123/P1123</f>
        <v>#DIV/0!</v>
      </c>
    </row>
    <row r="1124" customFormat="false" ht="15" hidden="false" customHeight="true" outlineLevel="0" collapsed="false">
      <c r="A1124" s="122"/>
      <c r="B1124" s="122"/>
      <c r="C1124" s="122"/>
      <c r="D1124" s="122"/>
      <c r="E1124" s="122"/>
      <c r="F1124" s="122"/>
      <c r="G1124" s="86"/>
      <c r="H1124" s="257"/>
      <c r="I1124" s="257"/>
      <c r="J1124" s="257"/>
      <c r="K1124" s="122"/>
      <c r="L1124" s="199"/>
      <c r="M1124" s="122"/>
      <c r="N1124" s="225"/>
      <c r="O1124" s="225"/>
      <c r="P1124" s="63"/>
      <c r="Q1124" s="63"/>
      <c r="R1124" s="422"/>
      <c r="S1124" s="30" t="n">
        <f aca="false">P1124*R1124</f>
        <v>0</v>
      </c>
      <c r="T1124" s="123"/>
      <c r="U1124" s="192" t="n">
        <f aca="false">S1124*$T$828/SUM($S$828:$S$841)</f>
        <v>0</v>
      </c>
      <c r="V1124" s="30" t="n">
        <f aca="false">U1124+S1124</f>
        <v>0</v>
      </c>
      <c r="W1124" s="30" t="e">
        <f aca="false">V1124/P1124</f>
        <v>#DIV/0!</v>
      </c>
    </row>
    <row r="1125" customFormat="false" ht="15" hidden="false" customHeight="true" outlineLevel="0" collapsed="false">
      <c r="A1125" s="122"/>
      <c r="B1125" s="122"/>
      <c r="C1125" s="122"/>
      <c r="D1125" s="122"/>
      <c r="E1125" s="122"/>
      <c r="F1125" s="122"/>
      <c r="G1125" s="86"/>
      <c r="H1125" s="257"/>
      <c r="I1125" s="257"/>
      <c r="J1125" s="257"/>
      <c r="K1125" s="122"/>
      <c r="L1125" s="199"/>
      <c r="M1125" s="122"/>
      <c r="N1125" s="225"/>
      <c r="O1125" s="225"/>
      <c r="P1125" s="63"/>
      <c r="Q1125" s="63"/>
      <c r="R1125" s="422"/>
      <c r="S1125" s="30" t="n">
        <f aca="false">P1125*R1125</f>
        <v>0</v>
      </c>
      <c r="T1125" s="123"/>
      <c r="U1125" s="192" t="n">
        <f aca="false">S1125*$T$828/SUM($S$828:$S$841)</f>
        <v>0</v>
      </c>
      <c r="V1125" s="30" t="n">
        <f aca="false">U1125+S1125</f>
        <v>0</v>
      </c>
      <c r="W1125" s="30" t="e">
        <f aca="false">V1125/P1125</f>
        <v>#DIV/0!</v>
      </c>
    </row>
    <row r="1126" customFormat="false" ht="15" hidden="false" customHeight="true" outlineLevel="0" collapsed="false">
      <c r="A1126" s="122"/>
      <c r="B1126" s="122"/>
      <c r="C1126" s="122"/>
      <c r="D1126" s="122"/>
      <c r="E1126" s="122"/>
      <c r="F1126" s="122"/>
      <c r="G1126" s="86"/>
      <c r="H1126" s="257"/>
      <c r="I1126" s="257"/>
      <c r="J1126" s="257"/>
      <c r="K1126" s="122"/>
      <c r="L1126" s="199"/>
      <c r="M1126" s="122"/>
      <c r="N1126" s="225"/>
      <c r="O1126" s="225"/>
      <c r="P1126" s="63"/>
      <c r="Q1126" s="63"/>
      <c r="R1126" s="422"/>
      <c r="S1126" s="30" t="n">
        <f aca="false">P1126*R1126</f>
        <v>0</v>
      </c>
      <c r="T1126" s="123"/>
      <c r="U1126" s="192" t="n">
        <f aca="false">S1126*$T$828/SUM($S$828:$S$841)</f>
        <v>0</v>
      </c>
      <c r="V1126" s="30" t="n">
        <f aca="false">U1126+S1126</f>
        <v>0</v>
      </c>
      <c r="W1126" s="30" t="e">
        <f aca="false">V1126/P1126</f>
        <v>#DIV/0!</v>
      </c>
    </row>
    <row r="1127" customFormat="false" ht="15" hidden="false" customHeight="true" outlineLevel="0" collapsed="false">
      <c r="A1127" s="122"/>
      <c r="B1127" s="122"/>
      <c r="C1127" s="122"/>
      <c r="D1127" s="122"/>
      <c r="E1127" s="122"/>
      <c r="F1127" s="122"/>
      <c r="G1127" s="86"/>
      <c r="H1127" s="257"/>
      <c r="I1127" s="257"/>
      <c r="J1127" s="257"/>
      <c r="K1127" s="122"/>
      <c r="L1127" s="199"/>
      <c r="M1127" s="122"/>
      <c r="N1127" s="225"/>
      <c r="O1127" s="225"/>
      <c r="P1127" s="63"/>
      <c r="Q1127" s="63"/>
      <c r="R1127" s="422"/>
      <c r="S1127" s="30" t="n">
        <f aca="false">P1127*R1127</f>
        <v>0</v>
      </c>
      <c r="T1127" s="123"/>
      <c r="U1127" s="192" t="n">
        <f aca="false">S1127*$T$828/SUM($S$828:$S$841)</f>
        <v>0</v>
      </c>
      <c r="V1127" s="30" t="n">
        <f aca="false">U1127+S1127</f>
        <v>0</v>
      </c>
      <c r="W1127" s="30" t="e">
        <f aca="false">V1127/P1127</f>
        <v>#DIV/0!</v>
      </c>
    </row>
    <row r="1128" customFormat="false" ht="15" hidden="false" customHeight="true" outlineLevel="0" collapsed="false">
      <c r="A1128" s="122"/>
      <c r="B1128" s="122"/>
      <c r="C1128" s="122"/>
      <c r="D1128" s="122"/>
      <c r="E1128" s="122"/>
      <c r="F1128" s="122"/>
      <c r="G1128" s="86"/>
      <c r="H1128" s="257"/>
      <c r="I1128" s="257"/>
      <c r="J1128" s="257"/>
      <c r="K1128" s="122"/>
      <c r="L1128" s="199"/>
      <c r="M1128" s="122"/>
      <c r="N1128" s="225"/>
      <c r="O1128" s="225"/>
      <c r="P1128" s="63"/>
      <c r="Q1128" s="63"/>
      <c r="R1128" s="422"/>
      <c r="S1128" s="30" t="n">
        <f aca="false">P1128*R1128</f>
        <v>0</v>
      </c>
      <c r="T1128" s="123"/>
      <c r="U1128" s="192" t="n">
        <f aca="false">S1128*$T$828/SUM($S$828:$S$841)</f>
        <v>0</v>
      </c>
      <c r="V1128" s="30" t="n">
        <f aca="false">U1128+S1128</f>
        <v>0</v>
      </c>
      <c r="W1128" s="30" t="e">
        <f aca="false">V1128/P1128</f>
        <v>#DIV/0!</v>
      </c>
    </row>
    <row r="1129" customFormat="false" ht="15" hidden="false" customHeight="true" outlineLevel="0" collapsed="false">
      <c r="A1129" s="122"/>
      <c r="B1129" s="122"/>
      <c r="C1129" s="122"/>
      <c r="D1129" s="122"/>
      <c r="E1129" s="122"/>
      <c r="F1129" s="122"/>
      <c r="G1129" s="86"/>
      <c r="H1129" s="257"/>
      <c r="I1129" s="257"/>
      <c r="J1129" s="257"/>
      <c r="K1129" s="122"/>
      <c r="L1129" s="199"/>
      <c r="M1129" s="122"/>
      <c r="N1129" s="428"/>
      <c r="O1129" s="63"/>
      <c r="P1129" s="63"/>
      <c r="Q1129" s="63"/>
      <c r="R1129" s="422"/>
      <c r="S1129" s="30" t="n">
        <f aca="false">P1129*R1129</f>
        <v>0</v>
      </c>
      <c r="T1129" s="123"/>
      <c r="U1129" s="192" t="n">
        <f aca="false">S1129*$T$828/SUM($S$828:$S$841)</f>
        <v>0</v>
      </c>
      <c r="V1129" s="30" t="n">
        <f aca="false">U1129+S1129</f>
        <v>0</v>
      </c>
      <c r="W1129" s="30" t="e">
        <f aca="false">V1129/P1129</f>
        <v>#DIV/0!</v>
      </c>
    </row>
    <row r="1130" customFormat="false" ht="15" hidden="false" customHeight="true" outlineLevel="0" collapsed="false">
      <c r="A1130" s="122"/>
      <c r="B1130" s="122"/>
      <c r="C1130" s="122"/>
      <c r="D1130" s="122"/>
      <c r="E1130" s="122"/>
      <c r="F1130" s="122"/>
      <c r="G1130" s="86"/>
      <c r="H1130" s="257"/>
      <c r="I1130" s="257"/>
      <c r="J1130" s="257"/>
      <c r="K1130" s="122"/>
      <c r="L1130" s="199"/>
      <c r="M1130" s="122"/>
      <c r="N1130" s="427"/>
      <c r="O1130" s="225"/>
      <c r="P1130" s="63"/>
      <c r="Q1130" s="63"/>
      <c r="R1130" s="422"/>
      <c r="S1130" s="30" t="n">
        <f aca="false">P1130*R1130</f>
        <v>0</v>
      </c>
      <c r="T1130" s="123"/>
      <c r="U1130" s="192" t="n">
        <f aca="false">S1130*$T$828/SUM($S$828:$S$841)</f>
        <v>0</v>
      </c>
      <c r="V1130" s="30" t="n">
        <f aca="false">U1130+S1130</f>
        <v>0</v>
      </c>
      <c r="W1130" s="30" t="e">
        <f aca="false">V1130/P1130</f>
        <v>#DIV/0!</v>
      </c>
    </row>
    <row r="1131" customFormat="false" ht="15" hidden="false" customHeight="true" outlineLevel="0" collapsed="false">
      <c r="A1131" s="122"/>
      <c r="B1131" s="122"/>
      <c r="C1131" s="122"/>
      <c r="D1131" s="122"/>
      <c r="E1131" s="122"/>
      <c r="F1131" s="122"/>
      <c r="G1131" s="86"/>
      <c r="H1131" s="257"/>
      <c r="I1131" s="257"/>
      <c r="J1131" s="257"/>
      <c r="K1131" s="122"/>
      <c r="L1131" s="199"/>
      <c r="M1131" s="122"/>
      <c r="N1131" s="428"/>
      <c r="O1131" s="225"/>
      <c r="P1131" s="63"/>
      <c r="Q1131" s="63"/>
      <c r="R1131" s="422"/>
      <c r="S1131" s="30" t="n">
        <f aca="false">P1131*R1131</f>
        <v>0</v>
      </c>
      <c r="T1131" s="123"/>
      <c r="U1131" s="192" t="n">
        <f aca="false">S1131*$T$828/SUM($S$828:$S$841)</f>
        <v>0</v>
      </c>
      <c r="V1131" s="30" t="n">
        <f aca="false">U1131+S1131</f>
        <v>0</v>
      </c>
      <c r="W1131" s="30" t="e">
        <f aca="false">V1131/P1131</f>
        <v>#DIV/0!</v>
      </c>
    </row>
    <row r="1132" customFormat="false" ht="15" hidden="false" customHeight="true" outlineLevel="0" collapsed="false">
      <c r="A1132" s="122"/>
      <c r="B1132" s="122"/>
      <c r="C1132" s="122"/>
      <c r="D1132" s="122"/>
      <c r="E1132" s="122"/>
      <c r="F1132" s="122"/>
      <c r="G1132" s="86"/>
      <c r="H1132" s="257"/>
      <c r="I1132" s="257"/>
      <c r="J1132" s="257"/>
      <c r="K1132" s="122"/>
      <c r="L1132" s="199"/>
      <c r="M1132" s="122"/>
      <c r="N1132" s="428"/>
      <c r="O1132" s="225"/>
      <c r="P1132" s="63"/>
      <c r="Q1132" s="63"/>
      <c r="R1132" s="422"/>
      <c r="S1132" s="30" t="n">
        <f aca="false">P1132*R1132</f>
        <v>0</v>
      </c>
      <c r="T1132" s="123"/>
      <c r="U1132" s="192" t="n">
        <f aca="false">S1132*$T$828/SUM($S$828:$S$841)</f>
        <v>0</v>
      </c>
      <c r="V1132" s="30" t="n">
        <f aca="false">U1132+S1132</f>
        <v>0</v>
      </c>
      <c r="W1132" s="30" t="e">
        <f aca="false">V1132/P1132</f>
        <v>#DIV/0!</v>
      </c>
    </row>
    <row r="1133" customFormat="false" ht="15" hidden="false" customHeight="true" outlineLevel="0" collapsed="false">
      <c r="A1133" s="122"/>
      <c r="B1133" s="122"/>
      <c r="C1133" s="122"/>
      <c r="D1133" s="122"/>
      <c r="E1133" s="122"/>
      <c r="F1133" s="122"/>
      <c r="G1133" s="86"/>
      <c r="H1133" s="257"/>
      <c r="I1133" s="257"/>
      <c r="J1133" s="257"/>
      <c r="K1133" s="122"/>
      <c r="L1133" s="199"/>
      <c r="M1133" s="122"/>
      <c r="N1133" s="428"/>
      <c r="O1133" s="225"/>
      <c r="P1133" s="63"/>
      <c r="Q1133" s="63"/>
      <c r="R1133" s="422"/>
      <c r="S1133" s="30" t="n">
        <f aca="false">P1133*R1133</f>
        <v>0</v>
      </c>
      <c r="T1133" s="123"/>
      <c r="U1133" s="192" t="n">
        <f aca="false">S1133*$T$828/SUM($S$828:$S$841)</f>
        <v>0</v>
      </c>
      <c r="V1133" s="30" t="n">
        <f aca="false">U1133+S1133</f>
        <v>0</v>
      </c>
      <c r="W1133" s="30" t="e">
        <f aca="false">V1133/P1133</f>
        <v>#DIV/0!</v>
      </c>
    </row>
    <row r="1134" customFormat="false" ht="15" hidden="false" customHeight="true" outlineLevel="0" collapsed="false">
      <c r="A1134" s="122"/>
      <c r="B1134" s="122"/>
      <c r="C1134" s="122"/>
      <c r="D1134" s="122"/>
      <c r="E1134" s="122"/>
      <c r="F1134" s="122"/>
      <c r="G1134" s="86"/>
      <c r="H1134" s="257"/>
      <c r="I1134" s="257"/>
      <c r="J1134" s="257"/>
      <c r="K1134" s="122"/>
      <c r="L1134" s="199"/>
      <c r="M1134" s="122"/>
      <c r="N1134" s="428"/>
      <c r="O1134" s="225"/>
      <c r="P1134" s="63"/>
      <c r="Q1134" s="63"/>
      <c r="R1134" s="422"/>
      <c r="S1134" s="30" t="n">
        <f aca="false">P1134*R1134</f>
        <v>0</v>
      </c>
      <c r="T1134" s="123"/>
      <c r="U1134" s="192" t="n">
        <f aca="false">S1134*$T$828/SUM($S$828:$S$841)</f>
        <v>0</v>
      </c>
      <c r="V1134" s="30" t="n">
        <f aca="false">U1134+S1134</f>
        <v>0</v>
      </c>
      <c r="W1134" s="30" t="e">
        <f aca="false">V1134/P1134</f>
        <v>#DIV/0!</v>
      </c>
    </row>
    <row r="1135" customFormat="false" ht="15" hidden="false" customHeight="true" outlineLevel="0" collapsed="false">
      <c r="A1135" s="122"/>
      <c r="B1135" s="122"/>
      <c r="C1135" s="122"/>
      <c r="D1135" s="122"/>
      <c r="E1135" s="122"/>
      <c r="F1135" s="122"/>
      <c r="G1135" s="86"/>
      <c r="H1135" s="257"/>
      <c r="I1135" s="257"/>
      <c r="J1135" s="257"/>
      <c r="K1135" s="122"/>
      <c r="L1135" s="199"/>
      <c r="M1135" s="122"/>
      <c r="N1135" s="63"/>
      <c r="O1135" s="225"/>
      <c r="P1135" s="63"/>
      <c r="Q1135" s="63"/>
      <c r="R1135" s="422"/>
      <c r="S1135" s="30" t="n">
        <f aca="false">P1135*R1135</f>
        <v>0</v>
      </c>
      <c r="T1135" s="123"/>
      <c r="U1135" s="192" t="n">
        <f aca="false">S1135*$T$828/SUM($S$828:$S$841)</f>
        <v>0</v>
      </c>
      <c r="V1135" s="30" t="n">
        <f aca="false">U1135+S1135</f>
        <v>0</v>
      </c>
      <c r="W1135" s="30" t="e">
        <f aca="false">V1135/P1135</f>
        <v>#DIV/0!</v>
      </c>
    </row>
    <row r="1136" customFormat="false" ht="15" hidden="false" customHeight="true" outlineLevel="0" collapsed="false">
      <c r="A1136" s="122"/>
      <c r="B1136" s="122"/>
      <c r="C1136" s="122"/>
      <c r="D1136" s="122"/>
      <c r="E1136" s="122"/>
      <c r="F1136" s="122"/>
      <c r="G1136" s="86"/>
      <c r="H1136" s="257"/>
      <c r="I1136" s="257"/>
      <c r="J1136" s="257"/>
      <c r="K1136" s="122"/>
      <c r="L1136" s="199"/>
      <c r="M1136" s="122"/>
      <c r="N1136" s="63"/>
      <c r="O1136" s="225"/>
      <c r="P1136" s="63"/>
      <c r="Q1136" s="63"/>
      <c r="R1136" s="422"/>
      <c r="S1136" s="30" t="n">
        <f aca="false">P1136*R1136</f>
        <v>0</v>
      </c>
      <c r="T1136" s="123"/>
      <c r="U1136" s="192" t="n">
        <f aca="false">S1136*$T$828/SUM($S$828:$S$841)</f>
        <v>0</v>
      </c>
      <c r="V1136" s="30" t="n">
        <f aca="false">U1136+S1136</f>
        <v>0</v>
      </c>
      <c r="W1136" s="30" t="e">
        <f aca="false">V1136/P1136</f>
        <v>#DIV/0!</v>
      </c>
    </row>
    <row r="1137" customFormat="false" ht="15" hidden="false" customHeight="true" outlineLevel="0" collapsed="false">
      <c r="A1137" s="122"/>
      <c r="B1137" s="122"/>
      <c r="C1137" s="122"/>
      <c r="D1137" s="122"/>
      <c r="E1137" s="122"/>
      <c r="F1137" s="122"/>
      <c r="G1137" s="86"/>
      <c r="H1137" s="257"/>
      <c r="I1137" s="257"/>
      <c r="J1137" s="257"/>
      <c r="K1137" s="122"/>
      <c r="L1137" s="199"/>
      <c r="M1137" s="122"/>
      <c r="N1137" s="63"/>
      <c r="O1137" s="225"/>
      <c r="P1137" s="63"/>
      <c r="Q1137" s="63"/>
      <c r="R1137" s="422"/>
      <c r="S1137" s="30" t="n">
        <f aca="false">P1137*R1137</f>
        <v>0</v>
      </c>
      <c r="T1137" s="123"/>
      <c r="U1137" s="192" t="n">
        <f aca="false">S1137*$T$828/SUM($S$828:$S$841)</f>
        <v>0</v>
      </c>
      <c r="V1137" s="30" t="n">
        <f aca="false">U1137+S1137</f>
        <v>0</v>
      </c>
      <c r="W1137" s="30" t="e">
        <f aca="false">V1137/P1137</f>
        <v>#DIV/0!</v>
      </c>
    </row>
    <row r="1138" customFormat="false" ht="15" hidden="false" customHeight="true" outlineLevel="0" collapsed="false">
      <c r="A1138" s="122"/>
      <c r="B1138" s="122"/>
      <c r="C1138" s="122"/>
      <c r="D1138" s="122"/>
      <c r="E1138" s="122"/>
      <c r="F1138" s="122"/>
      <c r="G1138" s="86"/>
      <c r="H1138" s="257"/>
      <c r="I1138" s="257"/>
      <c r="J1138" s="257"/>
      <c r="K1138" s="122"/>
      <c r="L1138" s="199"/>
      <c r="M1138" s="122"/>
      <c r="N1138" s="428"/>
      <c r="O1138" s="225"/>
      <c r="P1138" s="63"/>
      <c r="Q1138" s="63"/>
      <c r="R1138" s="422"/>
      <c r="S1138" s="30" t="n">
        <f aca="false">P1138*R1138</f>
        <v>0</v>
      </c>
      <c r="T1138" s="123"/>
      <c r="U1138" s="192" t="n">
        <f aca="false">S1138*$T$828/SUM($S$828:$S$841)</f>
        <v>0</v>
      </c>
      <c r="V1138" s="30" t="n">
        <f aca="false">U1138+S1138</f>
        <v>0</v>
      </c>
      <c r="W1138" s="30" t="e">
        <f aca="false">V1138/P1138</f>
        <v>#DIV/0!</v>
      </c>
    </row>
    <row r="1139" customFormat="false" ht="15" hidden="false" customHeight="true" outlineLevel="0" collapsed="false">
      <c r="A1139" s="122"/>
      <c r="B1139" s="122"/>
      <c r="C1139" s="122"/>
      <c r="D1139" s="122"/>
      <c r="E1139" s="122"/>
      <c r="F1139" s="122"/>
      <c r="G1139" s="86"/>
      <c r="H1139" s="257"/>
      <c r="I1139" s="257"/>
      <c r="J1139" s="257"/>
      <c r="K1139" s="122"/>
      <c r="L1139" s="199"/>
      <c r="M1139" s="122"/>
      <c r="N1139" s="225"/>
      <c r="O1139" s="63"/>
      <c r="P1139" s="63"/>
      <c r="Q1139" s="63"/>
      <c r="R1139" s="422"/>
      <c r="S1139" s="30" t="n">
        <f aca="false">P1139*R1139</f>
        <v>0</v>
      </c>
      <c r="T1139" s="123"/>
      <c r="U1139" s="192" t="n">
        <f aca="false">S1139*$T$828/SUM($S$828:$S$841)</f>
        <v>0</v>
      </c>
      <c r="V1139" s="30" t="n">
        <f aca="false">U1139+S1139</f>
        <v>0</v>
      </c>
      <c r="W1139" s="30" t="e">
        <f aca="false">V1139/P1139</f>
        <v>#DIV/0!</v>
      </c>
    </row>
    <row r="1140" customFormat="false" ht="15" hidden="false" customHeight="true" outlineLevel="0" collapsed="false">
      <c r="A1140" s="122"/>
      <c r="B1140" s="122"/>
      <c r="C1140" s="122"/>
      <c r="D1140" s="122"/>
      <c r="E1140" s="122"/>
      <c r="F1140" s="122"/>
      <c r="G1140" s="86"/>
      <c r="H1140" s="257"/>
      <c r="I1140" s="257"/>
      <c r="J1140" s="257"/>
      <c r="K1140" s="122"/>
      <c r="L1140" s="199"/>
      <c r="M1140" s="122"/>
      <c r="N1140" s="225"/>
      <c r="O1140" s="63"/>
      <c r="P1140" s="63"/>
      <c r="Q1140" s="63"/>
      <c r="R1140" s="422"/>
      <c r="S1140" s="30" t="n">
        <f aca="false">P1140*R1140</f>
        <v>0</v>
      </c>
      <c r="T1140" s="123"/>
      <c r="U1140" s="192" t="n">
        <f aca="false">S1140*$T$828/SUM($S$828:$S$841)</f>
        <v>0</v>
      </c>
      <c r="V1140" s="30" t="n">
        <f aca="false">U1140+S1140</f>
        <v>0</v>
      </c>
      <c r="W1140" s="30" t="e">
        <f aca="false">V1140/P1140</f>
        <v>#DIV/0!</v>
      </c>
    </row>
    <row r="1141" customFormat="false" ht="15" hidden="false" customHeight="true" outlineLevel="0" collapsed="false">
      <c r="A1141" s="122"/>
      <c r="B1141" s="122"/>
      <c r="C1141" s="122"/>
      <c r="D1141" s="122"/>
      <c r="E1141" s="122"/>
      <c r="F1141" s="122"/>
      <c r="G1141" s="86"/>
      <c r="H1141" s="257"/>
      <c r="I1141" s="257"/>
      <c r="J1141" s="257"/>
      <c r="K1141" s="122"/>
      <c r="L1141" s="199"/>
      <c r="M1141" s="122"/>
      <c r="N1141" s="225"/>
      <c r="O1141" s="225"/>
      <c r="P1141" s="63"/>
      <c r="Q1141" s="63"/>
      <c r="R1141" s="422"/>
      <c r="S1141" s="30" t="n">
        <f aca="false">P1141*R1141</f>
        <v>0</v>
      </c>
      <c r="T1141" s="123"/>
      <c r="U1141" s="192" t="n">
        <f aca="false">S1141*$T$828/SUM($S$828:$S$841)</f>
        <v>0</v>
      </c>
      <c r="V1141" s="30" t="n">
        <f aca="false">U1141+S1141</f>
        <v>0</v>
      </c>
      <c r="W1141" s="30" t="e">
        <f aca="false">V1141/P1141</f>
        <v>#DIV/0!</v>
      </c>
    </row>
    <row r="1142" customFormat="false" ht="15" hidden="false" customHeight="true" outlineLevel="0" collapsed="false">
      <c r="A1142" s="122"/>
      <c r="B1142" s="122"/>
      <c r="C1142" s="122"/>
      <c r="D1142" s="122"/>
      <c r="E1142" s="122"/>
      <c r="F1142" s="122"/>
      <c r="G1142" s="86"/>
      <c r="H1142" s="257"/>
      <c r="I1142" s="257"/>
      <c r="J1142" s="257"/>
      <c r="K1142" s="122"/>
      <c r="L1142" s="199"/>
      <c r="M1142" s="122"/>
      <c r="N1142" s="225"/>
      <c r="O1142" s="63"/>
      <c r="P1142" s="63"/>
      <c r="Q1142" s="63"/>
      <c r="R1142" s="422"/>
      <c r="S1142" s="30" t="n">
        <f aca="false">P1142*R1142</f>
        <v>0</v>
      </c>
      <c r="T1142" s="123"/>
      <c r="U1142" s="192" t="n">
        <f aca="false">S1142*$T$828/SUM($S$828:$S$841)</f>
        <v>0</v>
      </c>
      <c r="V1142" s="30" t="n">
        <f aca="false">U1142+S1142</f>
        <v>0</v>
      </c>
      <c r="W1142" s="30" t="e">
        <f aca="false">V1142/P1142</f>
        <v>#DIV/0!</v>
      </c>
    </row>
    <row r="1143" customFormat="false" ht="15" hidden="false" customHeight="true" outlineLevel="0" collapsed="false">
      <c r="A1143" s="122"/>
      <c r="B1143" s="122"/>
      <c r="C1143" s="122"/>
      <c r="D1143" s="122"/>
      <c r="E1143" s="122"/>
      <c r="F1143" s="122"/>
      <c r="G1143" s="86"/>
      <c r="H1143" s="257"/>
      <c r="I1143" s="257"/>
      <c r="J1143" s="257"/>
      <c r="K1143" s="122"/>
      <c r="L1143" s="199"/>
      <c r="M1143" s="122"/>
      <c r="N1143" s="225"/>
      <c r="O1143" s="63"/>
      <c r="P1143" s="63"/>
      <c r="Q1143" s="63"/>
      <c r="R1143" s="422"/>
      <c r="S1143" s="30" t="n">
        <f aca="false">P1143*R1143</f>
        <v>0</v>
      </c>
      <c r="T1143" s="123"/>
      <c r="U1143" s="192" t="n">
        <f aca="false">S1143*$T$828/SUM($S$828:$S$841)</f>
        <v>0</v>
      </c>
      <c r="V1143" s="30" t="n">
        <f aca="false">U1143+S1143</f>
        <v>0</v>
      </c>
      <c r="W1143" s="30" t="e">
        <f aca="false">V1143/P1143</f>
        <v>#DIV/0!</v>
      </c>
    </row>
    <row r="1144" customFormat="false" ht="15" hidden="false" customHeight="true" outlineLevel="0" collapsed="false">
      <c r="A1144" s="122"/>
      <c r="B1144" s="122"/>
      <c r="C1144" s="122"/>
      <c r="D1144" s="122"/>
      <c r="E1144" s="122"/>
      <c r="F1144" s="122"/>
      <c r="G1144" s="86"/>
      <c r="H1144" s="257"/>
      <c r="I1144" s="257"/>
      <c r="J1144" s="257"/>
      <c r="K1144" s="122"/>
      <c r="L1144" s="199"/>
      <c r="M1144" s="122"/>
      <c r="N1144" s="225"/>
      <c r="O1144" s="63"/>
      <c r="P1144" s="63"/>
      <c r="Q1144" s="63"/>
      <c r="R1144" s="422"/>
      <c r="S1144" s="30" t="n">
        <f aca="false">P1144*R1144</f>
        <v>0</v>
      </c>
      <c r="T1144" s="123"/>
      <c r="U1144" s="192" t="n">
        <f aca="false">S1144*$T$828/SUM($S$828:$S$841)</f>
        <v>0</v>
      </c>
      <c r="V1144" s="30" t="n">
        <f aca="false">U1144+S1144</f>
        <v>0</v>
      </c>
      <c r="W1144" s="30" t="e">
        <f aca="false">V1144/P1144</f>
        <v>#DIV/0!</v>
      </c>
    </row>
    <row r="1145" customFormat="false" ht="15" hidden="false" customHeight="true" outlineLevel="0" collapsed="false">
      <c r="A1145" s="122"/>
      <c r="B1145" s="122"/>
      <c r="C1145" s="122"/>
      <c r="D1145" s="122"/>
      <c r="E1145" s="122"/>
      <c r="F1145" s="122"/>
      <c r="G1145" s="86"/>
      <c r="H1145" s="257"/>
      <c r="I1145" s="257"/>
      <c r="J1145" s="257"/>
      <c r="K1145" s="122"/>
      <c r="L1145" s="199"/>
      <c r="M1145" s="122"/>
      <c r="N1145" s="225"/>
      <c r="O1145" s="225"/>
      <c r="P1145" s="63"/>
      <c r="Q1145" s="63"/>
      <c r="R1145" s="422"/>
      <c r="S1145" s="30" t="n">
        <f aca="false">P1145*R1145</f>
        <v>0</v>
      </c>
      <c r="T1145" s="123"/>
      <c r="U1145" s="192" t="n">
        <f aca="false">S1145*$T$828/SUM($S$828:$S$841)</f>
        <v>0</v>
      </c>
      <c r="V1145" s="30" t="n">
        <f aca="false">U1145+S1145</f>
        <v>0</v>
      </c>
      <c r="W1145" s="30" t="e">
        <f aca="false">V1145/P1145</f>
        <v>#DIV/0!</v>
      </c>
    </row>
    <row r="1146" customFormat="false" ht="15.75" hidden="false" customHeight="true" outlineLevel="0" collapsed="false">
      <c r="A1146" s="122"/>
      <c r="B1146" s="122"/>
      <c r="C1146" s="122"/>
      <c r="D1146" s="122"/>
      <c r="E1146" s="122"/>
      <c r="F1146" s="122"/>
      <c r="G1146" s="86"/>
      <c r="H1146" s="257"/>
      <c r="I1146" s="257"/>
      <c r="J1146" s="257"/>
      <c r="K1146" s="122"/>
      <c r="L1146" s="199"/>
      <c r="M1146" s="122"/>
      <c r="N1146" s="225"/>
      <c r="O1146" s="63"/>
      <c r="P1146" s="63"/>
      <c r="Q1146" s="63"/>
      <c r="R1146" s="422"/>
      <c r="S1146" s="30" t="n">
        <f aca="false">P1146*R1146</f>
        <v>0</v>
      </c>
      <c r="T1146" s="123"/>
      <c r="U1146" s="192" t="n">
        <f aca="false">S1146*$T$828/SUM($S$828:$S$841)</f>
        <v>0</v>
      </c>
      <c r="V1146" s="30" t="n">
        <f aca="false">U1146+S1146</f>
        <v>0</v>
      </c>
      <c r="W1146" s="30" t="e">
        <f aca="false">V1146/P1146</f>
        <v>#DIV/0!</v>
      </c>
    </row>
    <row r="1147" customFormat="false" ht="15" hidden="false" customHeight="true" outlineLevel="0" collapsed="false">
      <c r="A1147" s="122"/>
      <c r="B1147" s="122"/>
      <c r="C1147" s="122"/>
      <c r="D1147" s="122"/>
      <c r="E1147" s="122"/>
      <c r="F1147" s="122"/>
      <c r="G1147" s="86"/>
      <c r="H1147" s="257"/>
      <c r="I1147" s="257"/>
      <c r="J1147" s="257"/>
      <c r="K1147" s="122"/>
      <c r="L1147" s="199"/>
      <c r="M1147" s="122"/>
      <c r="N1147" s="427"/>
      <c r="O1147" s="63"/>
      <c r="P1147" s="63"/>
      <c r="Q1147" s="63"/>
      <c r="R1147" s="422"/>
      <c r="S1147" s="30" t="n">
        <f aca="false">P1147*R1147</f>
        <v>0</v>
      </c>
      <c r="T1147" s="123"/>
      <c r="U1147" s="192" t="n">
        <f aca="false">S1147*$T$828/SUM($S$828:$S$841)</f>
        <v>0</v>
      </c>
      <c r="V1147" s="30" t="n">
        <f aca="false">U1147+S1147</f>
        <v>0</v>
      </c>
      <c r="W1147" s="30" t="e">
        <f aca="false">V1147/P1147</f>
        <v>#DIV/0!</v>
      </c>
    </row>
    <row r="1148" customFormat="false" ht="15" hidden="false" customHeight="true" outlineLevel="0" collapsed="false">
      <c r="A1148" s="122"/>
      <c r="B1148" s="122"/>
      <c r="C1148" s="122"/>
      <c r="D1148" s="122"/>
      <c r="E1148" s="122"/>
      <c r="F1148" s="122"/>
      <c r="G1148" s="86"/>
      <c r="H1148" s="257"/>
      <c r="I1148" s="257"/>
      <c r="J1148" s="257"/>
      <c r="K1148" s="122"/>
      <c r="L1148" s="199"/>
      <c r="M1148" s="122"/>
      <c r="N1148" s="427"/>
      <c r="O1148" s="63"/>
      <c r="P1148" s="63"/>
      <c r="Q1148" s="63"/>
      <c r="R1148" s="422"/>
      <c r="S1148" s="30" t="n">
        <f aca="false">P1148*R1148</f>
        <v>0</v>
      </c>
      <c r="T1148" s="123"/>
      <c r="U1148" s="192" t="n">
        <f aca="false">S1148*$T$828/SUM($S$828:$S$841)</f>
        <v>0</v>
      </c>
      <c r="V1148" s="30" t="n">
        <f aca="false">U1148+S1148</f>
        <v>0</v>
      </c>
      <c r="W1148" s="30" t="e">
        <f aca="false">V1148/P1148</f>
        <v>#DIV/0!</v>
      </c>
    </row>
    <row r="1149" customFormat="false" ht="15" hidden="false" customHeight="true" outlineLevel="0" collapsed="false">
      <c r="A1149" s="122"/>
      <c r="B1149" s="122"/>
      <c r="C1149" s="122"/>
      <c r="D1149" s="122"/>
      <c r="E1149" s="122"/>
      <c r="F1149" s="122"/>
      <c r="G1149" s="86"/>
      <c r="H1149" s="257"/>
      <c r="I1149" s="257"/>
      <c r="J1149" s="257"/>
      <c r="K1149" s="122"/>
      <c r="L1149" s="199"/>
      <c r="M1149" s="122"/>
      <c r="N1149" s="427"/>
      <c r="O1149" s="63"/>
      <c r="P1149" s="63"/>
      <c r="Q1149" s="63"/>
      <c r="R1149" s="422"/>
      <c r="S1149" s="30" t="n">
        <f aca="false">P1149*R1149</f>
        <v>0</v>
      </c>
      <c r="T1149" s="123"/>
      <c r="U1149" s="192" t="n">
        <f aca="false">S1149*$T$828/SUM($S$828:$S$841)</f>
        <v>0</v>
      </c>
      <c r="V1149" s="30" t="n">
        <f aca="false">U1149+S1149</f>
        <v>0</v>
      </c>
      <c r="W1149" s="30" t="e">
        <f aca="false">V1149/P1149</f>
        <v>#DIV/0!</v>
      </c>
    </row>
    <row r="1150" customFormat="false" ht="15" hidden="false" customHeight="true" outlineLevel="0" collapsed="false">
      <c r="A1150" s="122"/>
      <c r="B1150" s="122"/>
      <c r="C1150" s="122"/>
      <c r="D1150" s="122"/>
      <c r="E1150" s="122"/>
      <c r="F1150" s="122"/>
      <c r="G1150" s="86"/>
      <c r="H1150" s="257"/>
      <c r="I1150" s="257"/>
      <c r="J1150" s="257"/>
      <c r="K1150" s="122"/>
      <c r="L1150" s="199"/>
      <c r="M1150" s="122"/>
      <c r="N1150" s="427"/>
      <c r="O1150" s="63"/>
      <c r="P1150" s="63"/>
      <c r="Q1150" s="63"/>
      <c r="R1150" s="422"/>
      <c r="S1150" s="30" t="n">
        <f aca="false">P1150*R1150</f>
        <v>0</v>
      </c>
      <c r="T1150" s="123"/>
      <c r="U1150" s="192" t="n">
        <f aca="false">S1150*$T$828/SUM($S$828:$S$841)</f>
        <v>0</v>
      </c>
      <c r="V1150" s="30" t="n">
        <f aca="false">U1150+S1150</f>
        <v>0</v>
      </c>
      <c r="W1150" s="30" t="e">
        <f aca="false">V1150/P1150</f>
        <v>#DIV/0!</v>
      </c>
    </row>
    <row r="1151" customFormat="false" ht="15" hidden="false" customHeight="true" outlineLevel="0" collapsed="false">
      <c r="A1151" s="122"/>
      <c r="B1151" s="122"/>
      <c r="C1151" s="122"/>
      <c r="D1151" s="122"/>
      <c r="E1151" s="122"/>
      <c r="F1151" s="122"/>
      <c r="G1151" s="86"/>
      <c r="H1151" s="257"/>
      <c r="I1151" s="257"/>
      <c r="J1151" s="257"/>
      <c r="K1151" s="122"/>
      <c r="L1151" s="199"/>
      <c r="M1151" s="122"/>
      <c r="N1151" s="427"/>
      <c r="O1151" s="63"/>
      <c r="P1151" s="63"/>
      <c r="Q1151" s="63"/>
      <c r="R1151" s="422"/>
      <c r="S1151" s="30" t="n">
        <f aca="false">P1151*R1151</f>
        <v>0</v>
      </c>
      <c r="T1151" s="123"/>
      <c r="U1151" s="192" t="n">
        <f aca="false">S1151*$T$828/SUM($S$828:$S$841)</f>
        <v>0</v>
      </c>
      <c r="V1151" s="30" t="n">
        <f aca="false">U1151+S1151</f>
        <v>0</v>
      </c>
      <c r="W1151" s="30" t="e">
        <f aca="false">V1151/P1151</f>
        <v>#DIV/0!</v>
      </c>
    </row>
    <row r="1152" customFormat="false" ht="15.75" hidden="false" customHeight="true" outlineLevel="0" collapsed="false">
      <c r="A1152" s="122"/>
      <c r="B1152" s="122"/>
      <c r="C1152" s="122"/>
      <c r="D1152" s="122"/>
      <c r="E1152" s="122"/>
      <c r="F1152" s="122"/>
      <c r="G1152" s="86"/>
      <c r="H1152" s="257"/>
      <c r="I1152" s="257"/>
      <c r="J1152" s="257"/>
      <c r="K1152" s="122"/>
      <c r="L1152" s="199"/>
      <c r="M1152" s="122"/>
      <c r="N1152" s="427"/>
      <c r="O1152" s="63"/>
      <c r="P1152" s="63"/>
      <c r="Q1152" s="63"/>
      <c r="R1152" s="422"/>
      <c r="S1152" s="30" t="n">
        <f aca="false">P1152*R1152</f>
        <v>0</v>
      </c>
      <c r="T1152" s="123"/>
      <c r="U1152" s="192" t="n">
        <f aca="false">S1152*$T$828/SUM($S$828:$S$841)</f>
        <v>0</v>
      </c>
      <c r="V1152" s="30" t="n">
        <f aca="false">U1152+S1152</f>
        <v>0</v>
      </c>
      <c r="W1152" s="30" t="e">
        <f aca="false">V1152/P1152</f>
        <v>#DIV/0!</v>
      </c>
    </row>
    <row r="1153" customFormat="false" ht="15.75" hidden="false" customHeight="true" outlineLevel="0" collapsed="false">
      <c r="A1153" s="122"/>
      <c r="B1153" s="122"/>
      <c r="C1153" s="122"/>
      <c r="D1153" s="122"/>
      <c r="E1153" s="122"/>
      <c r="F1153" s="122"/>
      <c r="G1153" s="86"/>
      <c r="H1153" s="257"/>
      <c r="I1153" s="257"/>
      <c r="J1153" s="257"/>
      <c r="K1153" s="122"/>
      <c r="L1153" s="199"/>
      <c r="M1153" s="122"/>
      <c r="N1153" s="63"/>
      <c r="O1153" s="63"/>
      <c r="P1153" s="63"/>
      <c r="Q1153" s="63"/>
      <c r="R1153" s="424"/>
      <c r="S1153" s="30" t="n">
        <f aca="false">P1153*R1153</f>
        <v>0</v>
      </c>
      <c r="T1153" s="258"/>
      <c r="U1153" s="192" t="n">
        <f aca="false">S1153*$T$828/SUM($S$828:$S$841)</f>
        <v>0</v>
      </c>
      <c r="V1153" s="30" t="n">
        <f aca="false">U1153+S1153</f>
        <v>0</v>
      </c>
      <c r="W1153" s="30" t="e">
        <f aca="false">V1153/P1153</f>
        <v>#DIV/0!</v>
      </c>
    </row>
    <row r="1154" customFormat="false" ht="15" hidden="false" customHeight="true" outlineLevel="0" collapsed="false">
      <c r="A1154" s="122"/>
      <c r="B1154" s="122"/>
      <c r="C1154" s="122"/>
      <c r="D1154" s="122"/>
      <c r="E1154" s="122"/>
      <c r="F1154" s="122"/>
      <c r="G1154" s="86"/>
      <c r="H1154" s="257"/>
      <c r="I1154" s="257"/>
      <c r="J1154" s="257"/>
      <c r="K1154" s="122"/>
      <c r="L1154" s="199"/>
      <c r="M1154" s="122"/>
      <c r="N1154" s="225"/>
      <c r="O1154" s="63"/>
      <c r="P1154" s="63"/>
      <c r="Q1154" s="63"/>
      <c r="R1154" s="422"/>
      <c r="S1154" s="30" t="n">
        <f aca="false">P1154*R1154</f>
        <v>0</v>
      </c>
      <c r="T1154" s="123"/>
      <c r="U1154" s="192" t="n">
        <f aca="false">S1154*$T$828/SUM($S$828:$S$841)</f>
        <v>0</v>
      </c>
      <c r="V1154" s="30" t="n">
        <f aca="false">U1154+S1154</f>
        <v>0</v>
      </c>
      <c r="W1154" s="30" t="e">
        <f aca="false">V1154/P1154</f>
        <v>#DIV/0!</v>
      </c>
    </row>
    <row r="1155" customFormat="false" ht="15" hidden="false" customHeight="true" outlineLevel="0" collapsed="false">
      <c r="A1155" s="122"/>
      <c r="B1155" s="122"/>
      <c r="C1155" s="122"/>
      <c r="D1155" s="122"/>
      <c r="E1155" s="122"/>
      <c r="F1155" s="122"/>
      <c r="G1155" s="86"/>
      <c r="H1155" s="257"/>
      <c r="I1155" s="257"/>
      <c r="J1155" s="257"/>
      <c r="K1155" s="122"/>
      <c r="L1155" s="199"/>
      <c r="M1155" s="122"/>
      <c r="N1155" s="225"/>
      <c r="O1155" s="63"/>
      <c r="P1155" s="63"/>
      <c r="Q1155" s="63"/>
      <c r="R1155" s="422"/>
      <c r="S1155" s="30" t="n">
        <f aca="false">P1155*R1155</f>
        <v>0</v>
      </c>
      <c r="T1155" s="123"/>
      <c r="U1155" s="192" t="n">
        <f aca="false">S1155*$T$828/SUM($S$828:$S$841)</f>
        <v>0</v>
      </c>
      <c r="V1155" s="30" t="n">
        <f aca="false">U1155+S1155</f>
        <v>0</v>
      </c>
      <c r="W1155" s="30" t="e">
        <f aca="false">V1155/P1155</f>
        <v>#DIV/0!</v>
      </c>
    </row>
    <row r="1156" customFormat="false" ht="15" hidden="false" customHeight="true" outlineLevel="0" collapsed="false">
      <c r="A1156" s="122"/>
      <c r="B1156" s="122"/>
      <c r="C1156" s="122"/>
      <c r="D1156" s="122"/>
      <c r="E1156" s="122"/>
      <c r="F1156" s="122"/>
      <c r="G1156" s="86"/>
      <c r="H1156" s="257"/>
      <c r="I1156" s="257"/>
      <c r="J1156" s="257"/>
      <c r="K1156" s="122"/>
      <c r="L1156" s="199"/>
      <c r="M1156" s="122"/>
      <c r="N1156" s="225"/>
      <c r="O1156" s="63"/>
      <c r="P1156" s="63"/>
      <c r="Q1156" s="63"/>
      <c r="R1156" s="422"/>
      <c r="S1156" s="30" t="n">
        <f aca="false">P1156*R1156</f>
        <v>0</v>
      </c>
      <c r="T1156" s="123"/>
      <c r="U1156" s="192" t="n">
        <f aca="false">S1156*$T$828/SUM($S$828:$S$841)</f>
        <v>0</v>
      </c>
      <c r="V1156" s="30" t="n">
        <f aca="false">U1156+S1156</f>
        <v>0</v>
      </c>
      <c r="W1156" s="30" t="e">
        <f aca="false">V1156/P1156</f>
        <v>#DIV/0!</v>
      </c>
    </row>
    <row r="1157" customFormat="false" ht="15" hidden="false" customHeight="true" outlineLevel="0" collapsed="false">
      <c r="A1157" s="122"/>
      <c r="B1157" s="122"/>
      <c r="C1157" s="122"/>
      <c r="D1157" s="122"/>
      <c r="E1157" s="122"/>
      <c r="F1157" s="122"/>
      <c r="G1157" s="86"/>
      <c r="H1157" s="257"/>
      <c r="I1157" s="257"/>
      <c r="J1157" s="257"/>
      <c r="K1157" s="122"/>
      <c r="L1157" s="199"/>
      <c r="M1157" s="122"/>
      <c r="N1157" s="225"/>
      <c r="O1157" s="63"/>
      <c r="P1157" s="63"/>
      <c r="Q1157" s="63"/>
      <c r="R1157" s="422"/>
      <c r="S1157" s="30" t="n">
        <f aca="false">P1157*R1157</f>
        <v>0</v>
      </c>
      <c r="T1157" s="123"/>
      <c r="U1157" s="192" t="n">
        <f aca="false">S1157*$T$828/SUM($S$828:$S$841)</f>
        <v>0</v>
      </c>
      <c r="V1157" s="30" t="n">
        <f aca="false">U1157+S1157</f>
        <v>0</v>
      </c>
      <c r="W1157" s="30" t="e">
        <f aca="false">V1157/P1157</f>
        <v>#DIV/0!</v>
      </c>
    </row>
    <row r="1158" customFormat="false" ht="15" hidden="false" customHeight="true" outlineLevel="0" collapsed="false">
      <c r="A1158" s="122"/>
      <c r="B1158" s="122"/>
      <c r="C1158" s="122"/>
      <c r="D1158" s="122"/>
      <c r="E1158" s="122"/>
      <c r="F1158" s="122"/>
      <c r="G1158" s="86"/>
      <c r="H1158" s="257"/>
      <c r="I1158" s="257"/>
      <c r="J1158" s="257"/>
      <c r="K1158" s="122"/>
      <c r="L1158" s="199"/>
      <c r="M1158" s="122"/>
      <c r="N1158" s="63"/>
      <c r="O1158" s="63"/>
      <c r="P1158" s="63"/>
      <c r="Q1158" s="63"/>
      <c r="R1158" s="422"/>
      <c r="S1158" s="30" t="n">
        <f aca="false">P1158*R1158</f>
        <v>0</v>
      </c>
      <c r="T1158" s="123"/>
      <c r="U1158" s="192" t="n">
        <f aca="false">S1158*$T$828/SUM($S$828:$S$841)</f>
        <v>0</v>
      </c>
      <c r="V1158" s="30" t="n">
        <f aca="false">U1158+S1158</f>
        <v>0</v>
      </c>
      <c r="W1158" s="30" t="e">
        <f aca="false">V1158/P1158</f>
        <v>#DIV/0!</v>
      </c>
    </row>
    <row r="1159" customFormat="false" ht="15" hidden="false" customHeight="true" outlineLevel="0" collapsed="false">
      <c r="A1159" s="122"/>
      <c r="B1159" s="122"/>
      <c r="C1159" s="122"/>
      <c r="D1159" s="122"/>
      <c r="E1159" s="122"/>
      <c r="F1159" s="122"/>
      <c r="G1159" s="86"/>
      <c r="H1159" s="257"/>
      <c r="I1159" s="257"/>
      <c r="J1159" s="257"/>
      <c r="K1159" s="122"/>
      <c r="L1159" s="199"/>
      <c r="M1159" s="122"/>
      <c r="N1159" s="63"/>
      <c r="O1159" s="63"/>
      <c r="P1159" s="63"/>
      <c r="Q1159" s="63"/>
      <c r="R1159" s="422"/>
      <c r="S1159" s="30" t="n">
        <f aca="false">P1159*R1159</f>
        <v>0</v>
      </c>
      <c r="T1159" s="123"/>
      <c r="U1159" s="192" t="n">
        <f aca="false">S1159*$T$828/SUM($S$828:$S$841)</f>
        <v>0</v>
      </c>
      <c r="V1159" s="30" t="n">
        <f aca="false">U1159+S1159</f>
        <v>0</v>
      </c>
      <c r="W1159" s="30" t="e">
        <f aca="false">V1159/P1159</f>
        <v>#DIV/0!</v>
      </c>
    </row>
    <row r="1160" customFormat="false" ht="15" hidden="false" customHeight="true" outlineLevel="0" collapsed="false">
      <c r="A1160" s="122"/>
      <c r="B1160" s="122"/>
      <c r="C1160" s="122"/>
      <c r="D1160" s="122"/>
      <c r="E1160" s="122"/>
      <c r="F1160" s="122"/>
      <c r="G1160" s="86"/>
      <c r="H1160" s="257"/>
      <c r="I1160" s="257"/>
      <c r="J1160" s="257"/>
      <c r="K1160" s="122"/>
      <c r="L1160" s="199"/>
      <c r="M1160" s="122"/>
      <c r="N1160" s="63"/>
      <c r="O1160" s="63"/>
      <c r="P1160" s="63"/>
      <c r="Q1160" s="63"/>
      <c r="R1160" s="422"/>
      <c r="S1160" s="30" t="n">
        <f aca="false">P1160*R1160</f>
        <v>0</v>
      </c>
      <c r="T1160" s="123"/>
      <c r="U1160" s="192" t="n">
        <f aca="false">S1160*$T$828/SUM($S$828:$S$841)</f>
        <v>0</v>
      </c>
      <c r="V1160" s="30" t="n">
        <f aca="false">U1160+S1160</f>
        <v>0</v>
      </c>
      <c r="W1160" s="30" t="e">
        <f aca="false">V1160/P1160</f>
        <v>#DIV/0!</v>
      </c>
    </row>
    <row r="1161" customFormat="false" ht="15.75" hidden="false" customHeight="true" outlineLevel="0" collapsed="false">
      <c r="A1161" s="122"/>
      <c r="B1161" s="122"/>
      <c r="C1161" s="122"/>
      <c r="D1161" s="122"/>
      <c r="E1161" s="122"/>
      <c r="F1161" s="122"/>
      <c r="G1161" s="86"/>
      <c r="H1161" s="257"/>
      <c r="I1161" s="257"/>
      <c r="J1161" s="257"/>
      <c r="K1161" s="122"/>
      <c r="L1161" s="199"/>
      <c r="M1161" s="122"/>
      <c r="N1161" s="63"/>
      <c r="O1161" s="63"/>
      <c r="P1161" s="63"/>
      <c r="Q1161" s="63"/>
      <c r="R1161" s="422"/>
      <c r="S1161" s="30" t="n">
        <f aca="false">P1161*R1161</f>
        <v>0</v>
      </c>
      <c r="T1161" s="123"/>
      <c r="U1161" s="192" t="n">
        <f aca="false">S1161*$T$828/SUM($S$828:$S$841)</f>
        <v>0</v>
      </c>
      <c r="V1161" s="30" t="n">
        <f aca="false">U1161+S1161</f>
        <v>0</v>
      </c>
      <c r="W1161" s="30" t="e">
        <f aca="false">V1161/P1161</f>
        <v>#DIV/0!</v>
      </c>
    </row>
    <row r="1162" customFormat="false" ht="15" hidden="false" customHeight="true" outlineLevel="0" collapsed="false">
      <c r="A1162" s="122"/>
      <c r="B1162" s="122"/>
      <c r="C1162" s="122"/>
      <c r="D1162" s="122"/>
      <c r="E1162" s="122"/>
      <c r="F1162" s="122"/>
      <c r="G1162" s="86"/>
      <c r="H1162" s="257"/>
      <c r="I1162" s="257"/>
      <c r="J1162" s="257"/>
      <c r="K1162" s="122"/>
      <c r="L1162" s="199"/>
      <c r="M1162" s="122"/>
      <c r="N1162" s="63"/>
      <c r="O1162" s="63"/>
      <c r="P1162" s="63"/>
      <c r="Q1162" s="63"/>
      <c r="R1162" s="424"/>
      <c r="S1162" s="30" t="n">
        <f aca="false">P1162*R1162</f>
        <v>0</v>
      </c>
      <c r="T1162" s="150"/>
      <c r="U1162" s="192" t="n">
        <f aca="false">S1162*$T$828/SUM($S$828:$S$841)</f>
        <v>0</v>
      </c>
      <c r="V1162" s="30" t="n">
        <f aca="false">U1162+S1162</f>
        <v>0</v>
      </c>
      <c r="W1162" s="30" t="e">
        <f aca="false">V1162/P1162</f>
        <v>#DIV/0!</v>
      </c>
    </row>
    <row r="1163" customFormat="false" ht="15.75" hidden="false" customHeight="true" outlineLevel="0" collapsed="false">
      <c r="A1163" s="122"/>
      <c r="B1163" s="122"/>
      <c r="C1163" s="122"/>
      <c r="D1163" s="122"/>
      <c r="E1163" s="122"/>
      <c r="F1163" s="122"/>
      <c r="G1163" s="86"/>
      <c r="H1163" s="257"/>
      <c r="I1163" s="257"/>
      <c r="J1163" s="257"/>
      <c r="K1163" s="122"/>
      <c r="L1163" s="199"/>
      <c r="M1163" s="122"/>
      <c r="N1163" s="63"/>
      <c r="O1163" s="63"/>
      <c r="P1163" s="63"/>
      <c r="Q1163" s="63"/>
      <c r="R1163" s="424"/>
      <c r="S1163" s="30" t="n">
        <f aca="false">P1163*R1163</f>
        <v>0</v>
      </c>
      <c r="T1163" s="150"/>
      <c r="U1163" s="192" t="n">
        <f aca="false">S1163*$T$828/SUM($S$828:$S$841)</f>
        <v>0</v>
      </c>
      <c r="V1163" s="30" t="n">
        <f aca="false">U1163+S1163</f>
        <v>0</v>
      </c>
      <c r="W1163" s="30" t="e">
        <f aca="false">V1163/P1163</f>
        <v>#DIV/0!</v>
      </c>
    </row>
    <row r="1164" customFormat="false" ht="15.75" hidden="false" customHeight="true" outlineLevel="0" collapsed="false">
      <c r="A1164" s="122"/>
      <c r="B1164" s="122"/>
      <c r="C1164" s="122"/>
      <c r="D1164" s="122"/>
      <c r="E1164" s="122"/>
      <c r="F1164" s="122"/>
      <c r="G1164" s="86"/>
      <c r="H1164" s="257"/>
      <c r="I1164" s="257"/>
      <c r="J1164" s="257"/>
      <c r="K1164" s="122"/>
      <c r="L1164" s="199"/>
      <c r="M1164" s="122"/>
      <c r="N1164" s="63"/>
      <c r="O1164" s="63"/>
      <c r="P1164" s="63"/>
      <c r="Q1164" s="63"/>
      <c r="R1164" s="258"/>
      <c r="S1164" s="30" t="n">
        <f aca="false">P1164*R1164</f>
        <v>0</v>
      </c>
      <c r="T1164" s="150"/>
      <c r="U1164" s="192" t="n">
        <f aca="false">S1164*$T$828/SUM($S$828:$S$841)</f>
        <v>0</v>
      </c>
      <c r="V1164" s="30" t="n">
        <f aca="false">U1164+S1164</f>
        <v>0</v>
      </c>
      <c r="W1164" s="30" t="e">
        <f aca="false">V1164/P1164</f>
        <v>#DIV/0!</v>
      </c>
    </row>
    <row r="1165" customFormat="false" ht="15.75" hidden="false" customHeight="true" outlineLevel="0" collapsed="false">
      <c r="A1165" s="122"/>
      <c r="B1165" s="122"/>
      <c r="C1165" s="122"/>
      <c r="D1165" s="122"/>
      <c r="E1165" s="122"/>
      <c r="F1165" s="122"/>
      <c r="G1165" s="86"/>
      <c r="H1165" s="257"/>
      <c r="I1165" s="257"/>
      <c r="J1165" s="257"/>
      <c r="K1165" s="122"/>
      <c r="L1165" s="199"/>
      <c r="M1165" s="122"/>
      <c r="N1165" s="63"/>
      <c r="O1165" s="63"/>
      <c r="P1165" s="63"/>
      <c r="Q1165" s="63"/>
      <c r="R1165" s="258"/>
      <c r="S1165" s="30" t="n">
        <f aca="false">P1165*R1165</f>
        <v>0</v>
      </c>
      <c r="T1165" s="150"/>
      <c r="U1165" s="192" t="n">
        <f aca="false">S1165*$T$828/SUM($S$828:$S$841)</f>
        <v>0</v>
      </c>
      <c r="V1165" s="30" t="n">
        <f aca="false">U1165+S1165</f>
        <v>0</v>
      </c>
      <c r="W1165" s="30" t="e">
        <f aca="false">V1165/P1165</f>
        <v>#DIV/0!</v>
      </c>
    </row>
    <row r="1166" customFormat="false" ht="15" hidden="false" customHeight="true" outlineLevel="0" collapsed="false">
      <c r="A1166" s="122"/>
      <c r="B1166" s="122"/>
      <c r="C1166" s="122"/>
      <c r="D1166" s="122"/>
      <c r="E1166" s="122"/>
      <c r="F1166" s="122"/>
      <c r="G1166" s="86"/>
      <c r="H1166" s="257"/>
      <c r="I1166" s="257"/>
      <c r="J1166" s="257"/>
      <c r="K1166" s="122"/>
      <c r="L1166" s="199"/>
      <c r="M1166" s="122"/>
      <c r="N1166" s="63"/>
      <c r="O1166" s="63"/>
      <c r="P1166" s="63"/>
      <c r="Q1166" s="63"/>
      <c r="R1166" s="429"/>
      <c r="S1166" s="30" t="n">
        <f aca="false">P1166*R1166</f>
        <v>0</v>
      </c>
      <c r="T1166" s="259"/>
      <c r="U1166" s="192" t="n">
        <f aca="false">S1166*$T$828/SUM($S$828:$S$841)</f>
        <v>0</v>
      </c>
      <c r="V1166" s="30" t="n">
        <f aca="false">U1166+S1166</f>
        <v>0</v>
      </c>
      <c r="W1166" s="30" t="e">
        <f aca="false">V1166/P1166</f>
        <v>#DIV/0!</v>
      </c>
    </row>
    <row r="1167" customFormat="false" ht="15.75" hidden="false" customHeight="true" outlineLevel="0" collapsed="false">
      <c r="A1167" s="122"/>
      <c r="B1167" s="122"/>
      <c r="C1167" s="122"/>
      <c r="D1167" s="122"/>
      <c r="E1167" s="122"/>
      <c r="F1167" s="122"/>
      <c r="G1167" s="86"/>
      <c r="H1167" s="257"/>
      <c r="I1167" s="257"/>
      <c r="J1167" s="257"/>
      <c r="K1167" s="122"/>
      <c r="L1167" s="199"/>
      <c r="M1167" s="122"/>
      <c r="N1167" s="63"/>
      <c r="O1167" s="63"/>
      <c r="P1167" s="63"/>
      <c r="Q1167" s="63"/>
      <c r="R1167" s="429"/>
      <c r="S1167" s="30" t="n">
        <f aca="false">P1167*R1167</f>
        <v>0</v>
      </c>
      <c r="T1167" s="259"/>
      <c r="U1167" s="192" t="n">
        <f aca="false">S1167*$T$828/SUM($S$828:$S$841)</f>
        <v>0</v>
      </c>
      <c r="V1167" s="30" t="n">
        <f aca="false">U1167+S1167</f>
        <v>0</v>
      </c>
      <c r="W1167" s="30" t="e">
        <f aca="false">V1167/P1167</f>
        <v>#DIV/0!</v>
      </c>
    </row>
    <row r="1168" customFormat="false" ht="15" hidden="false" customHeight="true" outlineLevel="0" collapsed="false">
      <c r="A1168" s="122"/>
      <c r="B1168" s="122"/>
      <c r="C1168" s="122"/>
      <c r="D1168" s="122"/>
      <c r="E1168" s="122"/>
      <c r="F1168" s="122"/>
      <c r="G1168" s="86"/>
      <c r="H1168" s="257"/>
      <c r="I1168" s="257"/>
      <c r="J1168" s="257"/>
      <c r="K1168" s="122"/>
      <c r="L1168" s="199"/>
      <c r="M1168" s="122"/>
      <c r="N1168" s="63"/>
      <c r="O1168" s="63"/>
      <c r="P1168" s="63"/>
      <c r="Q1168" s="63"/>
      <c r="R1168" s="422"/>
      <c r="S1168" s="30" t="n">
        <f aca="false">P1168*R1168</f>
        <v>0</v>
      </c>
      <c r="T1168" s="123"/>
      <c r="U1168" s="192" t="n">
        <f aca="false">S1168*$T$828/SUM($S$828:$S$841)</f>
        <v>0</v>
      </c>
      <c r="V1168" s="30" t="n">
        <f aca="false">U1168+S1168</f>
        <v>0</v>
      </c>
      <c r="W1168" s="30" t="e">
        <f aca="false">V1168/P1168</f>
        <v>#DIV/0!</v>
      </c>
    </row>
    <row r="1169" customFormat="false" ht="15" hidden="false" customHeight="true" outlineLevel="0" collapsed="false">
      <c r="A1169" s="122"/>
      <c r="B1169" s="122"/>
      <c r="C1169" s="122"/>
      <c r="D1169" s="122"/>
      <c r="E1169" s="122"/>
      <c r="F1169" s="122"/>
      <c r="G1169" s="86"/>
      <c r="H1169" s="257"/>
      <c r="I1169" s="257"/>
      <c r="J1169" s="257"/>
      <c r="K1169" s="122"/>
      <c r="L1169" s="199"/>
      <c r="M1169" s="122"/>
      <c r="N1169" s="63"/>
      <c r="O1169" s="63"/>
      <c r="P1169" s="63"/>
      <c r="Q1169" s="63"/>
      <c r="R1169" s="422"/>
      <c r="S1169" s="30" t="n">
        <f aca="false">P1169*R1169</f>
        <v>0</v>
      </c>
      <c r="T1169" s="123"/>
      <c r="U1169" s="192" t="n">
        <f aca="false">S1169*$T$828/SUM($S$828:$S$841)</f>
        <v>0</v>
      </c>
      <c r="V1169" s="30" t="n">
        <f aca="false">U1169+S1169</f>
        <v>0</v>
      </c>
      <c r="W1169" s="30" t="e">
        <f aca="false">V1169/P1169</f>
        <v>#DIV/0!</v>
      </c>
    </row>
    <row r="1170" customFormat="false" ht="15" hidden="false" customHeight="true" outlineLevel="0" collapsed="false">
      <c r="A1170" s="122"/>
      <c r="B1170" s="122"/>
      <c r="C1170" s="122"/>
      <c r="D1170" s="122"/>
      <c r="E1170" s="122"/>
      <c r="F1170" s="122"/>
      <c r="G1170" s="86"/>
      <c r="H1170" s="257"/>
      <c r="I1170" s="257"/>
      <c r="J1170" s="257"/>
      <c r="K1170" s="122"/>
      <c r="L1170" s="199"/>
      <c r="M1170" s="122"/>
      <c r="N1170" s="63"/>
      <c r="O1170" s="63"/>
      <c r="P1170" s="63"/>
      <c r="Q1170" s="63"/>
      <c r="R1170" s="422"/>
      <c r="S1170" s="30" t="n">
        <f aca="false">P1170*R1170</f>
        <v>0</v>
      </c>
      <c r="T1170" s="123"/>
      <c r="U1170" s="192" t="n">
        <f aca="false">S1170*$T$828/SUM($S$828:$S$841)</f>
        <v>0</v>
      </c>
      <c r="V1170" s="30" t="n">
        <f aca="false">U1170+S1170</f>
        <v>0</v>
      </c>
      <c r="W1170" s="30" t="e">
        <f aca="false">V1170/P1170</f>
        <v>#DIV/0!</v>
      </c>
    </row>
    <row r="1171" customFormat="false" ht="15" hidden="false" customHeight="true" outlineLevel="0" collapsed="false">
      <c r="A1171" s="122"/>
      <c r="B1171" s="122"/>
      <c r="C1171" s="122"/>
      <c r="D1171" s="122"/>
      <c r="E1171" s="122"/>
      <c r="F1171" s="122"/>
      <c r="G1171" s="86"/>
      <c r="H1171" s="257"/>
      <c r="I1171" s="257"/>
      <c r="J1171" s="257"/>
      <c r="K1171" s="122"/>
      <c r="L1171" s="199"/>
      <c r="M1171" s="122"/>
      <c r="N1171" s="63"/>
      <c r="O1171" s="63"/>
      <c r="P1171" s="63"/>
      <c r="Q1171" s="63"/>
      <c r="R1171" s="422"/>
      <c r="S1171" s="30" t="n">
        <f aca="false">P1171*R1171</f>
        <v>0</v>
      </c>
      <c r="T1171" s="123"/>
      <c r="U1171" s="192" t="n">
        <f aca="false">S1171*$T$828/SUM($S$828:$S$841)</f>
        <v>0</v>
      </c>
      <c r="V1171" s="30" t="n">
        <f aca="false">U1171+S1171</f>
        <v>0</v>
      </c>
      <c r="W1171" s="30" t="e">
        <f aca="false">V1171/P1171</f>
        <v>#DIV/0!</v>
      </c>
    </row>
    <row r="1172" customFormat="false" ht="15" hidden="false" customHeight="true" outlineLevel="0" collapsed="false">
      <c r="A1172" s="122"/>
      <c r="B1172" s="122"/>
      <c r="C1172" s="122"/>
      <c r="D1172" s="122"/>
      <c r="E1172" s="122"/>
      <c r="F1172" s="122"/>
      <c r="G1172" s="86"/>
      <c r="H1172" s="257"/>
      <c r="I1172" s="257"/>
      <c r="J1172" s="257"/>
      <c r="K1172" s="122"/>
      <c r="L1172" s="199"/>
      <c r="M1172" s="122"/>
      <c r="N1172" s="63"/>
      <c r="O1172" s="63"/>
      <c r="P1172" s="63"/>
      <c r="Q1172" s="63"/>
      <c r="R1172" s="422"/>
      <c r="S1172" s="30" t="n">
        <f aca="false">P1172*R1172</f>
        <v>0</v>
      </c>
      <c r="T1172" s="123"/>
      <c r="U1172" s="192" t="n">
        <f aca="false">S1172*$T$828/SUM($S$828:$S$841)</f>
        <v>0</v>
      </c>
      <c r="V1172" s="30" t="n">
        <f aca="false">U1172+S1172</f>
        <v>0</v>
      </c>
      <c r="W1172" s="30" t="e">
        <f aca="false">V1172/P1172</f>
        <v>#DIV/0!</v>
      </c>
    </row>
    <row r="1173" customFormat="false" ht="15" hidden="false" customHeight="true" outlineLevel="0" collapsed="false">
      <c r="A1173" s="122"/>
      <c r="B1173" s="122"/>
      <c r="C1173" s="122"/>
      <c r="D1173" s="122"/>
      <c r="E1173" s="122"/>
      <c r="F1173" s="122"/>
      <c r="G1173" s="86"/>
      <c r="H1173" s="257"/>
      <c r="I1173" s="257"/>
      <c r="J1173" s="257"/>
      <c r="K1173" s="122"/>
      <c r="L1173" s="199"/>
      <c r="M1173" s="122"/>
      <c r="N1173" s="63"/>
      <c r="O1173" s="63"/>
      <c r="P1173" s="63"/>
      <c r="Q1173" s="63"/>
      <c r="R1173" s="422"/>
      <c r="S1173" s="30" t="n">
        <f aca="false">P1173*R1173</f>
        <v>0</v>
      </c>
      <c r="T1173" s="123"/>
      <c r="U1173" s="192" t="n">
        <f aca="false">S1173*$T$828/SUM($S$828:$S$841)</f>
        <v>0</v>
      </c>
      <c r="V1173" s="30" t="n">
        <f aca="false">U1173+S1173</f>
        <v>0</v>
      </c>
      <c r="W1173" s="30" t="e">
        <f aca="false">V1173/P1173</f>
        <v>#DIV/0!</v>
      </c>
    </row>
    <row r="1174" customFormat="false" ht="15" hidden="false" customHeight="true" outlineLevel="0" collapsed="false">
      <c r="A1174" s="122"/>
      <c r="B1174" s="122"/>
      <c r="C1174" s="122"/>
      <c r="D1174" s="122"/>
      <c r="E1174" s="122"/>
      <c r="F1174" s="122"/>
      <c r="G1174" s="86"/>
      <c r="H1174" s="257"/>
      <c r="I1174" s="257"/>
      <c r="J1174" s="257"/>
      <c r="K1174" s="122"/>
      <c r="L1174" s="199"/>
      <c r="M1174" s="122"/>
      <c r="N1174" s="63"/>
      <c r="O1174" s="63"/>
      <c r="P1174" s="63"/>
      <c r="Q1174" s="63"/>
      <c r="R1174" s="422"/>
      <c r="S1174" s="30" t="n">
        <f aca="false">P1174*R1174</f>
        <v>0</v>
      </c>
      <c r="T1174" s="123"/>
      <c r="U1174" s="192" t="n">
        <f aca="false">S1174*$T$828/SUM($S$828:$S$841)</f>
        <v>0</v>
      </c>
      <c r="V1174" s="30" t="n">
        <f aca="false">U1174+S1174</f>
        <v>0</v>
      </c>
      <c r="W1174" s="30" t="e">
        <f aca="false">V1174/P1174</f>
        <v>#DIV/0!</v>
      </c>
    </row>
    <row r="1175" customFormat="false" ht="15" hidden="false" customHeight="true" outlineLevel="0" collapsed="false">
      <c r="A1175" s="122"/>
      <c r="B1175" s="122"/>
      <c r="C1175" s="122"/>
      <c r="D1175" s="122"/>
      <c r="E1175" s="122"/>
      <c r="F1175" s="122"/>
      <c r="G1175" s="86"/>
      <c r="H1175" s="257"/>
      <c r="I1175" s="257"/>
      <c r="J1175" s="257"/>
      <c r="K1175" s="122"/>
      <c r="L1175" s="199"/>
      <c r="M1175" s="122"/>
      <c r="N1175" s="122"/>
      <c r="O1175" s="425"/>
      <c r="P1175" s="63"/>
      <c r="Q1175" s="63"/>
      <c r="R1175" s="422"/>
      <c r="S1175" s="30" t="n">
        <f aca="false">P1175*R1175</f>
        <v>0</v>
      </c>
      <c r="T1175" s="123"/>
      <c r="U1175" s="192" t="n">
        <f aca="false">S1175*$T$828/SUM($S$828:$S$841)</f>
        <v>0</v>
      </c>
      <c r="V1175" s="30" t="n">
        <f aca="false">U1175+S1175</f>
        <v>0</v>
      </c>
      <c r="W1175" s="30" t="e">
        <f aca="false">V1175/P1175</f>
        <v>#DIV/0!</v>
      </c>
    </row>
    <row r="1176" customFormat="false" ht="15" hidden="false" customHeight="true" outlineLevel="0" collapsed="false">
      <c r="A1176" s="122"/>
      <c r="B1176" s="122"/>
      <c r="C1176" s="122"/>
      <c r="D1176" s="122"/>
      <c r="E1176" s="122"/>
      <c r="F1176" s="122"/>
      <c r="G1176" s="86"/>
      <c r="H1176" s="257"/>
      <c r="I1176" s="257"/>
      <c r="J1176" s="257"/>
      <c r="K1176" s="122"/>
      <c r="L1176" s="199"/>
      <c r="M1176" s="122"/>
      <c r="N1176" s="63"/>
      <c r="O1176" s="63"/>
      <c r="P1176" s="63"/>
      <c r="Q1176" s="63"/>
      <c r="R1176" s="422"/>
      <c r="S1176" s="30" t="n">
        <f aca="false">P1176*R1176</f>
        <v>0</v>
      </c>
      <c r="T1176" s="123"/>
      <c r="U1176" s="192" t="n">
        <f aca="false">S1176*$T$828/SUM($S$828:$S$841)</f>
        <v>0</v>
      </c>
      <c r="V1176" s="30" t="n">
        <f aca="false">U1176+S1176</f>
        <v>0</v>
      </c>
      <c r="W1176" s="30" t="e">
        <f aca="false">V1176/P1176</f>
        <v>#DIV/0!</v>
      </c>
    </row>
    <row r="1177" customFormat="false" ht="15" hidden="false" customHeight="true" outlineLevel="0" collapsed="false">
      <c r="A1177" s="122"/>
      <c r="B1177" s="122"/>
      <c r="C1177" s="122"/>
      <c r="D1177" s="122"/>
      <c r="E1177" s="122"/>
      <c r="F1177" s="122"/>
      <c r="G1177" s="86"/>
      <c r="H1177" s="257"/>
      <c r="I1177" s="257"/>
      <c r="J1177" s="257"/>
      <c r="K1177" s="122"/>
      <c r="L1177" s="199"/>
      <c r="M1177" s="122"/>
      <c r="N1177" s="63"/>
      <c r="O1177" s="63"/>
      <c r="P1177" s="63"/>
      <c r="Q1177" s="63"/>
      <c r="R1177" s="422"/>
      <c r="S1177" s="30" t="n">
        <f aca="false">P1177*R1177</f>
        <v>0</v>
      </c>
      <c r="T1177" s="123"/>
      <c r="U1177" s="192" t="n">
        <f aca="false">S1177*$T$828/SUM($S$828:$S$841)</f>
        <v>0</v>
      </c>
      <c r="V1177" s="30" t="n">
        <f aca="false">U1177+S1177</f>
        <v>0</v>
      </c>
      <c r="W1177" s="30" t="e">
        <f aca="false">V1177/P1177</f>
        <v>#DIV/0!</v>
      </c>
    </row>
    <row r="1178" customFormat="false" ht="15" hidden="false" customHeight="true" outlineLevel="0" collapsed="false">
      <c r="A1178" s="122"/>
      <c r="B1178" s="122"/>
      <c r="C1178" s="122"/>
      <c r="D1178" s="122"/>
      <c r="E1178" s="122"/>
      <c r="F1178" s="122"/>
      <c r="G1178" s="86"/>
      <c r="H1178" s="257"/>
      <c r="I1178" s="257"/>
      <c r="J1178" s="257"/>
      <c r="K1178" s="122"/>
      <c r="L1178" s="199"/>
      <c r="M1178" s="122"/>
      <c r="N1178" s="63"/>
      <c r="O1178" s="63"/>
      <c r="P1178" s="63"/>
      <c r="Q1178" s="63"/>
      <c r="R1178" s="422"/>
      <c r="S1178" s="30" t="n">
        <f aca="false">P1178*R1178</f>
        <v>0</v>
      </c>
      <c r="T1178" s="123"/>
      <c r="U1178" s="192" t="n">
        <f aca="false">S1178*$T$828/SUM($S$828:$S$841)</f>
        <v>0</v>
      </c>
      <c r="V1178" s="30" t="n">
        <f aca="false">U1178+S1178</f>
        <v>0</v>
      </c>
      <c r="W1178" s="30" t="e">
        <f aca="false">V1178/P1178</f>
        <v>#DIV/0!</v>
      </c>
    </row>
    <row r="1179" customFormat="false" ht="15.75" hidden="false" customHeight="true" outlineLevel="0" collapsed="false">
      <c r="A1179" s="122"/>
      <c r="B1179" s="122"/>
      <c r="C1179" s="122"/>
      <c r="D1179" s="122"/>
      <c r="E1179" s="122"/>
      <c r="F1179" s="122"/>
      <c r="G1179" s="86"/>
      <c r="H1179" s="257"/>
      <c r="I1179" s="257"/>
      <c r="J1179" s="257"/>
      <c r="K1179" s="122"/>
      <c r="L1179" s="199"/>
      <c r="M1179" s="122"/>
      <c r="N1179" s="63"/>
      <c r="O1179" s="63"/>
      <c r="P1179" s="63"/>
      <c r="Q1179" s="63"/>
      <c r="R1179" s="422"/>
      <c r="S1179" s="30" t="n">
        <f aca="false">P1179*R1179</f>
        <v>0</v>
      </c>
      <c r="T1179" s="123"/>
      <c r="U1179" s="192" t="n">
        <f aca="false">S1179*$T$828/SUM($S$828:$S$841)</f>
        <v>0</v>
      </c>
      <c r="V1179" s="30" t="n">
        <f aca="false">U1179+S1179</f>
        <v>0</v>
      </c>
      <c r="W1179" s="30" t="e">
        <f aca="false">V1179/P1179</f>
        <v>#DIV/0!</v>
      </c>
    </row>
    <row r="1180" customFormat="false" ht="15" hidden="false" customHeight="true" outlineLevel="0" collapsed="false">
      <c r="A1180" s="122"/>
      <c r="B1180" s="122"/>
      <c r="C1180" s="122"/>
      <c r="D1180" s="122"/>
      <c r="E1180" s="122"/>
      <c r="F1180" s="122"/>
      <c r="G1180" s="86"/>
      <c r="H1180" s="257"/>
      <c r="I1180" s="257"/>
      <c r="J1180" s="257"/>
      <c r="K1180" s="122"/>
      <c r="L1180" s="199"/>
      <c r="M1180" s="122"/>
      <c r="N1180" s="63"/>
      <c r="O1180" s="63"/>
      <c r="P1180" s="63"/>
      <c r="Q1180" s="63"/>
      <c r="R1180" s="422"/>
      <c r="S1180" s="30" t="n">
        <f aca="false">P1180*R1180</f>
        <v>0</v>
      </c>
      <c r="T1180" s="123"/>
      <c r="U1180" s="192" t="n">
        <f aca="false">S1180*$T$828/SUM($S$828:$S$841)</f>
        <v>0</v>
      </c>
      <c r="V1180" s="30" t="n">
        <f aca="false">U1180+S1180</f>
        <v>0</v>
      </c>
      <c r="W1180" s="30" t="e">
        <f aca="false">V1180/P1180</f>
        <v>#DIV/0!</v>
      </c>
    </row>
    <row r="1181" customFormat="false" ht="15" hidden="false" customHeight="true" outlineLevel="0" collapsed="false">
      <c r="A1181" s="122"/>
      <c r="B1181" s="122"/>
      <c r="C1181" s="122"/>
      <c r="D1181" s="122"/>
      <c r="E1181" s="122"/>
      <c r="F1181" s="122"/>
      <c r="G1181" s="86"/>
      <c r="H1181" s="257"/>
      <c r="I1181" s="257"/>
      <c r="J1181" s="257"/>
      <c r="K1181" s="122"/>
      <c r="L1181" s="199"/>
      <c r="M1181" s="122"/>
      <c r="N1181" s="63"/>
      <c r="O1181" s="63"/>
      <c r="P1181" s="63"/>
      <c r="Q1181" s="63"/>
      <c r="R1181" s="422"/>
      <c r="S1181" s="30" t="n">
        <f aca="false">P1181*R1181</f>
        <v>0</v>
      </c>
      <c r="T1181" s="123"/>
      <c r="U1181" s="192" t="n">
        <f aca="false">S1181*$T$828/SUM($S$828:$S$841)</f>
        <v>0</v>
      </c>
      <c r="V1181" s="30" t="n">
        <f aca="false">U1181+S1181</f>
        <v>0</v>
      </c>
      <c r="W1181" s="30" t="e">
        <f aca="false">V1181/P1181</f>
        <v>#DIV/0!</v>
      </c>
    </row>
    <row r="1182" customFormat="false" ht="15" hidden="false" customHeight="true" outlineLevel="0" collapsed="false">
      <c r="A1182" s="122"/>
      <c r="B1182" s="122"/>
      <c r="C1182" s="122"/>
      <c r="D1182" s="122"/>
      <c r="E1182" s="122"/>
      <c r="F1182" s="122"/>
      <c r="G1182" s="86"/>
      <c r="H1182" s="257"/>
      <c r="I1182" s="257"/>
      <c r="J1182" s="257"/>
      <c r="K1182" s="122"/>
      <c r="L1182" s="199"/>
      <c r="M1182" s="122"/>
      <c r="N1182" s="63"/>
      <c r="O1182" s="63"/>
      <c r="P1182" s="63"/>
      <c r="Q1182" s="63"/>
      <c r="R1182" s="422"/>
      <c r="S1182" s="30" t="n">
        <f aca="false">P1182*R1182</f>
        <v>0</v>
      </c>
      <c r="T1182" s="123"/>
      <c r="U1182" s="192" t="n">
        <f aca="false">S1182*$T$828/SUM($S$828:$S$841)</f>
        <v>0</v>
      </c>
      <c r="V1182" s="30" t="n">
        <f aca="false">U1182+S1182</f>
        <v>0</v>
      </c>
      <c r="W1182" s="30" t="e">
        <f aca="false">V1182/P1182</f>
        <v>#DIV/0!</v>
      </c>
    </row>
    <row r="1183" customFormat="false" ht="15" hidden="false" customHeight="true" outlineLevel="0" collapsed="false">
      <c r="A1183" s="122"/>
      <c r="B1183" s="122"/>
      <c r="C1183" s="122"/>
      <c r="D1183" s="122"/>
      <c r="E1183" s="122"/>
      <c r="F1183" s="122"/>
      <c r="G1183" s="86"/>
      <c r="H1183" s="257"/>
      <c r="I1183" s="257"/>
      <c r="J1183" s="257"/>
      <c r="K1183" s="122"/>
      <c r="L1183" s="199"/>
      <c r="M1183" s="122"/>
      <c r="N1183" s="63"/>
      <c r="O1183" s="63"/>
      <c r="P1183" s="63"/>
      <c r="Q1183" s="63"/>
      <c r="R1183" s="422"/>
      <c r="S1183" s="30" t="n">
        <f aca="false">P1183*R1183</f>
        <v>0</v>
      </c>
      <c r="T1183" s="123"/>
      <c r="U1183" s="192" t="n">
        <f aca="false">S1183*$T$828/SUM($S$828:$S$841)</f>
        <v>0</v>
      </c>
      <c r="V1183" s="30" t="n">
        <f aca="false">U1183+S1183</f>
        <v>0</v>
      </c>
      <c r="W1183" s="30" t="e">
        <f aca="false">V1183/P1183</f>
        <v>#DIV/0!</v>
      </c>
    </row>
    <row r="1184" customFormat="false" ht="15" hidden="false" customHeight="true" outlineLevel="0" collapsed="false">
      <c r="A1184" s="122"/>
      <c r="B1184" s="122"/>
      <c r="C1184" s="122"/>
      <c r="D1184" s="122"/>
      <c r="E1184" s="122"/>
      <c r="F1184" s="122"/>
      <c r="G1184" s="86"/>
      <c r="H1184" s="257"/>
      <c r="I1184" s="257"/>
      <c r="J1184" s="257"/>
      <c r="K1184" s="122"/>
      <c r="L1184" s="199"/>
      <c r="M1184" s="122"/>
      <c r="N1184" s="63"/>
      <c r="O1184" s="63"/>
      <c r="P1184" s="63"/>
      <c r="Q1184" s="63"/>
      <c r="R1184" s="422"/>
      <c r="S1184" s="30" t="n">
        <f aca="false">P1184*R1184</f>
        <v>0</v>
      </c>
      <c r="T1184" s="123"/>
      <c r="U1184" s="192" t="n">
        <f aca="false">S1184*$T$828/SUM($S$828:$S$841)</f>
        <v>0</v>
      </c>
      <c r="V1184" s="30" t="n">
        <f aca="false">U1184+S1184</f>
        <v>0</v>
      </c>
      <c r="W1184" s="30" t="e">
        <f aca="false">V1184/P1184</f>
        <v>#DIV/0!</v>
      </c>
    </row>
    <row r="1185" customFormat="false" ht="15" hidden="false" customHeight="true" outlineLevel="0" collapsed="false">
      <c r="A1185" s="122"/>
      <c r="B1185" s="122"/>
      <c r="C1185" s="122"/>
      <c r="D1185" s="122"/>
      <c r="E1185" s="122"/>
      <c r="F1185" s="122"/>
      <c r="G1185" s="86"/>
      <c r="H1185" s="257"/>
      <c r="I1185" s="257"/>
      <c r="J1185" s="257"/>
      <c r="K1185" s="122"/>
      <c r="L1185" s="199"/>
      <c r="M1185" s="122"/>
      <c r="N1185" s="63"/>
      <c r="O1185" s="63"/>
      <c r="P1185" s="63"/>
      <c r="Q1185" s="63"/>
      <c r="R1185" s="422"/>
      <c r="S1185" s="30" t="n">
        <f aca="false">P1185*R1185</f>
        <v>0</v>
      </c>
      <c r="T1185" s="123"/>
      <c r="U1185" s="192" t="n">
        <f aca="false">S1185*$T$828/SUM($S$828:$S$841)</f>
        <v>0</v>
      </c>
      <c r="V1185" s="30" t="n">
        <f aca="false">U1185+S1185</f>
        <v>0</v>
      </c>
      <c r="W1185" s="30" t="e">
        <f aca="false">V1185/P1185</f>
        <v>#DIV/0!</v>
      </c>
    </row>
    <row r="1186" customFormat="false" ht="15" hidden="false" customHeight="true" outlineLevel="0" collapsed="false">
      <c r="A1186" s="122"/>
      <c r="B1186" s="122"/>
      <c r="C1186" s="122"/>
      <c r="D1186" s="122"/>
      <c r="E1186" s="122"/>
      <c r="F1186" s="122"/>
      <c r="G1186" s="86"/>
      <c r="H1186" s="257"/>
      <c r="I1186" s="257"/>
      <c r="J1186" s="257"/>
      <c r="K1186" s="122"/>
      <c r="L1186" s="199"/>
      <c r="M1186" s="122"/>
      <c r="N1186" s="63"/>
      <c r="O1186" s="63"/>
      <c r="P1186" s="63"/>
      <c r="Q1186" s="63"/>
      <c r="R1186" s="422"/>
      <c r="S1186" s="30" t="n">
        <f aca="false">P1186*R1186</f>
        <v>0</v>
      </c>
      <c r="T1186" s="123"/>
      <c r="U1186" s="192" t="n">
        <f aca="false">S1186*$T$828/SUM($S$828:$S$841)</f>
        <v>0</v>
      </c>
      <c r="V1186" s="30" t="n">
        <f aca="false">U1186+S1186</f>
        <v>0</v>
      </c>
      <c r="W1186" s="30" t="e">
        <f aca="false">V1186/P1186</f>
        <v>#DIV/0!</v>
      </c>
    </row>
    <row r="1187" customFormat="false" ht="15" hidden="false" customHeight="true" outlineLevel="0" collapsed="false">
      <c r="A1187" s="122"/>
      <c r="B1187" s="122"/>
      <c r="C1187" s="122"/>
      <c r="D1187" s="122"/>
      <c r="E1187" s="122"/>
      <c r="F1187" s="122"/>
      <c r="G1187" s="86"/>
      <c r="H1187" s="257"/>
      <c r="I1187" s="257"/>
      <c r="J1187" s="257"/>
      <c r="K1187" s="122"/>
      <c r="L1187" s="199"/>
      <c r="M1187" s="122"/>
      <c r="N1187" s="63"/>
      <c r="O1187" s="63"/>
      <c r="P1187" s="63"/>
      <c r="Q1187" s="63"/>
      <c r="R1187" s="422"/>
      <c r="S1187" s="30" t="n">
        <f aca="false">P1187*R1187</f>
        <v>0</v>
      </c>
      <c r="T1187" s="123"/>
      <c r="U1187" s="192" t="n">
        <f aca="false">S1187*$T$828/SUM($S$828:$S$841)</f>
        <v>0</v>
      </c>
      <c r="V1187" s="30" t="n">
        <f aca="false">U1187+S1187</f>
        <v>0</v>
      </c>
      <c r="W1187" s="30" t="e">
        <f aca="false">V1187/P1187</f>
        <v>#DIV/0!</v>
      </c>
    </row>
    <row r="1188" customFormat="false" ht="15" hidden="false" customHeight="true" outlineLevel="0" collapsed="false">
      <c r="A1188" s="122"/>
      <c r="B1188" s="122"/>
      <c r="C1188" s="122"/>
      <c r="D1188" s="122"/>
      <c r="E1188" s="122"/>
      <c r="F1188" s="122"/>
      <c r="G1188" s="86"/>
      <c r="H1188" s="257"/>
      <c r="I1188" s="257"/>
      <c r="J1188" s="257"/>
      <c r="K1188" s="122"/>
      <c r="L1188" s="199"/>
      <c r="M1188" s="122"/>
      <c r="N1188" s="63"/>
      <c r="O1188" s="63"/>
      <c r="P1188" s="63"/>
      <c r="Q1188" s="63"/>
      <c r="R1188" s="422"/>
      <c r="S1188" s="30" t="n">
        <f aca="false">P1188*R1188</f>
        <v>0</v>
      </c>
      <c r="T1188" s="123"/>
      <c r="U1188" s="192" t="n">
        <f aca="false">S1188*$T$828/SUM($S$828:$S$841)</f>
        <v>0</v>
      </c>
      <c r="V1188" s="30" t="n">
        <f aca="false">U1188+S1188</f>
        <v>0</v>
      </c>
      <c r="W1188" s="30" t="e">
        <f aca="false">V1188/P1188</f>
        <v>#DIV/0!</v>
      </c>
    </row>
    <row r="1189" customFormat="false" ht="15" hidden="false" customHeight="true" outlineLevel="0" collapsed="false">
      <c r="A1189" s="122"/>
      <c r="B1189" s="122"/>
      <c r="C1189" s="122"/>
      <c r="D1189" s="122"/>
      <c r="E1189" s="122"/>
      <c r="F1189" s="122"/>
      <c r="G1189" s="86"/>
      <c r="H1189" s="257"/>
      <c r="I1189" s="257"/>
      <c r="J1189" s="257"/>
      <c r="K1189" s="122"/>
      <c r="L1189" s="199"/>
      <c r="M1189" s="122"/>
      <c r="N1189" s="63"/>
      <c r="O1189" s="63"/>
      <c r="P1189" s="63"/>
      <c r="Q1189" s="63"/>
      <c r="R1189" s="422"/>
      <c r="S1189" s="30" t="n">
        <f aca="false">P1189*R1189</f>
        <v>0</v>
      </c>
      <c r="T1189" s="123"/>
      <c r="U1189" s="192" t="n">
        <f aca="false">S1189*$T$828/SUM($S$828:$S$841)</f>
        <v>0</v>
      </c>
      <c r="V1189" s="30" t="n">
        <f aca="false">U1189+S1189</f>
        <v>0</v>
      </c>
      <c r="W1189" s="30" t="e">
        <f aca="false">V1189/P1189</f>
        <v>#DIV/0!</v>
      </c>
    </row>
    <row r="1190" customFormat="false" ht="15.75" hidden="false" customHeight="true" outlineLevel="0" collapsed="false">
      <c r="A1190" s="122"/>
      <c r="B1190" s="122"/>
      <c r="C1190" s="122"/>
      <c r="D1190" s="122"/>
      <c r="E1190" s="122"/>
      <c r="F1190" s="122"/>
      <c r="G1190" s="86"/>
      <c r="H1190" s="257"/>
      <c r="I1190" s="257"/>
      <c r="J1190" s="257"/>
      <c r="K1190" s="122"/>
      <c r="L1190" s="199"/>
      <c r="M1190" s="122"/>
      <c r="N1190" s="63"/>
      <c r="O1190" s="63"/>
      <c r="P1190" s="63"/>
      <c r="Q1190" s="63"/>
      <c r="R1190" s="422"/>
      <c r="S1190" s="30" t="n">
        <f aca="false">P1190*R1190</f>
        <v>0</v>
      </c>
      <c r="T1190" s="123"/>
      <c r="U1190" s="192" t="n">
        <f aca="false">S1190*$T$828/SUM($S$828:$S$841)</f>
        <v>0</v>
      </c>
      <c r="V1190" s="30" t="n">
        <f aca="false">U1190+S1190</f>
        <v>0</v>
      </c>
      <c r="W1190" s="30" t="e">
        <f aca="false">V1190/P1190</f>
        <v>#DIV/0!</v>
      </c>
    </row>
    <row r="1191" customFormat="false" ht="15.75" hidden="false" customHeight="true" outlineLevel="0" collapsed="false">
      <c r="A1191" s="122"/>
      <c r="B1191" s="122"/>
      <c r="C1191" s="122"/>
      <c r="D1191" s="122"/>
      <c r="E1191" s="122"/>
      <c r="F1191" s="122"/>
      <c r="G1191" s="86"/>
      <c r="H1191" s="257"/>
      <c r="I1191" s="257"/>
      <c r="J1191" s="257"/>
      <c r="K1191" s="122"/>
      <c r="L1191" s="199"/>
      <c r="M1191" s="122"/>
      <c r="N1191" s="63"/>
      <c r="O1191" s="63"/>
      <c r="P1191" s="63"/>
      <c r="Q1191" s="63"/>
      <c r="R1191" s="422"/>
      <c r="S1191" s="30" t="n">
        <f aca="false">P1191*R1191</f>
        <v>0</v>
      </c>
      <c r="T1191" s="123"/>
      <c r="U1191" s="192" t="n">
        <f aca="false">S1191*$T$828/SUM($S$828:$S$841)</f>
        <v>0</v>
      </c>
      <c r="V1191" s="30" t="n">
        <f aca="false">U1191+S1191</f>
        <v>0</v>
      </c>
      <c r="W1191" s="30" t="e">
        <f aca="false">V1191/P1191</f>
        <v>#DIV/0!</v>
      </c>
    </row>
    <row r="1192" customFormat="false" ht="15" hidden="false" customHeight="true" outlineLevel="0" collapsed="false">
      <c r="A1192" s="122"/>
      <c r="B1192" s="122"/>
      <c r="C1192" s="122"/>
      <c r="D1192" s="122"/>
      <c r="E1192" s="122"/>
      <c r="F1192" s="122"/>
      <c r="G1192" s="86"/>
      <c r="H1192" s="257"/>
      <c r="I1192" s="257"/>
      <c r="J1192" s="257"/>
      <c r="K1192" s="122"/>
      <c r="L1192" s="199"/>
      <c r="M1192" s="122"/>
      <c r="N1192" s="63"/>
      <c r="O1192" s="63"/>
      <c r="P1192" s="63"/>
      <c r="Q1192" s="63"/>
      <c r="R1192" s="422"/>
      <c r="S1192" s="30" t="n">
        <f aca="false">P1192*R1192</f>
        <v>0</v>
      </c>
      <c r="T1192" s="123"/>
      <c r="U1192" s="192" t="n">
        <f aca="false">S1192*$T$828/SUM($S$828:$S$841)</f>
        <v>0</v>
      </c>
      <c r="V1192" s="30" t="n">
        <f aca="false">U1192+S1192</f>
        <v>0</v>
      </c>
      <c r="W1192" s="30" t="e">
        <f aca="false">V1192/P1192</f>
        <v>#DIV/0!</v>
      </c>
    </row>
    <row r="1193" customFormat="false" ht="15" hidden="false" customHeight="true" outlineLevel="0" collapsed="false">
      <c r="A1193" s="122"/>
      <c r="B1193" s="122"/>
      <c r="C1193" s="122"/>
      <c r="D1193" s="122"/>
      <c r="E1193" s="122"/>
      <c r="F1193" s="122"/>
      <c r="G1193" s="86"/>
      <c r="H1193" s="257"/>
      <c r="I1193" s="257"/>
      <c r="J1193" s="257"/>
      <c r="K1193" s="122"/>
      <c r="L1193" s="199"/>
      <c r="M1193" s="122"/>
      <c r="N1193" s="63"/>
      <c r="O1193" s="63"/>
      <c r="P1193" s="63"/>
      <c r="Q1193" s="63"/>
      <c r="R1193" s="422"/>
      <c r="S1193" s="30" t="n">
        <f aca="false">P1193*R1193</f>
        <v>0</v>
      </c>
      <c r="T1193" s="123"/>
      <c r="U1193" s="192" t="n">
        <f aca="false">S1193*$T$828/SUM($S$828:$S$841)</f>
        <v>0</v>
      </c>
      <c r="V1193" s="30" t="n">
        <f aca="false">U1193+S1193</f>
        <v>0</v>
      </c>
      <c r="W1193" s="30" t="e">
        <f aca="false">V1193/P1193</f>
        <v>#DIV/0!</v>
      </c>
    </row>
    <row r="1194" customFormat="false" ht="15" hidden="false" customHeight="true" outlineLevel="0" collapsed="false">
      <c r="A1194" s="122"/>
      <c r="B1194" s="122"/>
      <c r="C1194" s="122"/>
      <c r="D1194" s="122"/>
      <c r="E1194" s="122"/>
      <c r="F1194" s="122"/>
      <c r="G1194" s="86"/>
      <c r="H1194" s="257"/>
      <c r="I1194" s="257"/>
      <c r="J1194" s="257"/>
      <c r="K1194" s="122"/>
      <c r="L1194" s="199"/>
      <c r="M1194" s="122"/>
      <c r="N1194" s="63"/>
      <c r="O1194" s="63"/>
      <c r="P1194" s="63"/>
      <c r="Q1194" s="63"/>
      <c r="R1194" s="422"/>
      <c r="S1194" s="30" t="n">
        <f aca="false">P1194*R1194</f>
        <v>0</v>
      </c>
      <c r="T1194" s="123"/>
      <c r="U1194" s="192" t="n">
        <f aca="false">S1194*$T$828/SUM($S$828:$S$841)</f>
        <v>0</v>
      </c>
      <c r="V1194" s="30" t="n">
        <f aca="false">U1194+S1194</f>
        <v>0</v>
      </c>
      <c r="W1194" s="30" t="e">
        <f aca="false">V1194/P1194</f>
        <v>#DIV/0!</v>
      </c>
    </row>
    <row r="1195" customFormat="false" ht="15" hidden="false" customHeight="true" outlineLevel="0" collapsed="false">
      <c r="A1195" s="122"/>
      <c r="B1195" s="122"/>
      <c r="C1195" s="122"/>
      <c r="D1195" s="122"/>
      <c r="E1195" s="122"/>
      <c r="F1195" s="122"/>
      <c r="G1195" s="86"/>
      <c r="H1195" s="257"/>
      <c r="I1195" s="257"/>
      <c r="J1195" s="257"/>
      <c r="K1195" s="122"/>
      <c r="L1195" s="199"/>
      <c r="M1195" s="122"/>
      <c r="N1195" s="63"/>
      <c r="O1195" s="63"/>
      <c r="P1195" s="63"/>
      <c r="Q1195" s="63"/>
      <c r="R1195" s="422"/>
      <c r="S1195" s="30" t="n">
        <f aca="false">P1195*R1195</f>
        <v>0</v>
      </c>
      <c r="T1195" s="123"/>
      <c r="U1195" s="192" t="n">
        <f aca="false">S1195*$T$828/SUM($S$828:$S$841)</f>
        <v>0</v>
      </c>
      <c r="V1195" s="30" t="n">
        <f aca="false">U1195+S1195</f>
        <v>0</v>
      </c>
      <c r="W1195" s="30" t="e">
        <f aca="false">V1195/P1195</f>
        <v>#DIV/0!</v>
      </c>
    </row>
    <row r="1196" customFormat="false" ht="15" hidden="false" customHeight="true" outlineLevel="0" collapsed="false">
      <c r="A1196" s="122"/>
      <c r="B1196" s="122"/>
      <c r="C1196" s="122"/>
      <c r="D1196" s="122"/>
      <c r="E1196" s="122"/>
      <c r="F1196" s="122"/>
      <c r="G1196" s="86"/>
      <c r="H1196" s="257"/>
      <c r="I1196" s="257"/>
      <c r="J1196" s="257"/>
      <c r="K1196" s="122"/>
      <c r="L1196" s="199"/>
      <c r="M1196" s="122"/>
      <c r="N1196" s="63"/>
      <c r="O1196" s="63"/>
      <c r="P1196" s="63"/>
      <c r="Q1196" s="63"/>
      <c r="R1196" s="422"/>
      <c r="S1196" s="30" t="n">
        <f aca="false">P1196*R1196</f>
        <v>0</v>
      </c>
      <c r="T1196" s="123"/>
      <c r="U1196" s="192" t="n">
        <f aca="false">S1196*$T$828/SUM($S$828:$S$841)</f>
        <v>0</v>
      </c>
      <c r="V1196" s="30" t="n">
        <f aca="false">U1196+S1196</f>
        <v>0</v>
      </c>
      <c r="W1196" s="30" t="e">
        <f aca="false">V1196/P1196</f>
        <v>#DIV/0!</v>
      </c>
    </row>
    <row r="1197" customFormat="false" ht="15" hidden="false" customHeight="true" outlineLevel="0" collapsed="false">
      <c r="A1197" s="122"/>
      <c r="B1197" s="122"/>
      <c r="C1197" s="122"/>
      <c r="D1197" s="122"/>
      <c r="E1197" s="122"/>
      <c r="F1197" s="122"/>
      <c r="G1197" s="86"/>
      <c r="H1197" s="257"/>
      <c r="I1197" s="257"/>
      <c r="J1197" s="257"/>
      <c r="K1197" s="122"/>
      <c r="L1197" s="199"/>
      <c r="M1197" s="122"/>
      <c r="N1197" s="63"/>
      <c r="O1197" s="63"/>
      <c r="P1197" s="63"/>
      <c r="Q1197" s="63"/>
      <c r="R1197" s="422"/>
      <c r="S1197" s="30" t="n">
        <f aca="false">P1197*R1197</f>
        <v>0</v>
      </c>
      <c r="T1197" s="123"/>
      <c r="U1197" s="192" t="n">
        <f aca="false">S1197*$T$828/SUM($S$828:$S$841)</f>
        <v>0</v>
      </c>
      <c r="V1197" s="30" t="n">
        <f aca="false">U1197+S1197</f>
        <v>0</v>
      </c>
      <c r="W1197" s="30" t="e">
        <f aca="false">V1197/P1197</f>
        <v>#DIV/0!</v>
      </c>
    </row>
    <row r="1198" customFormat="false" ht="15" hidden="false" customHeight="true" outlineLevel="0" collapsed="false">
      <c r="A1198" s="122"/>
      <c r="B1198" s="122"/>
      <c r="C1198" s="122"/>
      <c r="D1198" s="122"/>
      <c r="E1198" s="122"/>
      <c r="F1198" s="122"/>
      <c r="G1198" s="86"/>
      <c r="H1198" s="257"/>
      <c r="I1198" s="257"/>
      <c r="J1198" s="257"/>
      <c r="K1198" s="122"/>
      <c r="L1198" s="199"/>
      <c r="M1198" s="122"/>
      <c r="N1198" s="63"/>
      <c r="O1198" s="63"/>
      <c r="P1198" s="63"/>
      <c r="Q1198" s="63"/>
      <c r="R1198" s="422"/>
      <c r="S1198" s="30" t="n">
        <f aca="false">P1198*R1198</f>
        <v>0</v>
      </c>
      <c r="T1198" s="123"/>
      <c r="U1198" s="192" t="n">
        <f aca="false">S1198*$T$828/SUM($S$828:$S$841)</f>
        <v>0</v>
      </c>
      <c r="V1198" s="30" t="n">
        <f aca="false">U1198+S1198</f>
        <v>0</v>
      </c>
      <c r="W1198" s="30" t="e">
        <f aca="false">V1198/P1198</f>
        <v>#DIV/0!</v>
      </c>
    </row>
    <row r="1199" customFormat="false" ht="15" hidden="false" customHeight="true" outlineLevel="0" collapsed="false">
      <c r="A1199" s="122"/>
      <c r="B1199" s="122"/>
      <c r="C1199" s="122"/>
      <c r="D1199" s="122"/>
      <c r="E1199" s="122"/>
      <c r="F1199" s="122"/>
      <c r="G1199" s="86"/>
      <c r="H1199" s="257"/>
      <c r="I1199" s="257"/>
      <c r="J1199" s="257"/>
      <c r="K1199" s="122"/>
      <c r="L1199" s="199"/>
      <c r="M1199" s="122"/>
      <c r="N1199" s="63"/>
      <c r="O1199" s="63"/>
      <c r="P1199" s="63"/>
      <c r="Q1199" s="63"/>
      <c r="R1199" s="422"/>
      <c r="S1199" s="30" t="n">
        <f aca="false">P1199*R1199</f>
        <v>0</v>
      </c>
      <c r="T1199" s="123"/>
      <c r="U1199" s="192" t="n">
        <f aca="false">S1199*$T$828/SUM($S$828:$S$841)</f>
        <v>0</v>
      </c>
      <c r="V1199" s="30" t="n">
        <f aca="false">U1199+S1199</f>
        <v>0</v>
      </c>
      <c r="W1199" s="30" t="e">
        <f aca="false">V1199/P1199</f>
        <v>#DIV/0!</v>
      </c>
    </row>
    <row r="1200" customFormat="false" ht="15" hidden="false" customHeight="true" outlineLevel="0" collapsed="false">
      <c r="A1200" s="122"/>
      <c r="B1200" s="122"/>
      <c r="C1200" s="122"/>
      <c r="D1200" s="122"/>
      <c r="E1200" s="122"/>
      <c r="F1200" s="122"/>
      <c r="G1200" s="86"/>
      <c r="H1200" s="257"/>
      <c r="I1200" s="257"/>
      <c r="J1200" s="257"/>
      <c r="K1200" s="122"/>
      <c r="L1200" s="199"/>
      <c r="M1200" s="122"/>
      <c r="N1200" s="63"/>
      <c r="O1200" s="63"/>
      <c r="P1200" s="63"/>
      <c r="Q1200" s="63"/>
      <c r="R1200" s="422"/>
      <c r="S1200" s="30" t="n">
        <f aca="false">P1200*R1200</f>
        <v>0</v>
      </c>
      <c r="T1200" s="123"/>
      <c r="U1200" s="192" t="n">
        <f aca="false">S1200*$T$828/SUM($S$828:$S$841)</f>
        <v>0</v>
      </c>
      <c r="V1200" s="30" t="n">
        <f aca="false">U1200+S1200</f>
        <v>0</v>
      </c>
      <c r="W1200" s="30" t="e">
        <f aca="false">V1200/P1200</f>
        <v>#DIV/0!</v>
      </c>
    </row>
    <row r="1201" customFormat="false" ht="15" hidden="false" customHeight="true" outlineLevel="0" collapsed="false">
      <c r="A1201" s="122"/>
      <c r="B1201" s="122"/>
      <c r="C1201" s="122"/>
      <c r="D1201" s="122"/>
      <c r="E1201" s="122"/>
      <c r="F1201" s="122"/>
      <c r="G1201" s="86"/>
      <c r="H1201" s="257"/>
      <c r="I1201" s="257"/>
      <c r="J1201" s="257"/>
      <c r="K1201" s="122"/>
      <c r="L1201" s="199"/>
      <c r="M1201" s="122"/>
      <c r="N1201" s="63"/>
      <c r="O1201" s="63"/>
      <c r="P1201" s="63"/>
      <c r="Q1201" s="63"/>
      <c r="R1201" s="422"/>
      <c r="S1201" s="30" t="n">
        <f aca="false">P1201*R1201</f>
        <v>0</v>
      </c>
      <c r="T1201" s="123"/>
      <c r="U1201" s="192" t="n">
        <f aca="false">S1201*$T$828/SUM($S$828:$S$841)</f>
        <v>0</v>
      </c>
      <c r="V1201" s="30" t="n">
        <f aca="false">U1201+S1201</f>
        <v>0</v>
      </c>
      <c r="W1201" s="30" t="e">
        <f aca="false">V1201/P1201</f>
        <v>#DIV/0!</v>
      </c>
    </row>
    <row r="1202" customFormat="false" ht="15" hidden="false" customHeight="true" outlineLevel="0" collapsed="false">
      <c r="A1202" s="122"/>
      <c r="B1202" s="122"/>
      <c r="C1202" s="122"/>
      <c r="D1202" s="122"/>
      <c r="E1202" s="122"/>
      <c r="F1202" s="122"/>
      <c r="G1202" s="86"/>
      <c r="H1202" s="257"/>
      <c r="I1202" s="257"/>
      <c r="J1202" s="257"/>
      <c r="K1202" s="122"/>
      <c r="L1202" s="199"/>
      <c r="M1202" s="122"/>
      <c r="N1202" s="63"/>
      <c r="O1202" s="63"/>
      <c r="P1202" s="63"/>
      <c r="Q1202" s="63"/>
      <c r="R1202" s="422"/>
      <c r="S1202" s="30" t="n">
        <f aca="false">P1202*R1202</f>
        <v>0</v>
      </c>
      <c r="T1202" s="123"/>
      <c r="U1202" s="192" t="n">
        <f aca="false">S1202*$T$828/SUM($S$828:$S$841)</f>
        <v>0</v>
      </c>
      <c r="V1202" s="30" t="n">
        <f aca="false">U1202+S1202</f>
        <v>0</v>
      </c>
      <c r="W1202" s="30" t="e">
        <f aca="false">V1202/P1202</f>
        <v>#DIV/0!</v>
      </c>
    </row>
    <row r="1203" customFormat="false" ht="15" hidden="false" customHeight="true" outlineLevel="0" collapsed="false">
      <c r="A1203" s="122"/>
      <c r="B1203" s="122"/>
      <c r="C1203" s="122"/>
      <c r="D1203" s="122"/>
      <c r="E1203" s="122"/>
      <c r="F1203" s="122"/>
      <c r="G1203" s="86"/>
      <c r="H1203" s="257"/>
      <c r="I1203" s="257"/>
      <c r="J1203" s="257"/>
      <c r="K1203" s="122"/>
      <c r="L1203" s="199"/>
      <c r="M1203" s="122"/>
      <c r="N1203" s="63"/>
      <c r="O1203" s="63"/>
      <c r="P1203" s="63"/>
      <c r="Q1203" s="63"/>
      <c r="R1203" s="422"/>
      <c r="S1203" s="30" t="n">
        <f aca="false">P1203*R1203</f>
        <v>0</v>
      </c>
      <c r="T1203" s="123"/>
      <c r="U1203" s="192" t="n">
        <f aca="false">S1203*$T$828/SUM($S$828:$S$841)</f>
        <v>0</v>
      </c>
      <c r="V1203" s="30" t="n">
        <f aca="false">U1203+S1203</f>
        <v>0</v>
      </c>
      <c r="W1203" s="30" t="e">
        <f aca="false">V1203/P1203</f>
        <v>#DIV/0!</v>
      </c>
    </row>
    <row r="1204" customFormat="false" ht="15" hidden="false" customHeight="true" outlineLevel="0" collapsed="false">
      <c r="A1204" s="122"/>
      <c r="B1204" s="122"/>
      <c r="C1204" s="122"/>
      <c r="D1204" s="122"/>
      <c r="E1204" s="122"/>
      <c r="F1204" s="122"/>
      <c r="G1204" s="86"/>
      <c r="H1204" s="257"/>
      <c r="I1204" s="257"/>
      <c r="J1204" s="257"/>
      <c r="K1204" s="122"/>
      <c r="L1204" s="199"/>
      <c r="M1204" s="122"/>
      <c r="N1204" s="63"/>
      <c r="O1204" s="63"/>
      <c r="P1204" s="63"/>
      <c r="Q1204" s="63"/>
      <c r="R1204" s="422"/>
      <c r="S1204" s="30" t="n">
        <f aca="false">P1204*R1204</f>
        <v>0</v>
      </c>
      <c r="T1204" s="123"/>
      <c r="U1204" s="192" t="n">
        <f aca="false">S1204*$T$828/SUM($S$828:$S$841)</f>
        <v>0</v>
      </c>
      <c r="V1204" s="30" t="n">
        <f aca="false">U1204+S1204</f>
        <v>0</v>
      </c>
      <c r="W1204" s="30" t="e">
        <f aca="false">V1204/P1204</f>
        <v>#DIV/0!</v>
      </c>
    </row>
    <row r="1205" customFormat="false" ht="15" hidden="false" customHeight="true" outlineLevel="0" collapsed="false">
      <c r="A1205" s="122"/>
      <c r="B1205" s="122"/>
      <c r="C1205" s="122"/>
      <c r="D1205" s="122"/>
      <c r="E1205" s="122"/>
      <c r="F1205" s="122"/>
      <c r="G1205" s="86"/>
      <c r="H1205" s="257"/>
      <c r="I1205" s="257"/>
      <c r="J1205" s="257"/>
      <c r="K1205" s="122"/>
      <c r="L1205" s="199"/>
      <c r="M1205" s="122"/>
      <c r="N1205" s="63"/>
      <c r="O1205" s="63"/>
      <c r="P1205" s="63"/>
      <c r="Q1205" s="63"/>
      <c r="R1205" s="422"/>
      <c r="S1205" s="30" t="n">
        <f aca="false">P1205*R1205</f>
        <v>0</v>
      </c>
      <c r="T1205" s="123"/>
      <c r="U1205" s="192" t="n">
        <f aca="false">S1205*$T$828/SUM($S$828:$S$841)</f>
        <v>0</v>
      </c>
      <c r="V1205" s="30" t="n">
        <f aca="false">U1205+S1205</f>
        <v>0</v>
      </c>
      <c r="W1205" s="30" t="e">
        <f aca="false">V1205/P1205</f>
        <v>#DIV/0!</v>
      </c>
    </row>
    <row r="1206" customFormat="false" ht="15" hidden="false" customHeight="true" outlineLevel="0" collapsed="false">
      <c r="A1206" s="122"/>
      <c r="B1206" s="122"/>
      <c r="C1206" s="122"/>
      <c r="D1206" s="122"/>
      <c r="E1206" s="122"/>
      <c r="F1206" s="122"/>
      <c r="G1206" s="86"/>
      <c r="H1206" s="257"/>
      <c r="I1206" s="257"/>
      <c r="J1206" s="257"/>
      <c r="K1206" s="122"/>
      <c r="L1206" s="199"/>
      <c r="M1206" s="122"/>
      <c r="N1206" s="63"/>
      <c r="O1206" s="63"/>
      <c r="P1206" s="63"/>
      <c r="Q1206" s="63"/>
      <c r="R1206" s="422"/>
      <c r="S1206" s="30" t="n">
        <f aca="false">P1206*R1206</f>
        <v>0</v>
      </c>
      <c r="T1206" s="123"/>
      <c r="U1206" s="192" t="n">
        <f aca="false">S1206*$T$828/SUM($S$828:$S$841)</f>
        <v>0</v>
      </c>
      <c r="V1206" s="30" t="n">
        <f aca="false">U1206+S1206</f>
        <v>0</v>
      </c>
      <c r="W1206" s="30" t="e">
        <f aca="false">V1206/P1206</f>
        <v>#DIV/0!</v>
      </c>
    </row>
    <row r="1207" customFormat="false" ht="15" hidden="false" customHeight="true" outlineLevel="0" collapsed="false">
      <c r="A1207" s="122"/>
      <c r="B1207" s="122"/>
      <c r="C1207" s="122"/>
      <c r="D1207" s="122"/>
      <c r="E1207" s="122"/>
      <c r="F1207" s="122"/>
      <c r="G1207" s="86"/>
      <c r="H1207" s="257"/>
      <c r="I1207" s="257"/>
      <c r="J1207" s="257"/>
      <c r="K1207" s="122"/>
      <c r="L1207" s="199"/>
      <c r="M1207" s="122"/>
      <c r="N1207" s="63"/>
      <c r="O1207" s="63"/>
      <c r="P1207" s="63"/>
      <c r="Q1207" s="63"/>
      <c r="R1207" s="422"/>
      <c r="S1207" s="30" t="n">
        <f aca="false">P1207*R1207</f>
        <v>0</v>
      </c>
      <c r="T1207" s="123"/>
      <c r="U1207" s="192" t="n">
        <f aca="false">S1207*$T$828/SUM($S$828:$S$841)</f>
        <v>0</v>
      </c>
      <c r="V1207" s="30" t="n">
        <f aca="false">U1207+S1207</f>
        <v>0</v>
      </c>
      <c r="W1207" s="30" t="e">
        <f aca="false">V1207/P1207</f>
        <v>#DIV/0!</v>
      </c>
    </row>
    <row r="1208" customFormat="false" ht="15" hidden="false" customHeight="true" outlineLevel="0" collapsed="false">
      <c r="A1208" s="122"/>
      <c r="B1208" s="122"/>
      <c r="C1208" s="122"/>
      <c r="D1208" s="122"/>
      <c r="E1208" s="122"/>
      <c r="F1208" s="122"/>
      <c r="G1208" s="86"/>
      <c r="H1208" s="257"/>
      <c r="I1208" s="257"/>
      <c r="J1208" s="257"/>
      <c r="K1208" s="122"/>
      <c r="L1208" s="199"/>
      <c r="M1208" s="122"/>
      <c r="N1208" s="63"/>
      <c r="O1208" s="63"/>
      <c r="P1208" s="63"/>
      <c r="Q1208" s="63"/>
      <c r="R1208" s="422"/>
      <c r="S1208" s="30" t="n">
        <f aca="false">P1208*R1208</f>
        <v>0</v>
      </c>
      <c r="T1208" s="123"/>
      <c r="U1208" s="192" t="n">
        <f aca="false">S1208*$T$828/SUM($S$828:$S$841)</f>
        <v>0</v>
      </c>
      <c r="V1208" s="30" t="n">
        <f aca="false">U1208+S1208</f>
        <v>0</v>
      </c>
      <c r="W1208" s="30" t="e">
        <f aca="false">V1208/P1208</f>
        <v>#DIV/0!</v>
      </c>
    </row>
    <row r="1209" customFormat="false" ht="15" hidden="false" customHeight="true" outlineLevel="0" collapsed="false">
      <c r="A1209" s="122"/>
      <c r="B1209" s="122"/>
      <c r="C1209" s="122"/>
      <c r="D1209" s="122"/>
      <c r="E1209" s="122"/>
      <c r="F1209" s="122"/>
      <c r="G1209" s="86"/>
      <c r="H1209" s="257"/>
      <c r="I1209" s="257"/>
      <c r="J1209" s="257"/>
      <c r="K1209" s="122"/>
      <c r="L1209" s="199"/>
      <c r="M1209" s="122"/>
      <c r="N1209" s="63"/>
      <c r="O1209" s="63"/>
      <c r="P1209" s="63"/>
      <c r="Q1209" s="63"/>
      <c r="R1209" s="422"/>
      <c r="S1209" s="30" t="n">
        <f aca="false">P1209*R1209</f>
        <v>0</v>
      </c>
      <c r="T1209" s="123"/>
      <c r="U1209" s="192" t="n">
        <f aca="false">S1209*$T$828/SUM($S$828:$S$841)</f>
        <v>0</v>
      </c>
      <c r="V1209" s="30" t="n">
        <f aca="false">U1209+S1209</f>
        <v>0</v>
      </c>
      <c r="W1209" s="30" t="e">
        <f aca="false">V1209/P1209</f>
        <v>#DIV/0!</v>
      </c>
    </row>
    <row r="1210" customFormat="false" ht="15" hidden="false" customHeight="true" outlineLevel="0" collapsed="false">
      <c r="A1210" s="122"/>
      <c r="B1210" s="122"/>
      <c r="C1210" s="122"/>
      <c r="D1210" s="122"/>
      <c r="E1210" s="122"/>
      <c r="F1210" s="122"/>
      <c r="G1210" s="86"/>
      <c r="H1210" s="257"/>
      <c r="I1210" s="257"/>
      <c r="J1210" s="257"/>
      <c r="K1210" s="122"/>
      <c r="L1210" s="199"/>
      <c r="M1210" s="122"/>
      <c r="N1210" s="63"/>
      <c r="O1210" s="63"/>
      <c r="P1210" s="63"/>
      <c r="Q1210" s="63"/>
      <c r="R1210" s="422"/>
      <c r="S1210" s="30" t="n">
        <f aca="false">P1210*R1210</f>
        <v>0</v>
      </c>
      <c r="T1210" s="123"/>
      <c r="U1210" s="192" t="n">
        <f aca="false">S1210*$T$828/SUM($S$828:$S$841)</f>
        <v>0</v>
      </c>
      <c r="V1210" s="30" t="n">
        <f aca="false">U1210+S1210</f>
        <v>0</v>
      </c>
      <c r="W1210" s="30" t="e">
        <f aca="false">V1210/P1210</f>
        <v>#DIV/0!</v>
      </c>
    </row>
    <row r="1211" customFormat="false" ht="15" hidden="false" customHeight="true" outlineLevel="0" collapsed="false">
      <c r="A1211" s="122"/>
      <c r="B1211" s="122"/>
      <c r="C1211" s="122"/>
      <c r="D1211" s="122"/>
      <c r="E1211" s="122"/>
      <c r="F1211" s="122"/>
      <c r="G1211" s="86"/>
      <c r="H1211" s="257"/>
      <c r="I1211" s="257"/>
      <c r="J1211" s="257"/>
      <c r="K1211" s="122"/>
      <c r="L1211" s="199"/>
      <c r="M1211" s="122"/>
      <c r="N1211" s="63"/>
      <c r="O1211" s="63"/>
      <c r="P1211" s="63"/>
      <c r="Q1211" s="63"/>
      <c r="R1211" s="422"/>
      <c r="S1211" s="30" t="n">
        <f aca="false">P1211*R1211</f>
        <v>0</v>
      </c>
      <c r="T1211" s="123"/>
      <c r="U1211" s="192" t="n">
        <f aca="false">S1211*$T$828/SUM($S$828:$S$841)</f>
        <v>0</v>
      </c>
      <c r="V1211" s="30" t="n">
        <f aca="false">U1211+S1211</f>
        <v>0</v>
      </c>
      <c r="W1211" s="30" t="e">
        <f aca="false">V1211/P1211</f>
        <v>#DIV/0!</v>
      </c>
    </row>
    <row r="1212" customFormat="false" ht="15.75" hidden="false" customHeight="true" outlineLevel="0" collapsed="false">
      <c r="A1212" s="122"/>
      <c r="B1212" s="122"/>
      <c r="C1212" s="122"/>
      <c r="D1212" s="122"/>
      <c r="E1212" s="122"/>
      <c r="F1212" s="122"/>
      <c r="G1212" s="86"/>
      <c r="H1212" s="257"/>
      <c r="I1212" s="257"/>
      <c r="J1212" s="257"/>
      <c r="K1212" s="122"/>
      <c r="L1212" s="199"/>
      <c r="M1212" s="122"/>
      <c r="N1212" s="63"/>
      <c r="O1212" s="63"/>
      <c r="P1212" s="63"/>
      <c r="Q1212" s="63"/>
      <c r="R1212" s="422"/>
      <c r="S1212" s="30" t="n">
        <f aca="false">P1212*R1212</f>
        <v>0</v>
      </c>
      <c r="T1212" s="123"/>
      <c r="U1212" s="192" t="n">
        <f aca="false">S1212*$T$828/SUM($S$828:$S$841)</f>
        <v>0</v>
      </c>
      <c r="V1212" s="30" t="n">
        <f aca="false">U1212+S1212</f>
        <v>0</v>
      </c>
      <c r="W1212" s="30" t="e">
        <f aca="false">V1212/P1212</f>
        <v>#DIV/0!</v>
      </c>
    </row>
    <row r="1213" customFormat="false" ht="15" hidden="false" customHeight="true" outlineLevel="0" collapsed="false">
      <c r="A1213" s="122"/>
      <c r="B1213" s="122"/>
      <c r="C1213" s="122"/>
      <c r="D1213" s="122"/>
      <c r="E1213" s="122"/>
      <c r="F1213" s="122"/>
      <c r="G1213" s="86"/>
      <c r="H1213" s="61"/>
      <c r="I1213" s="61"/>
      <c r="J1213" s="61"/>
      <c r="K1213" s="122"/>
      <c r="L1213" s="199"/>
      <c r="M1213" s="122"/>
      <c r="N1213" s="63"/>
      <c r="O1213" s="63"/>
      <c r="P1213" s="63"/>
      <c r="Q1213" s="63"/>
      <c r="R1213" s="422"/>
      <c r="S1213" s="30" t="n">
        <f aca="false">P1213*R1213</f>
        <v>0</v>
      </c>
      <c r="T1213" s="123"/>
      <c r="U1213" s="192" t="n">
        <f aca="false">S1213*$T$828/SUM($S$828:$S$841)</f>
        <v>0</v>
      </c>
      <c r="V1213" s="30" t="n">
        <f aca="false">U1213+S1213</f>
        <v>0</v>
      </c>
      <c r="W1213" s="30" t="e">
        <f aca="false">V1213/P1213</f>
        <v>#DIV/0!</v>
      </c>
    </row>
    <row r="1214" customFormat="false" ht="15" hidden="false" customHeight="true" outlineLevel="0" collapsed="false">
      <c r="A1214" s="122"/>
      <c r="B1214" s="122"/>
      <c r="C1214" s="122"/>
      <c r="D1214" s="122"/>
      <c r="E1214" s="122"/>
      <c r="F1214" s="122"/>
      <c r="G1214" s="86"/>
      <c r="H1214" s="61"/>
      <c r="I1214" s="61"/>
      <c r="J1214" s="61"/>
      <c r="K1214" s="122"/>
      <c r="L1214" s="199"/>
      <c r="M1214" s="122"/>
      <c r="N1214" s="63"/>
      <c r="O1214" s="63"/>
      <c r="P1214" s="63"/>
      <c r="Q1214" s="63"/>
      <c r="R1214" s="422"/>
      <c r="S1214" s="30" t="n">
        <f aca="false">P1214*R1214</f>
        <v>0</v>
      </c>
      <c r="T1214" s="123"/>
      <c r="U1214" s="192" t="n">
        <f aca="false">S1214*$T$828/SUM($S$828:$S$841)</f>
        <v>0</v>
      </c>
      <c r="V1214" s="30" t="n">
        <f aca="false">U1214+S1214</f>
        <v>0</v>
      </c>
      <c r="W1214" s="30" t="e">
        <f aca="false">V1214/P1214</f>
        <v>#DIV/0!</v>
      </c>
    </row>
    <row r="1215" customFormat="false" ht="15" hidden="false" customHeight="true" outlineLevel="0" collapsed="false">
      <c r="A1215" s="122"/>
      <c r="B1215" s="122"/>
      <c r="C1215" s="122"/>
      <c r="D1215" s="122"/>
      <c r="E1215" s="122"/>
      <c r="F1215" s="122"/>
      <c r="G1215" s="86"/>
      <c r="H1215" s="61"/>
      <c r="I1215" s="61"/>
      <c r="J1215" s="61"/>
      <c r="K1215" s="122"/>
      <c r="L1215" s="199"/>
      <c r="M1215" s="122"/>
      <c r="N1215" s="63"/>
      <c r="O1215" s="63"/>
      <c r="P1215" s="63"/>
      <c r="Q1215" s="63"/>
      <c r="R1215" s="422"/>
      <c r="S1215" s="30" t="n">
        <f aca="false">P1215*R1215</f>
        <v>0</v>
      </c>
      <c r="T1215" s="123"/>
      <c r="U1215" s="192" t="n">
        <f aca="false">S1215*$T$828/SUM($S$828:$S$841)</f>
        <v>0</v>
      </c>
      <c r="V1215" s="30" t="n">
        <f aca="false">U1215+S1215</f>
        <v>0</v>
      </c>
      <c r="W1215" s="30" t="e">
        <f aca="false">V1215/P1215</f>
        <v>#DIV/0!</v>
      </c>
    </row>
    <row r="1216" customFormat="false" ht="15" hidden="false" customHeight="true" outlineLevel="0" collapsed="false">
      <c r="A1216" s="122"/>
      <c r="B1216" s="122"/>
      <c r="C1216" s="122"/>
      <c r="D1216" s="122"/>
      <c r="E1216" s="122"/>
      <c r="F1216" s="122"/>
      <c r="G1216" s="86"/>
      <c r="H1216" s="61"/>
      <c r="I1216" s="61"/>
      <c r="J1216" s="61"/>
      <c r="K1216" s="122"/>
      <c r="L1216" s="199"/>
      <c r="M1216" s="122"/>
      <c r="N1216" s="63"/>
      <c r="O1216" s="63"/>
      <c r="P1216" s="63"/>
      <c r="Q1216" s="63"/>
      <c r="R1216" s="422"/>
      <c r="S1216" s="30" t="n">
        <f aca="false">P1216*R1216</f>
        <v>0</v>
      </c>
      <c r="T1216" s="123"/>
      <c r="U1216" s="192" t="n">
        <f aca="false">S1216*$T$828/SUM($S$828:$S$841)</f>
        <v>0</v>
      </c>
      <c r="V1216" s="30" t="n">
        <f aca="false">U1216+S1216</f>
        <v>0</v>
      </c>
      <c r="W1216" s="30" t="e">
        <f aca="false">V1216/P1216</f>
        <v>#DIV/0!</v>
      </c>
    </row>
    <row r="1217" customFormat="false" ht="15" hidden="false" customHeight="true" outlineLevel="0" collapsed="false">
      <c r="A1217" s="122"/>
      <c r="B1217" s="122"/>
      <c r="C1217" s="122"/>
      <c r="D1217" s="122"/>
      <c r="E1217" s="122"/>
      <c r="F1217" s="122"/>
      <c r="G1217" s="86"/>
      <c r="H1217" s="61"/>
      <c r="I1217" s="61"/>
      <c r="J1217" s="61"/>
      <c r="K1217" s="122"/>
      <c r="L1217" s="199"/>
      <c r="M1217" s="122"/>
      <c r="N1217" s="63"/>
      <c r="O1217" s="63"/>
      <c r="P1217" s="63"/>
      <c r="Q1217" s="63"/>
      <c r="R1217" s="422"/>
      <c r="S1217" s="30" t="n">
        <f aca="false">P1217*R1217</f>
        <v>0</v>
      </c>
      <c r="T1217" s="123"/>
      <c r="U1217" s="192" t="n">
        <f aca="false">S1217*$T$828/SUM($S$828:$S$841)</f>
        <v>0</v>
      </c>
      <c r="V1217" s="30" t="n">
        <f aca="false">U1217+S1217</f>
        <v>0</v>
      </c>
      <c r="W1217" s="30" t="e">
        <f aca="false">V1217/P1217</f>
        <v>#DIV/0!</v>
      </c>
    </row>
    <row r="1218" customFormat="false" ht="15" hidden="false" customHeight="true" outlineLevel="0" collapsed="false">
      <c r="A1218" s="122"/>
      <c r="B1218" s="122"/>
      <c r="C1218" s="122"/>
      <c r="D1218" s="122"/>
      <c r="E1218" s="122"/>
      <c r="F1218" s="122"/>
      <c r="G1218" s="86"/>
      <c r="H1218" s="61"/>
      <c r="I1218" s="61"/>
      <c r="J1218" s="61"/>
      <c r="K1218" s="122"/>
      <c r="L1218" s="199"/>
      <c r="M1218" s="122"/>
      <c r="N1218" s="63"/>
      <c r="O1218" s="63"/>
      <c r="P1218" s="63"/>
      <c r="Q1218" s="63"/>
      <c r="R1218" s="422"/>
      <c r="S1218" s="30" t="n">
        <f aca="false">P1218*R1218</f>
        <v>0</v>
      </c>
      <c r="T1218" s="123"/>
      <c r="U1218" s="192" t="n">
        <f aca="false">S1218*$T$828/SUM($S$828:$S$841)</f>
        <v>0</v>
      </c>
      <c r="V1218" s="30" t="n">
        <f aca="false">U1218+S1218</f>
        <v>0</v>
      </c>
      <c r="W1218" s="30" t="e">
        <f aca="false">V1218/P1218</f>
        <v>#DIV/0!</v>
      </c>
    </row>
    <row r="1219" customFormat="false" ht="15" hidden="false" customHeight="true" outlineLevel="0" collapsed="false">
      <c r="A1219" s="122"/>
      <c r="B1219" s="122"/>
      <c r="C1219" s="122"/>
      <c r="D1219" s="122"/>
      <c r="E1219" s="122"/>
      <c r="F1219" s="122"/>
      <c r="G1219" s="86"/>
      <c r="H1219" s="61"/>
      <c r="I1219" s="61"/>
      <c r="J1219" s="61"/>
      <c r="K1219" s="122"/>
      <c r="L1219" s="199"/>
      <c r="M1219" s="122"/>
      <c r="N1219" s="63"/>
      <c r="O1219" s="63"/>
      <c r="P1219" s="63"/>
      <c r="Q1219" s="63"/>
      <c r="R1219" s="422"/>
      <c r="S1219" s="30" t="n">
        <f aca="false">P1219*R1219</f>
        <v>0</v>
      </c>
      <c r="T1219" s="123"/>
      <c r="U1219" s="192" t="n">
        <f aca="false">S1219*$T$828/SUM($S$828:$S$841)</f>
        <v>0</v>
      </c>
      <c r="V1219" s="30" t="n">
        <f aca="false">U1219+S1219</f>
        <v>0</v>
      </c>
      <c r="W1219" s="30" t="e">
        <f aca="false">V1219/P1219</f>
        <v>#DIV/0!</v>
      </c>
    </row>
    <row r="1220" customFormat="false" ht="15" hidden="false" customHeight="true" outlineLevel="0" collapsed="false">
      <c r="A1220" s="122"/>
      <c r="B1220" s="122"/>
      <c r="C1220" s="122"/>
      <c r="D1220" s="122"/>
      <c r="E1220" s="122"/>
      <c r="F1220" s="122"/>
      <c r="G1220" s="86"/>
      <c r="H1220" s="61"/>
      <c r="I1220" s="61"/>
      <c r="J1220" s="61"/>
      <c r="K1220" s="122"/>
      <c r="L1220" s="199"/>
      <c r="M1220" s="122"/>
      <c r="N1220" s="63"/>
      <c r="O1220" s="63"/>
      <c r="P1220" s="63"/>
      <c r="Q1220" s="63"/>
      <c r="R1220" s="422"/>
      <c r="S1220" s="30" t="n">
        <f aca="false">P1220*R1220</f>
        <v>0</v>
      </c>
      <c r="T1220" s="123"/>
      <c r="U1220" s="192" t="n">
        <f aca="false">S1220*$T$828/SUM($S$828:$S$841)</f>
        <v>0</v>
      </c>
      <c r="V1220" s="30" t="n">
        <f aca="false">U1220+S1220</f>
        <v>0</v>
      </c>
      <c r="W1220" s="30" t="e">
        <f aca="false">V1220/P1220</f>
        <v>#DIV/0!</v>
      </c>
    </row>
    <row r="1221" customFormat="false" ht="15" hidden="false" customHeight="true" outlineLevel="0" collapsed="false">
      <c r="A1221" s="122"/>
      <c r="B1221" s="122"/>
      <c r="C1221" s="122"/>
      <c r="D1221" s="122"/>
      <c r="E1221" s="122"/>
      <c r="F1221" s="122"/>
      <c r="G1221" s="86"/>
      <c r="H1221" s="61"/>
      <c r="I1221" s="61"/>
      <c r="J1221" s="61"/>
      <c r="K1221" s="122"/>
      <c r="L1221" s="199"/>
      <c r="M1221" s="122"/>
      <c r="N1221" s="63"/>
      <c r="O1221" s="63"/>
      <c r="P1221" s="63"/>
      <c r="Q1221" s="63"/>
      <c r="R1221" s="422"/>
      <c r="S1221" s="30" t="n">
        <f aca="false">P1221*R1221</f>
        <v>0</v>
      </c>
      <c r="T1221" s="123"/>
      <c r="U1221" s="192" t="n">
        <f aca="false">S1221*$T$828/SUM($S$828:$S$841)</f>
        <v>0</v>
      </c>
      <c r="V1221" s="30" t="n">
        <f aca="false">U1221+S1221</f>
        <v>0</v>
      </c>
      <c r="W1221" s="30" t="e">
        <f aca="false">V1221/P1221</f>
        <v>#DIV/0!</v>
      </c>
    </row>
    <row r="1222" customFormat="false" ht="15" hidden="false" customHeight="true" outlineLevel="0" collapsed="false">
      <c r="A1222" s="122"/>
      <c r="B1222" s="122"/>
      <c r="C1222" s="122"/>
      <c r="D1222" s="122"/>
      <c r="E1222" s="122"/>
      <c r="F1222" s="122"/>
      <c r="G1222" s="86"/>
      <c r="H1222" s="61"/>
      <c r="I1222" s="61"/>
      <c r="J1222" s="61"/>
      <c r="K1222" s="122"/>
      <c r="L1222" s="199"/>
      <c r="M1222" s="122"/>
      <c r="N1222" s="63"/>
      <c r="O1222" s="63"/>
      <c r="P1222" s="63"/>
      <c r="Q1222" s="63"/>
      <c r="R1222" s="422"/>
      <c r="S1222" s="30" t="n">
        <f aca="false">P1222*R1222</f>
        <v>0</v>
      </c>
      <c r="T1222" s="123"/>
      <c r="U1222" s="192" t="n">
        <f aca="false">S1222*$T$828/SUM($S$828:$S$841)</f>
        <v>0</v>
      </c>
      <c r="V1222" s="30" t="n">
        <f aca="false">U1222+S1222</f>
        <v>0</v>
      </c>
      <c r="W1222" s="30" t="e">
        <f aca="false">V1222/P1222</f>
        <v>#DIV/0!</v>
      </c>
    </row>
    <row r="1223" customFormat="false" ht="15" hidden="false" customHeight="true" outlineLevel="0" collapsed="false">
      <c r="A1223" s="122"/>
      <c r="B1223" s="122"/>
      <c r="C1223" s="122"/>
      <c r="D1223" s="122"/>
      <c r="E1223" s="122"/>
      <c r="F1223" s="122"/>
      <c r="G1223" s="86"/>
      <c r="H1223" s="61"/>
      <c r="I1223" s="61"/>
      <c r="J1223" s="61"/>
      <c r="K1223" s="122"/>
      <c r="L1223" s="199"/>
      <c r="M1223" s="122"/>
      <c r="N1223" s="63"/>
      <c r="O1223" s="63"/>
      <c r="P1223" s="63"/>
      <c r="Q1223" s="63"/>
      <c r="R1223" s="422"/>
      <c r="S1223" s="30" t="n">
        <f aca="false">P1223*R1223</f>
        <v>0</v>
      </c>
      <c r="T1223" s="123"/>
      <c r="U1223" s="192" t="n">
        <f aca="false">S1223*$T$828/SUM($S$828:$S$841)</f>
        <v>0</v>
      </c>
      <c r="V1223" s="30" t="n">
        <f aca="false">U1223+S1223</f>
        <v>0</v>
      </c>
      <c r="W1223" s="30" t="e">
        <f aca="false">V1223/P1223</f>
        <v>#DIV/0!</v>
      </c>
    </row>
    <row r="1224" customFormat="false" ht="15" hidden="false" customHeight="true" outlineLevel="0" collapsed="false">
      <c r="A1224" s="122"/>
      <c r="B1224" s="122"/>
      <c r="C1224" s="122"/>
      <c r="D1224" s="122"/>
      <c r="E1224" s="122"/>
      <c r="F1224" s="122"/>
      <c r="G1224" s="86"/>
      <c r="H1224" s="61"/>
      <c r="I1224" s="61"/>
      <c r="J1224" s="61"/>
      <c r="K1224" s="122"/>
      <c r="L1224" s="199"/>
      <c r="M1224" s="122"/>
      <c r="N1224" s="63"/>
      <c r="O1224" s="63"/>
      <c r="P1224" s="63"/>
      <c r="Q1224" s="63"/>
      <c r="R1224" s="422"/>
      <c r="S1224" s="30" t="n">
        <f aca="false">P1224*R1224</f>
        <v>0</v>
      </c>
      <c r="T1224" s="123"/>
      <c r="U1224" s="192" t="n">
        <f aca="false">S1224*$T$828/SUM($S$828:$S$841)</f>
        <v>0</v>
      </c>
      <c r="V1224" s="30" t="n">
        <f aca="false">U1224+S1224</f>
        <v>0</v>
      </c>
      <c r="W1224" s="30" t="e">
        <f aca="false">V1224/P1224</f>
        <v>#DIV/0!</v>
      </c>
    </row>
    <row r="1225" customFormat="false" ht="15" hidden="false" customHeight="true" outlineLevel="0" collapsed="false">
      <c r="A1225" s="122"/>
      <c r="B1225" s="122"/>
      <c r="C1225" s="122"/>
      <c r="D1225" s="122"/>
      <c r="E1225" s="122"/>
      <c r="F1225" s="122"/>
      <c r="G1225" s="86"/>
      <c r="H1225" s="61"/>
      <c r="I1225" s="61"/>
      <c r="J1225" s="61"/>
      <c r="K1225" s="122"/>
      <c r="L1225" s="199"/>
      <c r="M1225" s="122"/>
      <c r="N1225" s="63"/>
      <c r="O1225" s="63"/>
      <c r="P1225" s="63"/>
      <c r="Q1225" s="63"/>
      <c r="R1225" s="422"/>
      <c r="S1225" s="30" t="n">
        <f aca="false">P1225*R1225</f>
        <v>0</v>
      </c>
      <c r="T1225" s="123"/>
      <c r="U1225" s="192" t="n">
        <f aca="false">S1225*$T$828/SUM($S$828:$S$841)</f>
        <v>0</v>
      </c>
      <c r="V1225" s="30" t="n">
        <f aca="false">U1225+S1225</f>
        <v>0</v>
      </c>
      <c r="W1225" s="30" t="e">
        <f aca="false">V1225/P1225</f>
        <v>#DIV/0!</v>
      </c>
    </row>
    <row r="1226" customFormat="false" ht="15" hidden="false" customHeight="true" outlineLevel="0" collapsed="false">
      <c r="A1226" s="122"/>
      <c r="B1226" s="122"/>
      <c r="C1226" s="122"/>
      <c r="D1226" s="122"/>
      <c r="E1226" s="122"/>
      <c r="F1226" s="122"/>
      <c r="G1226" s="86"/>
      <c r="H1226" s="61"/>
      <c r="I1226" s="61"/>
      <c r="J1226" s="61"/>
      <c r="K1226" s="122"/>
      <c r="L1226" s="199"/>
      <c r="M1226" s="122"/>
      <c r="N1226" s="63"/>
      <c r="O1226" s="63"/>
      <c r="P1226" s="63"/>
      <c r="Q1226" s="63"/>
      <c r="R1226" s="422"/>
      <c r="S1226" s="30" t="n">
        <f aca="false">P1226*R1226</f>
        <v>0</v>
      </c>
      <c r="T1226" s="123"/>
      <c r="U1226" s="192" t="n">
        <f aca="false">S1226*$T$828/SUM($S$828:$S$841)</f>
        <v>0</v>
      </c>
      <c r="V1226" s="30" t="n">
        <f aca="false">U1226+S1226</f>
        <v>0</v>
      </c>
      <c r="W1226" s="30" t="e">
        <f aca="false">V1226/P1226</f>
        <v>#DIV/0!</v>
      </c>
    </row>
    <row r="1227" customFormat="false" ht="15" hidden="false" customHeight="true" outlineLevel="0" collapsed="false">
      <c r="A1227" s="122"/>
      <c r="B1227" s="122"/>
      <c r="C1227" s="122"/>
      <c r="D1227" s="122"/>
      <c r="E1227" s="122"/>
      <c r="F1227" s="122"/>
      <c r="G1227" s="86"/>
      <c r="H1227" s="61"/>
      <c r="I1227" s="61"/>
      <c r="J1227" s="61"/>
      <c r="K1227" s="122"/>
      <c r="L1227" s="199"/>
      <c r="M1227" s="122"/>
      <c r="N1227" s="63"/>
      <c r="O1227" s="63"/>
      <c r="P1227" s="63"/>
      <c r="Q1227" s="63"/>
      <c r="R1227" s="422"/>
      <c r="S1227" s="30" t="n">
        <f aca="false">P1227*R1227</f>
        <v>0</v>
      </c>
      <c r="T1227" s="123"/>
      <c r="U1227" s="192" t="n">
        <f aca="false">S1227*$T$828/SUM($S$828:$S$841)</f>
        <v>0</v>
      </c>
      <c r="V1227" s="30" t="n">
        <f aca="false">U1227+S1227</f>
        <v>0</v>
      </c>
      <c r="W1227" s="30" t="e">
        <f aca="false">V1227/P1227</f>
        <v>#DIV/0!</v>
      </c>
    </row>
    <row r="1228" customFormat="false" ht="15" hidden="false" customHeight="true" outlineLevel="0" collapsed="false">
      <c r="A1228" s="122"/>
      <c r="B1228" s="122"/>
      <c r="C1228" s="122"/>
      <c r="D1228" s="122"/>
      <c r="E1228" s="122"/>
      <c r="F1228" s="122"/>
      <c r="G1228" s="86"/>
      <c r="H1228" s="61"/>
      <c r="I1228" s="61"/>
      <c r="J1228" s="61"/>
      <c r="K1228" s="122"/>
      <c r="L1228" s="199"/>
      <c r="M1228" s="122"/>
      <c r="N1228" s="63"/>
      <c r="O1228" s="63"/>
      <c r="P1228" s="63"/>
      <c r="Q1228" s="63"/>
      <c r="R1228" s="422"/>
      <c r="S1228" s="30" t="n">
        <f aca="false">P1228*R1228</f>
        <v>0</v>
      </c>
      <c r="T1228" s="123"/>
      <c r="U1228" s="192" t="n">
        <f aca="false">S1228*$T$828/SUM($S$828:$S$841)</f>
        <v>0</v>
      </c>
      <c r="V1228" s="30" t="n">
        <f aca="false">U1228+S1228</f>
        <v>0</v>
      </c>
      <c r="W1228" s="30" t="e">
        <f aca="false">V1228/P1228</f>
        <v>#DIV/0!</v>
      </c>
    </row>
    <row r="1229" customFormat="false" ht="15" hidden="false" customHeight="true" outlineLevel="0" collapsed="false">
      <c r="A1229" s="122"/>
      <c r="B1229" s="122"/>
      <c r="C1229" s="122"/>
      <c r="D1229" s="122"/>
      <c r="E1229" s="122"/>
      <c r="F1229" s="122"/>
      <c r="G1229" s="86"/>
      <c r="H1229" s="61"/>
      <c r="I1229" s="61"/>
      <c r="J1229" s="61"/>
      <c r="K1229" s="122"/>
      <c r="L1229" s="199"/>
      <c r="M1229" s="122"/>
      <c r="N1229" s="63"/>
      <c r="O1229" s="63"/>
      <c r="P1229" s="63"/>
      <c r="Q1229" s="63"/>
      <c r="R1229" s="422"/>
      <c r="S1229" s="30" t="n">
        <f aca="false">P1229*R1229</f>
        <v>0</v>
      </c>
      <c r="T1229" s="123"/>
      <c r="U1229" s="192" t="n">
        <f aca="false">S1229*$T$828/SUM($S$828:$S$841)</f>
        <v>0</v>
      </c>
      <c r="V1229" s="30" t="n">
        <f aca="false">U1229+S1229</f>
        <v>0</v>
      </c>
      <c r="W1229" s="30" t="e">
        <f aca="false">V1229/P1229</f>
        <v>#DIV/0!</v>
      </c>
    </row>
    <row r="1230" customFormat="false" ht="15" hidden="false" customHeight="true" outlineLevel="0" collapsed="false">
      <c r="A1230" s="122"/>
      <c r="B1230" s="122"/>
      <c r="C1230" s="122"/>
      <c r="D1230" s="122"/>
      <c r="E1230" s="122"/>
      <c r="F1230" s="122"/>
      <c r="G1230" s="86"/>
      <c r="H1230" s="61"/>
      <c r="I1230" s="61"/>
      <c r="J1230" s="61"/>
      <c r="K1230" s="122"/>
      <c r="L1230" s="199"/>
      <c r="M1230" s="122"/>
      <c r="N1230" s="63"/>
      <c r="O1230" s="63"/>
      <c r="P1230" s="63"/>
      <c r="Q1230" s="63"/>
      <c r="R1230" s="422"/>
      <c r="S1230" s="30" t="n">
        <f aca="false">P1230*R1230</f>
        <v>0</v>
      </c>
      <c r="T1230" s="123"/>
      <c r="U1230" s="192" t="n">
        <f aca="false">S1230*$T$828/SUM($S$828:$S$841)</f>
        <v>0</v>
      </c>
      <c r="V1230" s="30" t="n">
        <f aca="false">U1230+S1230</f>
        <v>0</v>
      </c>
      <c r="W1230" s="30" t="e">
        <f aca="false">V1230/P1230</f>
        <v>#DIV/0!</v>
      </c>
    </row>
    <row r="1231" customFormat="false" ht="15" hidden="false" customHeight="true" outlineLevel="0" collapsed="false">
      <c r="A1231" s="122"/>
      <c r="B1231" s="122"/>
      <c r="C1231" s="122"/>
      <c r="D1231" s="122"/>
      <c r="E1231" s="122"/>
      <c r="F1231" s="122"/>
      <c r="G1231" s="86"/>
      <c r="H1231" s="61"/>
      <c r="I1231" s="61"/>
      <c r="J1231" s="61"/>
      <c r="K1231" s="122"/>
      <c r="L1231" s="199"/>
      <c r="M1231" s="122"/>
      <c r="N1231" s="63"/>
      <c r="O1231" s="63"/>
      <c r="P1231" s="63"/>
      <c r="Q1231" s="63"/>
      <c r="R1231" s="422"/>
      <c r="S1231" s="30" t="n">
        <f aca="false">P1231*R1231</f>
        <v>0</v>
      </c>
      <c r="T1231" s="123"/>
      <c r="U1231" s="192" t="n">
        <f aca="false">S1231*$T$828/SUM($S$828:$S$841)</f>
        <v>0</v>
      </c>
      <c r="V1231" s="30" t="n">
        <f aca="false">U1231+S1231</f>
        <v>0</v>
      </c>
      <c r="W1231" s="30" t="e">
        <f aca="false">V1231/P1231</f>
        <v>#DIV/0!</v>
      </c>
    </row>
    <row r="1232" customFormat="false" ht="15" hidden="false" customHeight="true" outlineLevel="0" collapsed="false">
      <c r="A1232" s="122"/>
      <c r="B1232" s="122"/>
      <c r="C1232" s="122"/>
      <c r="D1232" s="122"/>
      <c r="E1232" s="122"/>
      <c r="F1232" s="122"/>
      <c r="G1232" s="86"/>
      <c r="H1232" s="61"/>
      <c r="I1232" s="61"/>
      <c r="J1232" s="61"/>
      <c r="K1232" s="122"/>
      <c r="L1232" s="199"/>
      <c r="M1232" s="122"/>
      <c r="N1232" s="63"/>
      <c r="O1232" s="63"/>
      <c r="P1232" s="63"/>
      <c r="Q1232" s="63"/>
      <c r="R1232" s="422"/>
      <c r="S1232" s="30" t="n">
        <f aca="false">P1232*R1232</f>
        <v>0</v>
      </c>
      <c r="T1232" s="123"/>
      <c r="U1232" s="192" t="n">
        <f aca="false">S1232*$T$828/SUM($S$828:$S$841)</f>
        <v>0</v>
      </c>
      <c r="V1232" s="30" t="n">
        <f aca="false">U1232+S1232</f>
        <v>0</v>
      </c>
      <c r="W1232" s="30" t="e">
        <f aca="false">V1232/P1232</f>
        <v>#DIV/0!</v>
      </c>
    </row>
    <row r="1233" customFormat="false" ht="15" hidden="false" customHeight="true" outlineLevel="0" collapsed="false">
      <c r="A1233" s="122"/>
      <c r="B1233" s="122"/>
      <c r="C1233" s="122"/>
      <c r="D1233" s="122"/>
      <c r="E1233" s="122"/>
      <c r="F1233" s="122"/>
      <c r="G1233" s="86"/>
      <c r="H1233" s="61"/>
      <c r="I1233" s="61"/>
      <c r="J1233" s="61"/>
      <c r="K1233" s="122"/>
      <c r="L1233" s="199"/>
      <c r="M1233" s="122"/>
      <c r="N1233" s="63"/>
      <c r="O1233" s="63"/>
      <c r="P1233" s="63"/>
      <c r="Q1233" s="63"/>
      <c r="R1233" s="422"/>
      <c r="S1233" s="30" t="n">
        <f aca="false">P1233*R1233</f>
        <v>0</v>
      </c>
      <c r="T1233" s="123"/>
      <c r="U1233" s="192" t="n">
        <f aca="false">S1233*$T$828/SUM($S$828:$S$841)</f>
        <v>0</v>
      </c>
      <c r="V1233" s="30" t="n">
        <f aca="false">U1233+S1233</f>
        <v>0</v>
      </c>
      <c r="W1233" s="30" t="e">
        <f aca="false">V1233/P1233</f>
        <v>#DIV/0!</v>
      </c>
    </row>
    <row r="1234" customFormat="false" ht="15" hidden="false" customHeight="true" outlineLevel="0" collapsed="false">
      <c r="A1234" s="122"/>
      <c r="B1234" s="122"/>
      <c r="C1234" s="122"/>
      <c r="D1234" s="122"/>
      <c r="E1234" s="122"/>
      <c r="F1234" s="122"/>
      <c r="G1234" s="86"/>
      <c r="H1234" s="61"/>
      <c r="I1234" s="61"/>
      <c r="J1234" s="61"/>
      <c r="K1234" s="122"/>
      <c r="L1234" s="199"/>
      <c r="M1234" s="122"/>
      <c r="N1234" s="63"/>
      <c r="O1234" s="63"/>
      <c r="P1234" s="63"/>
      <c r="Q1234" s="63"/>
      <c r="R1234" s="422"/>
      <c r="S1234" s="30" t="n">
        <f aca="false">P1234*R1234</f>
        <v>0</v>
      </c>
      <c r="T1234" s="123"/>
      <c r="U1234" s="192" t="n">
        <f aca="false">S1234*$T$828/SUM($S$828:$S$841)</f>
        <v>0</v>
      </c>
      <c r="V1234" s="30" t="n">
        <f aca="false">U1234+S1234</f>
        <v>0</v>
      </c>
      <c r="W1234" s="30" t="e">
        <f aca="false">V1234/P1234</f>
        <v>#DIV/0!</v>
      </c>
    </row>
    <row r="1235" customFormat="false" ht="15" hidden="false" customHeight="true" outlineLevel="0" collapsed="false">
      <c r="A1235" s="122"/>
      <c r="B1235" s="122"/>
      <c r="C1235" s="122"/>
      <c r="D1235" s="122"/>
      <c r="E1235" s="122"/>
      <c r="F1235" s="122"/>
      <c r="G1235" s="86"/>
      <c r="H1235" s="61"/>
      <c r="I1235" s="61"/>
      <c r="J1235" s="61"/>
      <c r="K1235" s="122"/>
      <c r="L1235" s="199"/>
      <c r="M1235" s="122"/>
      <c r="N1235" s="63"/>
      <c r="O1235" s="63"/>
      <c r="P1235" s="63"/>
      <c r="Q1235" s="63"/>
      <c r="R1235" s="422"/>
      <c r="S1235" s="30" t="n">
        <f aca="false">P1235*R1235</f>
        <v>0</v>
      </c>
      <c r="T1235" s="123"/>
      <c r="U1235" s="192" t="n">
        <f aca="false">S1235*$T$828/SUM($S$828:$S$841)</f>
        <v>0</v>
      </c>
      <c r="V1235" s="30" t="n">
        <f aca="false">U1235+S1235</f>
        <v>0</v>
      </c>
      <c r="W1235" s="30" t="e">
        <f aca="false">V1235/P1235</f>
        <v>#DIV/0!</v>
      </c>
    </row>
    <row r="1236" customFormat="false" ht="15" hidden="false" customHeight="true" outlineLevel="0" collapsed="false">
      <c r="A1236" s="122"/>
      <c r="B1236" s="122"/>
      <c r="C1236" s="122"/>
      <c r="D1236" s="122"/>
      <c r="E1236" s="122"/>
      <c r="F1236" s="122"/>
      <c r="G1236" s="86"/>
      <c r="H1236" s="61"/>
      <c r="I1236" s="61"/>
      <c r="J1236" s="61"/>
      <c r="K1236" s="122"/>
      <c r="L1236" s="199"/>
      <c r="M1236" s="122"/>
      <c r="N1236" s="63"/>
      <c r="O1236" s="63"/>
      <c r="P1236" s="63"/>
      <c r="Q1236" s="63"/>
      <c r="R1236" s="422"/>
      <c r="S1236" s="30" t="n">
        <f aca="false">P1236*R1236</f>
        <v>0</v>
      </c>
      <c r="T1236" s="123"/>
      <c r="U1236" s="192" t="n">
        <f aca="false">S1236*$T$828/SUM($S$828:$S$841)</f>
        <v>0</v>
      </c>
      <c r="V1236" s="30" t="n">
        <f aca="false">U1236+S1236</f>
        <v>0</v>
      </c>
      <c r="W1236" s="30" t="e">
        <f aca="false">V1236/P1236</f>
        <v>#DIV/0!</v>
      </c>
    </row>
    <row r="1237" customFormat="false" ht="15" hidden="false" customHeight="true" outlineLevel="0" collapsed="false">
      <c r="A1237" s="122"/>
      <c r="B1237" s="122"/>
      <c r="C1237" s="122"/>
      <c r="D1237" s="122"/>
      <c r="E1237" s="122"/>
      <c r="F1237" s="122"/>
      <c r="G1237" s="86"/>
      <c r="H1237" s="61"/>
      <c r="I1237" s="61"/>
      <c r="J1237" s="61"/>
      <c r="K1237" s="122"/>
      <c r="L1237" s="199"/>
      <c r="M1237" s="122"/>
      <c r="N1237" s="63"/>
      <c r="O1237" s="63"/>
      <c r="P1237" s="63"/>
      <c r="Q1237" s="63"/>
      <c r="R1237" s="422"/>
      <c r="S1237" s="30" t="n">
        <f aca="false">P1237*R1237</f>
        <v>0</v>
      </c>
      <c r="T1237" s="123"/>
      <c r="U1237" s="192" t="n">
        <f aca="false">S1237*$T$828/SUM($S$828:$S$841)</f>
        <v>0</v>
      </c>
      <c r="V1237" s="30" t="n">
        <f aca="false">U1237+S1237</f>
        <v>0</v>
      </c>
      <c r="W1237" s="30" t="e">
        <f aca="false">V1237/P1237</f>
        <v>#DIV/0!</v>
      </c>
    </row>
    <row r="1238" customFormat="false" ht="15.75" hidden="false" customHeight="true" outlineLevel="0" collapsed="false">
      <c r="A1238" s="122"/>
      <c r="B1238" s="122"/>
      <c r="C1238" s="122"/>
      <c r="D1238" s="122"/>
      <c r="E1238" s="122"/>
      <c r="F1238" s="122"/>
      <c r="G1238" s="86"/>
      <c r="H1238" s="61"/>
      <c r="I1238" s="61"/>
      <c r="J1238" s="61"/>
      <c r="K1238" s="122"/>
      <c r="L1238" s="199"/>
      <c r="M1238" s="122"/>
      <c r="N1238" s="63"/>
      <c r="O1238" s="63"/>
      <c r="P1238" s="63"/>
      <c r="Q1238" s="63"/>
      <c r="R1238" s="422"/>
      <c r="S1238" s="30" t="n">
        <f aca="false">P1238*R1238</f>
        <v>0</v>
      </c>
      <c r="T1238" s="123"/>
      <c r="U1238" s="192" t="n">
        <f aca="false">S1238*$T$828/SUM($S$828:$S$841)</f>
        <v>0</v>
      </c>
      <c r="V1238" s="30" t="n">
        <f aca="false">U1238+S1238</f>
        <v>0</v>
      </c>
      <c r="W1238" s="30" t="e">
        <f aca="false">V1238/P1238</f>
        <v>#DIV/0!</v>
      </c>
    </row>
    <row r="1239" customFormat="false" ht="15" hidden="false" customHeight="true" outlineLevel="0" collapsed="false">
      <c r="A1239" s="122"/>
      <c r="B1239" s="122"/>
      <c r="C1239" s="122"/>
      <c r="D1239" s="122"/>
      <c r="E1239" s="122"/>
      <c r="F1239" s="122"/>
      <c r="G1239" s="86"/>
      <c r="H1239" s="61"/>
      <c r="I1239" s="61"/>
      <c r="J1239" s="61"/>
      <c r="K1239" s="122"/>
      <c r="L1239" s="199"/>
      <c r="M1239" s="122"/>
      <c r="N1239" s="63"/>
      <c r="O1239" s="63"/>
      <c r="P1239" s="63"/>
      <c r="Q1239" s="63"/>
      <c r="R1239" s="422"/>
      <c r="S1239" s="30" t="n">
        <f aca="false">P1239*R1239</f>
        <v>0</v>
      </c>
      <c r="T1239" s="123"/>
      <c r="U1239" s="192" t="n">
        <f aca="false">S1239*$T$828/SUM($S$828:$S$841)</f>
        <v>0</v>
      </c>
      <c r="V1239" s="30" t="n">
        <f aca="false">U1239+S1239</f>
        <v>0</v>
      </c>
      <c r="W1239" s="30" t="e">
        <f aca="false">V1239/P1239</f>
        <v>#DIV/0!</v>
      </c>
    </row>
    <row r="1240" customFormat="false" ht="15" hidden="false" customHeight="true" outlineLevel="0" collapsed="false">
      <c r="A1240" s="122"/>
      <c r="B1240" s="122"/>
      <c r="C1240" s="122"/>
      <c r="D1240" s="122"/>
      <c r="E1240" s="122"/>
      <c r="F1240" s="122"/>
      <c r="G1240" s="86"/>
      <c r="H1240" s="61"/>
      <c r="I1240" s="61"/>
      <c r="J1240" s="61"/>
      <c r="K1240" s="122"/>
      <c r="L1240" s="199"/>
      <c r="M1240" s="122"/>
      <c r="N1240" s="63"/>
      <c r="O1240" s="63"/>
      <c r="P1240" s="63"/>
      <c r="Q1240" s="63"/>
      <c r="R1240" s="422"/>
      <c r="S1240" s="30" t="n">
        <f aca="false">P1240*R1240</f>
        <v>0</v>
      </c>
      <c r="T1240" s="123"/>
      <c r="U1240" s="192" t="n">
        <f aca="false">S1240*$T$828/SUM($S$828:$S$841)</f>
        <v>0</v>
      </c>
      <c r="V1240" s="30" t="n">
        <f aca="false">U1240+S1240</f>
        <v>0</v>
      </c>
      <c r="W1240" s="30" t="e">
        <f aca="false">V1240/P1240</f>
        <v>#DIV/0!</v>
      </c>
    </row>
    <row r="1241" customFormat="false" ht="15" hidden="false" customHeight="true" outlineLevel="0" collapsed="false">
      <c r="A1241" s="122"/>
      <c r="B1241" s="122"/>
      <c r="C1241" s="122"/>
      <c r="D1241" s="122"/>
      <c r="E1241" s="122"/>
      <c r="F1241" s="122"/>
      <c r="G1241" s="86"/>
      <c r="H1241" s="61"/>
      <c r="I1241" s="61"/>
      <c r="J1241" s="61"/>
      <c r="K1241" s="122"/>
      <c r="L1241" s="199"/>
      <c r="M1241" s="122"/>
      <c r="N1241" s="63"/>
      <c r="O1241" s="63"/>
      <c r="P1241" s="63"/>
      <c r="Q1241" s="63"/>
      <c r="R1241" s="422"/>
      <c r="S1241" s="30" t="n">
        <f aca="false">P1241*R1241</f>
        <v>0</v>
      </c>
      <c r="T1241" s="123"/>
      <c r="U1241" s="192" t="n">
        <f aca="false">S1241*$T$828/SUM($S$828:$S$841)</f>
        <v>0</v>
      </c>
      <c r="V1241" s="30" t="n">
        <f aca="false">U1241+S1241</f>
        <v>0</v>
      </c>
      <c r="W1241" s="30" t="e">
        <f aca="false">V1241/P1241</f>
        <v>#DIV/0!</v>
      </c>
    </row>
    <row r="1242" customFormat="false" ht="15" hidden="false" customHeight="true" outlineLevel="0" collapsed="false">
      <c r="A1242" s="122"/>
      <c r="B1242" s="122"/>
      <c r="C1242" s="122"/>
      <c r="D1242" s="122"/>
      <c r="E1242" s="122"/>
      <c r="F1242" s="122"/>
      <c r="G1242" s="86"/>
      <c r="H1242" s="61"/>
      <c r="I1242" s="61"/>
      <c r="J1242" s="61"/>
      <c r="K1242" s="122"/>
      <c r="L1242" s="199"/>
      <c r="M1242" s="122"/>
      <c r="N1242" s="63"/>
      <c r="O1242" s="63"/>
      <c r="P1242" s="63"/>
      <c r="Q1242" s="63"/>
      <c r="R1242" s="422"/>
      <c r="S1242" s="30" t="n">
        <f aca="false">P1242*R1242</f>
        <v>0</v>
      </c>
      <c r="T1242" s="123"/>
      <c r="U1242" s="192" t="n">
        <f aca="false">S1242*$T$828/SUM($S$828:$S$841)</f>
        <v>0</v>
      </c>
      <c r="V1242" s="30" t="n">
        <f aca="false">U1242+S1242</f>
        <v>0</v>
      </c>
      <c r="W1242" s="30" t="e">
        <f aca="false">V1242/P1242</f>
        <v>#DIV/0!</v>
      </c>
    </row>
    <row r="1243" customFormat="false" ht="15" hidden="false" customHeight="true" outlineLevel="0" collapsed="false">
      <c r="A1243" s="122"/>
      <c r="B1243" s="122"/>
      <c r="C1243" s="122"/>
      <c r="D1243" s="122"/>
      <c r="E1243" s="122"/>
      <c r="F1243" s="122"/>
      <c r="G1243" s="86"/>
      <c r="H1243" s="61"/>
      <c r="I1243" s="61"/>
      <c r="J1243" s="61"/>
      <c r="K1243" s="122"/>
      <c r="L1243" s="199"/>
      <c r="M1243" s="122"/>
      <c r="N1243" s="63"/>
      <c r="O1243" s="63"/>
      <c r="P1243" s="63"/>
      <c r="Q1243" s="63"/>
      <c r="R1243" s="422"/>
      <c r="S1243" s="30" t="n">
        <f aca="false">P1243*R1243</f>
        <v>0</v>
      </c>
      <c r="T1243" s="123"/>
      <c r="U1243" s="192" t="n">
        <f aca="false">S1243*$T$828/SUM($S$828:$S$841)</f>
        <v>0</v>
      </c>
      <c r="V1243" s="30" t="n">
        <f aca="false">U1243+S1243</f>
        <v>0</v>
      </c>
      <c r="W1243" s="30" t="e">
        <f aca="false">V1243/P1243</f>
        <v>#DIV/0!</v>
      </c>
    </row>
    <row r="1244" customFormat="false" ht="15" hidden="false" customHeight="true" outlineLevel="0" collapsed="false">
      <c r="A1244" s="122"/>
      <c r="B1244" s="122"/>
      <c r="C1244" s="122"/>
      <c r="D1244" s="122"/>
      <c r="E1244" s="122"/>
      <c r="F1244" s="122"/>
      <c r="G1244" s="86"/>
      <c r="H1244" s="61"/>
      <c r="I1244" s="61"/>
      <c r="J1244" s="61"/>
      <c r="K1244" s="122"/>
      <c r="L1244" s="199"/>
      <c r="M1244" s="122"/>
      <c r="N1244" s="63"/>
      <c r="O1244" s="63"/>
      <c r="P1244" s="63"/>
      <c r="Q1244" s="63"/>
      <c r="R1244" s="422"/>
      <c r="S1244" s="30" t="n">
        <f aca="false">P1244*R1244</f>
        <v>0</v>
      </c>
      <c r="T1244" s="123"/>
      <c r="U1244" s="192" t="n">
        <f aca="false">S1244*$T$828/SUM($S$828:$S$841)</f>
        <v>0</v>
      </c>
      <c r="V1244" s="30" t="n">
        <f aca="false">U1244+S1244</f>
        <v>0</v>
      </c>
      <c r="W1244" s="30" t="e">
        <f aca="false">V1244/P1244</f>
        <v>#DIV/0!</v>
      </c>
    </row>
    <row r="1245" customFormat="false" ht="15" hidden="false" customHeight="true" outlineLevel="0" collapsed="false">
      <c r="A1245" s="122"/>
      <c r="B1245" s="122"/>
      <c r="C1245" s="122"/>
      <c r="D1245" s="122"/>
      <c r="E1245" s="122"/>
      <c r="F1245" s="122"/>
      <c r="G1245" s="86"/>
      <c r="H1245" s="61"/>
      <c r="I1245" s="61"/>
      <c r="J1245" s="61"/>
      <c r="K1245" s="122"/>
      <c r="L1245" s="199"/>
      <c r="M1245" s="122"/>
      <c r="N1245" s="63"/>
      <c r="O1245" s="63"/>
      <c r="P1245" s="63"/>
      <c r="Q1245" s="63"/>
      <c r="R1245" s="422"/>
      <c r="S1245" s="30" t="n">
        <f aca="false">P1245*R1245</f>
        <v>0</v>
      </c>
      <c r="T1245" s="123"/>
      <c r="U1245" s="192" t="n">
        <f aca="false">S1245*$T$828/SUM($S$828:$S$841)</f>
        <v>0</v>
      </c>
      <c r="V1245" s="30" t="n">
        <f aca="false">U1245+S1245</f>
        <v>0</v>
      </c>
      <c r="W1245" s="30" t="e">
        <f aca="false">V1245/P1245</f>
        <v>#DIV/0!</v>
      </c>
    </row>
    <row r="1246" customFormat="false" ht="15" hidden="false" customHeight="true" outlineLevel="0" collapsed="false">
      <c r="A1246" s="122"/>
      <c r="B1246" s="122"/>
      <c r="C1246" s="122"/>
      <c r="D1246" s="122"/>
      <c r="E1246" s="122"/>
      <c r="F1246" s="122"/>
      <c r="G1246" s="86"/>
      <c r="H1246" s="61"/>
      <c r="I1246" s="61"/>
      <c r="J1246" s="61"/>
      <c r="K1246" s="122"/>
      <c r="L1246" s="199"/>
      <c r="M1246" s="122"/>
      <c r="N1246" s="63"/>
      <c r="O1246" s="63"/>
      <c r="P1246" s="63"/>
      <c r="Q1246" s="63"/>
      <c r="R1246" s="422"/>
      <c r="S1246" s="30" t="n">
        <f aca="false">P1246*R1246</f>
        <v>0</v>
      </c>
      <c r="T1246" s="123"/>
      <c r="U1246" s="192" t="n">
        <f aca="false">S1246*$T$828/SUM($S$828:$S$841)</f>
        <v>0</v>
      </c>
      <c r="V1246" s="30" t="n">
        <f aca="false">U1246+S1246</f>
        <v>0</v>
      </c>
      <c r="W1246" s="30" t="e">
        <f aca="false">V1246/P1246</f>
        <v>#DIV/0!</v>
      </c>
    </row>
    <row r="1247" customFormat="false" ht="15" hidden="false" customHeight="true" outlineLevel="0" collapsed="false">
      <c r="A1247" s="122"/>
      <c r="B1247" s="122"/>
      <c r="C1247" s="122"/>
      <c r="D1247" s="122"/>
      <c r="E1247" s="122"/>
      <c r="F1247" s="122"/>
      <c r="G1247" s="86"/>
      <c r="H1247" s="61"/>
      <c r="I1247" s="61"/>
      <c r="J1247" s="61"/>
      <c r="K1247" s="122"/>
      <c r="L1247" s="199"/>
      <c r="M1247" s="122"/>
      <c r="N1247" s="63"/>
      <c r="O1247" s="63"/>
      <c r="P1247" s="63"/>
      <c r="Q1247" s="63"/>
      <c r="R1247" s="422"/>
      <c r="S1247" s="30" t="n">
        <f aca="false">P1247*R1247</f>
        <v>0</v>
      </c>
      <c r="T1247" s="123"/>
      <c r="U1247" s="192" t="n">
        <f aca="false">S1247*$T$828/SUM($S$828:$S$841)</f>
        <v>0</v>
      </c>
      <c r="V1247" s="30" t="n">
        <f aca="false">U1247+S1247</f>
        <v>0</v>
      </c>
      <c r="W1247" s="30" t="e">
        <f aca="false">V1247/P1247</f>
        <v>#DIV/0!</v>
      </c>
    </row>
    <row r="1248" customFormat="false" ht="15" hidden="false" customHeight="true" outlineLevel="0" collapsed="false">
      <c r="A1248" s="122"/>
      <c r="B1248" s="122"/>
      <c r="C1248" s="122"/>
      <c r="D1248" s="122"/>
      <c r="E1248" s="122"/>
      <c r="F1248" s="122"/>
      <c r="G1248" s="86"/>
      <c r="H1248" s="61"/>
      <c r="I1248" s="61"/>
      <c r="J1248" s="61"/>
      <c r="K1248" s="122"/>
      <c r="L1248" s="199"/>
      <c r="M1248" s="122"/>
      <c r="N1248" s="63"/>
      <c r="O1248" s="63"/>
      <c r="P1248" s="63"/>
      <c r="Q1248" s="63"/>
      <c r="R1248" s="422"/>
      <c r="S1248" s="30" t="n">
        <f aca="false">P1248*R1248</f>
        <v>0</v>
      </c>
      <c r="T1248" s="123"/>
      <c r="U1248" s="192" t="n">
        <f aca="false">S1248*$T$828/SUM($S$828:$S$841)</f>
        <v>0</v>
      </c>
      <c r="V1248" s="30" t="n">
        <f aca="false">U1248+S1248</f>
        <v>0</v>
      </c>
      <c r="W1248" s="30" t="e">
        <f aca="false">V1248/P1248</f>
        <v>#DIV/0!</v>
      </c>
    </row>
    <row r="1249" customFormat="false" ht="15" hidden="false" customHeight="true" outlineLevel="0" collapsed="false">
      <c r="A1249" s="122"/>
      <c r="B1249" s="122"/>
      <c r="C1249" s="122"/>
      <c r="D1249" s="122"/>
      <c r="E1249" s="122"/>
      <c r="F1249" s="122"/>
      <c r="G1249" s="86"/>
      <c r="H1249" s="61"/>
      <c r="I1249" s="61"/>
      <c r="J1249" s="61"/>
      <c r="K1249" s="122"/>
      <c r="L1249" s="199"/>
      <c r="M1249" s="122"/>
      <c r="N1249" s="63"/>
      <c r="O1249" s="63"/>
      <c r="P1249" s="63"/>
      <c r="Q1249" s="63"/>
      <c r="R1249" s="422"/>
      <c r="S1249" s="30" t="n">
        <f aca="false">P1249*R1249</f>
        <v>0</v>
      </c>
      <c r="T1249" s="123"/>
      <c r="U1249" s="192" t="n">
        <f aca="false">S1249*$T$828/SUM($S$828:$S$841)</f>
        <v>0</v>
      </c>
      <c r="V1249" s="30" t="n">
        <f aca="false">U1249+S1249</f>
        <v>0</v>
      </c>
      <c r="W1249" s="30" t="e">
        <f aca="false">V1249/P1249</f>
        <v>#DIV/0!</v>
      </c>
    </row>
    <row r="1250" customFormat="false" ht="15" hidden="false" customHeight="true" outlineLevel="0" collapsed="false">
      <c r="A1250" s="122"/>
      <c r="B1250" s="122"/>
      <c r="C1250" s="122"/>
      <c r="D1250" s="122"/>
      <c r="E1250" s="122"/>
      <c r="F1250" s="122"/>
      <c r="G1250" s="86"/>
      <c r="H1250" s="61"/>
      <c r="I1250" s="61"/>
      <c r="J1250" s="61"/>
      <c r="K1250" s="122"/>
      <c r="L1250" s="199"/>
      <c r="M1250" s="122"/>
      <c r="N1250" s="63"/>
      <c r="O1250" s="63"/>
      <c r="P1250" s="63"/>
      <c r="Q1250" s="63"/>
      <c r="R1250" s="422"/>
      <c r="S1250" s="30" t="n">
        <f aca="false">P1250*R1250</f>
        <v>0</v>
      </c>
      <c r="T1250" s="123"/>
      <c r="U1250" s="192" t="n">
        <f aca="false">S1250*$T$828/SUM($S$828:$S$841)</f>
        <v>0</v>
      </c>
      <c r="V1250" s="30" t="n">
        <f aca="false">U1250+S1250</f>
        <v>0</v>
      </c>
      <c r="W1250" s="30" t="e">
        <f aca="false">V1250/P1250</f>
        <v>#DIV/0!</v>
      </c>
    </row>
    <row r="1251" customFormat="false" ht="15" hidden="false" customHeight="true" outlineLevel="0" collapsed="false">
      <c r="A1251" s="122"/>
      <c r="B1251" s="122"/>
      <c r="C1251" s="122"/>
      <c r="D1251" s="122"/>
      <c r="E1251" s="122"/>
      <c r="F1251" s="122"/>
      <c r="G1251" s="86"/>
      <c r="H1251" s="61"/>
      <c r="I1251" s="61"/>
      <c r="J1251" s="61"/>
      <c r="K1251" s="122"/>
      <c r="L1251" s="199"/>
      <c r="M1251" s="122"/>
      <c r="N1251" s="63"/>
      <c r="O1251" s="63"/>
      <c r="P1251" s="63"/>
      <c r="Q1251" s="63"/>
      <c r="R1251" s="422"/>
      <c r="S1251" s="30" t="n">
        <f aca="false">P1251*R1251</f>
        <v>0</v>
      </c>
      <c r="T1251" s="123"/>
      <c r="U1251" s="192" t="n">
        <f aca="false">S1251*$T$828/SUM($S$828:$S$841)</f>
        <v>0</v>
      </c>
      <c r="V1251" s="30" t="n">
        <f aca="false">U1251+S1251</f>
        <v>0</v>
      </c>
      <c r="W1251" s="30" t="e">
        <f aca="false">V1251/P1251</f>
        <v>#DIV/0!</v>
      </c>
    </row>
    <row r="1252" customFormat="false" ht="15" hidden="false" customHeight="true" outlineLevel="0" collapsed="false">
      <c r="A1252" s="122"/>
      <c r="B1252" s="122"/>
      <c r="C1252" s="122"/>
      <c r="D1252" s="122"/>
      <c r="E1252" s="122"/>
      <c r="F1252" s="122"/>
      <c r="G1252" s="86"/>
      <c r="H1252" s="61"/>
      <c r="I1252" s="61"/>
      <c r="J1252" s="61"/>
      <c r="K1252" s="122"/>
      <c r="L1252" s="199"/>
      <c r="M1252" s="122"/>
      <c r="N1252" s="63"/>
      <c r="O1252" s="63"/>
      <c r="P1252" s="63"/>
      <c r="Q1252" s="63"/>
      <c r="R1252" s="422"/>
      <c r="S1252" s="30" t="n">
        <f aca="false">P1252*R1252</f>
        <v>0</v>
      </c>
      <c r="T1252" s="123"/>
      <c r="U1252" s="192" t="n">
        <f aca="false">S1252*$T$828/SUM($S$828:$S$841)</f>
        <v>0</v>
      </c>
      <c r="V1252" s="30" t="n">
        <f aca="false">U1252+S1252</f>
        <v>0</v>
      </c>
      <c r="W1252" s="30" t="e">
        <f aca="false">V1252/P1252</f>
        <v>#DIV/0!</v>
      </c>
    </row>
    <row r="1253" customFormat="false" ht="15" hidden="false" customHeight="true" outlineLevel="0" collapsed="false">
      <c r="A1253" s="122"/>
      <c r="B1253" s="122"/>
      <c r="C1253" s="122"/>
      <c r="D1253" s="122"/>
      <c r="E1253" s="122"/>
      <c r="F1253" s="122"/>
      <c r="G1253" s="86"/>
      <c r="H1253" s="61"/>
      <c r="I1253" s="61"/>
      <c r="J1253" s="61"/>
      <c r="K1253" s="122"/>
      <c r="L1253" s="199"/>
      <c r="M1253" s="122"/>
      <c r="N1253" s="63"/>
      <c r="O1253" s="63"/>
      <c r="P1253" s="63"/>
      <c r="Q1253" s="63"/>
      <c r="R1253" s="422"/>
      <c r="S1253" s="30" t="n">
        <f aca="false">P1253*R1253</f>
        <v>0</v>
      </c>
      <c r="T1253" s="123"/>
      <c r="U1253" s="192" t="n">
        <f aca="false">S1253*$T$828/SUM($S$828:$S$841)</f>
        <v>0</v>
      </c>
      <c r="V1253" s="30" t="n">
        <f aca="false">U1253+S1253</f>
        <v>0</v>
      </c>
      <c r="W1253" s="30" t="e">
        <f aca="false">V1253/P1253</f>
        <v>#DIV/0!</v>
      </c>
    </row>
    <row r="1254" customFormat="false" ht="15" hidden="false" customHeight="true" outlineLevel="0" collapsed="false">
      <c r="A1254" s="122"/>
      <c r="B1254" s="122"/>
      <c r="C1254" s="122"/>
      <c r="D1254" s="122"/>
      <c r="E1254" s="122"/>
      <c r="F1254" s="122"/>
      <c r="G1254" s="86"/>
      <c r="H1254" s="61"/>
      <c r="I1254" s="61"/>
      <c r="J1254" s="61"/>
      <c r="K1254" s="122"/>
      <c r="L1254" s="199"/>
      <c r="M1254" s="122"/>
      <c r="N1254" s="63"/>
      <c r="O1254" s="63"/>
      <c r="P1254" s="63"/>
      <c r="Q1254" s="63"/>
      <c r="R1254" s="422"/>
      <c r="S1254" s="30" t="n">
        <f aca="false">P1254*R1254</f>
        <v>0</v>
      </c>
      <c r="T1254" s="123"/>
      <c r="U1254" s="192" t="n">
        <f aca="false">S1254*$T$828/SUM($S$828:$S$841)</f>
        <v>0</v>
      </c>
      <c r="V1254" s="30" t="n">
        <f aca="false">U1254+S1254</f>
        <v>0</v>
      </c>
      <c r="W1254" s="30" t="e">
        <f aca="false">V1254/P1254</f>
        <v>#DIV/0!</v>
      </c>
    </row>
    <row r="1255" customFormat="false" ht="15" hidden="false" customHeight="true" outlineLevel="0" collapsed="false">
      <c r="A1255" s="122"/>
      <c r="B1255" s="122"/>
      <c r="C1255" s="122"/>
      <c r="D1255" s="122"/>
      <c r="E1255" s="122"/>
      <c r="F1255" s="122"/>
      <c r="G1255" s="86"/>
      <c r="H1255" s="61"/>
      <c r="I1255" s="61"/>
      <c r="J1255" s="61"/>
      <c r="K1255" s="122"/>
      <c r="L1255" s="199"/>
      <c r="M1255" s="122"/>
      <c r="N1255" s="63"/>
      <c r="O1255" s="63"/>
      <c r="P1255" s="63"/>
      <c r="Q1255" s="63"/>
      <c r="R1255" s="422"/>
      <c r="S1255" s="30" t="n">
        <f aca="false">P1255*R1255</f>
        <v>0</v>
      </c>
      <c r="T1255" s="123"/>
      <c r="U1255" s="192" t="n">
        <f aca="false">S1255*$T$828/SUM($S$828:$S$841)</f>
        <v>0</v>
      </c>
      <c r="V1255" s="30" t="n">
        <f aca="false">U1255+S1255</f>
        <v>0</v>
      </c>
      <c r="W1255" s="30" t="e">
        <f aca="false">V1255/P1255</f>
        <v>#DIV/0!</v>
      </c>
    </row>
    <row r="1256" customFormat="false" ht="15" hidden="false" customHeight="true" outlineLevel="0" collapsed="false">
      <c r="A1256" s="122"/>
      <c r="B1256" s="122"/>
      <c r="C1256" s="122"/>
      <c r="D1256" s="122"/>
      <c r="E1256" s="122"/>
      <c r="F1256" s="122"/>
      <c r="G1256" s="86"/>
      <c r="H1256" s="61"/>
      <c r="I1256" s="61"/>
      <c r="J1256" s="61"/>
      <c r="K1256" s="122"/>
      <c r="L1256" s="199"/>
      <c r="M1256" s="122"/>
      <c r="N1256" s="63"/>
      <c r="O1256" s="63"/>
      <c r="P1256" s="63"/>
      <c r="Q1256" s="63"/>
      <c r="R1256" s="422"/>
      <c r="S1256" s="30" t="n">
        <f aca="false">P1256*R1256</f>
        <v>0</v>
      </c>
      <c r="T1256" s="123"/>
      <c r="U1256" s="192" t="n">
        <f aca="false">S1256*$T$828/SUM($S$828:$S$841)</f>
        <v>0</v>
      </c>
      <c r="V1256" s="30" t="n">
        <f aca="false">U1256+S1256</f>
        <v>0</v>
      </c>
      <c r="W1256" s="30" t="e">
        <f aca="false">V1256/P1256</f>
        <v>#DIV/0!</v>
      </c>
    </row>
    <row r="1257" customFormat="false" ht="15" hidden="false" customHeight="true" outlineLevel="0" collapsed="false">
      <c r="A1257" s="122"/>
      <c r="B1257" s="122"/>
      <c r="C1257" s="122"/>
      <c r="D1257" s="122"/>
      <c r="E1257" s="122"/>
      <c r="F1257" s="122"/>
      <c r="G1257" s="86"/>
      <c r="H1257" s="61"/>
      <c r="I1257" s="61"/>
      <c r="J1257" s="61"/>
      <c r="K1257" s="122"/>
      <c r="L1257" s="199"/>
      <c r="M1257" s="122"/>
      <c r="N1257" s="63"/>
      <c r="O1257" s="63"/>
      <c r="P1257" s="63"/>
      <c r="Q1257" s="63"/>
      <c r="R1257" s="422"/>
      <c r="S1257" s="30" t="n">
        <f aca="false">P1257*R1257</f>
        <v>0</v>
      </c>
      <c r="T1257" s="123"/>
      <c r="U1257" s="192" t="n">
        <f aca="false">S1257*$T$828/SUM($S$828:$S$841)</f>
        <v>0</v>
      </c>
      <c r="V1257" s="30" t="n">
        <f aca="false">U1257+S1257</f>
        <v>0</v>
      </c>
      <c r="W1257" s="30" t="e">
        <f aca="false">V1257/P1257</f>
        <v>#DIV/0!</v>
      </c>
    </row>
    <row r="1258" customFormat="false" ht="15" hidden="false" customHeight="true" outlineLevel="0" collapsed="false">
      <c r="A1258" s="122"/>
      <c r="B1258" s="122"/>
      <c r="C1258" s="122"/>
      <c r="D1258" s="122"/>
      <c r="E1258" s="122"/>
      <c r="F1258" s="122"/>
      <c r="G1258" s="86"/>
      <c r="H1258" s="61"/>
      <c r="I1258" s="61"/>
      <c r="J1258" s="61"/>
      <c r="K1258" s="122"/>
      <c r="L1258" s="199"/>
      <c r="M1258" s="122"/>
      <c r="N1258" s="63"/>
      <c r="O1258" s="63"/>
      <c r="P1258" s="63"/>
      <c r="Q1258" s="63"/>
      <c r="R1258" s="422"/>
      <c r="S1258" s="30" t="n">
        <f aca="false">P1258*R1258</f>
        <v>0</v>
      </c>
      <c r="T1258" s="123"/>
      <c r="U1258" s="192" t="n">
        <f aca="false">S1258*$T$828/SUM($S$828:$S$841)</f>
        <v>0</v>
      </c>
      <c r="V1258" s="30" t="n">
        <f aca="false">U1258+S1258</f>
        <v>0</v>
      </c>
      <c r="W1258" s="30" t="e">
        <f aca="false">V1258/P1258</f>
        <v>#DIV/0!</v>
      </c>
    </row>
    <row r="1259" customFormat="false" ht="15" hidden="false" customHeight="true" outlineLevel="0" collapsed="false">
      <c r="A1259" s="122"/>
      <c r="B1259" s="122"/>
      <c r="C1259" s="122"/>
      <c r="D1259" s="122"/>
      <c r="E1259" s="122"/>
      <c r="F1259" s="122"/>
      <c r="G1259" s="86"/>
      <c r="H1259" s="61"/>
      <c r="I1259" s="61"/>
      <c r="J1259" s="61"/>
      <c r="K1259" s="122"/>
      <c r="L1259" s="199"/>
      <c r="M1259" s="122"/>
      <c r="N1259" s="63"/>
      <c r="O1259" s="63"/>
      <c r="P1259" s="63"/>
      <c r="Q1259" s="63"/>
      <c r="R1259" s="422"/>
      <c r="S1259" s="30" t="n">
        <f aca="false">P1259*R1259</f>
        <v>0</v>
      </c>
      <c r="T1259" s="123"/>
      <c r="U1259" s="192" t="n">
        <f aca="false">S1259*$T$828/SUM($S$828:$S$841)</f>
        <v>0</v>
      </c>
      <c r="V1259" s="30" t="n">
        <f aca="false">U1259+S1259</f>
        <v>0</v>
      </c>
      <c r="W1259" s="30" t="e">
        <f aca="false">V1259/P1259</f>
        <v>#DIV/0!</v>
      </c>
    </row>
    <row r="1260" customFormat="false" ht="15" hidden="false" customHeight="true" outlineLevel="0" collapsed="false">
      <c r="A1260" s="122"/>
      <c r="B1260" s="122"/>
      <c r="C1260" s="122"/>
      <c r="D1260" s="122"/>
      <c r="E1260" s="122"/>
      <c r="F1260" s="122"/>
      <c r="G1260" s="86"/>
      <c r="H1260" s="61"/>
      <c r="I1260" s="61"/>
      <c r="J1260" s="61"/>
      <c r="K1260" s="122"/>
      <c r="L1260" s="199"/>
      <c r="M1260" s="122"/>
      <c r="N1260" s="63"/>
      <c r="O1260" s="63"/>
      <c r="P1260" s="63"/>
      <c r="Q1260" s="63"/>
      <c r="R1260" s="422"/>
      <c r="S1260" s="30" t="n">
        <f aca="false">P1260*R1260</f>
        <v>0</v>
      </c>
      <c r="T1260" s="123"/>
      <c r="U1260" s="192" t="n">
        <f aca="false">S1260*$T$828/SUM($S$828:$S$841)</f>
        <v>0</v>
      </c>
      <c r="V1260" s="30" t="n">
        <f aca="false">U1260+S1260</f>
        <v>0</v>
      </c>
      <c r="W1260" s="30" t="e">
        <f aca="false">V1260/P1260</f>
        <v>#DIV/0!</v>
      </c>
    </row>
    <row r="1261" customFormat="false" ht="15" hidden="false" customHeight="true" outlineLevel="0" collapsed="false">
      <c r="A1261" s="122"/>
      <c r="B1261" s="122"/>
      <c r="C1261" s="122"/>
      <c r="D1261" s="122"/>
      <c r="E1261" s="122"/>
      <c r="F1261" s="122"/>
      <c r="G1261" s="86"/>
      <c r="H1261" s="61"/>
      <c r="I1261" s="61"/>
      <c r="J1261" s="61"/>
      <c r="K1261" s="122"/>
      <c r="L1261" s="199"/>
      <c r="M1261" s="122"/>
      <c r="N1261" s="63"/>
      <c r="O1261" s="63"/>
      <c r="P1261" s="63"/>
      <c r="Q1261" s="63"/>
      <c r="R1261" s="422"/>
      <c r="S1261" s="30" t="n">
        <f aca="false">P1261*R1261</f>
        <v>0</v>
      </c>
      <c r="T1261" s="123"/>
      <c r="U1261" s="192" t="n">
        <f aca="false">S1261*$T$828/SUM($S$828:$S$841)</f>
        <v>0</v>
      </c>
      <c r="V1261" s="30" t="n">
        <f aca="false">U1261+S1261</f>
        <v>0</v>
      </c>
      <c r="W1261" s="30" t="e">
        <f aca="false">V1261/P1261</f>
        <v>#DIV/0!</v>
      </c>
    </row>
    <row r="1262" customFormat="false" ht="15" hidden="false" customHeight="true" outlineLevel="0" collapsed="false">
      <c r="A1262" s="122"/>
      <c r="B1262" s="122"/>
      <c r="C1262" s="122"/>
      <c r="D1262" s="122"/>
      <c r="E1262" s="122"/>
      <c r="F1262" s="122"/>
      <c r="G1262" s="86"/>
      <c r="H1262" s="61"/>
      <c r="I1262" s="61"/>
      <c r="J1262" s="61"/>
      <c r="K1262" s="122"/>
      <c r="L1262" s="199"/>
      <c r="M1262" s="122"/>
      <c r="N1262" s="63"/>
      <c r="O1262" s="63"/>
      <c r="P1262" s="63"/>
      <c r="Q1262" s="63"/>
      <c r="R1262" s="422"/>
      <c r="S1262" s="30" t="n">
        <f aca="false">P1262*R1262</f>
        <v>0</v>
      </c>
      <c r="T1262" s="123"/>
      <c r="U1262" s="192" t="n">
        <f aca="false">S1262*$T$828/SUM($S$828:$S$841)</f>
        <v>0</v>
      </c>
      <c r="V1262" s="30" t="n">
        <f aca="false">U1262+S1262</f>
        <v>0</v>
      </c>
      <c r="W1262" s="30" t="e">
        <f aca="false">V1262/P1262</f>
        <v>#DIV/0!</v>
      </c>
    </row>
    <row r="1263" customFormat="false" ht="15" hidden="false" customHeight="true" outlineLevel="0" collapsed="false">
      <c r="A1263" s="122"/>
      <c r="B1263" s="122"/>
      <c r="C1263" s="122"/>
      <c r="D1263" s="122"/>
      <c r="E1263" s="122"/>
      <c r="F1263" s="122"/>
      <c r="G1263" s="86"/>
      <c r="H1263" s="61"/>
      <c r="I1263" s="61"/>
      <c r="J1263" s="61"/>
      <c r="K1263" s="122"/>
      <c r="L1263" s="199"/>
      <c r="M1263" s="122"/>
      <c r="N1263" s="63"/>
      <c r="O1263" s="63"/>
      <c r="P1263" s="63"/>
      <c r="Q1263" s="63"/>
      <c r="R1263" s="422"/>
      <c r="S1263" s="30" t="n">
        <f aca="false">P1263*R1263</f>
        <v>0</v>
      </c>
      <c r="T1263" s="123"/>
      <c r="U1263" s="192" t="n">
        <f aca="false">S1263*$T$828/SUM($S$828:$S$841)</f>
        <v>0</v>
      </c>
      <c r="V1263" s="30" t="n">
        <f aca="false">U1263+S1263</f>
        <v>0</v>
      </c>
      <c r="W1263" s="30" t="e">
        <f aca="false">V1263/P1263</f>
        <v>#DIV/0!</v>
      </c>
    </row>
    <row r="1264" customFormat="false" ht="15" hidden="false" customHeight="true" outlineLevel="0" collapsed="false">
      <c r="A1264" s="122"/>
      <c r="B1264" s="122"/>
      <c r="C1264" s="122"/>
      <c r="D1264" s="122"/>
      <c r="E1264" s="122"/>
      <c r="F1264" s="122"/>
      <c r="G1264" s="86"/>
      <c r="H1264" s="61"/>
      <c r="I1264" s="61"/>
      <c r="J1264" s="61"/>
      <c r="K1264" s="122"/>
      <c r="L1264" s="199"/>
      <c r="M1264" s="122"/>
      <c r="N1264" s="63"/>
      <c r="O1264" s="63"/>
      <c r="P1264" s="63"/>
      <c r="Q1264" s="63"/>
      <c r="R1264" s="422"/>
      <c r="S1264" s="30" t="n">
        <f aca="false">P1264*R1264</f>
        <v>0</v>
      </c>
      <c r="T1264" s="123"/>
      <c r="U1264" s="192" t="n">
        <f aca="false">S1264*$T$828/SUM($S$828:$S$841)</f>
        <v>0</v>
      </c>
      <c r="V1264" s="30" t="n">
        <f aca="false">U1264+S1264</f>
        <v>0</v>
      </c>
      <c r="W1264" s="30" t="e">
        <f aca="false">V1264/P1264</f>
        <v>#DIV/0!</v>
      </c>
    </row>
    <row r="1265" customFormat="false" ht="15" hidden="false" customHeight="true" outlineLevel="0" collapsed="false">
      <c r="A1265" s="122"/>
      <c r="B1265" s="122"/>
      <c r="C1265" s="122"/>
      <c r="D1265" s="122"/>
      <c r="E1265" s="122"/>
      <c r="F1265" s="122"/>
      <c r="G1265" s="86"/>
      <c r="H1265" s="61"/>
      <c r="I1265" s="61"/>
      <c r="J1265" s="61"/>
      <c r="K1265" s="122"/>
      <c r="L1265" s="199"/>
      <c r="M1265" s="122"/>
      <c r="N1265" s="63"/>
      <c r="O1265" s="63"/>
      <c r="P1265" s="63"/>
      <c r="Q1265" s="63"/>
      <c r="R1265" s="422"/>
      <c r="S1265" s="30" t="n">
        <f aca="false">P1265*R1265</f>
        <v>0</v>
      </c>
      <c r="T1265" s="123"/>
      <c r="U1265" s="192" t="n">
        <f aca="false">S1265*$T$828/SUM($S$828:$S$841)</f>
        <v>0</v>
      </c>
      <c r="V1265" s="30" t="n">
        <f aca="false">U1265+S1265</f>
        <v>0</v>
      </c>
      <c r="W1265" s="30" t="e">
        <f aca="false">V1265/P1265</f>
        <v>#DIV/0!</v>
      </c>
    </row>
    <row r="1266" customFormat="false" ht="15.75" hidden="false" customHeight="true" outlineLevel="0" collapsed="false">
      <c r="A1266" s="122"/>
      <c r="B1266" s="122"/>
      <c r="C1266" s="122"/>
      <c r="D1266" s="122"/>
      <c r="E1266" s="122"/>
      <c r="F1266" s="122"/>
      <c r="G1266" s="86"/>
      <c r="H1266" s="61"/>
      <c r="I1266" s="61"/>
      <c r="J1266" s="61"/>
      <c r="K1266" s="122"/>
      <c r="L1266" s="199"/>
      <c r="M1266" s="122"/>
      <c r="N1266" s="63"/>
      <c r="O1266" s="63"/>
      <c r="P1266" s="63"/>
      <c r="Q1266" s="63"/>
      <c r="R1266" s="422"/>
      <c r="S1266" s="30" t="n">
        <f aca="false">P1266*R1266</f>
        <v>0</v>
      </c>
      <c r="T1266" s="123"/>
      <c r="U1266" s="192" t="n">
        <f aca="false">S1266*$T$828/SUM($S$828:$S$841)</f>
        <v>0</v>
      </c>
      <c r="V1266" s="30" t="n">
        <f aca="false">U1266+S1266</f>
        <v>0</v>
      </c>
      <c r="W1266" s="30" t="e">
        <f aca="false">V1266/P1266</f>
        <v>#DIV/0!</v>
      </c>
    </row>
    <row r="1267" customFormat="false" ht="15.75" hidden="false" customHeight="true" outlineLevel="0" collapsed="false">
      <c r="A1267" s="122"/>
      <c r="B1267" s="122"/>
      <c r="C1267" s="122"/>
      <c r="D1267" s="122"/>
      <c r="E1267" s="122"/>
      <c r="F1267" s="122"/>
      <c r="G1267" s="86"/>
      <c r="H1267" s="61"/>
      <c r="I1267" s="61"/>
      <c r="J1267" s="61"/>
      <c r="K1267" s="122"/>
      <c r="L1267" s="199"/>
      <c r="M1267" s="430"/>
      <c r="N1267" s="425"/>
      <c r="O1267" s="63"/>
      <c r="P1267" s="63"/>
      <c r="Q1267" s="63"/>
      <c r="R1267" s="422"/>
      <c r="S1267" s="30" t="n">
        <f aca="false">P1267*R1267</f>
        <v>0</v>
      </c>
      <c r="T1267" s="123"/>
      <c r="U1267" s="192" t="n">
        <f aca="false">S1267*$T$828/SUM($S$828:$S$841)</f>
        <v>0</v>
      </c>
      <c r="V1267" s="30" t="n">
        <f aca="false">U1267+S1267</f>
        <v>0</v>
      </c>
      <c r="W1267" s="30" t="e">
        <f aca="false">V1267/P1267</f>
        <v>#DIV/0!</v>
      </c>
    </row>
    <row r="1268" customFormat="false" ht="15.75" hidden="false" customHeight="true" outlineLevel="0" collapsed="false">
      <c r="A1268" s="122"/>
      <c r="B1268" s="122"/>
      <c r="C1268" s="122"/>
      <c r="D1268" s="122"/>
      <c r="E1268" s="122"/>
      <c r="F1268" s="122"/>
      <c r="G1268" s="86"/>
      <c r="H1268" s="61"/>
      <c r="I1268" s="61"/>
      <c r="J1268" s="61"/>
      <c r="K1268" s="122"/>
      <c r="L1268" s="199"/>
      <c r="M1268" s="122"/>
      <c r="N1268" s="63"/>
      <c r="O1268" s="63"/>
      <c r="P1268" s="63"/>
      <c r="Q1268" s="63"/>
      <c r="R1268" s="424"/>
      <c r="S1268" s="30" t="n">
        <f aca="false">P1268*R1268</f>
        <v>0</v>
      </c>
      <c r="T1268" s="258"/>
      <c r="U1268" s="192" t="n">
        <f aca="false">S1268*$T$828/SUM($S$828:$S$841)</f>
        <v>0</v>
      </c>
      <c r="V1268" s="30" t="n">
        <f aca="false">U1268+S1268</f>
        <v>0</v>
      </c>
      <c r="W1268" s="30" t="e">
        <f aca="false">V1268/P1268</f>
        <v>#DIV/0!</v>
      </c>
    </row>
    <row r="1269" customFormat="false" ht="15.75" hidden="false" customHeight="true" outlineLevel="0" collapsed="false">
      <c r="A1269" s="122"/>
      <c r="B1269" s="122"/>
      <c r="C1269" s="122"/>
      <c r="D1269" s="122"/>
      <c r="E1269" s="122"/>
      <c r="F1269" s="122"/>
      <c r="G1269" s="86"/>
      <c r="H1269" s="61"/>
      <c r="I1269" s="61"/>
      <c r="J1269" s="61"/>
      <c r="K1269" s="122"/>
      <c r="L1269" s="199"/>
      <c r="M1269" s="122"/>
      <c r="N1269" s="63"/>
      <c r="O1269" s="63"/>
      <c r="P1269" s="63"/>
      <c r="Q1269" s="63"/>
      <c r="R1269" s="431"/>
      <c r="S1269" s="30" t="n">
        <f aca="false">P1269*R1269</f>
        <v>0</v>
      </c>
      <c r="T1269" s="150"/>
      <c r="U1269" s="192" t="n">
        <f aca="false">S1269*$T$828/SUM($S$828:$S$841)</f>
        <v>0</v>
      </c>
      <c r="V1269" s="30" t="n">
        <f aca="false">U1269+S1269</f>
        <v>0</v>
      </c>
      <c r="W1269" s="30" t="e">
        <f aca="false">V1269/P1269</f>
        <v>#DIV/0!</v>
      </c>
    </row>
    <row r="1270" customFormat="false" ht="15.75" hidden="false" customHeight="true" outlineLevel="0" collapsed="false">
      <c r="A1270" s="122"/>
      <c r="B1270" s="122"/>
      <c r="C1270" s="122"/>
      <c r="D1270" s="122"/>
      <c r="E1270" s="122"/>
      <c r="F1270" s="122"/>
      <c r="G1270" s="86"/>
      <c r="H1270" s="61"/>
      <c r="I1270" s="61"/>
      <c r="J1270" s="61"/>
      <c r="K1270" s="122"/>
      <c r="L1270" s="199"/>
      <c r="M1270" s="122"/>
      <c r="N1270" s="63"/>
      <c r="O1270" s="63"/>
      <c r="P1270" s="63"/>
      <c r="Q1270" s="63"/>
      <c r="R1270" s="431"/>
      <c r="S1270" s="30" t="n">
        <f aca="false">P1270*R1270</f>
        <v>0</v>
      </c>
      <c r="T1270" s="150"/>
      <c r="U1270" s="192" t="n">
        <f aca="false">S1270*$T$828/SUM($S$828:$S$841)</f>
        <v>0</v>
      </c>
      <c r="V1270" s="30" t="n">
        <f aca="false">U1270+S1270</f>
        <v>0</v>
      </c>
      <c r="W1270" s="30" t="e">
        <f aca="false">V1270/P1270</f>
        <v>#DIV/0!</v>
      </c>
    </row>
    <row r="1271" customFormat="false" ht="15.75" hidden="false" customHeight="true" outlineLevel="0" collapsed="false">
      <c r="A1271" s="122"/>
      <c r="B1271" s="122"/>
      <c r="C1271" s="122"/>
      <c r="D1271" s="122"/>
      <c r="E1271" s="122"/>
      <c r="F1271" s="122"/>
      <c r="G1271" s="86"/>
      <c r="H1271" s="61"/>
      <c r="I1271" s="61"/>
      <c r="J1271" s="61"/>
      <c r="K1271" s="122"/>
      <c r="L1271" s="199"/>
      <c r="M1271" s="122"/>
      <c r="N1271" s="63"/>
      <c r="O1271" s="63"/>
      <c r="P1271" s="63"/>
      <c r="Q1271" s="63"/>
      <c r="R1271" s="431"/>
      <c r="S1271" s="30" t="n">
        <f aca="false">P1271*R1271</f>
        <v>0</v>
      </c>
      <c r="T1271" s="150"/>
      <c r="U1271" s="192" t="n">
        <f aca="false">S1271*$T$828/SUM($S$828:$S$841)</f>
        <v>0</v>
      </c>
      <c r="V1271" s="30" t="n">
        <f aca="false">U1271+S1271</f>
        <v>0</v>
      </c>
      <c r="W1271" s="30" t="e">
        <f aca="false">V1271/P1271</f>
        <v>#DIV/0!</v>
      </c>
    </row>
    <row r="1272" customFormat="false" ht="15" hidden="false" customHeight="true" outlineLevel="0" collapsed="false">
      <c r="A1272" s="122"/>
      <c r="B1272" s="122"/>
      <c r="C1272" s="122"/>
      <c r="D1272" s="122"/>
      <c r="E1272" s="122"/>
      <c r="F1272" s="122"/>
      <c r="G1272" s="86"/>
      <c r="H1272" s="61"/>
      <c r="I1272" s="61"/>
      <c r="J1272" s="61"/>
      <c r="K1272" s="122"/>
      <c r="L1272" s="199"/>
      <c r="M1272" s="122"/>
      <c r="N1272" s="63"/>
      <c r="O1272" s="63"/>
      <c r="P1272" s="63"/>
      <c r="Q1272" s="63"/>
      <c r="R1272" s="422"/>
      <c r="S1272" s="30" t="n">
        <f aca="false">P1272*R1272</f>
        <v>0</v>
      </c>
      <c r="T1272" s="123"/>
      <c r="U1272" s="192" t="n">
        <f aca="false">S1272*$T$828/SUM($S$828:$S$841)</f>
        <v>0</v>
      </c>
      <c r="V1272" s="30" t="n">
        <f aca="false">U1272+S1272</f>
        <v>0</v>
      </c>
      <c r="W1272" s="30" t="e">
        <f aca="false">V1272/P1272</f>
        <v>#DIV/0!</v>
      </c>
    </row>
    <row r="1273" customFormat="false" ht="15" hidden="false" customHeight="true" outlineLevel="0" collapsed="false">
      <c r="A1273" s="122"/>
      <c r="B1273" s="122"/>
      <c r="C1273" s="122"/>
      <c r="D1273" s="122"/>
      <c r="E1273" s="122"/>
      <c r="F1273" s="122"/>
      <c r="G1273" s="86"/>
      <c r="H1273" s="61"/>
      <c r="I1273" s="61"/>
      <c r="J1273" s="61"/>
      <c r="K1273" s="122"/>
      <c r="L1273" s="199"/>
      <c r="M1273" s="122"/>
      <c r="N1273" s="63"/>
      <c r="O1273" s="63"/>
      <c r="P1273" s="63"/>
      <c r="Q1273" s="63"/>
      <c r="R1273" s="422"/>
      <c r="S1273" s="30" t="n">
        <f aca="false">P1273*R1273</f>
        <v>0</v>
      </c>
      <c r="T1273" s="123"/>
      <c r="U1273" s="192" t="n">
        <f aca="false">S1273*$T$828/SUM($S$828:$S$841)</f>
        <v>0</v>
      </c>
      <c r="V1273" s="30" t="n">
        <f aca="false">U1273+S1273</f>
        <v>0</v>
      </c>
      <c r="W1273" s="30" t="e">
        <f aca="false">V1273/P1273</f>
        <v>#DIV/0!</v>
      </c>
    </row>
    <row r="1274" customFormat="false" ht="15" hidden="false" customHeight="true" outlineLevel="0" collapsed="false">
      <c r="A1274" s="122"/>
      <c r="B1274" s="122"/>
      <c r="C1274" s="122"/>
      <c r="D1274" s="122"/>
      <c r="E1274" s="122"/>
      <c r="F1274" s="122"/>
      <c r="G1274" s="86"/>
      <c r="H1274" s="61"/>
      <c r="I1274" s="61"/>
      <c r="J1274" s="61"/>
      <c r="K1274" s="122"/>
      <c r="L1274" s="199"/>
      <c r="M1274" s="122"/>
      <c r="N1274" s="63"/>
      <c r="O1274" s="63"/>
      <c r="P1274" s="63"/>
      <c r="Q1274" s="63"/>
      <c r="R1274" s="422"/>
      <c r="S1274" s="30" t="n">
        <f aca="false">P1274*R1274</f>
        <v>0</v>
      </c>
      <c r="T1274" s="123"/>
      <c r="U1274" s="192" t="n">
        <f aca="false">S1274*$T$828/SUM($S$828:$S$841)</f>
        <v>0</v>
      </c>
      <c r="V1274" s="30" t="n">
        <f aca="false">U1274+S1274</f>
        <v>0</v>
      </c>
      <c r="W1274" s="30" t="e">
        <f aca="false">V1274/P1274</f>
        <v>#DIV/0!</v>
      </c>
    </row>
    <row r="1275" customFormat="false" ht="15" hidden="false" customHeight="true" outlineLevel="0" collapsed="false">
      <c r="A1275" s="122"/>
      <c r="B1275" s="122"/>
      <c r="C1275" s="122"/>
      <c r="D1275" s="122"/>
      <c r="E1275" s="122"/>
      <c r="F1275" s="122"/>
      <c r="G1275" s="86"/>
      <c r="H1275" s="61"/>
      <c r="I1275" s="61"/>
      <c r="J1275" s="61"/>
      <c r="K1275" s="122"/>
      <c r="L1275" s="199"/>
      <c r="M1275" s="122"/>
      <c r="N1275" s="63"/>
      <c r="O1275" s="63"/>
      <c r="P1275" s="63"/>
      <c r="Q1275" s="63"/>
      <c r="R1275" s="422"/>
      <c r="S1275" s="30" t="n">
        <f aca="false">P1275*R1275</f>
        <v>0</v>
      </c>
      <c r="T1275" s="123"/>
      <c r="U1275" s="192" t="n">
        <f aca="false">S1275*$T$828/SUM($S$828:$S$841)</f>
        <v>0</v>
      </c>
      <c r="V1275" s="30" t="n">
        <f aca="false">U1275+S1275</f>
        <v>0</v>
      </c>
      <c r="W1275" s="30" t="e">
        <f aca="false">V1275/P1275</f>
        <v>#DIV/0!</v>
      </c>
    </row>
    <row r="1276" customFormat="false" ht="15" hidden="false" customHeight="true" outlineLevel="0" collapsed="false">
      <c r="A1276" s="122"/>
      <c r="B1276" s="122"/>
      <c r="C1276" s="122"/>
      <c r="D1276" s="122"/>
      <c r="E1276" s="122"/>
      <c r="F1276" s="122"/>
      <c r="G1276" s="86"/>
      <c r="H1276" s="61"/>
      <c r="I1276" s="61"/>
      <c r="J1276" s="61"/>
      <c r="K1276" s="122"/>
      <c r="L1276" s="199"/>
      <c r="M1276" s="122"/>
      <c r="N1276" s="63"/>
      <c r="O1276" s="63"/>
      <c r="P1276" s="63"/>
      <c r="Q1276" s="63"/>
      <c r="R1276" s="422"/>
      <c r="S1276" s="30" t="n">
        <f aca="false">P1276*R1276</f>
        <v>0</v>
      </c>
      <c r="T1276" s="123"/>
      <c r="U1276" s="192" t="n">
        <f aca="false">S1276*$T$828/SUM($S$828:$S$841)</f>
        <v>0</v>
      </c>
      <c r="V1276" s="30" t="n">
        <f aca="false">U1276+S1276</f>
        <v>0</v>
      </c>
      <c r="W1276" s="30" t="e">
        <f aca="false">V1276/P1276</f>
        <v>#DIV/0!</v>
      </c>
    </row>
    <row r="1277" customFormat="false" ht="15" hidden="false" customHeight="true" outlineLevel="0" collapsed="false">
      <c r="A1277" s="122"/>
      <c r="B1277" s="122"/>
      <c r="C1277" s="122"/>
      <c r="D1277" s="122"/>
      <c r="E1277" s="122"/>
      <c r="F1277" s="122"/>
      <c r="G1277" s="86"/>
      <c r="H1277" s="61"/>
      <c r="I1277" s="61"/>
      <c r="J1277" s="61"/>
      <c r="K1277" s="122"/>
      <c r="L1277" s="199"/>
      <c r="M1277" s="122"/>
      <c r="N1277" s="63"/>
      <c r="O1277" s="63"/>
      <c r="P1277" s="63"/>
      <c r="Q1277" s="63"/>
      <c r="R1277" s="422"/>
      <c r="S1277" s="30" t="n">
        <f aca="false">P1277*R1277</f>
        <v>0</v>
      </c>
      <c r="T1277" s="123"/>
      <c r="U1277" s="192" t="n">
        <f aca="false">S1277*$T$828/SUM($S$828:$S$841)</f>
        <v>0</v>
      </c>
      <c r="V1277" s="30" t="n">
        <f aca="false">U1277+S1277</f>
        <v>0</v>
      </c>
      <c r="W1277" s="30" t="e">
        <f aca="false">V1277/P1277</f>
        <v>#DIV/0!</v>
      </c>
    </row>
    <row r="1278" customFormat="false" ht="15" hidden="false" customHeight="true" outlineLevel="0" collapsed="false">
      <c r="A1278" s="122"/>
      <c r="B1278" s="122"/>
      <c r="C1278" s="122"/>
      <c r="D1278" s="122"/>
      <c r="E1278" s="122"/>
      <c r="F1278" s="122"/>
      <c r="G1278" s="86"/>
      <c r="H1278" s="61"/>
      <c r="I1278" s="61"/>
      <c r="J1278" s="61"/>
      <c r="K1278" s="122"/>
      <c r="L1278" s="199"/>
      <c r="M1278" s="122"/>
      <c r="N1278" s="63"/>
      <c r="O1278" s="63"/>
      <c r="P1278" s="63"/>
      <c r="Q1278" s="63"/>
      <c r="R1278" s="422"/>
      <c r="S1278" s="30" t="n">
        <f aca="false">P1278*R1278</f>
        <v>0</v>
      </c>
      <c r="T1278" s="123"/>
      <c r="U1278" s="192" t="n">
        <f aca="false">S1278*$T$828/SUM($S$828:$S$841)</f>
        <v>0</v>
      </c>
      <c r="V1278" s="30" t="n">
        <f aca="false">U1278+S1278</f>
        <v>0</v>
      </c>
      <c r="W1278" s="30" t="e">
        <f aca="false">V1278/P1278</f>
        <v>#DIV/0!</v>
      </c>
    </row>
    <row r="1279" customFormat="false" ht="15" hidden="false" customHeight="true" outlineLevel="0" collapsed="false">
      <c r="A1279" s="122"/>
      <c r="B1279" s="122"/>
      <c r="C1279" s="122"/>
      <c r="D1279" s="122"/>
      <c r="E1279" s="122"/>
      <c r="F1279" s="122"/>
      <c r="G1279" s="86"/>
      <c r="H1279" s="61"/>
      <c r="I1279" s="61"/>
      <c r="J1279" s="61"/>
      <c r="K1279" s="122"/>
      <c r="L1279" s="199"/>
      <c r="M1279" s="122"/>
      <c r="N1279" s="63"/>
      <c r="O1279" s="63"/>
      <c r="P1279" s="63"/>
      <c r="Q1279" s="63"/>
      <c r="R1279" s="422"/>
      <c r="S1279" s="30" t="n">
        <f aca="false">P1279*R1279</f>
        <v>0</v>
      </c>
      <c r="T1279" s="123"/>
      <c r="U1279" s="192" t="n">
        <f aca="false">S1279*$T$828/SUM($S$828:$S$841)</f>
        <v>0</v>
      </c>
      <c r="V1279" s="30" t="n">
        <f aca="false">U1279+S1279</f>
        <v>0</v>
      </c>
      <c r="W1279" s="30" t="e">
        <f aca="false">V1279/P1279</f>
        <v>#DIV/0!</v>
      </c>
    </row>
    <row r="1280" customFormat="false" ht="15" hidden="false" customHeight="true" outlineLevel="0" collapsed="false">
      <c r="A1280" s="122"/>
      <c r="B1280" s="122"/>
      <c r="C1280" s="122"/>
      <c r="D1280" s="122"/>
      <c r="E1280" s="122"/>
      <c r="F1280" s="122"/>
      <c r="G1280" s="86"/>
      <c r="H1280" s="61"/>
      <c r="I1280" s="61"/>
      <c r="J1280" s="61"/>
      <c r="K1280" s="122"/>
      <c r="L1280" s="199"/>
      <c r="M1280" s="122"/>
      <c r="N1280" s="63"/>
      <c r="O1280" s="63"/>
      <c r="P1280" s="63"/>
      <c r="Q1280" s="63"/>
      <c r="R1280" s="422"/>
      <c r="S1280" s="30" t="n">
        <f aca="false">P1280*R1280</f>
        <v>0</v>
      </c>
      <c r="T1280" s="123"/>
      <c r="U1280" s="192" t="n">
        <f aca="false">S1280*$T$828/SUM($S$828:$S$841)</f>
        <v>0</v>
      </c>
      <c r="V1280" s="30" t="n">
        <f aca="false">U1280+S1280</f>
        <v>0</v>
      </c>
      <c r="W1280" s="30" t="e">
        <f aca="false">V1280/P1280</f>
        <v>#DIV/0!</v>
      </c>
    </row>
    <row r="1281" customFormat="false" ht="15" hidden="false" customHeight="true" outlineLevel="0" collapsed="false">
      <c r="A1281" s="122"/>
      <c r="B1281" s="122"/>
      <c r="C1281" s="122"/>
      <c r="D1281" s="122"/>
      <c r="E1281" s="122"/>
      <c r="F1281" s="122"/>
      <c r="G1281" s="86"/>
      <c r="H1281" s="61"/>
      <c r="I1281" s="61"/>
      <c r="J1281" s="61"/>
      <c r="K1281" s="122"/>
      <c r="L1281" s="199"/>
      <c r="M1281" s="122"/>
      <c r="N1281" s="63"/>
      <c r="O1281" s="63"/>
      <c r="P1281" s="63"/>
      <c r="Q1281" s="63"/>
      <c r="R1281" s="422"/>
      <c r="S1281" s="30" t="n">
        <f aca="false">P1281*R1281</f>
        <v>0</v>
      </c>
      <c r="T1281" s="123"/>
      <c r="U1281" s="192" t="n">
        <f aca="false">S1281*$T$828/SUM($S$828:$S$841)</f>
        <v>0</v>
      </c>
      <c r="V1281" s="30" t="n">
        <f aca="false">U1281+S1281</f>
        <v>0</v>
      </c>
      <c r="W1281" s="30" t="e">
        <f aca="false">V1281/P1281</f>
        <v>#DIV/0!</v>
      </c>
    </row>
    <row r="1282" customFormat="false" ht="15" hidden="false" customHeight="true" outlineLevel="0" collapsed="false">
      <c r="A1282" s="122"/>
      <c r="B1282" s="122"/>
      <c r="C1282" s="122"/>
      <c r="D1282" s="122"/>
      <c r="E1282" s="122"/>
      <c r="F1282" s="122"/>
      <c r="G1282" s="86"/>
      <c r="H1282" s="61"/>
      <c r="I1282" s="61"/>
      <c r="J1282" s="61"/>
      <c r="K1282" s="122"/>
      <c r="L1282" s="199"/>
      <c r="M1282" s="122"/>
      <c r="N1282" s="63"/>
      <c r="O1282" s="63"/>
      <c r="P1282" s="63"/>
      <c r="Q1282" s="63"/>
      <c r="R1282" s="422"/>
      <c r="S1282" s="30" t="n">
        <f aca="false">P1282*R1282</f>
        <v>0</v>
      </c>
      <c r="T1282" s="123"/>
      <c r="U1282" s="192" t="n">
        <f aca="false">S1282*$T$828/SUM($S$828:$S$841)</f>
        <v>0</v>
      </c>
      <c r="V1282" s="30" t="n">
        <f aca="false">U1282+S1282</f>
        <v>0</v>
      </c>
      <c r="W1282" s="30" t="e">
        <f aca="false">V1282/P1282</f>
        <v>#DIV/0!</v>
      </c>
    </row>
    <row r="1283" customFormat="false" ht="15" hidden="false" customHeight="true" outlineLevel="0" collapsed="false">
      <c r="A1283" s="122"/>
      <c r="B1283" s="122"/>
      <c r="C1283" s="122"/>
      <c r="D1283" s="122"/>
      <c r="E1283" s="122"/>
      <c r="F1283" s="122"/>
      <c r="G1283" s="86"/>
      <c r="H1283" s="61"/>
      <c r="I1283" s="61"/>
      <c r="J1283" s="61"/>
      <c r="K1283" s="122"/>
      <c r="L1283" s="199"/>
      <c r="M1283" s="122"/>
      <c r="N1283" s="63"/>
      <c r="O1283" s="63"/>
      <c r="P1283" s="63"/>
      <c r="Q1283" s="63"/>
      <c r="R1283" s="422"/>
      <c r="S1283" s="30" t="n">
        <f aca="false">P1283*R1283</f>
        <v>0</v>
      </c>
      <c r="T1283" s="123"/>
      <c r="U1283" s="192" t="n">
        <f aca="false">S1283*$T$828/SUM($S$828:$S$841)</f>
        <v>0</v>
      </c>
      <c r="V1283" s="30" t="n">
        <f aca="false">U1283+S1283</f>
        <v>0</v>
      </c>
      <c r="W1283" s="30" t="e">
        <f aca="false">V1283/P1283</f>
        <v>#DIV/0!</v>
      </c>
    </row>
    <row r="1284" customFormat="false" ht="15.75" hidden="false" customHeight="true" outlineLevel="0" collapsed="false">
      <c r="A1284" s="122"/>
      <c r="B1284" s="122"/>
      <c r="C1284" s="122"/>
      <c r="D1284" s="122"/>
      <c r="E1284" s="122"/>
      <c r="F1284" s="122"/>
      <c r="G1284" s="86"/>
      <c r="H1284" s="61"/>
      <c r="I1284" s="61"/>
      <c r="J1284" s="61"/>
      <c r="K1284" s="122"/>
      <c r="L1284" s="199"/>
      <c r="M1284" s="122"/>
      <c r="N1284" s="63"/>
      <c r="O1284" s="63"/>
      <c r="P1284" s="63"/>
      <c r="Q1284" s="63"/>
      <c r="R1284" s="422"/>
      <c r="S1284" s="30" t="n">
        <f aca="false">P1284*R1284</f>
        <v>0</v>
      </c>
      <c r="T1284" s="123"/>
      <c r="U1284" s="192" t="n">
        <f aca="false">S1284*$T$828/SUM($S$828:$S$841)</f>
        <v>0</v>
      </c>
      <c r="V1284" s="30" t="n">
        <f aca="false">U1284+S1284</f>
        <v>0</v>
      </c>
      <c r="W1284" s="30" t="e">
        <f aca="false">V1284/P1284</f>
        <v>#DIV/0!</v>
      </c>
    </row>
    <row r="1285" customFormat="false" ht="15" hidden="false" customHeight="true" outlineLevel="0" collapsed="false">
      <c r="A1285" s="122"/>
      <c r="B1285" s="122"/>
      <c r="C1285" s="122"/>
      <c r="D1285" s="122"/>
      <c r="E1285" s="122"/>
      <c r="F1285" s="122"/>
      <c r="G1285" s="86"/>
      <c r="H1285" s="61"/>
      <c r="I1285" s="61"/>
      <c r="J1285" s="61"/>
      <c r="K1285" s="122"/>
      <c r="L1285" s="199"/>
      <c r="M1285" s="122"/>
      <c r="N1285" s="63"/>
      <c r="O1285" s="63"/>
      <c r="P1285" s="63"/>
      <c r="Q1285" s="63"/>
      <c r="R1285" s="424"/>
      <c r="S1285" s="30" t="n">
        <f aca="false">P1285*R1285</f>
        <v>0</v>
      </c>
      <c r="T1285" s="258"/>
      <c r="U1285" s="192" t="n">
        <f aca="false">S1285*$T$828/SUM($S$828:$S$841)</f>
        <v>0</v>
      </c>
      <c r="V1285" s="30" t="n">
        <f aca="false">U1285+S1285</f>
        <v>0</v>
      </c>
      <c r="W1285" s="30" t="e">
        <f aca="false">V1285/P1285</f>
        <v>#DIV/0!</v>
      </c>
    </row>
    <row r="1286" customFormat="false" ht="15" hidden="false" customHeight="true" outlineLevel="0" collapsed="false">
      <c r="A1286" s="122"/>
      <c r="B1286" s="122"/>
      <c r="C1286" s="122"/>
      <c r="D1286" s="122"/>
      <c r="E1286" s="122"/>
      <c r="F1286" s="122"/>
      <c r="G1286" s="86"/>
      <c r="H1286" s="61"/>
      <c r="I1286" s="61"/>
      <c r="J1286" s="61"/>
      <c r="K1286" s="122"/>
      <c r="L1286" s="199"/>
      <c r="M1286" s="122"/>
      <c r="N1286" s="63"/>
      <c r="O1286" s="63"/>
      <c r="P1286" s="63"/>
      <c r="Q1286" s="63"/>
      <c r="R1286" s="424"/>
      <c r="S1286" s="30" t="n">
        <f aca="false">P1286*R1286</f>
        <v>0</v>
      </c>
      <c r="T1286" s="424"/>
      <c r="U1286" s="192" t="n">
        <f aca="false">S1286*$T$828/SUM($S$828:$S$841)</f>
        <v>0</v>
      </c>
      <c r="V1286" s="30" t="n">
        <f aca="false">U1286+S1286</f>
        <v>0</v>
      </c>
      <c r="W1286" s="30" t="e">
        <f aca="false">V1286/P1286</f>
        <v>#DIV/0!</v>
      </c>
    </row>
    <row r="1287" customFormat="false" ht="15" hidden="false" customHeight="true" outlineLevel="0" collapsed="false">
      <c r="A1287" s="122"/>
      <c r="B1287" s="122"/>
      <c r="C1287" s="122"/>
      <c r="D1287" s="122"/>
      <c r="E1287" s="122"/>
      <c r="F1287" s="122"/>
      <c r="G1287" s="86"/>
      <c r="H1287" s="61"/>
      <c r="I1287" s="61"/>
      <c r="J1287" s="61"/>
      <c r="K1287" s="122"/>
      <c r="L1287" s="199"/>
      <c r="M1287" s="122"/>
      <c r="N1287" s="63"/>
      <c r="O1287" s="63"/>
      <c r="P1287" s="63"/>
      <c r="Q1287" s="63"/>
      <c r="R1287" s="424"/>
      <c r="S1287" s="30" t="n">
        <f aca="false">P1287*R1287</f>
        <v>0</v>
      </c>
      <c r="T1287" s="424"/>
      <c r="U1287" s="192" t="n">
        <f aca="false">S1287*$T$828/SUM($S$828:$S$841)</f>
        <v>0</v>
      </c>
      <c r="V1287" s="30" t="n">
        <f aca="false">U1287+S1287</f>
        <v>0</v>
      </c>
      <c r="W1287" s="30" t="e">
        <f aca="false">V1287/P1287</f>
        <v>#DIV/0!</v>
      </c>
    </row>
    <row r="1288" customFormat="false" ht="15" hidden="false" customHeight="true" outlineLevel="0" collapsed="false">
      <c r="A1288" s="122"/>
      <c r="B1288" s="122"/>
      <c r="C1288" s="122"/>
      <c r="D1288" s="122"/>
      <c r="E1288" s="122"/>
      <c r="F1288" s="122"/>
      <c r="G1288" s="86"/>
      <c r="H1288" s="61"/>
      <c r="I1288" s="61"/>
      <c r="J1288" s="61"/>
      <c r="K1288" s="122"/>
      <c r="L1288" s="199"/>
      <c r="M1288" s="122"/>
      <c r="N1288" s="63"/>
      <c r="O1288" s="63"/>
      <c r="P1288" s="63"/>
      <c r="Q1288" s="63"/>
      <c r="R1288" s="424"/>
      <c r="S1288" s="30" t="n">
        <f aca="false">P1288*R1288</f>
        <v>0</v>
      </c>
      <c r="T1288" s="424"/>
      <c r="U1288" s="192" t="n">
        <f aca="false">S1288*$T$828/SUM($S$828:$S$841)</f>
        <v>0</v>
      </c>
      <c r="V1288" s="30" t="n">
        <f aca="false">U1288+S1288</f>
        <v>0</v>
      </c>
      <c r="W1288" s="30" t="e">
        <f aca="false">V1288/P1288</f>
        <v>#DIV/0!</v>
      </c>
    </row>
    <row r="1289" customFormat="false" ht="15" hidden="false" customHeight="true" outlineLevel="0" collapsed="false">
      <c r="A1289" s="122"/>
      <c r="B1289" s="122"/>
      <c r="C1289" s="122"/>
      <c r="D1289" s="122"/>
      <c r="E1289" s="122"/>
      <c r="F1289" s="122"/>
      <c r="G1289" s="86"/>
      <c r="H1289" s="61"/>
      <c r="I1289" s="61"/>
      <c r="J1289" s="61"/>
      <c r="K1289" s="122"/>
      <c r="L1289" s="199"/>
      <c r="M1289" s="122"/>
      <c r="N1289" s="63"/>
      <c r="O1289" s="63"/>
      <c r="P1289" s="63"/>
      <c r="Q1289" s="63"/>
      <c r="R1289" s="424"/>
      <c r="S1289" s="30" t="n">
        <f aca="false">P1289*R1289</f>
        <v>0</v>
      </c>
      <c r="T1289" s="424"/>
      <c r="U1289" s="192" t="n">
        <f aca="false">S1289*$T$828/SUM($S$828:$S$841)</f>
        <v>0</v>
      </c>
      <c r="V1289" s="30" t="n">
        <f aca="false">U1289+S1289</f>
        <v>0</v>
      </c>
      <c r="W1289" s="30" t="e">
        <f aca="false">V1289/P1289</f>
        <v>#DIV/0!</v>
      </c>
    </row>
    <row r="1290" customFormat="false" ht="15" hidden="false" customHeight="true" outlineLevel="0" collapsed="false">
      <c r="A1290" s="122"/>
      <c r="B1290" s="122"/>
      <c r="C1290" s="122"/>
      <c r="D1290" s="122"/>
      <c r="E1290" s="122"/>
      <c r="F1290" s="122"/>
      <c r="G1290" s="86"/>
      <c r="H1290" s="61"/>
      <c r="I1290" s="61"/>
      <c r="J1290" s="61"/>
      <c r="K1290" s="122"/>
      <c r="L1290" s="199"/>
      <c r="M1290" s="122"/>
      <c r="N1290" s="63"/>
      <c r="O1290" s="63"/>
      <c r="P1290" s="63"/>
      <c r="Q1290" s="63"/>
      <c r="R1290" s="424"/>
      <c r="S1290" s="30" t="n">
        <f aca="false">P1290*R1290</f>
        <v>0</v>
      </c>
      <c r="T1290" s="424"/>
      <c r="U1290" s="192" t="n">
        <f aca="false">S1290*$T$828/SUM($S$828:$S$841)</f>
        <v>0</v>
      </c>
      <c r="V1290" s="30" t="n">
        <f aca="false">U1290+S1290</f>
        <v>0</v>
      </c>
      <c r="W1290" s="30" t="e">
        <f aca="false">V1290/P1290</f>
        <v>#DIV/0!</v>
      </c>
    </row>
    <row r="1291" customFormat="false" ht="15" hidden="false" customHeight="true" outlineLevel="0" collapsed="false">
      <c r="A1291" s="122"/>
      <c r="B1291" s="122"/>
      <c r="C1291" s="122"/>
      <c r="D1291" s="122"/>
      <c r="E1291" s="122"/>
      <c r="F1291" s="122"/>
      <c r="G1291" s="86"/>
      <c r="H1291" s="61"/>
      <c r="I1291" s="61"/>
      <c r="J1291" s="61"/>
      <c r="K1291" s="122"/>
      <c r="L1291" s="199"/>
      <c r="M1291" s="122"/>
      <c r="N1291" s="63"/>
      <c r="O1291" s="63"/>
      <c r="P1291" s="63"/>
      <c r="Q1291" s="63"/>
      <c r="R1291" s="424"/>
      <c r="S1291" s="30" t="n">
        <f aca="false">P1291*R1291</f>
        <v>0</v>
      </c>
      <c r="T1291" s="424"/>
      <c r="U1291" s="192" t="n">
        <f aca="false">S1291*$T$828/SUM($S$828:$S$841)</f>
        <v>0</v>
      </c>
      <c r="V1291" s="30" t="n">
        <f aca="false">U1291+S1291</f>
        <v>0</v>
      </c>
      <c r="W1291" s="30" t="e">
        <f aca="false">V1291/P1291</f>
        <v>#DIV/0!</v>
      </c>
    </row>
    <row r="1292" customFormat="false" ht="15.75" hidden="false" customHeight="true" outlineLevel="0" collapsed="false">
      <c r="A1292" s="122"/>
      <c r="B1292" s="122"/>
      <c r="C1292" s="122"/>
      <c r="D1292" s="122"/>
      <c r="E1292" s="122"/>
      <c r="F1292" s="122"/>
      <c r="G1292" s="86"/>
      <c r="H1292" s="61"/>
      <c r="I1292" s="61"/>
      <c r="J1292" s="61"/>
      <c r="K1292" s="122"/>
      <c r="L1292" s="199"/>
      <c r="M1292" s="122"/>
      <c r="N1292" s="63"/>
      <c r="O1292" s="63"/>
      <c r="P1292" s="63"/>
      <c r="Q1292" s="63"/>
      <c r="R1292" s="424"/>
      <c r="S1292" s="30" t="n">
        <f aca="false">P1292*R1292</f>
        <v>0</v>
      </c>
      <c r="T1292" s="424"/>
      <c r="U1292" s="192" t="n">
        <f aca="false">S1292*$T$828/SUM($S$828:$S$841)</f>
        <v>0</v>
      </c>
      <c r="V1292" s="30" t="n">
        <f aca="false">U1292+S1292</f>
        <v>0</v>
      </c>
      <c r="W1292" s="30" t="e">
        <f aca="false">V1292/P1292</f>
        <v>#DIV/0!</v>
      </c>
    </row>
    <row r="1293" customFormat="false" ht="15" hidden="false" customHeight="true" outlineLevel="0" collapsed="false">
      <c r="A1293" s="122"/>
      <c r="B1293" s="122"/>
      <c r="C1293" s="122"/>
      <c r="D1293" s="122"/>
      <c r="E1293" s="122"/>
      <c r="F1293" s="122"/>
      <c r="G1293" s="86"/>
      <c r="H1293" s="61"/>
      <c r="I1293" s="61"/>
      <c r="J1293" s="61"/>
      <c r="K1293" s="122"/>
      <c r="L1293" s="199"/>
      <c r="M1293" s="225"/>
      <c r="N1293" s="63"/>
      <c r="O1293" s="63"/>
      <c r="P1293" s="63"/>
      <c r="Q1293" s="63"/>
      <c r="R1293" s="422"/>
      <c r="S1293" s="30" t="n">
        <f aca="false">P1293*R1293</f>
        <v>0</v>
      </c>
      <c r="T1293" s="123"/>
      <c r="U1293" s="192" t="n">
        <f aca="false">S1293*$T$828/SUM($S$828:$S$841)</f>
        <v>0</v>
      </c>
      <c r="V1293" s="30" t="n">
        <f aca="false">U1293+S1293</f>
        <v>0</v>
      </c>
      <c r="W1293" s="30" t="e">
        <f aca="false">V1293/P1293</f>
        <v>#DIV/0!</v>
      </c>
    </row>
    <row r="1294" customFormat="false" ht="15" hidden="false" customHeight="true" outlineLevel="0" collapsed="false">
      <c r="A1294" s="122"/>
      <c r="B1294" s="122"/>
      <c r="C1294" s="122"/>
      <c r="D1294" s="122"/>
      <c r="E1294" s="122"/>
      <c r="F1294" s="122"/>
      <c r="G1294" s="86"/>
      <c r="H1294" s="61"/>
      <c r="I1294" s="61"/>
      <c r="J1294" s="61"/>
      <c r="K1294" s="122"/>
      <c r="L1294" s="199"/>
      <c r="M1294" s="225"/>
      <c r="N1294" s="225"/>
      <c r="O1294" s="63"/>
      <c r="P1294" s="63"/>
      <c r="Q1294" s="63"/>
      <c r="R1294" s="422"/>
      <c r="S1294" s="30" t="n">
        <f aca="false">P1294*R1294</f>
        <v>0</v>
      </c>
      <c r="T1294" s="123"/>
      <c r="U1294" s="192" t="n">
        <f aca="false">S1294*$T$828/SUM($S$828:$S$841)</f>
        <v>0</v>
      </c>
      <c r="V1294" s="30" t="n">
        <f aca="false">U1294+S1294</f>
        <v>0</v>
      </c>
      <c r="W1294" s="30" t="e">
        <f aca="false">V1294/P1294</f>
        <v>#DIV/0!</v>
      </c>
    </row>
    <row r="1295" customFormat="false" ht="15" hidden="false" customHeight="true" outlineLevel="0" collapsed="false">
      <c r="A1295" s="122"/>
      <c r="B1295" s="122"/>
      <c r="C1295" s="122"/>
      <c r="D1295" s="122"/>
      <c r="E1295" s="122"/>
      <c r="F1295" s="122"/>
      <c r="G1295" s="86"/>
      <c r="H1295" s="61"/>
      <c r="I1295" s="61"/>
      <c r="J1295" s="61"/>
      <c r="K1295" s="122"/>
      <c r="L1295" s="199"/>
      <c r="M1295" s="225"/>
      <c r="N1295" s="63"/>
      <c r="O1295" s="63"/>
      <c r="P1295" s="63"/>
      <c r="Q1295" s="63"/>
      <c r="R1295" s="422"/>
      <c r="S1295" s="30" t="n">
        <f aca="false">P1295*R1295</f>
        <v>0</v>
      </c>
      <c r="T1295" s="123"/>
      <c r="U1295" s="192" t="n">
        <f aca="false">S1295*$T$828/SUM($S$828:$S$841)</f>
        <v>0</v>
      </c>
      <c r="V1295" s="30" t="n">
        <f aca="false">U1295+S1295</f>
        <v>0</v>
      </c>
      <c r="W1295" s="30" t="e">
        <f aca="false">V1295/P1295</f>
        <v>#DIV/0!</v>
      </c>
    </row>
    <row r="1296" customFormat="false" ht="15" hidden="false" customHeight="true" outlineLevel="0" collapsed="false">
      <c r="A1296" s="122"/>
      <c r="B1296" s="122"/>
      <c r="C1296" s="122"/>
      <c r="D1296" s="122"/>
      <c r="E1296" s="122"/>
      <c r="F1296" s="122"/>
      <c r="G1296" s="86"/>
      <c r="H1296" s="61"/>
      <c r="I1296" s="61"/>
      <c r="J1296" s="61"/>
      <c r="K1296" s="122"/>
      <c r="L1296" s="199"/>
      <c r="M1296" s="225"/>
      <c r="N1296" s="225"/>
      <c r="O1296" s="63"/>
      <c r="P1296" s="63"/>
      <c r="Q1296" s="63"/>
      <c r="R1296" s="422"/>
      <c r="S1296" s="30" t="n">
        <f aca="false">P1296*R1296</f>
        <v>0</v>
      </c>
      <c r="T1296" s="123"/>
      <c r="U1296" s="192" t="n">
        <f aca="false">S1296*$T$828/SUM($S$828:$S$841)</f>
        <v>0</v>
      </c>
      <c r="V1296" s="30" t="n">
        <f aca="false">U1296+S1296</f>
        <v>0</v>
      </c>
      <c r="W1296" s="30" t="e">
        <f aca="false">V1296/P1296</f>
        <v>#DIV/0!</v>
      </c>
    </row>
    <row r="1297" customFormat="false" ht="15" hidden="false" customHeight="true" outlineLevel="0" collapsed="false">
      <c r="A1297" s="122"/>
      <c r="B1297" s="122"/>
      <c r="C1297" s="122"/>
      <c r="D1297" s="122"/>
      <c r="E1297" s="122"/>
      <c r="F1297" s="122"/>
      <c r="G1297" s="86"/>
      <c r="H1297" s="61"/>
      <c r="I1297" s="61"/>
      <c r="J1297" s="61"/>
      <c r="K1297" s="122"/>
      <c r="L1297" s="199"/>
      <c r="M1297" s="225"/>
      <c r="N1297" s="63"/>
      <c r="O1297" s="63"/>
      <c r="P1297" s="63"/>
      <c r="Q1297" s="63"/>
      <c r="R1297" s="422"/>
      <c r="S1297" s="30" t="n">
        <f aca="false">P1297*R1297</f>
        <v>0</v>
      </c>
      <c r="T1297" s="123"/>
      <c r="U1297" s="192" t="n">
        <f aca="false">S1297*$T$828/SUM($S$828:$S$841)</f>
        <v>0</v>
      </c>
      <c r="V1297" s="30" t="n">
        <f aca="false">U1297+S1297</f>
        <v>0</v>
      </c>
      <c r="W1297" s="30" t="e">
        <f aca="false">V1297/P1297</f>
        <v>#DIV/0!</v>
      </c>
    </row>
    <row r="1298" customFormat="false" ht="15" hidden="false" customHeight="true" outlineLevel="0" collapsed="false">
      <c r="A1298" s="122"/>
      <c r="B1298" s="122"/>
      <c r="C1298" s="122"/>
      <c r="D1298" s="122"/>
      <c r="E1298" s="122"/>
      <c r="F1298" s="122"/>
      <c r="G1298" s="86"/>
      <c r="H1298" s="61"/>
      <c r="I1298" s="61"/>
      <c r="J1298" s="61"/>
      <c r="K1298" s="122"/>
      <c r="L1298" s="199"/>
      <c r="M1298" s="225"/>
      <c r="N1298" s="63"/>
      <c r="O1298" s="63"/>
      <c r="P1298" s="63"/>
      <c r="Q1298" s="63"/>
      <c r="R1298" s="422"/>
      <c r="S1298" s="30" t="n">
        <f aca="false">P1298*R1298</f>
        <v>0</v>
      </c>
      <c r="T1298" s="123"/>
      <c r="U1298" s="192" t="n">
        <f aca="false">S1298*$T$828/SUM($S$828:$S$841)</f>
        <v>0</v>
      </c>
      <c r="V1298" s="30" t="n">
        <f aca="false">U1298+S1298</f>
        <v>0</v>
      </c>
      <c r="W1298" s="30" t="e">
        <f aca="false">V1298/P1298</f>
        <v>#DIV/0!</v>
      </c>
    </row>
    <row r="1299" customFormat="false" ht="15" hidden="false" customHeight="true" outlineLevel="0" collapsed="false">
      <c r="A1299" s="122"/>
      <c r="B1299" s="122"/>
      <c r="C1299" s="122"/>
      <c r="D1299" s="122"/>
      <c r="E1299" s="122"/>
      <c r="F1299" s="122"/>
      <c r="G1299" s="86"/>
      <c r="H1299" s="61"/>
      <c r="I1299" s="61"/>
      <c r="J1299" s="61"/>
      <c r="K1299" s="122"/>
      <c r="L1299" s="199"/>
      <c r="M1299" s="225"/>
      <c r="N1299" s="63"/>
      <c r="O1299" s="63"/>
      <c r="P1299" s="63"/>
      <c r="Q1299" s="63"/>
      <c r="R1299" s="422"/>
      <c r="S1299" s="30" t="n">
        <f aca="false">P1299*R1299</f>
        <v>0</v>
      </c>
      <c r="T1299" s="123"/>
      <c r="U1299" s="192" t="n">
        <f aca="false">S1299*$T$828/SUM($S$828:$S$841)</f>
        <v>0</v>
      </c>
      <c r="V1299" s="30" t="n">
        <f aca="false">U1299+S1299</f>
        <v>0</v>
      </c>
      <c r="W1299" s="30" t="e">
        <f aca="false">V1299/P1299</f>
        <v>#DIV/0!</v>
      </c>
    </row>
    <row r="1300" customFormat="false" ht="15" hidden="false" customHeight="true" outlineLevel="0" collapsed="false">
      <c r="A1300" s="122"/>
      <c r="B1300" s="122"/>
      <c r="C1300" s="122"/>
      <c r="D1300" s="122"/>
      <c r="E1300" s="122"/>
      <c r="F1300" s="122"/>
      <c r="G1300" s="86"/>
      <c r="H1300" s="61"/>
      <c r="I1300" s="61"/>
      <c r="J1300" s="61"/>
      <c r="K1300" s="122"/>
      <c r="L1300" s="199"/>
      <c r="M1300" s="225"/>
      <c r="N1300" s="63"/>
      <c r="O1300" s="63"/>
      <c r="P1300" s="63"/>
      <c r="Q1300" s="63"/>
      <c r="R1300" s="422"/>
      <c r="S1300" s="30" t="n">
        <f aca="false">P1300*R1300</f>
        <v>0</v>
      </c>
      <c r="T1300" s="123"/>
      <c r="U1300" s="192" t="n">
        <f aca="false">S1300*$T$828/SUM($S$828:$S$841)</f>
        <v>0</v>
      </c>
      <c r="V1300" s="30" t="n">
        <f aca="false">U1300+S1300</f>
        <v>0</v>
      </c>
      <c r="W1300" s="30" t="e">
        <f aca="false">V1300/P1300</f>
        <v>#DIV/0!</v>
      </c>
    </row>
    <row r="1301" customFormat="false" ht="15" hidden="false" customHeight="true" outlineLevel="0" collapsed="false">
      <c r="A1301" s="122"/>
      <c r="B1301" s="122"/>
      <c r="C1301" s="122"/>
      <c r="D1301" s="122"/>
      <c r="E1301" s="122"/>
      <c r="F1301" s="122"/>
      <c r="G1301" s="86"/>
      <c r="H1301" s="61"/>
      <c r="I1301" s="61"/>
      <c r="J1301" s="61"/>
      <c r="K1301" s="122"/>
      <c r="L1301" s="199"/>
      <c r="M1301" s="225"/>
      <c r="N1301" s="63"/>
      <c r="O1301" s="63"/>
      <c r="P1301" s="63"/>
      <c r="Q1301" s="63"/>
      <c r="R1301" s="422"/>
      <c r="S1301" s="30" t="n">
        <f aca="false">P1301*R1301</f>
        <v>0</v>
      </c>
      <c r="T1301" s="123"/>
      <c r="U1301" s="192" t="n">
        <f aca="false">S1301*$T$828/SUM($S$828:$S$841)</f>
        <v>0</v>
      </c>
      <c r="V1301" s="30" t="n">
        <f aca="false">U1301+S1301</f>
        <v>0</v>
      </c>
      <c r="W1301" s="30" t="e">
        <f aca="false">V1301/P1301</f>
        <v>#DIV/0!</v>
      </c>
    </row>
    <row r="1302" customFormat="false" ht="15" hidden="false" customHeight="true" outlineLevel="0" collapsed="false">
      <c r="A1302" s="122"/>
      <c r="B1302" s="122"/>
      <c r="C1302" s="122"/>
      <c r="D1302" s="122"/>
      <c r="E1302" s="122"/>
      <c r="F1302" s="122"/>
      <c r="G1302" s="86"/>
      <c r="H1302" s="61"/>
      <c r="I1302" s="61"/>
      <c r="J1302" s="61"/>
      <c r="K1302" s="122"/>
      <c r="L1302" s="199"/>
      <c r="M1302" s="225"/>
      <c r="N1302" s="63"/>
      <c r="O1302" s="63"/>
      <c r="P1302" s="63"/>
      <c r="Q1302" s="63"/>
      <c r="R1302" s="422"/>
      <c r="S1302" s="30" t="n">
        <f aca="false">P1302*R1302</f>
        <v>0</v>
      </c>
      <c r="T1302" s="123"/>
      <c r="U1302" s="192" t="n">
        <f aca="false">S1302*$T$828/SUM($S$828:$S$841)</f>
        <v>0</v>
      </c>
      <c r="V1302" s="30" t="n">
        <f aca="false">U1302+S1302</f>
        <v>0</v>
      </c>
      <c r="W1302" s="30" t="e">
        <f aca="false">V1302/P1302</f>
        <v>#DIV/0!</v>
      </c>
    </row>
    <row r="1303" customFormat="false" ht="15" hidden="false" customHeight="true" outlineLevel="0" collapsed="false">
      <c r="A1303" s="122"/>
      <c r="B1303" s="122"/>
      <c r="C1303" s="122"/>
      <c r="D1303" s="122"/>
      <c r="E1303" s="122"/>
      <c r="F1303" s="122"/>
      <c r="G1303" s="86"/>
      <c r="H1303" s="61"/>
      <c r="I1303" s="61"/>
      <c r="J1303" s="61"/>
      <c r="K1303" s="122"/>
      <c r="L1303" s="199"/>
      <c r="M1303" s="225"/>
      <c r="N1303" s="63"/>
      <c r="O1303" s="63"/>
      <c r="P1303" s="63"/>
      <c r="Q1303" s="63"/>
      <c r="R1303" s="422"/>
      <c r="S1303" s="30" t="n">
        <f aca="false">P1303*R1303</f>
        <v>0</v>
      </c>
      <c r="T1303" s="123"/>
      <c r="U1303" s="192" t="n">
        <f aca="false">S1303*$T$828/SUM($S$828:$S$841)</f>
        <v>0</v>
      </c>
      <c r="V1303" s="30" t="n">
        <f aca="false">U1303+S1303</f>
        <v>0</v>
      </c>
      <c r="W1303" s="30" t="e">
        <f aca="false">V1303/P1303</f>
        <v>#DIV/0!</v>
      </c>
    </row>
    <row r="1304" customFormat="false" ht="15.75" hidden="false" customHeight="true" outlineLevel="0" collapsed="false">
      <c r="A1304" s="122"/>
      <c r="B1304" s="122"/>
      <c r="C1304" s="122"/>
      <c r="D1304" s="122"/>
      <c r="E1304" s="122"/>
      <c r="F1304" s="122"/>
      <c r="G1304" s="86"/>
      <c r="H1304" s="61"/>
      <c r="I1304" s="61"/>
      <c r="J1304" s="61"/>
      <c r="K1304" s="122"/>
      <c r="L1304" s="199"/>
      <c r="M1304" s="225"/>
      <c r="N1304" s="63"/>
      <c r="O1304" s="63"/>
      <c r="P1304" s="63"/>
      <c r="Q1304" s="63"/>
      <c r="R1304" s="422"/>
      <c r="S1304" s="30" t="n">
        <f aca="false">P1304*R1304</f>
        <v>0</v>
      </c>
      <c r="T1304" s="123"/>
      <c r="U1304" s="192" t="n">
        <f aca="false">S1304*$T$828/SUM($S$828:$S$841)</f>
        <v>0</v>
      </c>
      <c r="V1304" s="30" t="n">
        <f aca="false">U1304+S1304</f>
        <v>0</v>
      </c>
      <c r="W1304" s="30" t="e">
        <f aca="false">V1304/P1304</f>
        <v>#DIV/0!</v>
      </c>
    </row>
    <row r="1305" customFormat="false" ht="15.75" hidden="false" customHeight="true" outlineLevel="0" collapsed="false">
      <c r="A1305" s="122"/>
      <c r="B1305" s="122"/>
      <c r="C1305" s="122"/>
      <c r="D1305" s="122"/>
      <c r="E1305" s="122"/>
      <c r="F1305" s="122"/>
      <c r="G1305" s="86"/>
      <c r="H1305" s="61"/>
      <c r="I1305" s="61"/>
      <c r="J1305" s="61"/>
      <c r="K1305" s="122"/>
      <c r="L1305" s="199"/>
      <c r="M1305" s="122"/>
      <c r="N1305" s="63"/>
      <c r="O1305" s="63"/>
      <c r="P1305" s="63"/>
      <c r="Q1305" s="63"/>
      <c r="R1305" s="424"/>
      <c r="S1305" s="30" t="n">
        <f aca="false">P1305*R1305</f>
        <v>0</v>
      </c>
      <c r="T1305" s="258"/>
      <c r="U1305" s="192" t="n">
        <f aca="false">S1305*$T$828/SUM($S$828:$S$841)</f>
        <v>0</v>
      </c>
      <c r="V1305" s="30" t="n">
        <f aca="false">U1305+S1305</f>
        <v>0</v>
      </c>
      <c r="W1305" s="30" t="e">
        <f aca="false">V1305/P1305</f>
        <v>#DIV/0!</v>
      </c>
    </row>
    <row r="1306" customFormat="false" ht="15" hidden="false" customHeight="true" outlineLevel="0" collapsed="false">
      <c r="A1306" s="122"/>
      <c r="B1306" s="122"/>
      <c r="C1306" s="122"/>
      <c r="D1306" s="122"/>
      <c r="E1306" s="122"/>
      <c r="F1306" s="122"/>
      <c r="G1306" s="86"/>
      <c r="H1306" s="61"/>
      <c r="I1306" s="61"/>
      <c r="J1306" s="61"/>
      <c r="K1306" s="122"/>
      <c r="L1306" s="199"/>
      <c r="M1306" s="309"/>
      <c r="N1306" s="63"/>
      <c r="O1306" s="63"/>
      <c r="P1306" s="63"/>
      <c r="Q1306" s="63"/>
      <c r="R1306" s="422"/>
      <c r="S1306" s="30" t="n">
        <f aca="false">P1306*R1306</f>
        <v>0</v>
      </c>
      <c r="T1306" s="123"/>
      <c r="U1306" s="192" t="n">
        <f aca="false">S1306*$T$828/SUM($S$828:$S$841)</f>
        <v>0</v>
      </c>
      <c r="V1306" s="30" t="n">
        <f aca="false">U1306+S1306</f>
        <v>0</v>
      </c>
      <c r="W1306" s="30" t="e">
        <f aca="false">V1306/P1306</f>
        <v>#DIV/0!</v>
      </c>
    </row>
    <row r="1307" customFormat="false" ht="15.75" hidden="false" customHeight="true" outlineLevel="0" collapsed="false">
      <c r="A1307" s="122"/>
      <c r="B1307" s="122"/>
      <c r="C1307" s="122"/>
      <c r="D1307" s="122"/>
      <c r="E1307" s="122"/>
      <c r="F1307" s="122"/>
      <c r="G1307" s="86"/>
      <c r="H1307" s="61"/>
      <c r="I1307" s="61"/>
      <c r="J1307" s="61"/>
      <c r="K1307" s="122"/>
      <c r="L1307" s="199"/>
      <c r="M1307" s="309"/>
      <c r="N1307" s="432"/>
      <c r="O1307" s="63"/>
      <c r="P1307" s="63"/>
      <c r="Q1307" s="63"/>
      <c r="R1307" s="422"/>
      <c r="S1307" s="30" t="n">
        <f aca="false">P1307*R1307</f>
        <v>0</v>
      </c>
      <c r="T1307" s="123"/>
      <c r="U1307" s="192" t="n">
        <f aca="false">S1307*$T$828/SUM($S$828:$S$841)</f>
        <v>0</v>
      </c>
      <c r="V1307" s="30" t="n">
        <f aca="false">U1307+S1307</f>
        <v>0</v>
      </c>
      <c r="W1307" s="30" t="e">
        <f aca="false">V1307/P1307</f>
        <v>#DIV/0!</v>
      </c>
    </row>
    <row r="1308" customFormat="false" ht="15.75" hidden="false" customHeight="true" outlineLevel="0" collapsed="false">
      <c r="A1308" s="122"/>
      <c r="B1308" s="122"/>
      <c r="C1308" s="122"/>
      <c r="D1308" s="122"/>
      <c r="E1308" s="122"/>
      <c r="F1308" s="122"/>
      <c r="G1308" s="86"/>
      <c r="H1308" s="61"/>
      <c r="I1308" s="61"/>
      <c r="J1308" s="61"/>
      <c r="K1308" s="122"/>
      <c r="L1308" s="199"/>
      <c r="M1308" s="122"/>
      <c r="N1308" s="63"/>
      <c r="O1308" s="63"/>
      <c r="P1308" s="63"/>
      <c r="Q1308" s="63"/>
      <c r="R1308" s="424"/>
      <c r="S1308" s="30" t="n">
        <f aca="false">P1308*R1308</f>
        <v>0</v>
      </c>
      <c r="T1308" s="258"/>
      <c r="U1308" s="192" t="n">
        <f aca="false">S1308*$T$828/SUM($S$828:$S$841)</f>
        <v>0</v>
      </c>
      <c r="V1308" s="30" t="n">
        <f aca="false">U1308+S1308</f>
        <v>0</v>
      </c>
      <c r="W1308" s="30" t="e">
        <f aca="false">V1308/P1308</f>
        <v>#DIV/0!</v>
      </c>
    </row>
    <row r="1309" customFormat="false" ht="15" hidden="false" customHeight="true" outlineLevel="0" collapsed="false">
      <c r="A1309" s="122"/>
      <c r="B1309" s="122"/>
      <c r="C1309" s="122"/>
      <c r="D1309" s="122"/>
      <c r="E1309" s="122"/>
      <c r="F1309" s="122"/>
      <c r="G1309" s="86"/>
      <c r="H1309" s="61"/>
      <c r="I1309" s="61"/>
      <c r="J1309" s="61"/>
      <c r="K1309" s="122"/>
      <c r="L1309" s="199"/>
      <c r="M1309" s="122"/>
      <c r="N1309" s="63"/>
      <c r="O1309" s="63"/>
      <c r="P1309" s="63"/>
      <c r="Q1309" s="63"/>
      <c r="R1309" s="422"/>
      <c r="S1309" s="30" t="n">
        <f aca="false">P1309*R1309</f>
        <v>0</v>
      </c>
      <c r="T1309" s="123"/>
      <c r="U1309" s="192" t="n">
        <f aca="false">S1309*$T$828/SUM($S$828:$S$841)</f>
        <v>0</v>
      </c>
      <c r="V1309" s="30" t="n">
        <f aca="false">U1309+S1309</f>
        <v>0</v>
      </c>
      <c r="W1309" s="30" t="e">
        <f aca="false">V1309/P1309</f>
        <v>#DIV/0!</v>
      </c>
    </row>
    <row r="1310" customFormat="false" ht="15.75" hidden="false" customHeight="true" outlineLevel="0" collapsed="false">
      <c r="A1310" s="122"/>
      <c r="B1310" s="122"/>
      <c r="C1310" s="122"/>
      <c r="D1310" s="122"/>
      <c r="E1310" s="122"/>
      <c r="F1310" s="122"/>
      <c r="G1310" s="86"/>
      <c r="H1310" s="61"/>
      <c r="I1310" s="61"/>
      <c r="J1310" s="61"/>
      <c r="K1310" s="122"/>
      <c r="L1310" s="199"/>
      <c r="M1310" s="122"/>
      <c r="N1310" s="63"/>
      <c r="O1310" s="63"/>
      <c r="P1310" s="63"/>
      <c r="Q1310" s="63"/>
      <c r="R1310" s="422"/>
      <c r="S1310" s="30" t="n">
        <f aca="false">P1310*R1310</f>
        <v>0</v>
      </c>
      <c r="T1310" s="123"/>
      <c r="U1310" s="192" t="n">
        <f aca="false">S1310*$T$828/SUM($S$828:$S$841)</f>
        <v>0</v>
      </c>
      <c r="V1310" s="30" t="n">
        <f aca="false">U1310+S1310</f>
        <v>0</v>
      </c>
      <c r="W1310" s="30" t="e">
        <f aca="false">V1310/P1310</f>
        <v>#DIV/0!</v>
      </c>
    </row>
    <row r="1311" customFormat="false" ht="15.75" hidden="false" customHeight="true" outlineLevel="0" collapsed="false">
      <c r="A1311" s="122"/>
      <c r="B1311" s="122"/>
      <c r="C1311" s="122"/>
      <c r="D1311" s="122"/>
      <c r="E1311" s="122"/>
      <c r="F1311" s="122"/>
      <c r="G1311" s="86"/>
      <c r="H1311" s="61"/>
      <c r="I1311" s="61"/>
      <c r="J1311" s="61"/>
      <c r="K1311" s="122"/>
      <c r="L1311" s="199"/>
      <c r="M1311" s="122"/>
      <c r="N1311" s="63"/>
      <c r="O1311" s="63"/>
      <c r="P1311" s="63"/>
      <c r="Q1311" s="63"/>
      <c r="R1311" s="424"/>
      <c r="S1311" s="30" t="n">
        <f aca="false">P1311*R1311</f>
        <v>0</v>
      </c>
      <c r="T1311" s="258"/>
      <c r="U1311" s="192" t="n">
        <f aca="false">S1311*$T$828/SUM($S$828:$S$841)</f>
        <v>0</v>
      </c>
      <c r="V1311" s="30" t="n">
        <f aca="false">U1311+S1311</f>
        <v>0</v>
      </c>
      <c r="W1311" s="30" t="e">
        <f aca="false">V1311/P1311</f>
        <v>#DIV/0!</v>
      </c>
    </row>
    <row r="1312" customFormat="false" ht="15" hidden="false" customHeight="true" outlineLevel="0" collapsed="false">
      <c r="A1312" s="122"/>
      <c r="B1312" s="122"/>
      <c r="C1312" s="122"/>
      <c r="D1312" s="122"/>
      <c r="E1312" s="122"/>
      <c r="F1312" s="122"/>
      <c r="G1312" s="86"/>
      <c r="H1312" s="61"/>
      <c r="I1312" s="61"/>
      <c r="J1312" s="61"/>
      <c r="K1312" s="122"/>
      <c r="L1312" s="199"/>
      <c r="M1312" s="122"/>
      <c r="N1312" s="63"/>
      <c r="O1312" s="63"/>
      <c r="P1312" s="63"/>
      <c r="Q1312" s="63"/>
      <c r="R1312" s="422"/>
      <c r="S1312" s="30" t="n">
        <f aca="false">P1312*R1312</f>
        <v>0</v>
      </c>
      <c r="T1312" s="123"/>
      <c r="U1312" s="192" t="n">
        <f aca="false">S1312*$T$828/SUM($S$828:$S$841)</f>
        <v>0</v>
      </c>
      <c r="V1312" s="30" t="n">
        <f aca="false">U1312+S1312</f>
        <v>0</v>
      </c>
      <c r="W1312" s="30" t="e">
        <f aca="false">V1312/P1312</f>
        <v>#DIV/0!</v>
      </c>
    </row>
    <row r="1313" customFormat="false" ht="15" hidden="false" customHeight="true" outlineLevel="0" collapsed="false">
      <c r="A1313" s="122"/>
      <c r="B1313" s="122"/>
      <c r="C1313" s="122"/>
      <c r="D1313" s="122"/>
      <c r="E1313" s="122"/>
      <c r="F1313" s="122"/>
      <c r="G1313" s="86"/>
      <c r="H1313" s="61"/>
      <c r="I1313" s="61"/>
      <c r="J1313" s="61"/>
      <c r="K1313" s="122"/>
      <c r="L1313" s="199"/>
      <c r="M1313" s="122"/>
      <c r="N1313" s="63"/>
      <c r="O1313" s="63"/>
      <c r="P1313" s="63"/>
      <c r="Q1313" s="63"/>
      <c r="R1313" s="422"/>
      <c r="S1313" s="30" t="n">
        <f aca="false">P1313*R1313</f>
        <v>0</v>
      </c>
      <c r="T1313" s="123"/>
      <c r="U1313" s="192" t="n">
        <f aca="false">S1313*$T$828/SUM($S$828:$S$841)</f>
        <v>0</v>
      </c>
      <c r="V1313" s="30" t="n">
        <f aca="false">U1313+S1313</f>
        <v>0</v>
      </c>
      <c r="W1313" s="30" t="e">
        <f aca="false">V1313/P1313</f>
        <v>#DIV/0!</v>
      </c>
    </row>
    <row r="1314" customFormat="false" ht="15" hidden="false" customHeight="true" outlineLevel="0" collapsed="false">
      <c r="A1314" s="122"/>
      <c r="B1314" s="122"/>
      <c r="C1314" s="122"/>
      <c r="D1314" s="122"/>
      <c r="E1314" s="122"/>
      <c r="F1314" s="122"/>
      <c r="G1314" s="86"/>
      <c r="H1314" s="61"/>
      <c r="I1314" s="61"/>
      <c r="J1314" s="61"/>
      <c r="K1314" s="122"/>
      <c r="L1314" s="199"/>
      <c r="M1314" s="122"/>
      <c r="N1314" s="63"/>
      <c r="O1314" s="63"/>
      <c r="P1314" s="63"/>
      <c r="Q1314" s="63"/>
      <c r="R1314" s="422"/>
      <c r="S1314" s="30" t="n">
        <f aca="false">P1314*R1314</f>
        <v>0</v>
      </c>
      <c r="T1314" s="123"/>
      <c r="U1314" s="192" t="n">
        <f aca="false">S1314*$T$828/SUM($S$828:$S$841)</f>
        <v>0</v>
      </c>
      <c r="V1314" s="30" t="n">
        <f aca="false">U1314+S1314</f>
        <v>0</v>
      </c>
      <c r="W1314" s="30" t="e">
        <f aca="false">V1314/P1314</f>
        <v>#DIV/0!</v>
      </c>
    </row>
    <row r="1315" customFormat="false" ht="15" hidden="false" customHeight="true" outlineLevel="0" collapsed="false">
      <c r="A1315" s="122"/>
      <c r="B1315" s="122"/>
      <c r="C1315" s="122"/>
      <c r="D1315" s="122"/>
      <c r="E1315" s="122"/>
      <c r="F1315" s="122"/>
      <c r="G1315" s="86"/>
      <c r="H1315" s="61"/>
      <c r="I1315" s="61"/>
      <c r="J1315" s="61"/>
      <c r="K1315" s="122"/>
      <c r="L1315" s="199"/>
      <c r="M1315" s="122"/>
      <c r="N1315" s="63"/>
      <c r="O1315" s="63"/>
      <c r="P1315" s="63"/>
      <c r="Q1315" s="63"/>
      <c r="R1315" s="422"/>
      <c r="S1315" s="30" t="n">
        <f aca="false">P1315*R1315</f>
        <v>0</v>
      </c>
      <c r="T1315" s="123"/>
      <c r="U1315" s="192" t="n">
        <f aca="false">S1315*$T$828/SUM($S$828:$S$841)</f>
        <v>0</v>
      </c>
      <c r="V1315" s="30" t="n">
        <f aca="false">U1315+S1315</f>
        <v>0</v>
      </c>
      <c r="W1315" s="30" t="e">
        <f aca="false">V1315/P1315</f>
        <v>#DIV/0!</v>
      </c>
    </row>
    <row r="1316" customFormat="false" ht="15" hidden="false" customHeight="true" outlineLevel="0" collapsed="false">
      <c r="A1316" s="122"/>
      <c r="B1316" s="122"/>
      <c r="C1316" s="122"/>
      <c r="D1316" s="122"/>
      <c r="E1316" s="122"/>
      <c r="F1316" s="122"/>
      <c r="G1316" s="86"/>
      <c r="H1316" s="61"/>
      <c r="I1316" s="61"/>
      <c r="J1316" s="61"/>
      <c r="K1316" s="122"/>
      <c r="L1316" s="199"/>
      <c r="M1316" s="122"/>
      <c r="N1316" s="63"/>
      <c r="O1316" s="63"/>
      <c r="P1316" s="63"/>
      <c r="Q1316" s="63"/>
      <c r="R1316" s="422"/>
      <c r="S1316" s="30" t="n">
        <f aca="false">P1316*R1316</f>
        <v>0</v>
      </c>
      <c r="T1316" s="123"/>
      <c r="U1316" s="192" t="n">
        <f aca="false">S1316*$T$828/SUM($S$828:$S$841)</f>
        <v>0</v>
      </c>
      <c r="V1316" s="30" t="n">
        <f aca="false">U1316+S1316</f>
        <v>0</v>
      </c>
      <c r="W1316" s="30" t="e">
        <f aca="false">V1316/P1316</f>
        <v>#DIV/0!</v>
      </c>
    </row>
    <row r="1317" customFormat="false" ht="15" hidden="false" customHeight="true" outlineLevel="0" collapsed="false">
      <c r="A1317" s="122"/>
      <c r="B1317" s="122"/>
      <c r="C1317" s="122"/>
      <c r="D1317" s="122"/>
      <c r="E1317" s="122"/>
      <c r="F1317" s="122"/>
      <c r="G1317" s="86"/>
      <c r="H1317" s="61"/>
      <c r="I1317" s="61"/>
      <c r="J1317" s="61"/>
      <c r="K1317" s="122"/>
      <c r="L1317" s="199"/>
      <c r="M1317" s="122"/>
      <c r="N1317" s="63"/>
      <c r="O1317" s="63"/>
      <c r="P1317" s="63"/>
      <c r="Q1317" s="63"/>
      <c r="R1317" s="422"/>
      <c r="S1317" s="30" t="n">
        <f aca="false">P1317*R1317</f>
        <v>0</v>
      </c>
      <c r="T1317" s="123"/>
      <c r="U1317" s="192" t="n">
        <f aca="false">S1317*$T$828/SUM($S$828:$S$841)</f>
        <v>0</v>
      </c>
      <c r="V1317" s="30" t="n">
        <f aca="false">U1317+S1317</f>
        <v>0</v>
      </c>
      <c r="W1317" s="30" t="e">
        <f aca="false">V1317/P1317</f>
        <v>#DIV/0!</v>
      </c>
    </row>
    <row r="1318" customFormat="false" ht="15" hidden="false" customHeight="true" outlineLevel="0" collapsed="false">
      <c r="A1318" s="122"/>
      <c r="B1318" s="122"/>
      <c r="C1318" s="122"/>
      <c r="D1318" s="122"/>
      <c r="E1318" s="122"/>
      <c r="F1318" s="122"/>
      <c r="G1318" s="86"/>
      <c r="H1318" s="61"/>
      <c r="I1318" s="61"/>
      <c r="J1318" s="61"/>
      <c r="K1318" s="122"/>
      <c r="L1318" s="199"/>
      <c r="M1318" s="122"/>
      <c r="N1318" s="63"/>
      <c r="O1318" s="63"/>
      <c r="P1318" s="63"/>
      <c r="Q1318" s="63"/>
      <c r="R1318" s="422"/>
      <c r="S1318" s="30" t="n">
        <f aca="false">P1318*R1318</f>
        <v>0</v>
      </c>
      <c r="T1318" s="123"/>
      <c r="U1318" s="192" t="n">
        <f aca="false">S1318*$T$828/SUM($S$828:$S$841)</f>
        <v>0</v>
      </c>
      <c r="V1318" s="30" t="n">
        <f aca="false">U1318+S1318</f>
        <v>0</v>
      </c>
      <c r="W1318" s="30" t="e">
        <f aca="false">V1318/P1318</f>
        <v>#DIV/0!</v>
      </c>
    </row>
    <row r="1319" customFormat="false" ht="15" hidden="false" customHeight="true" outlineLevel="0" collapsed="false">
      <c r="A1319" s="122"/>
      <c r="B1319" s="122"/>
      <c r="C1319" s="122"/>
      <c r="D1319" s="122"/>
      <c r="E1319" s="122"/>
      <c r="F1319" s="122"/>
      <c r="G1319" s="86"/>
      <c r="H1319" s="61"/>
      <c r="I1319" s="61"/>
      <c r="J1319" s="61"/>
      <c r="K1319" s="122"/>
      <c r="L1319" s="199"/>
      <c r="M1319" s="122"/>
      <c r="N1319" s="425"/>
      <c r="O1319" s="63"/>
      <c r="P1319" s="63"/>
      <c r="Q1319" s="63"/>
      <c r="R1319" s="422"/>
      <c r="S1319" s="30" t="n">
        <f aca="false">P1319*R1319</f>
        <v>0</v>
      </c>
      <c r="T1319" s="123"/>
      <c r="U1319" s="192" t="n">
        <f aca="false">S1319*$T$828/SUM($S$828:$S$841)</f>
        <v>0</v>
      </c>
      <c r="V1319" s="30" t="n">
        <f aca="false">U1319+S1319</f>
        <v>0</v>
      </c>
      <c r="W1319" s="30" t="e">
        <f aca="false">V1319/P1319</f>
        <v>#DIV/0!</v>
      </c>
    </row>
    <row r="1320" customFormat="false" ht="15" hidden="false" customHeight="true" outlineLevel="0" collapsed="false">
      <c r="A1320" s="122"/>
      <c r="B1320" s="122"/>
      <c r="C1320" s="122"/>
      <c r="D1320" s="122"/>
      <c r="E1320" s="122"/>
      <c r="F1320" s="122"/>
      <c r="G1320" s="86"/>
      <c r="H1320" s="61"/>
      <c r="I1320" s="61"/>
      <c r="J1320" s="61"/>
      <c r="K1320" s="122"/>
      <c r="L1320" s="199"/>
      <c r="M1320" s="122"/>
      <c r="N1320" s="63"/>
      <c r="O1320" s="63"/>
      <c r="P1320" s="63"/>
      <c r="Q1320" s="63"/>
      <c r="R1320" s="422"/>
      <c r="S1320" s="30" t="n">
        <f aca="false">P1320*R1320</f>
        <v>0</v>
      </c>
      <c r="T1320" s="123"/>
      <c r="U1320" s="192" t="n">
        <f aca="false">S1320*$T$828/SUM($S$828:$S$841)</f>
        <v>0</v>
      </c>
      <c r="V1320" s="30" t="n">
        <f aca="false">U1320+S1320</f>
        <v>0</v>
      </c>
      <c r="W1320" s="30" t="e">
        <f aca="false">V1320/P1320</f>
        <v>#DIV/0!</v>
      </c>
    </row>
    <row r="1321" customFormat="false" ht="15.75" hidden="false" customHeight="true" outlineLevel="0" collapsed="false">
      <c r="A1321" s="122"/>
      <c r="B1321" s="122"/>
      <c r="C1321" s="122"/>
      <c r="D1321" s="122"/>
      <c r="E1321" s="122"/>
      <c r="F1321" s="122"/>
      <c r="G1321" s="86"/>
      <c r="H1321" s="61"/>
      <c r="I1321" s="61"/>
      <c r="J1321" s="61"/>
      <c r="K1321" s="122"/>
      <c r="L1321" s="199"/>
      <c r="M1321" s="122"/>
      <c r="N1321" s="63"/>
      <c r="O1321" s="63"/>
      <c r="P1321" s="63"/>
      <c r="Q1321" s="63"/>
      <c r="R1321" s="422"/>
      <c r="S1321" s="30" t="n">
        <f aca="false">P1321*R1321</f>
        <v>0</v>
      </c>
      <c r="T1321" s="123"/>
      <c r="U1321" s="192" t="n">
        <f aca="false">S1321*$T$828/SUM($S$828:$S$841)</f>
        <v>0</v>
      </c>
      <c r="V1321" s="30" t="n">
        <f aca="false">U1321+S1321</f>
        <v>0</v>
      </c>
      <c r="W1321" s="30" t="e">
        <f aca="false">V1321/P1321</f>
        <v>#DIV/0!</v>
      </c>
    </row>
    <row r="1322" customFormat="false" ht="15" hidden="false" customHeight="true" outlineLevel="0" collapsed="false">
      <c r="A1322" s="122"/>
      <c r="B1322" s="122"/>
      <c r="C1322" s="122"/>
      <c r="D1322" s="122"/>
      <c r="E1322" s="122"/>
      <c r="F1322" s="122"/>
      <c r="G1322" s="86"/>
      <c r="H1322" s="61"/>
      <c r="I1322" s="61"/>
      <c r="J1322" s="61"/>
      <c r="K1322" s="433"/>
      <c r="L1322" s="199"/>
      <c r="M1322" s="309"/>
      <c r="N1322" s="63"/>
      <c r="O1322" s="63"/>
      <c r="P1322" s="63"/>
      <c r="Q1322" s="63"/>
      <c r="R1322" s="422"/>
      <c r="S1322" s="30" t="n">
        <f aca="false">P1322*R1322</f>
        <v>0</v>
      </c>
      <c r="T1322" s="123"/>
      <c r="U1322" s="192" t="n">
        <f aca="false">S1322*$T$828/SUM($S$828:$S$841)</f>
        <v>0</v>
      </c>
      <c r="V1322" s="30" t="n">
        <f aca="false">U1322+S1322</f>
        <v>0</v>
      </c>
      <c r="W1322" s="30" t="e">
        <f aca="false">V1322/P1322</f>
        <v>#DIV/0!</v>
      </c>
    </row>
    <row r="1323" customFormat="false" ht="15" hidden="false" customHeight="true" outlineLevel="0" collapsed="false">
      <c r="A1323" s="122"/>
      <c r="B1323" s="122"/>
      <c r="C1323" s="122"/>
      <c r="D1323" s="122"/>
      <c r="E1323" s="122"/>
      <c r="F1323" s="122"/>
      <c r="G1323" s="86"/>
      <c r="H1323" s="61"/>
      <c r="I1323" s="61"/>
      <c r="J1323" s="61"/>
      <c r="K1323" s="433"/>
      <c r="L1323" s="199"/>
      <c r="M1323" s="309"/>
      <c r="N1323" s="63"/>
      <c r="O1323" s="63"/>
      <c r="P1323" s="63"/>
      <c r="Q1323" s="63"/>
      <c r="R1323" s="422"/>
      <c r="S1323" s="30" t="n">
        <f aca="false">P1323*R1323</f>
        <v>0</v>
      </c>
      <c r="T1323" s="123"/>
      <c r="U1323" s="192" t="n">
        <f aca="false">S1323*$T$828/SUM($S$828:$S$841)</f>
        <v>0</v>
      </c>
      <c r="V1323" s="30" t="n">
        <f aca="false">U1323+S1323</f>
        <v>0</v>
      </c>
      <c r="W1323" s="30" t="e">
        <f aca="false">V1323/P1323</f>
        <v>#DIV/0!</v>
      </c>
    </row>
    <row r="1324" customFormat="false" ht="15" hidden="false" customHeight="true" outlineLevel="0" collapsed="false">
      <c r="A1324" s="122"/>
      <c r="B1324" s="122"/>
      <c r="C1324" s="122"/>
      <c r="D1324" s="122"/>
      <c r="E1324" s="122"/>
      <c r="F1324" s="122"/>
      <c r="G1324" s="86"/>
      <c r="H1324" s="61"/>
      <c r="I1324" s="61"/>
      <c r="J1324" s="61"/>
      <c r="K1324" s="433"/>
      <c r="L1324" s="199"/>
      <c r="M1324" s="309"/>
      <c r="N1324" s="63"/>
      <c r="O1324" s="63"/>
      <c r="P1324" s="63"/>
      <c r="Q1324" s="63"/>
      <c r="R1324" s="422"/>
      <c r="S1324" s="30" t="n">
        <f aca="false">P1324*R1324</f>
        <v>0</v>
      </c>
      <c r="T1324" s="123"/>
      <c r="U1324" s="192" t="n">
        <f aca="false">S1324*$T$828/SUM($S$828:$S$841)</f>
        <v>0</v>
      </c>
      <c r="V1324" s="30" t="n">
        <f aca="false">U1324+S1324</f>
        <v>0</v>
      </c>
      <c r="W1324" s="30" t="e">
        <f aca="false">V1324/P1324</f>
        <v>#DIV/0!</v>
      </c>
    </row>
    <row r="1325" customFormat="false" ht="15" hidden="false" customHeight="true" outlineLevel="0" collapsed="false">
      <c r="A1325" s="122"/>
      <c r="B1325" s="122"/>
      <c r="C1325" s="122"/>
      <c r="D1325" s="122"/>
      <c r="E1325" s="122"/>
      <c r="F1325" s="122"/>
      <c r="G1325" s="86"/>
      <c r="H1325" s="61"/>
      <c r="I1325" s="61"/>
      <c r="J1325" s="61"/>
      <c r="K1325" s="433"/>
      <c r="L1325" s="199"/>
      <c r="M1325" s="309"/>
      <c r="N1325" s="63"/>
      <c r="O1325" s="63"/>
      <c r="P1325" s="63"/>
      <c r="Q1325" s="63"/>
      <c r="R1325" s="422"/>
      <c r="S1325" s="30" t="n">
        <f aca="false">P1325*R1325</f>
        <v>0</v>
      </c>
      <c r="T1325" s="123"/>
      <c r="U1325" s="192" t="n">
        <f aca="false">S1325*$T$828/SUM($S$828:$S$841)</f>
        <v>0</v>
      </c>
      <c r="V1325" s="30" t="n">
        <f aca="false">U1325+S1325</f>
        <v>0</v>
      </c>
      <c r="W1325" s="30" t="e">
        <f aca="false">V1325/P1325</f>
        <v>#DIV/0!</v>
      </c>
    </row>
    <row r="1326" customFormat="false" ht="15" hidden="false" customHeight="true" outlineLevel="0" collapsed="false">
      <c r="A1326" s="122"/>
      <c r="B1326" s="122"/>
      <c r="C1326" s="122"/>
      <c r="D1326" s="122"/>
      <c r="E1326" s="122"/>
      <c r="F1326" s="122"/>
      <c r="G1326" s="86"/>
      <c r="H1326" s="61"/>
      <c r="I1326" s="61"/>
      <c r="J1326" s="61"/>
      <c r="K1326" s="433"/>
      <c r="L1326" s="199"/>
      <c r="M1326" s="309"/>
      <c r="N1326" s="63"/>
      <c r="O1326" s="63"/>
      <c r="P1326" s="63"/>
      <c r="Q1326" s="63"/>
      <c r="R1326" s="422"/>
      <c r="S1326" s="30" t="n">
        <f aca="false">P1326*R1326</f>
        <v>0</v>
      </c>
      <c r="T1326" s="123"/>
      <c r="U1326" s="192" t="n">
        <f aca="false">S1326*$T$828/SUM($S$828:$S$841)</f>
        <v>0</v>
      </c>
      <c r="V1326" s="30" t="n">
        <f aca="false">U1326+S1326</f>
        <v>0</v>
      </c>
      <c r="W1326" s="30" t="e">
        <f aca="false">V1326/P1326</f>
        <v>#DIV/0!</v>
      </c>
    </row>
    <row r="1327" customFormat="false" ht="15" hidden="false" customHeight="true" outlineLevel="0" collapsed="false">
      <c r="A1327" s="122"/>
      <c r="B1327" s="122"/>
      <c r="C1327" s="122"/>
      <c r="D1327" s="122"/>
      <c r="E1327" s="122"/>
      <c r="F1327" s="122"/>
      <c r="G1327" s="86"/>
      <c r="H1327" s="61"/>
      <c r="I1327" s="61"/>
      <c r="J1327" s="61"/>
      <c r="K1327" s="433"/>
      <c r="L1327" s="199"/>
      <c r="M1327" s="309"/>
      <c r="N1327" s="63"/>
      <c r="O1327" s="63"/>
      <c r="P1327" s="63"/>
      <c r="Q1327" s="63"/>
      <c r="R1327" s="422"/>
      <c r="S1327" s="30" t="n">
        <f aca="false">P1327*R1327</f>
        <v>0</v>
      </c>
      <c r="T1327" s="123"/>
      <c r="U1327" s="192" t="n">
        <f aca="false">S1327*$T$828/SUM($S$828:$S$841)</f>
        <v>0</v>
      </c>
      <c r="V1327" s="30" t="n">
        <f aca="false">U1327+S1327</f>
        <v>0</v>
      </c>
      <c r="W1327" s="30" t="e">
        <f aca="false">V1327/P1327</f>
        <v>#DIV/0!</v>
      </c>
    </row>
    <row r="1328" customFormat="false" ht="15" hidden="false" customHeight="true" outlineLevel="0" collapsed="false">
      <c r="A1328" s="122"/>
      <c r="B1328" s="122"/>
      <c r="C1328" s="122"/>
      <c r="D1328" s="122"/>
      <c r="E1328" s="122"/>
      <c r="F1328" s="122"/>
      <c r="G1328" s="86"/>
      <c r="H1328" s="61"/>
      <c r="I1328" s="61"/>
      <c r="J1328" s="61"/>
      <c r="K1328" s="433"/>
      <c r="L1328" s="199"/>
      <c r="M1328" s="309"/>
      <c r="N1328" s="63"/>
      <c r="O1328" s="225"/>
      <c r="P1328" s="63"/>
      <c r="Q1328" s="63"/>
      <c r="R1328" s="422"/>
      <c r="S1328" s="30" t="n">
        <f aca="false">P1328*R1328</f>
        <v>0</v>
      </c>
      <c r="T1328" s="123"/>
      <c r="U1328" s="192" t="n">
        <f aca="false">S1328*$T$828/SUM($S$828:$S$841)</f>
        <v>0</v>
      </c>
      <c r="V1328" s="30" t="n">
        <f aca="false">U1328+S1328</f>
        <v>0</v>
      </c>
      <c r="W1328" s="30" t="e">
        <f aca="false">V1328/P1328</f>
        <v>#DIV/0!</v>
      </c>
    </row>
    <row r="1329" customFormat="false" ht="15" hidden="false" customHeight="true" outlineLevel="0" collapsed="false">
      <c r="A1329" s="122"/>
      <c r="B1329" s="122"/>
      <c r="C1329" s="122"/>
      <c r="D1329" s="122"/>
      <c r="E1329" s="122"/>
      <c r="F1329" s="122"/>
      <c r="G1329" s="86"/>
      <c r="H1329" s="61"/>
      <c r="I1329" s="61"/>
      <c r="J1329" s="61"/>
      <c r="K1329" s="433"/>
      <c r="L1329" s="199"/>
      <c r="M1329" s="309"/>
      <c r="N1329" s="63"/>
      <c r="O1329" s="225"/>
      <c r="P1329" s="63"/>
      <c r="Q1329" s="63"/>
      <c r="R1329" s="422"/>
      <c r="S1329" s="30" t="n">
        <f aca="false">P1329*R1329</f>
        <v>0</v>
      </c>
      <c r="T1329" s="123"/>
      <c r="U1329" s="192" t="n">
        <f aca="false">S1329*$T$828/SUM($S$828:$S$841)</f>
        <v>0</v>
      </c>
      <c r="V1329" s="30" t="n">
        <f aca="false">U1329+S1329</f>
        <v>0</v>
      </c>
      <c r="W1329" s="30" t="e">
        <f aca="false">V1329/P1329</f>
        <v>#DIV/0!</v>
      </c>
    </row>
    <row r="1330" customFormat="false" ht="15" hidden="false" customHeight="true" outlineLevel="0" collapsed="false">
      <c r="A1330" s="122"/>
      <c r="B1330" s="122"/>
      <c r="C1330" s="122"/>
      <c r="D1330" s="122"/>
      <c r="E1330" s="122"/>
      <c r="F1330" s="122"/>
      <c r="G1330" s="86"/>
      <c r="H1330" s="61"/>
      <c r="I1330" s="61"/>
      <c r="J1330" s="61"/>
      <c r="K1330" s="433"/>
      <c r="L1330" s="199"/>
      <c r="M1330" s="309"/>
      <c r="N1330" s="63"/>
      <c r="O1330" s="225"/>
      <c r="P1330" s="63"/>
      <c r="Q1330" s="63"/>
      <c r="R1330" s="422"/>
      <c r="S1330" s="30" t="n">
        <f aca="false">P1330*R1330</f>
        <v>0</v>
      </c>
      <c r="T1330" s="123"/>
      <c r="U1330" s="192" t="n">
        <f aca="false">S1330*$T$828/SUM($S$828:$S$841)</f>
        <v>0</v>
      </c>
      <c r="V1330" s="30" t="n">
        <f aca="false">U1330+S1330</f>
        <v>0</v>
      </c>
      <c r="W1330" s="30" t="e">
        <f aca="false">V1330/P1330</f>
        <v>#DIV/0!</v>
      </c>
    </row>
    <row r="1331" customFormat="false" ht="15" hidden="false" customHeight="true" outlineLevel="0" collapsed="false">
      <c r="A1331" s="122"/>
      <c r="B1331" s="122"/>
      <c r="C1331" s="122"/>
      <c r="D1331" s="122"/>
      <c r="E1331" s="122"/>
      <c r="F1331" s="122"/>
      <c r="G1331" s="86"/>
      <c r="H1331" s="61"/>
      <c r="I1331" s="61"/>
      <c r="J1331" s="61"/>
      <c r="K1331" s="433"/>
      <c r="L1331" s="199"/>
      <c r="M1331" s="309"/>
      <c r="N1331" s="63"/>
      <c r="O1331" s="63"/>
      <c r="P1331" s="63"/>
      <c r="Q1331" s="63"/>
      <c r="R1331" s="422"/>
      <c r="S1331" s="30" t="n">
        <f aca="false">P1331*R1331</f>
        <v>0</v>
      </c>
      <c r="T1331" s="123"/>
      <c r="U1331" s="192" t="n">
        <f aca="false">S1331*$T$828/SUM($S$828:$S$841)</f>
        <v>0</v>
      </c>
      <c r="V1331" s="30" t="n">
        <f aca="false">U1331+S1331</f>
        <v>0</v>
      </c>
      <c r="W1331" s="30" t="e">
        <f aca="false">V1331/P1331</f>
        <v>#DIV/0!</v>
      </c>
    </row>
    <row r="1332" customFormat="false" ht="15" hidden="false" customHeight="true" outlineLevel="0" collapsed="false">
      <c r="A1332" s="122"/>
      <c r="B1332" s="122"/>
      <c r="C1332" s="122"/>
      <c r="D1332" s="122"/>
      <c r="E1332" s="122"/>
      <c r="F1332" s="122"/>
      <c r="G1332" s="86"/>
      <c r="H1332" s="61"/>
      <c r="I1332" s="61"/>
      <c r="J1332" s="61"/>
      <c r="K1332" s="433"/>
      <c r="L1332" s="199"/>
      <c r="M1332" s="309"/>
      <c r="N1332" s="63"/>
      <c r="O1332" s="63"/>
      <c r="P1332" s="63"/>
      <c r="Q1332" s="63"/>
      <c r="R1332" s="422"/>
      <c r="S1332" s="30" t="n">
        <f aca="false">P1332*R1332</f>
        <v>0</v>
      </c>
      <c r="T1332" s="123"/>
      <c r="U1332" s="192" t="n">
        <f aca="false">S1332*$T$828/SUM($S$828:$S$841)</f>
        <v>0</v>
      </c>
      <c r="V1332" s="30" t="n">
        <f aca="false">U1332+S1332</f>
        <v>0</v>
      </c>
      <c r="W1332" s="30" t="e">
        <f aca="false">V1332/P1332</f>
        <v>#DIV/0!</v>
      </c>
    </row>
    <row r="1333" customFormat="false" ht="15" hidden="false" customHeight="true" outlineLevel="0" collapsed="false">
      <c r="A1333" s="122"/>
      <c r="B1333" s="122"/>
      <c r="C1333" s="122"/>
      <c r="D1333" s="122"/>
      <c r="E1333" s="122"/>
      <c r="F1333" s="122"/>
      <c r="G1333" s="86"/>
      <c r="H1333" s="61"/>
      <c r="I1333" s="61"/>
      <c r="J1333" s="61"/>
      <c r="K1333" s="433"/>
      <c r="L1333" s="199"/>
      <c r="M1333" s="309"/>
      <c r="N1333" s="63"/>
      <c r="O1333" s="225"/>
      <c r="P1333" s="63"/>
      <c r="Q1333" s="63"/>
      <c r="R1333" s="422"/>
      <c r="S1333" s="30" t="n">
        <f aca="false">P1333*R1333</f>
        <v>0</v>
      </c>
      <c r="T1333" s="123"/>
      <c r="U1333" s="192" t="n">
        <f aca="false">S1333*$T$828/SUM($S$828:$S$841)</f>
        <v>0</v>
      </c>
      <c r="V1333" s="30" t="n">
        <f aca="false">U1333+S1333</f>
        <v>0</v>
      </c>
      <c r="W1333" s="30" t="e">
        <f aca="false">V1333/P1333</f>
        <v>#DIV/0!</v>
      </c>
    </row>
    <row r="1334" customFormat="false" ht="15" hidden="false" customHeight="true" outlineLevel="0" collapsed="false">
      <c r="A1334" s="122"/>
      <c r="B1334" s="122"/>
      <c r="C1334" s="122"/>
      <c r="D1334" s="122"/>
      <c r="E1334" s="122"/>
      <c r="F1334" s="122"/>
      <c r="G1334" s="86"/>
      <c r="H1334" s="61"/>
      <c r="I1334" s="61"/>
      <c r="J1334" s="61"/>
      <c r="K1334" s="433"/>
      <c r="L1334" s="199"/>
      <c r="M1334" s="309"/>
      <c r="N1334" s="63"/>
      <c r="O1334" s="63"/>
      <c r="P1334" s="63"/>
      <c r="Q1334" s="63"/>
      <c r="R1334" s="422"/>
      <c r="S1334" s="30" t="n">
        <f aca="false">P1334*R1334</f>
        <v>0</v>
      </c>
      <c r="T1334" s="123"/>
      <c r="U1334" s="192" t="n">
        <f aca="false">S1334*$T$828/SUM($S$828:$S$841)</f>
        <v>0</v>
      </c>
      <c r="V1334" s="30" t="n">
        <f aca="false">U1334+S1334</f>
        <v>0</v>
      </c>
      <c r="W1334" s="30" t="e">
        <f aca="false">V1334/P1334</f>
        <v>#DIV/0!</v>
      </c>
    </row>
    <row r="1335" customFormat="false" ht="15" hidden="false" customHeight="true" outlineLevel="0" collapsed="false">
      <c r="A1335" s="122"/>
      <c r="B1335" s="122"/>
      <c r="C1335" s="122"/>
      <c r="D1335" s="122"/>
      <c r="E1335" s="122"/>
      <c r="F1335" s="122"/>
      <c r="G1335" s="86"/>
      <c r="H1335" s="61"/>
      <c r="I1335" s="61"/>
      <c r="J1335" s="61"/>
      <c r="K1335" s="433"/>
      <c r="L1335" s="199"/>
      <c r="M1335" s="309"/>
      <c r="N1335" s="63"/>
      <c r="O1335" s="63"/>
      <c r="P1335" s="63"/>
      <c r="Q1335" s="63"/>
      <c r="R1335" s="422"/>
      <c r="S1335" s="30" t="n">
        <f aca="false">P1335*R1335</f>
        <v>0</v>
      </c>
      <c r="T1335" s="123"/>
      <c r="U1335" s="192" t="n">
        <f aca="false">S1335*$T$828/SUM($S$828:$S$841)</f>
        <v>0</v>
      </c>
      <c r="V1335" s="30" t="n">
        <f aca="false">U1335+S1335</f>
        <v>0</v>
      </c>
      <c r="W1335" s="30" t="e">
        <f aca="false">V1335/P1335</f>
        <v>#DIV/0!</v>
      </c>
    </row>
    <row r="1336" customFormat="false" ht="15" hidden="false" customHeight="true" outlineLevel="0" collapsed="false">
      <c r="A1336" s="122"/>
      <c r="B1336" s="122"/>
      <c r="C1336" s="122"/>
      <c r="D1336" s="122"/>
      <c r="E1336" s="122"/>
      <c r="F1336" s="122"/>
      <c r="G1336" s="86"/>
      <c r="H1336" s="61"/>
      <c r="I1336" s="61"/>
      <c r="J1336" s="61"/>
      <c r="K1336" s="433"/>
      <c r="L1336" s="199"/>
      <c r="M1336" s="309"/>
      <c r="N1336" s="63"/>
      <c r="O1336" s="63"/>
      <c r="P1336" s="63"/>
      <c r="Q1336" s="63"/>
      <c r="R1336" s="422"/>
      <c r="S1336" s="30" t="n">
        <f aca="false">P1336*R1336</f>
        <v>0</v>
      </c>
      <c r="T1336" s="123"/>
      <c r="U1336" s="192" t="n">
        <f aca="false">S1336*$T$828/SUM($S$828:$S$841)</f>
        <v>0</v>
      </c>
      <c r="V1336" s="30" t="n">
        <f aca="false">U1336+S1336</f>
        <v>0</v>
      </c>
      <c r="W1336" s="30" t="e">
        <f aca="false">V1336/P1336</f>
        <v>#DIV/0!</v>
      </c>
    </row>
    <row r="1337" customFormat="false" ht="15" hidden="false" customHeight="true" outlineLevel="0" collapsed="false">
      <c r="A1337" s="122"/>
      <c r="B1337" s="122"/>
      <c r="C1337" s="122"/>
      <c r="D1337" s="122"/>
      <c r="E1337" s="122"/>
      <c r="F1337" s="122"/>
      <c r="G1337" s="86"/>
      <c r="H1337" s="61"/>
      <c r="I1337" s="61"/>
      <c r="J1337" s="61"/>
      <c r="K1337" s="433"/>
      <c r="L1337" s="199"/>
      <c r="M1337" s="309"/>
      <c r="N1337" s="63"/>
      <c r="O1337" s="63"/>
      <c r="P1337" s="63"/>
      <c r="Q1337" s="63"/>
      <c r="R1337" s="422"/>
      <c r="S1337" s="30" t="n">
        <f aca="false">P1337*R1337</f>
        <v>0</v>
      </c>
      <c r="T1337" s="123"/>
      <c r="U1337" s="192" t="n">
        <f aca="false">S1337*$T$828/SUM($S$828:$S$841)</f>
        <v>0</v>
      </c>
      <c r="V1337" s="30" t="n">
        <f aca="false">U1337+S1337</f>
        <v>0</v>
      </c>
      <c r="W1337" s="30" t="e">
        <f aca="false">V1337/P1337</f>
        <v>#DIV/0!</v>
      </c>
    </row>
    <row r="1338" customFormat="false" ht="15" hidden="false" customHeight="true" outlineLevel="0" collapsed="false">
      <c r="A1338" s="122"/>
      <c r="B1338" s="122"/>
      <c r="C1338" s="122"/>
      <c r="D1338" s="122"/>
      <c r="E1338" s="122"/>
      <c r="F1338" s="122"/>
      <c r="G1338" s="86"/>
      <c r="H1338" s="61"/>
      <c r="I1338" s="61"/>
      <c r="J1338" s="61"/>
      <c r="K1338" s="433"/>
      <c r="L1338" s="199"/>
      <c r="M1338" s="309"/>
      <c r="N1338" s="63"/>
      <c r="O1338" s="63"/>
      <c r="P1338" s="63"/>
      <c r="Q1338" s="63"/>
      <c r="R1338" s="422"/>
      <c r="S1338" s="30" t="n">
        <f aca="false">P1338*R1338</f>
        <v>0</v>
      </c>
      <c r="T1338" s="123"/>
      <c r="U1338" s="192" t="n">
        <f aca="false">S1338*$T$828/SUM($S$828:$S$841)</f>
        <v>0</v>
      </c>
      <c r="V1338" s="30" t="n">
        <f aca="false">U1338+S1338</f>
        <v>0</v>
      </c>
      <c r="W1338" s="30" t="e">
        <f aca="false">V1338/P1338</f>
        <v>#DIV/0!</v>
      </c>
    </row>
    <row r="1339" customFormat="false" ht="15.75" hidden="false" customHeight="true" outlineLevel="0" collapsed="false">
      <c r="A1339" s="122"/>
      <c r="B1339" s="122"/>
      <c r="C1339" s="122"/>
      <c r="D1339" s="122"/>
      <c r="E1339" s="122"/>
      <c r="F1339" s="122"/>
      <c r="G1339" s="86"/>
      <c r="H1339" s="61"/>
      <c r="I1339" s="61"/>
      <c r="J1339" s="61"/>
      <c r="K1339" s="433"/>
      <c r="L1339" s="199"/>
      <c r="M1339" s="309"/>
      <c r="N1339" s="63"/>
      <c r="O1339" s="63"/>
      <c r="P1339" s="63"/>
      <c r="Q1339" s="63"/>
      <c r="R1339" s="422"/>
      <c r="S1339" s="30" t="n">
        <f aca="false">P1339*R1339</f>
        <v>0</v>
      </c>
      <c r="T1339" s="123"/>
      <c r="U1339" s="192" t="n">
        <f aca="false">S1339*$T$828/SUM($S$828:$S$841)</f>
        <v>0</v>
      </c>
      <c r="V1339" s="30" t="n">
        <f aca="false">U1339+S1339</f>
        <v>0</v>
      </c>
      <c r="W1339" s="30" t="e">
        <f aca="false">V1339/P1339</f>
        <v>#DIV/0!</v>
      </c>
    </row>
    <row r="1340" customFormat="false" ht="15.75" hidden="false" customHeight="true" outlineLevel="0" collapsed="false">
      <c r="A1340" s="122"/>
      <c r="B1340" s="122"/>
      <c r="C1340" s="122"/>
      <c r="D1340" s="122"/>
      <c r="E1340" s="122"/>
      <c r="F1340" s="122"/>
      <c r="G1340" s="86"/>
      <c r="H1340" s="61"/>
      <c r="I1340" s="61"/>
      <c r="J1340" s="61"/>
      <c r="K1340" s="122"/>
      <c r="L1340" s="199"/>
      <c r="M1340" s="122"/>
      <c r="N1340" s="63"/>
      <c r="O1340" s="63"/>
      <c r="P1340" s="63"/>
      <c r="Q1340" s="63"/>
      <c r="R1340" s="424"/>
      <c r="S1340" s="30" t="n">
        <f aca="false">P1340*R1340</f>
        <v>0</v>
      </c>
      <c r="T1340" s="424"/>
      <c r="U1340" s="192" t="n">
        <f aca="false">S1340*$T$828/SUM($S$828:$S$841)</f>
        <v>0</v>
      </c>
      <c r="V1340" s="30" t="n">
        <f aca="false">U1340+S1340</f>
        <v>0</v>
      </c>
      <c r="W1340" s="30" t="e">
        <f aca="false">V1340/P1340</f>
        <v>#DIV/0!</v>
      </c>
    </row>
    <row r="1341" customFormat="false" ht="15" hidden="false" customHeight="true" outlineLevel="0" collapsed="false">
      <c r="A1341" s="122"/>
      <c r="B1341" s="122"/>
      <c r="C1341" s="122"/>
      <c r="D1341" s="122"/>
      <c r="E1341" s="122"/>
      <c r="F1341" s="122"/>
      <c r="G1341" s="86"/>
      <c r="H1341" s="61"/>
      <c r="I1341" s="61"/>
      <c r="J1341" s="61"/>
      <c r="K1341" s="122"/>
      <c r="L1341" s="199"/>
      <c r="M1341" s="122"/>
      <c r="N1341" s="63"/>
      <c r="O1341" s="63"/>
      <c r="P1341" s="63"/>
      <c r="Q1341" s="63"/>
      <c r="R1341" s="424"/>
      <c r="S1341" s="30" t="n">
        <f aca="false">P1341*R1341</f>
        <v>0</v>
      </c>
      <c r="T1341" s="424"/>
      <c r="U1341" s="192" t="n">
        <f aca="false">S1341*$T$828/SUM($S$828:$S$841)</f>
        <v>0</v>
      </c>
      <c r="V1341" s="30" t="n">
        <f aca="false">U1341+S1341</f>
        <v>0</v>
      </c>
      <c r="W1341" s="30" t="e">
        <f aca="false">V1341/P1341</f>
        <v>#DIV/0!</v>
      </c>
    </row>
    <row r="1342" customFormat="false" ht="15" hidden="false" customHeight="true" outlineLevel="0" collapsed="false">
      <c r="A1342" s="122"/>
      <c r="B1342" s="122"/>
      <c r="C1342" s="122"/>
      <c r="D1342" s="122"/>
      <c r="E1342" s="122"/>
      <c r="F1342" s="122"/>
      <c r="G1342" s="86"/>
      <c r="H1342" s="61"/>
      <c r="I1342" s="61"/>
      <c r="J1342" s="61"/>
      <c r="K1342" s="122"/>
      <c r="L1342" s="199"/>
      <c r="M1342" s="122"/>
      <c r="N1342" s="63"/>
      <c r="O1342" s="63"/>
      <c r="P1342" s="63"/>
      <c r="Q1342" s="63"/>
      <c r="R1342" s="424"/>
      <c r="S1342" s="30" t="n">
        <f aca="false">P1342*R1342</f>
        <v>0</v>
      </c>
      <c r="T1342" s="424"/>
      <c r="U1342" s="192" t="n">
        <f aca="false">S1342*$T$828/SUM($S$828:$S$841)</f>
        <v>0</v>
      </c>
      <c r="V1342" s="30" t="n">
        <f aca="false">U1342+S1342</f>
        <v>0</v>
      </c>
      <c r="W1342" s="30" t="e">
        <f aca="false">V1342/P1342</f>
        <v>#DIV/0!</v>
      </c>
    </row>
    <row r="1343" customFormat="false" ht="15" hidden="false" customHeight="true" outlineLevel="0" collapsed="false">
      <c r="A1343" s="122"/>
      <c r="B1343" s="122"/>
      <c r="C1343" s="122"/>
      <c r="D1343" s="122"/>
      <c r="E1343" s="122"/>
      <c r="F1343" s="122"/>
      <c r="G1343" s="86"/>
      <c r="H1343" s="61"/>
      <c r="I1343" s="61"/>
      <c r="J1343" s="61"/>
      <c r="K1343" s="122"/>
      <c r="L1343" s="199"/>
      <c r="M1343" s="122"/>
      <c r="N1343" s="63"/>
      <c r="O1343" s="63"/>
      <c r="P1343" s="63"/>
      <c r="Q1343" s="63"/>
      <c r="R1343" s="424"/>
      <c r="S1343" s="30" t="n">
        <f aca="false">P1343*R1343</f>
        <v>0</v>
      </c>
      <c r="T1343" s="424"/>
      <c r="U1343" s="192" t="n">
        <f aca="false">S1343*$T$828/SUM($S$828:$S$841)</f>
        <v>0</v>
      </c>
      <c r="V1343" s="30" t="n">
        <f aca="false">U1343+S1343</f>
        <v>0</v>
      </c>
      <c r="W1343" s="30" t="e">
        <f aca="false">V1343/P1343</f>
        <v>#DIV/0!</v>
      </c>
    </row>
    <row r="1344" customFormat="false" ht="15.75" hidden="false" customHeight="true" outlineLevel="0" collapsed="false">
      <c r="A1344" s="122"/>
      <c r="B1344" s="122"/>
      <c r="C1344" s="122"/>
      <c r="D1344" s="122"/>
      <c r="E1344" s="122"/>
      <c r="F1344" s="122"/>
      <c r="G1344" s="86"/>
      <c r="H1344" s="61"/>
      <c r="I1344" s="61"/>
      <c r="J1344" s="61"/>
      <c r="K1344" s="122"/>
      <c r="L1344" s="199"/>
      <c r="M1344" s="122"/>
      <c r="N1344" s="63"/>
      <c r="O1344" s="63"/>
      <c r="P1344" s="63"/>
      <c r="Q1344" s="63"/>
      <c r="R1344" s="424"/>
      <c r="S1344" s="30" t="n">
        <f aca="false">P1344*R1344</f>
        <v>0</v>
      </c>
      <c r="T1344" s="424"/>
      <c r="U1344" s="192" t="n">
        <f aca="false">S1344*$T$828/SUM($S$828:$S$841)</f>
        <v>0</v>
      </c>
      <c r="V1344" s="30" t="n">
        <f aca="false">U1344+S1344</f>
        <v>0</v>
      </c>
      <c r="W1344" s="30" t="e">
        <f aca="false">V1344/P1344</f>
        <v>#DIV/0!</v>
      </c>
    </row>
    <row r="1345" customFormat="false" ht="15.75" hidden="false" customHeight="true" outlineLevel="0" collapsed="false">
      <c r="A1345" s="122"/>
      <c r="B1345" s="122"/>
      <c r="C1345" s="122"/>
      <c r="D1345" s="122"/>
      <c r="E1345" s="122"/>
      <c r="F1345" s="122"/>
      <c r="G1345" s="86"/>
      <c r="H1345" s="61"/>
      <c r="I1345" s="61"/>
      <c r="J1345" s="61"/>
      <c r="K1345" s="122"/>
      <c r="L1345" s="199"/>
      <c r="M1345" s="122"/>
      <c r="N1345" s="63"/>
      <c r="O1345" s="63"/>
      <c r="P1345" s="63"/>
      <c r="Q1345" s="63"/>
      <c r="R1345" s="424"/>
      <c r="S1345" s="30" t="n">
        <f aca="false">P1345*R1345</f>
        <v>0</v>
      </c>
      <c r="T1345" s="424"/>
      <c r="U1345" s="192" t="n">
        <f aca="false">S1345*$T$828/SUM($S$828:$S$841)</f>
        <v>0</v>
      </c>
      <c r="V1345" s="30" t="n">
        <f aca="false">U1345+S1345</f>
        <v>0</v>
      </c>
      <c r="W1345" s="30" t="e">
        <f aca="false">V1345/P1345</f>
        <v>#DIV/0!</v>
      </c>
    </row>
    <row r="1346" customFormat="false" ht="15.75" hidden="false" customHeight="true" outlineLevel="0" collapsed="false">
      <c r="A1346" s="225"/>
      <c r="B1346" s="225"/>
      <c r="C1346" s="225"/>
      <c r="D1346" s="225"/>
      <c r="E1346" s="122"/>
      <c r="F1346" s="122"/>
      <c r="G1346" s="86"/>
      <c r="H1346" s="61"/>
      <c r="I1346" s="61"/>
      <c r="J1346" s="61"/>
      <c r="K1346" s="122"/>
      <c r="L1346" s="199"/>
      <c r="M1346" s="122"/>
      <c r="N1346" s="63"/>
      <c r="O1346" s="63"/>
      <c r="P1346" s="63"/>
      <c r="Q1346" s="63"/>
      <c r="R1346" s="422"/>
      <c r="S1346" s="30" t="n">
        <f aca="false">P1346*R1346</f>
        <v>0</v>
      </c>
      <c r="T1346" s="424"/>
      <c r="U1346" s="192" t="n">
        <f aca="false">S1346*$T$828/SUM($S$828:$S$841)</f>
        <v>0</v>
      </c>
      <c r="V1346" s="30" t="n">
        <f aca="false">U1346+S1346</f>
        <v>0</v>
      </c>
      <c r="W1346" s="30" t="e">
        <f aca="false">V1346/P1346</f>
        <v>#DIV/0!</v>
      </c>
    </row>
    <row r="1347" customFormat="false" ht="15.75" hidden="false" customHeight="true" outlineLevel="0" collapsed="false">
      <c r="A1347" s="122"/>
      <c r="B1347" s="122"/>
      <c r="C1347" s="122"/>
      <c r="D1347" s="122"/>
      <c r="E1347" s="122"/>
      <c r="F1347" s="122"/>
      <c r="G1347" s="86"/>
      <c r="H1347" s="61"/>
      <c r="I1347" s="61"/>
      <c r="J1347" s="61"/>
      <c r="K1347" s="122"/>
      <c r="L1347" s="199"/>
      <c r="M1347" s="122"/>
      <c r="N1347" s="63"/>
      <c r="O1347" s="63"/>
      <c r="P1347" s="63"/>
      <c r="Q1347" s="63"/>
      <c r="R1347" s="424"/>
      <c r="S1347" s="30" t="n">
        <f aca="false">P1347*R1347</f>
        <v>0</v>
      </c>
      <c r="T1347" s="424"/>
      <c r="U1347" s="192" t="n">
        <f aca="false">S1347*$T$828/SUM($S$828:$S$841)</f>
        <v>0</v>
      </c>
      <c r="V1347" s="30" t="n">
        <f aca="false">U1347+S1347</f>
        <v>0</v>
      </c>
      <c r="W1347" s="30" t="e">
        <f aca="false">V1347/P1347</f>
        <v>#DIV/0!</v>
      </c>
    </row>
    <row r="1348" customFormat="false" ht="15" hidden="false" customHeight="true" outlineLevel="0" collapsed="false">
      <c r="A1348" s="122"/>
      <c r="B1348" s="122"/>
      <c r="C1348" s="122"/>
      <c r="D1348" s="122"/>
      <c r="E1348" s="122"/>
      <c r="F1348" s="122"/>
      <c r="G1348" s="86"/>
      <c r="H1348" s="61"/>
      <c r="I1348" s="61"/>
      <c r="J1348" s="61"/>
      <c r="K1348" s="122"/>
      <c r="L1348" s="199"/>
      <c r="M1348" s="122"/>
      <c r="N1348" s="63"/>
      <c r="O1348" s="63"/>
      <c r="P1348" s="63"/>
      <c r="Q1348" s="63"/>
      <c r="R1348" s="422"/>
      <c r="S1348" s="30" t="n">
        <f aca="false">P1348*R1348</f>
        <v>0</v>
      </c>
      <c r="T1348" s="123"/>
      <c r="U1348" s="192" t="n">
        <f aca="false">S1348*$T$828/SUM($S$828:$S$841)</f>
        <v>0</v>
      </c>
      <c r="V1348" s="30" t="n">
        <f aca="false">U1348+S1348</f>
        <v>0</v>
      </c>
      <c r="W1348" s="30" t="e">
        <f aca="false">V1348/P1348</f>
        <v>#DIV/0!</v>
      </c>
    </row>
    <row r="1349" customFormat="false" ht="15" hidden="false" customHeight="true" outlineLevel="0" collapsed="false">
      <c r="A1349" s="122"/>
      <c r="B1349" s="122"/>
      <c r="C1349" s="122"/>
      <c r="D1349" s="122"/>
      <c r="E1349" s="122"/>
      <c r="F1349" s="122"/>
      <c r="G1349" s="86"/>
      <c r="H1349" s="61"/>
      <c r="I1349" s="61"/>
      <c r="J1349" s="61"/>
      <c r="K1349" s="122"/>
      <c r="L1349" s="199"/>
      <c r="M1349" s="122"/>
      <c r="N1349" s="63"/>
      <c r="O1349" s="63"/>
      <c r="P1349" s="63"/>
      <c r="Q1349" s="63"/>
      <c r="R1349" s="422"/>
      <c r="S1349" s="30" t="n">
        <f aca="false">P1349*R1349</f>
        <v>0</v>
      </c>
      <c r="T1349" s="123"/>
      <c r="U1349" s="192" t="n">
        <f aca="false">S1349*$T$828/SUM($S$828:$S$841)</f>
        <v>0</v>
      </c>
      <c r="V1349" s="30" t="n">
        <f aca="false">U1349+S1349</f>
        <v>0</v>
      </c>
      <c r="W1349" s="30" t="e">
        <f aca="false">V1349/P1349</f>
        <v>#DIV/0!</v>
      </c>
    </row>
    <row r="1350" customFormat="false" ht="15" hidden="false" customHeight="true" outlineLevel="0" collapsed="false">
      <c r="A1350" s="122"/>
      <c r="B1350" s="122"/>
      <c r="C1350" s="122"/>
      <c r="D1350" s="122"/>
      <c r="E1350" s="122"/>
      <c r="F1350" s="122"/>
      <c r="G1350" s="86"/>
      <c r="H1350" s="61"/>
      <c r="I1350" s="61"/>
      <c r="J1350" s="61"/>
      <c r="K1350" s="122"/>
      <c r="L1350" s="199"/>
      <c r="M1350" s="122"/>
      <c r="N1350" s="63"/>
      <c r="O1350" s="63"/>
      <c r="P1350" s="63"/>
      <c r="Q1350" s="63"/>
      <c r="R1350" s="422"/>
      <c r="S1350" s="30" t="n">
        <f aca="false">P1350*R1350</f>
        <v>0</v>
      </c>
      <c r="T1350" s="123"/>
      <c r="U1350" s="192" t="n">
        <f aca="false">S1350*$T$828/SUM($S$828:$S$841)</f>
        <v>0</v>
      </c>
      <c r="V1350" s="30" t="n">
        <f aca="false">U1350+S1350</f>
        <v>0</v>
      </c>
      <c r="W1350" s="30" t="e">
        <f aca="false">V1350/P1350</f>
        <v>#DIV/0!</v>
      </c>
    </row>
    <row r="1351" customFormat="false" ht="15" hidden="false" customHeight="true" outlineLevel="0" collapsed="false">
      <c r="A1351" s="122"/>
      <c r="B1351" s="122"/>
      <c r="C1351" s="122"/>
      <c r="D1351" s="122"/>
      <c r="E1351" s="122"/>
      <c r="F1351" s="122"/>
      <c r="G1351" s="86"/>
      <c r="H1351" s="61"/>
      <c r="I1351" s="61"/>
      <c r="J1351" s="61"/>
      <c r="K1351" s="122"/>
      <c r="L1351" s="199"/>
      <c r="M1351" s="122"/>
      <c r="N1351" s="63"/>
      <c r="O1351" s="63"/>
      <c r="P1351" s="63"/>
      <c r="Q1351" s="63"/>
      <c r="R1351" s="422"/>
      <c r="S1351" s="30" t="n">
        <f aca="false">P1351*R1351</f>
        <v>0</v>
      </c>
      <c r="T1351" s="123"/>
      <c r="U1351" s="192" t="n">
        <f aca="false">S1351*$T$828/SUM($S$828:$S$841)</f>
        <v>0</v>
      </c>
      <c r="V1351" s="30" t="n">
        <f aca="false">U1351+S1351</f>
        <v>0</v>
      </c>
      <c r="W1351" s="30" t="e">
        <f aca="false">V1351/P1351</f>
        <v>#DIV/0!</v>
      </c>
    </row>
    <row r="1352" customFormat="false" ht="15" hidden="false" customHeight="true" outlineLevel="0" collapsed="false">
      <c r="A1352" s="122"/>
      <c r="B1352" s="122"/>
      <c r="C1352" s="122"/>
      <c r="D1352" s="122"/>
      <c r="E1352" s="122"/>
      <c r="F1352" s="122"/>
      <c r="G1352" s="86"/>
      <c r="H1352" s="61"/>
      <c r="I1352" s="61"/>
      <c r="J1352" s="61"/>
      <c r="K1352" s="122"/>
      <c r="L1352" s="199"/>
      <c r="M1352" s="122"/>
      <c r="N1352" s="63"/>
      <c r="O1352" s="63"/>
      <c r="P1352" s="63"/>
      <c r="Q1352" s="63"/>
      <c r="R1352" s="422"/>
      <c r="S1352" s="30" t="n">
        <f aca="false">P1352*R1352</f>
        <v>0</v>
      </c>
      <c r="T1352" s="123"/>
      <c r="U1352" s="192" t="n">
        <f aca="false">S1352*$T$828/SUM($S$828:$S$841)</f>
        <v>0</v>
      </c>
      <c r="V1352" s="30" t="n">
        <f aca="false">U1352+S1352</f>
        <v>0</v>
      </c>
      <c r="W1352" s="30" t="e">
        <f aca="false">V1352/P1352</f>
        <v>#DIV/0!</v>
      </c>
    </row>
    <row r="1353" customFormat="false" ht="15" hidden="false" customHeight="true" outlineLevel="0" collapsed="false">
      <c r="A1353" s="122"/>
      <c r="B1353" s="122"/>
      <c r="C1353" s="122"/>
      <c r="D1353" s="122"/>
      <c r="E1353" s="122"/>
      <c r="F1353" s="122"/>
      <c r="G1353" s="86"/>
      <c r="H1353" s="61"/>
      <c r="I1353" s="61"/>
      <c r="J1353" s="61"/>
      <c r="K1353" s="122"/>
      <c r="L1353" s="199"/>
      <c r="M1353" s="122"/>
      <c r="N1353" s="63"/>
      <c r="O1353" s="63"/>
      <c r="P1353" s="63"/>
      <c r="Q1353" s="63"/>
      <c r="R1353" s="422"/>
      <c r="S1353" s="30" t="n">
        <f aca="false">P1353*R1353</f>
        <v>0</v>
      </c>
      <c r="T1353" s="123"/>
      <c r="U1353" s="192" t="n">
        <f aca="false">S1353*$T$828/SUM($S$828:$S$841)</f>
        <v>0</v>
      </c>
      <c r="V1353" s="30" t="n">
        <f aca="false">U1353+S1353</f>
        <v>0</v>
      </c>
      <c r="W1353" s="30" t="e">
        <f aca="false">V1353/P1353</f>
        <v>#DIV/0!</v>
      </c>
    </row>
    <row r="1354" customFormat="false" ht="15" hidden="false" customHeight="true" outlineLevel="0" collapsed="false">
      <c r="A1354" s="122"/>
      <c r="B1354" s="122"/>
      <c r="C1354" s="122"/>
      <c r="D1354" s="122"/>
      <c r="E1354" s="122"/>
      <c r="F1354" s="122"/>
      <c r="G1354" s="86"/>
      <c r="H1354" s="61"/>
      <c r="I1354" s="61"/>
      <c r="J1354" s="61"/>
      <c r="K1354" s="122"/>
      <c r="L1354" s="199"/>
      <c r="M1354" s="122"/>
      <c r="N1354" s="63"/>
      <c r="O1354" s="63"/>
      <c r="P1354" s="63"/>
      <c r="Q1354" s="63"/>
      <c r="R1354" s="422"/>
      <c r="S1354" s="30" t="n">
        <f aca="false">P1354*R1354</f>
        <v>0</v>
      </c>
      <c r="T1354" s="123"/>
      <c r="U1354" s="192" t="n">
        <f aca="false">S1354*$T$828/SUM($S$828:$S$841)</f>
        <v>0</v>
      </c>
      <c r="V1354" s="30" t="n">
        <f aca="false">U1354+S1354</f>
        <v>0</v>
      </c>
      <c r="W1354" s="30" t="e">
        <f aca="false">V1354/P1354</f>
        <v>#DIV/0!</v>
      </c>
    </row>
    <row r="1355" customFormat="false" ht="15" hidden="false" customHeight="true" outlineLevel="0" collapsed="false">
      <c r="A1355" s="122"/>
      <c r="B1355" s="122"/>
      <c r="C1355" s="122"/>
      <c r="D1355" s="122"/>
      <c r="E1355" s="122"/>
      <c r="F1355" s="122"/>
      <c r="G1355" s="86"/>
      <c r="H1355" s="61"/>
      <c r="I1355" s="61"/>
      <c r="J1355" s="61"/>
      <c r="K1355" s="122"/>
      <c r="L1355" s="199"/>
      <c r="M1355" s="122"/>
      <c r="N1355" s="63"/>
      <c r="O1355" s="63"/>
      <c r="P1355" s="63"/>
      <c r="Q1355" s="63"/>
      <c r="R1355" s="422"/>
      <c r="S1355" s="30" t="n">
        <f aca="false">P1355*R1355</f>
        <v>0</v>
      </c>
      <c r="T1355" s="123"/>
      <c r="U1355" s="192" t="n">
        <f aca="false">S1355*$T$828/SUM($S$828:$S$841)</f>
        <v>0</v>
      </c>
      <c r="V1355" s="30" t="n">
        <f aca="false">U1355+S1355</f>
        <v>0</v>
      </c>
      <c r="W1355" s="30" t="e">
        <f aca="false">V1355/P1355</f>
        <v>#DIV/0!</v>
      </c>
    </row>
    <row r="1356" customFormat="false" ht="15" hidden="false" customHeight="true" outlineLevel="0" collapsed="false">
      <c r="A1356" s="122"/>
      <c r="B1356" s="122"/>
      <c r="C1356" s="122"/>
      <c r="D1356" s="122"/>
      <c r="E1356" s="122"/>
      <c r="F1356" s="122"/>
      <c r="G1356" s="86"/>
      <c r="H1356" s="61"/>
      <c r="I1356" s="61"/>
      <c r="J1356" s="61"/>
      <c r="K1356" s="122"/>
      <c r="L1356" s="199"/>
      <c r="M1356" s="122"/>
      <c r="N1356" s="63"/>
      <c r="O1356" s="63"/>
      <c r="P1356" s="63"/>
      <c r="Q1356" s="63"/>
      <c r="R1356" s="422"/>
      <c r="S1356" s="30" t="n">
        <f aca="false">P1356*R1356</f>
        <v>0</v>
      </c>
      <c r="T1356" s="123"/>
      <c r="U1356" s="192" t="n">
        <f aca="false">S1356*$T$828/SUM($S$828:$S$841)</f>
        <v>0</v>
      </c>
      <c r="V1356" s="30" t="n">
        <f aca="false">U1356+S1356</f>
        <v>0</v>
      </c>
      <c r="W1356" s="30" t="e">
        <f aca="false">V1356/P1356</f>
        <v>#DIV/0!</v>
      </c>
    </row>
    <row r="1357" customFormat="false" ht="15" hidden="false" customHeight="true" outlineLevel="0" collapsed="false">
      <c r="A1357" s="122"/>
      <c r="B1357" s="122"/>
      <c r="C1357" s="122"/>
      <c r="D1357" s="122"/>
      <c r="E1357" s="122"/>
      <c r="F1357" s="122"/>
      <c r="G1357" s="86"/>
      <c r="H1357" s="61"/>
      <c r="I1357" s="61"/>
      <c r="J1357" s="61"/>
      <c r="K1357" s="122"/>
      <c r="L1357" s="199"/>
      <c r="M1357" s="122"/>
      <c r="N1357" s="63"/>
      <c r="O1357" s="63"/>
      <c r="P1357" s="63"/>
      <c r="Q1357" s="63"/>
      <c r="R1357" s="422"/>
      <c r="S1357" s="30" t="n">
        <f aca="false">P1357*R1357</f>
        <v>0</v>
      </c>
      <c r="T1357" s="123"/>
      <c r="U1357" s="192" t="n">
        <f aca="false">S1357*$T$828/SUM($S$828:$S$841)</f>
        <v>0</v>
      </c>
      <c r="V1357" s="30" t="n">
        <f aca="false">U1357+S1357</f>
        <v>0</v>
      </c>
      <c r="W1357" s="30" t="e">
        <f aca="false">V1357/P1357</f>
        <v>#DIV/0!</v>
      </c>
    </row>
    <row r="1358" customFormat="false" ht="15" hidden="false" customHeight="true" outlineLevel="0" collapsed="false">
      <c r="A1358" s="122"/>
      <c r="B1358" s="122"/>
      <c r="C1358" s="122"/>
      <c r="D1358" s="122"/>
      <c r="E1358" s="122"/>
      <c r="F1358" s="122"/>
      <c r="G1358" s="86"/>
      <c r="H1358" s="61"/>
      <c r="I1358" s="61"/>
      <c r="J1358" s="61"/>
      <c r="K1358" s="122"/>
      <c r="L1358" s="199"/>
      <c r="M1358" s="122"/>
      <c r="N1358" s="63"/>
      <c r="O1358" s="63"/>
      <c r="P1358" s="63"/>
      <c r="Q1358" s="63"/>
      <c r="R1358" s="422"/>
      <c r="S1358" s="30" t="n">
        <f aca="false">P1358*R1358</f>
        <v>0</v>
      </c>
      <c r="T1358" s="123"/>
      <c r="U1358" s="192" t="n">
        <f aca="false">S1358*$T$828/SUM($S$828:$S$841)</f>
        <v>0</v>
      </c>
      <c r="V1358" s="30" t="n">
        <f aca="false">U1358+S1358</f>
        <v>0</v>
      </c>
      <c r="W1358" s="30" t="e">
        <f aca="false">V1358/P1358</f>
        <v>#DIV/0!</v>
      </c>
    </row>
    <row r="1359" customFormat="false" ht="15" hidden="false" customHeight="true" outlineLevel="0" collapsed="false">
      <c r="A1359" s="122"/>
      <c r="B1359" s="122"/>
      <c r="C1359" s="122"/>
      <c r="D1359" s="122"/>
      <c r="E1359" s="122"/>
      <c r="F1359" s="122"/>
      <c r="G1359" s="86"/>
      <c r="H1359" s="61"/>
      <c r="I1359" s="61"/>
      <c r="J1359" s="61"/>
      <c r="K1359" s="122"/>
      <c r="L1359" s="199"/>
      <c r="M1359" s="122"/>
      <c r="N1359" s="63"/>
      <c r="O1359" s="63"/>
      <c r="P1359" s="63"/>
      <c r="Q1359" s="63"/>
      <c r="R1359" s="422"/>
      <c r="S1359" s="30" t="n">
        <f aca="false">P1359*R1359</f>
        <v>0</v>
      </c>
      <c r="T1359" s="123"/>
      <c r="U1359" s="192" t="n">
        <f aca="false">S1359*$T$828/SUM($S$828:$S$841)</f>
        <v>0</v>
      </c>
      <c r="V1359" s="30" t="n">
        <f aca="false">U1359+S1359</f>
        <v>0</v>
      </c>
      <c r="W1359" s="30" t="e">
        <f aca="false">V1359/P1359</f>
        <v>#DIV/0!</v>
      </c>
    </row>
    <row r="1360" customFormat="false" ht="15" hidden="false" customHeight="true" outlineLevel="0" collapsed="false">
      <c r="A1360" s="122"/>
      <c r="B1360" s="122"/>
      <c r="C1360" s="122"/>
      <c r="D1360" s="122"/>
      <c r="E1360" s="122"/>
      <c r="F1360" s="122"/>
      <c r="G1360" s="86"/>
      <c r="H1360" s="61"/>
      <c r="I1360" s="61"/>
      <c r="J1360" s="61"/>
      <c r="K1360" s="122"/>
      <c r="L1360" s="199"/>
      <c r="M1360" s="122"/>
      <c r="N1360" s="63"/>
      <c r="O1360" s="63"/>
      <c r="P1360" s="63"/>
      <c r="Q1360" s="63"/>
      <c r="R1360" s="422"/>
      <c r="S1360" s="30" t="n">
        <f aca="false">P1360*R1360</f>
        <v>0</v>
      </c>
      <c r="T1360" s="123"/>
      <c r="U1360" s="192" t="n">
        <f aca="false">S1360*$T$828/SUM($S$828:$S$841)</f>
        <v>0</v>
      </c>
      <c r="V1360" s="30" t="n">
        <f aca="false">U1360+S1360</f>
        <v>0</v>
      </c>
      <c r="W1360" s="30" t="e">
        <f aca="false">V1360/P1360</f>
        <v>#DIV/0!</v>
      </c>
    </row>
    <row r="1361" customFormat="false" ht="15" hidden="false" customHeight="true" outlineLevel="0" collapsed="false">
      <c r="A1361" s="122"/>
      <c r="B1361" s="122"/>
      <c r="C1361" s="122"/>
      <c r="D1361" s="122"/>
      <c r="E1361" s="122"/>
      <c r="F1361" s="122"/>
      <c r="G1361" s="86"/>
      <c r="H1361" s="61"/>
      <c r="I1361" s="61"/>
      <c r="J1361" s="61"/>
      <c r="K1361" s="122"/>
      <c r="L1361" s="199"/>
      <c r="M1361" s="122"/>
      <c r="N1361" s="63"/>
      <c r="O1361" s="63"/>
      <c r="P1361" s="63"/>
      <c r="Q1361" s="63"/>
      <c r="R1361" s="422"/>
      <c r="S1361" s="30" t="n">
        <f aca="false">P1361*R1361</f>
        <v>0</v>
      </c>
      <c r="T1361" s="123"/>
      <c r="U1361" s="192" t="n">
        <f aca="false">S1361*$T$828/SUM($S$828:$S$841)</f>
        <v>0</v>
      </c>
      <c r="V1361" s="30" t="n">
        <f aca="false">U1361+S1361</f>
        <v>0</v>
      </c>
      <c r="W1361" s="30" t="e">
        <f aca="false">V1361/P1361</f>
        <v>#DIV/0!</v>
      </c>
    </row>
    <row r="1362" customFormat="false" ht="15" hidden="false" customHeight="true" outlineLevel="0" collapsed="false">
      <c r="A1362" s="122"/>
      <c r="B1362" s="122"/>
      <c r="C1362" s="122"/>
      <c r="D1362" s="122"/>
      <c r="E1362" s="122"/>
      <c r="F1362" s="122"/>
      <c r="G1362" s="86"/>
      <c r="H1362" s="61"/>
      <c r="I1362" s="61"/>
      <c r="J1362" s="61"/>
      <c r="K1362" s="122"/>
      <c r="L1362" s="199"/>
      <c r="M1362" s="122"/>
      <c r="N1362" s="63"/>
      <c r="O1362" s="63"/>
      <c r="P1362" s="63"/>
      <c r="Q1362" s="63"/>
      <c r="R1362" s="422"/>
      <c r="S1362" s="30" t="n">
        <f aca="false">P1362*R1362</f>
        <v>0</v>
      </c>
      <c r="T1362" s="123"/>
      <c r="U1362" s="192" t="n">
        <f aca="false">S1362*$T$828/SUM($S$828:$S$841)</f>
        <v>0</v>
      </c>
      <c r="V1362" s="30" t="n">
        <f aca="false">U1362+S1362</f>
        <v>0</v>
      </c>
      <c r="W1362" s="30" t="e">
        <f aca="false">V1362/P1362</f>
        <v>#DIV/0!</v>
      </c>
    </row>
    <row r="1363" customFormat="false" ht="15" hidden="false" customHeight="true" outlineLevel="0" collapsed="false">
      <c r="A1363" s="122"/>
      <c r="B1363" s="122"/>
      <c r="C1363" s="122"/>
      <c r="D1363" s="122"/>
      <c r="E1363" s="122"/>
      <c r="F1363" s="122"/>
      <c r="G1363" s="86"/>
      <c r="H1363" s="61"/>
      <c r="I1363" s="61"/>
      <c r="J1363" s="61"/>
      <c r="K1363" s="122"/>
      <c r="L1363" s="199"/>
      <c r="M1363" s="122"/>
      <c r="N1363" s="63"/>
      <c r="O1363" s="63"/>
      <c r="P1363" s="63"/>
      <c r="Q1363" s="63"/>
      <c r="R1363" s="422"/>
      <c r="S1363" s="30" t="n">
        <f aca="false">P1363*R1363</f>
        <v>0</v>
      </c>
      <c r="T1363" s="123"/>
      <c r="U1363" s="192" t="n">
        <f aca="false">S1363*$T$828/SUM($S$828:$S$841)</f>
        <v>0</v>
      </c>
      <c r="V1363" s="30" t="n">
        <f aca="false">U1363+S1363</f>
        <v>0</v>
      </c>
      <c r="W1363" s="30" t="e">
        <f aca="false">V1363/P1363</f>
        <v>#DIV/0!</v>
      </c>
    </row>
    <row r="1364" customFormat="false" ht="15" hidden="false" customHeight="true" outlineLevel="0" collapsed="false">
      <c r="A1364" s="122"/>
      <c r="B1364" s="122"/>
      <c r="C1364" s="122"/>
      <c r="D1364" s="122"/>
      <c r="E1364" s="122"/>
      <c r="F1364" s="122"/>
      <c r="G1364" s="86"/>
      <c r="H1364" s="61"/>
      <c r="I1364" s="61"/>
      <c r="J1364" s="61"/>
      <c r="K1364" s="122"/>
      <c r="L1364" s="199"/>
      <c r="M1364" s="122"/>
      <c r="N1364" s="63"/>
      <c r="O1364" s="63"/>
      <c r="P1364" s="63"/>
      <c r="Q1364" s="63"/>
      <c r="R1364" s="422"/>
      <c r="S1364" s="30" t="n">
        <f aca="false">P1364*R1364</f>
        <v>0</v>
      </c>
      <c r="T1364" s="123"/>
      <c r="U1364" s="192" t="n">
        <f aca="false">S1364*$T$828/SUM($S$828:$S$841)</f>
        <v>0</v>
      </c>
      <c r="V1364" s="30" t="n">
        <f aca="false">U1364+S1364</f>
        <v>0</v>
      </c>
      <c r="W1364" s="30" t="e">
        <f aca="false">V1364/P1364</f>
        <v>#DIV/0!</v>
      </c>
    </row>
    <row r="1365" customFormat="false" ht="15" hidden="false" customHeight="true" outlineLevel="0" collapsed="false">
      <c r="A1365" s="122"/>
      <c r="B1365" s="122"/>
      <c r="C1365" s="122"/>
      <c r="D1365" s="122"/>
      <c r="E1365" s="122"/>
      <c r="F1365" s="122"/>
      <c r="G1365" s="86"/>
      <c r="H1365" s="61"/>
      <c r="I1365" s="61"/>
      <c r="J1365" s="61"/>
      <c r="K1365" s="122"/>
      <c r="L1365" s="199"/>
      <c r="M1365" s="122"/>
      <c r="N1365" s="63"/>
      <c r="O1365" s="63"/>
      <c r="P1365" s="63"/>
      <c r="Q1365" s="63"/>
      <c r="R1365" s="422"/>
      <c r="S1365" s="30" t="n">
        <f aca="false">P1365*R1365</f>
        <v>0</v>
      </c>
      <c r="T1365" s="123"/>
      <c r="U1365" s="192" t="n">
        <f aca="false">S1365*$T$828/SUM($S$828:$S$841)</f>
        <v>0</v>
      </c>
      <c r="V1365" s="30" t="n">
        <f aca="false">U1365+S1365</f>
        <v>0</v>
      </c>
      <c r="W1365" s="30" t="e">
        <f aca="false">V1365/P1365</f>
        <v>#DIV/0!</v>
      </c>
    </row>
    <row r="1366" customFormat="false" ht="15" hidden="false" customHeight="true" outlineLevel="0" collapsed="false">
      <c r="A1366" s="122"/>
      <c r="B1366" s="122"/>
      <c r="C1366" s="122"/>
      <c r="D1366" s="122"/>
      <c r="E1366" s="122"/>
      <c r="F1366" s="122"/>
      <c r="G1366" s="86"/>
      <c r="H1366" s="61"/>
      <c r="I1366" s="61"/>
      <c r="J1366" s="61"/>
      <c r="K1366" s="122"/>
      <c r="L1366" s="199"/>
      <c r="M1366" s="122"/>
      <c r="N1366" s="63"/>
      <c r="O1366" s="63"/>
      <c r="P1366" s="63"/>
      <c r="Q1366" s="63"/>
      <c r="R1366" s="422"/>
      <c r="S1366" s="30" t="n">
        <f aca="false">P1366*R1366</f>
        <v>0</v>
      </c>
      <c r="T1366" s="123"/>
      <c r="U1366" s="192" t="n">
        <f aca="false">S1366*$T$828/SUM($S$828:$S$841)</f>
        <v>0</v>
      </c>
      <c r="V1366" s="30" t="n">
        <f aca="false">U1366+S1366</f>
        <v>0</v>
      </c>
      <c r="W1366" s="30" t="e">
        <f aca="false">V1366/P1366</f>
        <v>#DIV/0!</v>
      </c>
    </row>
    <row r="1367" customFormat="false" ht="15" hidden="false" customHeight="true" outlineLevel="0" collapsed="false">
      <c r="A1367" s="122"/>
      <c r="B1367" s="122"/>
      <c r="C1367" s="122"/>
      <c r="D1367" s="122"/>
      <c r="E1367" s="122"/>
      <c r="F1367" s="122"/>
      <c r="G1367" s="86"/>
      <c r="H1367" s="61"/>
      <c r="I1367" s="61"/>
      <c r="J1367" s="61"/>
      <c r="K1367" s="122"/>
      <c r="L1367" s="199"/>
      <c r="M1367" s="122"/>
      <c r="N1367" s="63"/>
      <c r="O1367" s="63"/>
      <c r="P1367" s="63"/>
      <c r="Q1367" s="63"/>
      <c r="R1367" s="422"/>
      <c r="S1367" s="30" t="n">
        <f aca="false">P1367*R1367</f>
        <v>0</v>
      </c>
      <c r="T1367" s="123"/>
      <c r="U1367" s="192" t="n">
        <f aca="false">S1367*$T$828/SUM($S$828:$S$841)</f>
        <v>0</v>
      </c>
      <c r="V1367" s="30" t="n">
        <f aca="false">U1367+S1367</f>
        <v>0</v>
      </c>
      <c r="W1367" s="30" t="e">
        <f aca="false">V1367/P1367</f>
        <v>#DIV/0!</v>
      </c>
    </row>
    <row r="1368" customFormat="false" ht="15" hidden="false" customHeight="true" outlineLevel="0" collapsed="false">
      <c r="A1368" s="122"/>
      <c r="B1368" s="122"/>
      <c r="C1368" s="122"/>
      <c r="D1368" s="122"/>
      <c r="E1368" s="122"/>
      <c r="F1368" s="122"/>
      <c r="G1368" s="86"/>
      <c r="H1368" s="61"/>
      <c r="I1368" s="61"/>
      <c r="J1368" s="61"/>
      <c r="K1368" s="122"/>
      <c r="L1368" s="199"/>
      <c r="M1368" s="122"/>
      <c r="N1368" s="63"/>
      <c r="O1368" s="63"/>
      <c r="P1368" s="63"/>
      <c r="Q1368" s="63"/>
      <c r="R1368" s="422"/>
      <c r="S1368" s="30" t="n">
        <f aca="false">P1368*R1368</f>
        <v>0</v>
      </c>
      <c r="T1368" s="123"/>
      <c r="U1368" s="192" t="n">
        <f aca="false">S1368*$T$828/SUM($S$828:$S$841)</f>
        <v>0</v>
      </c>
      <c r="V1368" s="30" t="n">
        <f aca="false">U1368+S1368</f>
        <v>0</v>
      </c>
      <c r="W1368" s="30" t="e">
        <f aca="false">V1368/P1368</f>
        <v>#DIV/0!</v>
      </c>
    </row>
    <row r="1369" customFormat="false" ht="15" hidden="false" customHeight="true" outlineLevel="0" collapsed="false">
      <c r="A1369" s="122"/>
      <c r="B1369" s="122"/>
      <c r="C1369" s="122"/>
      <c r="D1369" s="122"/>
      <c r="E1369" s="122"/>
      <c r="F1369" s="122"/>
      <c r="G1369" s="86"/>
      <c r="H1369" s="61"/>
      <c r="I1369" s="61"/>
      <c r="J1369" s="61"/>
      <c r="K1369" s="122"/>
      <c r="L1369" s="199"/>
      <c r="M1369" s="122"/>
      <c r="N1369" s="63"/>
      <c r="O1369" s="63"/>
      <c r="P1369" s="63"/>
      <c r="Q1369" s="63"/>
      <c r="R1369" s="422"/>
      <c r="S1369" s="30" t="n">
        <f aca="false">P1369*R1369</f>
        <v>0</v>
      </c>
      <c r="T1369" s="123"/>
      <c r="U1369" s="192" t="n">
        <f aca="false">S1369*$T$828/SUM($S$828:$S$841)</f>
        <v>0</v>
      </c>
      <c r="V1369" s="30" t="n">
        <f aca="false">U1369+S1369</f>
        <v>0</v>
      </c>
      <c r="W1369" s="30" t="e">
        <f aca="false">V1369/P1369</f>
        <v>#DIV/0!</v>
      </c>
    </row>
    <row r="1370" customFormat="false" ht="15" hidden="false" customHeight="true" outlineLevel="0" collapsed="false">
      <c r="A1370" s="122"/>
      <c r="B1370" s="122"/>
      <c r="C1370" s="122"/>
      <c r="D1370" s="122"/>
      <c r="E1370" s="122"/>
      <c r="F1370" s="122"/>
      <c r="G1370" s="86"/>
      <c r="H1370" s="61"/>
      <c r="I1370" s="61"/>
      <c r="J1370" s="61"/>
      <c r="K1370" s="122"/>
      <c r="L1370" s="199"/>
      <c r="M1370" s="122"/>
      <c r="N1370" s="63"/>
      <c r="O1370" s="63"/>
      <c r="P1370" s="63"/>
      <c r="Q1370" s="63"/>
      <c r="R1370" s="422"/>
      <c r="S1370" s="30" t="n">
        <f aca="false">P1370*R1370</f>
        <v>0</v>
      </c>
      <c r="T1370" s="123"/>
      <c r="U1370" s="192" t="n">
        <f aca="false">S1370*$T$828/SUM($S$828:$S$841)</f>
        <v>0</v>
      </c>
      <c r="V1370" s="30" t="n">
        <f aca="false">U1370+S1370</f>
        <v>0</v>
      </c>
      <c r="W1370" s="30" t="e">
        <f aca="false">V1370/P1370</f>
        <v>#DIV/0!</v>
      </c>
    </row>
    <row r="1371" customFormat="false" ht="15" hidden="false" customHeight="true" outlineLevel="0" collapsed="false">
      <c r="A1371" s="122"/>
      <c r="B1371" s="122"/>
      <c r="C1371" s="122"/>
      <c r="D1371" s="122"/>
      <c r="E1371" s="122"/>
      <c r="F1371" s="122"/>
      <c r="G1371" s="86"/>
      <c r="H1371" s="61"/>
      <c r="I1371" s="61"/>
      <c r="J1371" s="61"/>
      <c r="K1371" s="122"/>
      <c r="L1371" s="199"/>
      <c r="M1371" s="122"/>
      <c r="N1371" s="63"/>
      <c r="O1371" s="63"/>
      <c r="P1371" s="63"/>
      <c r="Q1371" s="63"/>
      <c r="R1371" s="422"/>
      <c r="S1371" s="30" t="n">
        <f aca="false">P1371*R1371</f>
        <v>0</v>
      </c>
      <c r="T1371" s="123"/>
      <c r="U1371" s="192" t="n">
        <f aca="false">S1371*$T$828/SUM($S$828:$S$841)</f>
        <v>0</v>
      </c>
      <c r="V1371" s="30" t="n">
        <f aca="false">U1371+S1371</f>
        <v>0</v>
      </c>
      <c r="W1371" s="30" t="e">
        <f aca="false">V1371/P1371</f>
        <v>#DIV/0!</v>
      </c>
    </row>
    <row r="1372" customFormat="false" ht="15" hidden="false" customHeight="true" outlineLevel="0" collapsed="false">
      <c r="A1372" s="122"/>
      <c r="B1372" s="122"/>
      <c r="C1372" s="122"/>
      <c r="D1372" s="122"/>
      <c r="E1372" s="122"/>
      <c r="F1372" s="122"/>
      <c r="G1372" s="86"/>
      <c r="H1372" s="61"/>
      <c r="I1372" s="61"/>
      <c r="J1372" s="61"/>
      <c r="K1372" s="122"/>
      <c r="L1372" s="199"/>
      <c r="M1372" s="122"/>
      <c r="N1372" s="63"/>
      <c r="O1372" s="63"/>
      <c r="P1372" s="63"/>
      <c r="Q1372" s="63"/>
      <c r="R1372" s="422"/>
      <c r="S1372" s="30" t="n">
        <f aca="false">P1372*R1372</f>
        <v>0</v>
      </c>
      <c r="T1372" s="123"/>
      <c r="U1372" s="192" t="n">
        <f aca="false">S1372*$T$828/SUM($S$828:$S$841)</f>
        <v>0</v>
      </c>
      <c r="V1372" s="30" t="n">
        <f aca="false">U1372+S1372</f>
        <v>0</v>
      </c>
      <c r="W1372" s="30" t="e">
        <f aca="false">V1372/P1372</f>
        <v>#DIV/0!</v>
      </c>
    </row>
    <row r="1373" customFormat="false" ht="15" hidden="false" customHeight="true" outlineLevel="0" collapsed="false">
      <c r="A1373" s="122"/>
      <c r="B1373" s="122"/>
      <c r="C1373" s="122"/>
      <c r="D1373" s="122"/>
      <c r="E1373" s="122"/>
      <c r="F1373" s="122"/>
      <c r="G1373" s="86"/>
      <c r="H1373" s="61"/>
      <c r="I1373" s="61"/>
      <c r="J1373" s="61"/>
      <c r="K1373" s="122"/>
      <c r="L1373" s="199"/>
      <c r="M1373" s="122"/>
      <c r="N1373" s="63"/>
      <c r="O1373" s="63"/>
      <c r="P1373" s="63"/>
      <c r="Q1373" s="63"/>
      <c r="R1373" s="422"/>
      <c r="S1373" s="30" t="n">
        <f aca="false">P1373*R1373</f>
        <v>0</v>
      </c>
      <c r="T1373" s="123"/>
      <c r="U1373" s="192" t="n">
        <f aca="false">S1373*$T$828/SUM($S$828:$S$841)</f>
        <v>0</v>
      </c>
      <c r="V1373" s="30" t="n">
        <f aca="false">U1373+S1373</f>
        <v>0</v>
      </c>
      <c r="W1373" s="30" t="e">
        <f aca="false">V1373/P1373</f>
        <v>#DIV/0!</v>
      </c>
    </row>
    <row r="1374" customFormat="false" ht="15" hidden="false" customHeight="true" outlineLevel="0" collapsed="false">
      <c r="A1374" s="122"/>
      <c r="B1374" s="122"/>
      <c r="C1374" s="122"/>
      <c r="D1374" s="122"/>
      <c r="E1374" s="122"/>
      <c r="F1374" s="122"/>
      <c r="G1374" s="86"/>
      <c r="H1374" s="61"/>
      <c r="I1374" s="61"/>
      <c r="J1374" s="61"/>
      <c r="K1374" s="122"/>
      <c r="L1374" s="199"/>
      <c r="M1374" s="122"/>
      <c r="N1374" s="63"/>
      <c r="O1374" s="63"/>
      <c r="P1374" s="63"/>
      <c r="Q1374" s="63"/>
      <c r="R1374" s="422"/>
      <c r="S1374" s="30" t="n">
        <f aca="false">P1374*R1374</f>
        <v>0</v>
      </c>
      <c r="T1374" s="123"/>
      <c r="U1374" s="192" t="n">
        <f aca="false">S1374*$T$828/SUM($S$828:$S$841)</f>
        <v>0</v>
      </c>
      <c r="V1374" s="30" t="n">
        <f aca="false">U1374+S1374</f>
        <v>0</v>
      </c>
      <c r="W1374" s="30" t="e">
        <f aca="false">V1374/P1374</f>
        <v>#DIV/0!</v>
      </c>
    </row>
    <row r="1375" customFormat="false" ht="15" hidden="false" customHeight="true" outlineLevel="0" collapsed="false">
      <c r="A1375" s="122"/>
      <c r="B1375" s="122"/>
      <c r="C1375" s="122"/>
      <c r="D1375" s="122"/>
      <c r="E1375" s="122"/>
      <c r="F1375" s="122"/>
      <c r="G1375" s="86"/>
      <c r="H1375" s="61"/>
      <c r="I1375" s="61"/>
      <c r="J1375" s="61"/>
      <c r="K1375" s="122"/>
      <c r="L1375" s="199"/>
      <c r="M1375" s="122"/>
      <c r="N1375" s="63"/>
      <c r="O1375" s="63"/>
      <c r="P1375" s="63"/>
      <c r="Q1375" s="63"/>
      <c r="R1375" s="422"/>
      <c r="S1375" s="30" t="n">
        <f aca="false">P1375*R1375</f>
        <v>0</v>
      </c>
      <c r="T1375" s="123"/>
      <c r="U1375" s="192" t="n">
        <f aca="false">S1375*$T$828/SUM($S$828:$S$841)</f>
        <v>0</v>
      </c>
      <c r="V1375" s="30" t="n">
        <f aca="false">U1375+S1375</f>
        <v>0</v>
      </c>
      <c r="W1375" s="30" t="e">
        <f aca="false">V1375/P1375</f>
        <v>#DIV/0!</v>
      </c>
    </row>
    <row r="1376" customFormat="false" ht="15" hidden="false" customHeight="true" outlineLevel="0" collapsed="false">
      <c r="A1376" s="122"/>
      <c r="B1376" s="122"/>
      <c r="C1376" s="122"/>
      <c r="D1376" s="122"/>
      <c r="E1376" s="122"/>
      <c r="F1376" s="122"/>
      <c r="G1376" s="86"/>
      <c r="H1376" s="61"/>
      <c r="I1376" s="61"/>
      <c r="J1376" s="61"/>
      <c r="K1376" s="122"/>
      <c r="L1376" s="199"/>
      <c r="M1376" s="122"/>
      <c r="N1376" s="63"/>
      <c r="O1376" s="63"/>
      <c r="P1376" s="63"/>
      <c r="Q1376" s="63"/>
      <c r="R1376" s="422"/>
      <c r="S1376" s="30" t="n">
        <f aca="false">P1376*R1376</f>
        <v>0</v>
      </c>
      <c r="T1376" s="123"/>
      <c r="U1376" s="192" t="n">
        <f aca="false">S1376*$T$828/SUM($S$828:$S$841)</f>
        <v>0</v>
      </c>
      <c r="V1376" s="30" t="n">
        <f aca="false">U1376+S1376</f>
        <v>0</v>
      </c>
      <c r="W1376" s="30" t="e">
        <f aca="false">V1376/P1376</f>
        <v>#DIV/0!</v>
      </c>
    </row>
    <row r="1377" customFormat="false" ht="15" hidden="false" customHeight="true" outlineLevel="0" collapsed="false">
      <c r="A1377" s="122"/>
      <c r="B1377" s="122"/>
      <c r="C1377" s="122"/>
      <c r="D1377" s="122"/>
      <c r="E1377" s="122"/>
      <c r="F1377" s="122"/>
      <c r="G1377" s="86"/>
      <c r="H1377" s="61"/>
      <c r="I1377" s="61"/>
      <c r="J1377" s="61"/>
      <c r="K1377" s="122"/>
      <c r="L1377" s="199"/>
      <c r="M1377" s="122"/>
      <c r="N1377" s="63"/>
      <c r="O1377" s="63"/>
      <c r="P1377" s="63"/>
      <c r="Q1377" s="63"/>
      <c r="R1377" s="422"/>
      <c r="S1377" s="30" t="n">
        <f aca="false">P1377*R1377</f>
        <v>0</v>
      </c>
      <c r="T1377" s="123"/>
      <c r="U1377" s="192" t="n">
        <f aca="false">S1377*$T$828/SUM($S$828:$S$841)</f>
        <v>0</v>
      </c>
      <c r="V1377" s="30" t="n">
        <f aca="false">U1377+S1377</f>
        <v>0</v>
      </c>
      <c r="W1377" s="30" t="e">
        <f aca="false">V1377/P1377</f>
        <v>#DIV/0!</v>
      </c>
    </row>
    <row r="1378" customFormat="false" ht="15" hidden="false" customHeight="true" outlineLevel="0" collapsed="false">
      <c r="A1378" s="122"/>
      <c r="B1378" s="122"/>
      <c r="C1378" s="122"/>
      <c r="D1378" s="122"/>
      <c r="E1378" s="122"/>
      <c r="F1378" s="122"/>
      <c r="G1378" s="86"/>
      <c r="H1378" s="61"/>
      <c r="I1378" s="61"/>
      <c r="J1378" s="61"/>
      <c r="K1378" s="122"/>
      <c r="L1378" s="199"/>
      <c r="M1378" s="122"/>
      <c r="N1378" s="63"/>
      <c r="O1378" s="63"/>
      <c r="P1378" s="63"/>
      <c r="Q1378" s="63"/>
      <c r="R1378" s="422"/>
      <c r="S1378" s="30" t="n">
        <f aca="false">P1378*R1378</f>
        <v>0</v>
      </c>
      <c r="T1378" s="123"/>
      <c r="U1378" s="192" t="n">
        <f aca="false">S1378*$T$828/SUM($S$828:$S$841)</f>
        <v>0</v>
      </c>
      <c r="V1378" s="30" t="n">
        <f aca="false">U1378+S1378</f>
        <v>0</v>
      </c>
      <c r="W1378" s="30" t="e">
        <f aca="false">V1378/P1378</f>
        <v>#DIV/0!</v>
      </c>
    </row>
    <row r="1379" customFormat="false" ht="15" hidden="false" customHeight="true" outlineLevel="0" collapsed="false">
      <c r="A1379" s="122"/>
      <c r="B1379" s="122"/>
      <c r="C1379" s="122"/>
      <c r="D1379" s="122"/>
      <c r="E1379" s="122"/>
      <c r="F1379" s="122"/>
      <c r="G1379" s="86"/>
      <c r="H1379" s="61"/>
      <c r="I1379" s="61"/>
      <c r="J1379" s="61"/>
      <c r="K1379" s="122"/>
      <c r="L1379" s="199"/>
      <c r="M1379" s="122"/>
      <c r="N1379" s="63"/>
      <c r="O1379" s="63"/>
      <c r="P1379" s="63"/>
      <c r="Q1379" s="63"/>
      <c r="R1379" s="422"/>
      <c r="S1379" s="30" t="n">
        <f aca="false">P1379*R1379</f>
        <v>0</v>
      </c>
      <c r="T1379" s="123"/>
      <c r="U1379" s="192" t="n">
        <f aca="false">S1379*$T$828/SUM($S$828:$S$841)</f>
        <v>0</v>
      </c>
      <c r="V1379" s="30" t="n">
        <f aca="false">U1379+S1379</f>
        <v>0</v>
      </c>
      <c r="W1379" s="30" t="e">
        <f aca="false">V1379/P1379</f>
        <v>#DIV/0!</v>
      </c>
    </row>
    <row r="1380" customFormat="false" ht="15" hidden="false" customHeight="true" outlineLevel="0" collapsed="false">
      <c r="A1380" s="122"/>
      <c r="B1380" s="122"/>
      <c r="C1380" s="122"/>
      <c r="D1380" s="122"/>
      <c r="E1380" s="122"/>
      <c r="F1380" s="122"/>
      <c r="G1380" s="86"/>
      <c r="H1380" s="61"/>
      <c r="I1380" s="61"/>
      <c r="J1380" s="61"/>
      <c r="K1380" s="122"/>
      <c r="L1380" s="199"/>
      <c r="M1380" s="122"/>
      <c r="N1380" s="63"/>
      <c r="O1380" s="63"/>
      <c r="P1380" s="63"/>
      <c r="Q1380" s="63"/>
      <c r="R1380" s="422"/>
      <c r="S1380" s="30" t="n">
        <f aca="false">P1380*R1380</f>
        <v>0</v>
      </c>
      <c r="T1380" s="123"/>
      <c r="U1380" s="192" t="n">
        <f aca="false">S1380*$T$828/SUM($S$828:$S$841)</f>
        <v>0</v>
      </c>
      <c r="V1380" s="30" t="n">
        <f aca="false">U1380+S1380</f>
        <v>0</v>
      </c>
      <c r="W1380" s="30" t="e">
        <f aca="false">V1380/P1380</f>
        <v>#DIV/0!</v>
      </c>
    </row>
    <row r="1381" customFormat="false" ht="15" hidden="false" customHeight="true" outlineLevel="0" collapsed="false">
      <c r="A1381" s="122"/>
      <c r="B1381" s="122"/>
      <c r="C1381" s="122"/>
      <c r="D1381" s="122"/>
      <c r="E1381" s="122"/>
      <c r="F1381" s="122"/>
      <c r="G1381" s="86"/>
      <c r="H1381" s="61"/>
      <c r="I1381" s="61"/>
      <c r="J1381" s="61"/>
      <c r="K1381" s="122"/>
      <c r="L1381" s="199"/>
      <c r="M1381" s="122"/>
      <c r="N1381" s="63"/>
      <c r="O1381" s="63"/>
      <c r="P1381" s="63"/>
      <c r="Q1381" s="63"/>
      <c r="R1381" s="422"/>
      <c r="S1381" s="30" t="n">
        <f aca="false">P1381*R1381</f>
        <v>0</v>
      </c>
      <c r="T1381" s="123"/>
      <c r="U1381" s="192" t="n">
        <f aca="false">S1381*$T$828/SUM($S$828:$S$841)</f>
        <v>0</v>
      </c>
      <c r="V1381" s="30" t="n">
        <f aca="false">U1381+S1381</f>
        <v>0</v>
      </c>
      <c r="W1381" s="30" t="e">
        <f aca="false">V1381/P1381</f>
        <v>#DIV/0!</v>
      </c>
    </row>
    <row r="1382" customFormat="false" ht="15" hidden="false" customHeight="true" outlineLevel="0" collapsed="false">
      <c r="A1382" s="122"/>
      <c r="B1382" s="122"/>
      <c r="C1382" s="122"/>
      <c r="D1382" s="122"/>
      <c r="E1382" s="122"/>
      <c r="F1382" s="122"/>
      <c r="G1382" s="86"/>
      <c r="H1382" s="61"/>
      <c r="I1382" s="61"/>
      <c r="J1382" s="61"/>
      <c r="K1382" s="122"/>
      <c r="L1382" s="199"/>
      <c r="M1382" s="122"/>
      <c r="N1382" s="63"/>
      <c r="O1382" s="63"/>
      <c r="P1382" s="63"/>
      <c r="Q1382" s="63"/>
      <c r="R1382" s="422"/>
      <c r="S1382" s="30" t="n">
        <f aca="false">P1382*R1382</f>
        <v>0</v>
      </c>
      <c r="T1382" s="123"/>
      <c r="U1382" s="192" t="n">
        <f aca="false">S1382*$T$828/SUM($S$828:$S$841)</f>
        <v>0</v>
      </c>
      <c r="V1382" s="30" t="n">
        <f aca="false">U1382+S1382</f>
        <v>0</v>
      </c>
      <c r="W1382" s="30" t="e">
        <f aca="false">V1382/P1382</f>
        <v>#DIV/0!</v>
      </c>
    </row>
    <row r="1383" customFormat="false" ht="15" hidden="false" customHeight="true" outlineLevel="0" collapsed="false">
      <c r="A1383" s="122"/>
      <c r="B1383" s="122"/>
      <c r="C1383" s="122"/>
      <c r="D1383" s="122"/>
      <c r="E1383" s="122"/>
      <c r="F1383" s="122"/>
      <c r="G1383" s="86"/>
      <c r="H1383" s="61"/>
      <c r="I1383" s="61"/>
      <c r="J1383" s="61"/>
      <c r="K1383" s="122"/>
      <c r="L1383" s="199"/>
      <c r="M1383" s="122"/>
      <c r="N1383" s="63"/>
      <c r="O1383" s="63"/>
      <c r="P1383" s="63"/>
      <c r="Q1383" s="63"/>
      <c r="R1383" s="422"/>
      <c r="S1383" s="30" t="n">
        <f aca="false">P1383*R1383</f>
        <v>0</v>
      </c>
      <c r="T1383" s="123"/>
      <c r="U1383" s="192" t="n">
        <f aca="false">S1383*$T$828/SUM($S$828:$S$841)</f>
        <v>0</v>
      </c>
      <c r="V1383" s="30" t="n">
        <f aca="false">U1383+S1383</f>
        <v>0</v>
      </c>
      <c r="W1383" s="30" t="e">
        <f aca="false">V1383/P1383</f>
        <v>#DIV/0!</v>
      </c>
    </row>
    <row r="1384" customFormat="false" ht="15" hidden="false" customHeight="true" outlineLevel="0" collapsed="false">
      <c r="A1384" s="122"/>
      <c r="B1384" s="122"/>
      <c r="C1384" s="122"/>
      <c r="D1384" s="122"/>
      <c r="E1384" s="122"/>
      <c r="F1384" s="122"/>
      <c r="G1384" s="86"/>
      <c r="H1384" s="61"/>
      <c r="I1384" s="61"/>
      <c r="J1384" s="61"/>
      <c r="K1384" s="122"/>
      <c r="L1384" s="199"/>
      <c r="M1384" s="122"/>
      <c r="N1384" s="63"/>
      <c r="O1384" s="63"/>
      <c r="P1384" s="63"/>
      <c r="Q1384" s="63"/>
      <c r="R1384" s="422"/>
      <c r="S1384" s="30" t="n">
        <f aca="false">P1384*R1384</f>
        <v>0</v>
      </c>
      <c r="T1384" s="123"/>
      <c r="U1384" s="192" t="n">
        <f aca="false">S1384*$T$828/SUM($S$828:$S$841)</f>
        <v>0</v>
      </c>
      <c r="V1384" s="30" t="n">
        <f aca="false">U1384+S1384</f>
        <v>0</v>
      </c>
      <c r="W1384" s="30" t="e">
        <f aca="false">V1384/P1384</f>
        <v>#DIV/0!</v>
      </c>
    </row>
    <row r="1385" customFormat="false" ht="15" hidden="false" customHeight="true" outlineLevel="0" collapsed="false">
      <c r="A1385" s="122"/>
      <c r="B1385" s="122"/>
      <c r="C1385" s="122"/>
      <c r="D1385" s="122"/>
      <c r="E1385" s="122"/>
      <c r="F1385" s="122"/>
      <c r="G1385" s="86"/>
      <c r="H1385" s="61"/>
      <c r="I1385" s="61"/>
      <c r="J1385" s="61"/>
      <c r="K1385" s="122"/>
      <c r="L1385" s="199"/>
      <c r="M1385" s="122"/>
      <c r="N1385" s="63"/>
      <c r="O1385" s="63"/>
      <c r="P1385" s="63"/>
      <c r="Q1385" s="63"/>
      <c r="R1385" s="422"/>
      <c r="S1385" s="30" t="n">
        <f aca="false">P1385*R1385</f>
        <v>0</v>
      </c>
      <c r="T1385" s="123"/>
      <c r="U1385" s="192" t="n">
        <f aca="false">S1385*$T$828/SUM($S$828:$S$841)</f>
        <v>0</v>
      </c>
      <c r="V1385" s="30" t="n">
        <f aca="false">U1385+S1385</f>
        <v>0</v>
      </c>
      <c r="W1385" s="30" t="e">
        <f aca="false">V1385/P1385</f>
        <v>#DIV/0!</v>
      </c>
    </row>
    <row r="1386" customFormat="false" ht="15.75" hidden="false" customHeight="true" outlineLevel="0" collapsed="false">
      <c r="A1386" s="122"/>
      <c r="B1386" s="122"/>
      <c r="C1386" s="122"/>
      <c r="D1386" s="122"/>
      <c r="E1386" s="122"/>
      <c r="F1386" s="122"/>
      <c r="G1386" s="86"/>
      <c r="H1386" s="61"/>
      <c r="I1386" s="61"/>
      <c r="J1386" s="61"/>
      <c r="K1386" s="122"/>
      <c r="L1386" s="199"/>
      <c r="M1386" s="122"/>
      <c r="N1386" s="63"/>
      <c r="O1386" s="63"/>
      <c r="P1386" s="63"/>
      <c r="Q1386" s="63"/>
      <c r="R1386" s="422"/>
      <c r="S1386" s="30" t="n">
        <f aca="false">P1386*R1386</f>
        <v>0</v>
      </c>
      <c r="T1386" s="123"/>
      <c r="U1386" s="192" t="n">
        <f aca="false">S1386*$T$828/SUM($S$828:$S$841)</f>
        <v>0</v>
      </c>
      <c r="V1386" s="30" t="n">
        <f aca="false">U1386+S1386</f>
        <v>0</v>
      </c>
      <c r="W1386" s="30" t="e">
        <f aca="false">V1386/P1386</f>
        <v>#DIV/0!</v>
      </c>
    </row>
    <row r="1387" customFormat="false" ht="15" hidden="false" customHeight="true" outlineLevel="0" collapsed="false">
      <c r="A1387" s="122"/>
      <c r="B1387" s="122"/>
      <c r="C1387" s="122"/>
      <c r="D1387" s="122"/>
      <c r="E1387" s="122"/>
      <c r="F1387" s="122"/>
      <c r="G1387" s="86"/>
      <c r="H1387" s="61"/>
      <c r="I1387" s="61"/>
      <c r="J1387" s="61"/>
      <c r="K1387" s="122"/>
      <c r="L1387" s="199"/>
      <c r="M1387" s="122"/>
      <c r="N1387" s="63"/>
      <c r="O1387" s="63"/>
      <c r="P1387" s="63"/>
      <c r="Q1387" s="63"/>
      <c r="R1387" s="422"/>
      <c r="S1387" s="30" t="n">
        <f aca="false">P1387*R1387</f>
        <v>0</v>
      </c>
      <c r="T1387" s="123"/>
      <c r="U1387" s="192" t="n">
        <f aca="false">S1387*$T$828/SUM($S$828:$S$841)</f>
        <v>0</v>
      </c>
      <c r="V1387" s="30" t="n">
        <f aca="false">U1387+S1387</f>
        <v>0</v>
      </c>
      <c r="W1387" s="30" t="e">
        <f aca="false">V1387/P1387</f>
        <v>#DIV/0!</v>
      </c>
    </row>
    <row r="1388" customFormat="false" ht="15" hidden="false" customHeight="true" outlineLevel="0" collapsed="false">
      <c r="A1388" s="122"/>
      <c r="B1388" s="122"/>
      <c r="C1388" s="122"/>
      <c r="D1388" s="122"/>
      <c r="E1388" s="122"/>
      <c r="F1388" s="122"/>
      <c r="G1388" s="86"/>
      <c r="H1388" s="61"/>
      <c r="I1388" s="61"/>
      <c r="J1388" s="61"/>
      <c r="K1388" s="122"/>
      <c r="L1388" s="199"/>
      <c r="M1388" s="122"/>
      <c r="N1388" s="63"/>
      <c r="O1388" s="63"/>
      <c r="P1388" s="63"/>
      <c r="Q1388" s="63"/>
      <c r="R1388" s="422"/>
      <c r="S1388" s="30" t="n">
        <f aca="false">P1388*R1388</f>
        <v>0</v>
      </c>
      <c r="T1388" s="123"/>
      <c r="U1388" s="192" t="n">
        <f aca="false">S1388*$T$828/SUM($S$828:$S$841)</f>
        <v>0</v>
      </c>
      <c r="V1388" s="30" t="n">
        <f aca="false">U1388+S1388</f>
        <v>0</v>
      </c>
      <c r="W1388" s="30" t="e">
        <f aca="false">V1388/P1388</f>
        <v>#DIV/0!</v>
      </c>
    </row>
    <row r="1389" customFormat="false" ht="15" hidden="false" customHeight="true" outlineLevel="0" collapsed="false">
      <c r="A1389" s="122"/>
      <c r="B1389" s="122"/>
      <c r="C1389" s="122"/>
      <c r="D1389" s="122"/>
      <c r="E1389" s="122"/>
      <c r="F1389" s="122"/>
      <c r="G1389" s="86"/>
      <c r="H1389" s="61"/>
      <c r="I1389" s="61"/>
      <c r="J1389" s="61"/>
      <c r="K1389" s="122"/>
      <c r="L1389" s="199"/>
      <c r="M1389" s="122"/>
      <c r="N1389" s="63"/>
      <c r="O1389" s="63"/>
      <c r="P1389" s="63"/>
      <c r="Q1389" s="63"/>
      <c r="R1389" s="422"/>
      <c r="S1389" s="30" t="n">
        <f aca="false">P1389*R1389</f>
        <v>0</v>
      </c>
      <c r="T1389" s="123"/>
      <c r="U1389" s="192" t="n">
        <f aca="false">S1389*$T$828/SUM($S$828:$S$841)</f>
        <v>0</v>
      </c>
      <c r="V1389" s="30" t="n">
        <f aca="false">U1389+S1389</f>
        <v>0</v>
      </c>
      <c r="W1389" s="30" t="e">
        <f aca="false">V1389/P1389</f>
        <v>#DIV/0!</v>
      </c>
    </row>
    <row r="1390" customFormat="false" ht="15" hidden="false" customHeight="true" outlineLevel="0" collapsed="false">
      <c r="A1390" s="122"/>
      <c r="B1390" s="122"/>
      <c r="C1390" s="122"/>
      <c r="D1390" s="122"/>
      <c r="E1390" s="122"/>
      <c r="F1390" s="122"/>
      <c r="G1390" s="86"/>
      <c r="H1390" s="61"/>
      <c r="I1390" s="61"/>
      <c r="J1390" s="61"/>
      <c r="K1390" s="122"/>
      <c r="L1390" s="199"/>
      <c r="M1390" s="122"/>
      <c r="N1390" s="63"/>
      <c r="O1390" s="63"/>
      <c r="P1390" s="63"/>
      <c r="Q1390" s="63"/>
      <c r="R1390" s="422"/>
      <c r="S1390" s="30" t="n">
        <f aca="false">P1390*R1390</f>
        <v>0</v>
      </c>
      <c r="T1390" s="123"/>
      <c r="U1390" s="192" t="n">
        <f aca="false">S1390*$T$828/SUM($S$828:$S$841)</f>
        <v>0</v>
      </c>
      <c r="V1390" s="30" t="n">
        <f aca="false">U1390+S1390</f>
        <v>0</v>
      </c>
      <c r="W1390" s="30" t="e">
        <f aca="false">V1390/P1390</f>
        <v>#DIV/0!</v>
      </c>
    </row>
    <row r="1391" customFormat="false" ht="15.75" hidden="false" customHeight="true" outlineLevel="0" collapsed="false">
      <c r="A1391" s="122"/>
      <c r="B1391" s="122"/>
      <c r="C1391" s="122"/>
      <c r="D1391" s="122"/>
      <c r="E1391" s="122"/>
      <c r="F1391" s="122"/>
      <c r="G1391" s="86"/>
      <c r="H1391" s="61"/>
      <c r="I1391" s="61"/>
      <c r="J1391" s="61"/>
      <c r="K1391" s="122"/>
      <c r="L1391" s="199"/>
      <c r="M1391" s="122"/>
      <c r="N1391" s="63"/>
      <c r="O1391" s="63"/>
      <c r="P1391" s="63"/>
      <c r="Q1391" s="63"/>
      <c r="R1391" s="422"/>
      <c r="S1391" s="30" t="n">
        <f aca="false">P1391*R1391</f>
        <v>0</v>
      </c>
      <c r="T1391" s="123"/>
      <c r="U1391" s="192" t="n">
        <f aca="false">S1391*$T$828/SUM($S$828:$S$841)</f>
        <v>0</v>
      </c>
      <c r="V1391" s="30" t="n">
        <f aca="false">U1391+S1391</f>
        <v>0</v>
      </c>
      <c r="W1391" s="30" t="e">
        <f aca="false">V1391/P1391</f>
        <v>#DIV/0!</v>
      </c>
    </row>
    <row r="1392" customFormat="false" ht="15" hidden="false" customHeight="true" outlineLevel="0" collapsed="false">
      <c r="A1392" s="122"/>
      <c r="B1392" s="122"/>
      <c r="C1392" s="122"/>
      <c r="D1392" s="122"/>
      <c r="E1392" s="122"/>
      <c r="F1392" s="122"/>
      <c r="G1392" s="86"/>
      <c r="H1392" s="122"/>
      <c r="I1392" s="122"/>
      <c r="J1392" s="122"/>
      <c r="K1392" s="122"/>
      <c r="L1392" s="199"/>
      <c r="M1392" s="309"/>
      <c r="N1392" s="63"/>
      <c r="O1392" s="63"/>
      <c r="P1392" s="63"/>
      <c r="Q1392" s="63"/>
      <c r="R1392" s="422"/>
      <c r="S1392" s="30" t="n">
        <f aca="false">P1392*R1392</f>
        <v>0</v>
      </c>
      <c r="T1392" s="123"/>
      <c r="U1392" s="192" t="n">
        <f aca="false">S1392*$T$828/SUM($S$828:$S$841)</f>
        <v>0</v>
      </c>
      <c r="V1392" s="30" t="n">
        <f aca="false">U1392+S1392</f>
        <v>0</v>
      </c>
      <c r="W1392" s="30" t="e">
        <f aca="false">V1392/P1392</f>
        <v>#DIV/0!</v>
      </c>
    </row>
    <row r="1393" customFormat="false" ht="15" hidden="false" customHeight="true" outlineLevel="0" collapsed="false">
      <c r="A1393" s="122"/>
      <c r="B1393" s="122"/>
      <c r="C1393" s="122"/>
      <c r="D1393" s="122"/>
      <c r="E1393" s="122"/>
      <c r="F1393" s="122"/>
      <c r="G1393" s="86"/>
      <c r="H1393" s="122"/>
      <c r="I1393" s="122"/>
      <c r="J1393" s="122"/>
      <c r="K1393" s="122"/>
      <c r="L1393" s="199"/>
      <c r="M1393" s="309"/>
      <c r="N1393" s="63"/>
      <c r="O1393" s="63"/>
      <c r="P1393" s="63"/>
      <c r="Q1393" s="63"/>
      <c r="R1393" s="422"/>
      <c r="S1393" s="30" t="n">
        <f aca="false">P1393*R1393</f>
        <v>0</v>
      </c>
      <c r="T1393" s="123"/>
      <c r="U1393" s="192" t="n">
        <f aca="false">S1393*$T$828/SUM($S$828:$S$841)</f>
        <v>0</v>
      </c>
      <c r="V1393" s="30" t="n">
        <f aca="false">U1393+S1393</f>
        <v>0</v>
      </c>
      <c r="W1393" s="30" t="e">
        <f aca="false">V1393/P1393</f>
        <v>#DIV/0!</v>
      </c>
    </row>
    <row r="1394" customFormat="false" ht="15" hidden="false" customHeight="true" outlineLevel="0" collapsed="false">
      <c r="A1394" s="122"/>
      <c r="B1394" s="122"/>
      <c r="C1394" s="122"/>
      <c r="D1394" s="122"/>
      <c r="E1394" s="122"/>
      <c r="F1394" s="122"/>
      <c r="G1394" s="86"/>
      <c r="H1394" s="122"/>
      <c r="I1394" s="122"/>
      <c r="J1394" s="122"/>
      <c r="K1394" s="122"/>
      <c r="L1394" s="199"/>
      <c r="M1394" s="309"/>
      <c r="N1394" s="63"/>
      <c r="O1394" s="63"/>
      <c r="P1394" s="63"/>
      <c r="Q1394" s="63"/>
      <c r="R1394" s="422"/>
      <c r="S1394" s="30" t="n">
        <f aca="false">P1394*R1394</f>
        <v>0</v>
      </c>
      <c r="T1394" s="123"/>
      <c r="U1394" s="192" t="n">
        <f aca="false">S1394*$T$828/SUM($S$828:$S$841)</f>
        <v>0</v>
      </c>
      <c r="V1394" s="30" t="n">
        <f aca="false">U1394+S1394</f>
        <v>0</v>
      </c>
      <c r="W1394" s="30" t="e">
        <f aca="false">V1394/P1394</f>
        <v>#DIV/0!</v>
      </c>
    </row>
    <row r="1395" customFormat="false" ht="15" hidden="false" customHeight="true" outlineLevel="0" collapsed="false">
      <c r="A1395" s="122"/>
      <c r="B1395" s="122"/>
      <c r="C1395" s="122"/>
      <c r="D1395" s="122"/>
      <c r="E1395" s="122"/>
      <c r="F1395" s="122"/>
      <c r="G1395" s="86"/>
      <c r="H1395" s="122"/>
      <c r="I1395" s="122"/>
      <c r="J1395" s="122"/>
      <c r="K1395" s="122"/>
      <c r="L1395" s="199"/>
      <c r="M1395" s="309"/>
      <c r="N1395" s="63"/>
      <c r="O1395" s="63"/>
      <c r="P1395" s="63"/>
      <c r="Q1395" s="63"/>
      <c r="R1395" s="422"/>
      <c r="S1395" s="30" t="n">
        <f aca="false">P1395*R1395</f>
        <v>0</v>
      </c>
      <c r="T1395" s="123"/>
      <c r="U1395" s="192" t="n">
        <f aca="false">S1395*$T$828/SUM($S$828:$S$841)</f>
        <v>0</v>
      </c>
      <c r="V1395" s="30" t="n">
        <f aca="false">U1395+S1395</f>
        <v>0</v>
      </c>
      <c r="W1395" s="30" t="e">
        <f aca="false">V1395/P1395</f>
        <v>#DIV/0!</v>
      </c>
    </row>
    <row r="1396" customFormat="false" ht="15" hidden="false" customHeight="true" outlineLevel="0" collapsed="false">
      <c r="A1396" s="122"/>
      <c r="B1396" s="122"/>
      <c r="C1396" s="122"/>
      <c r="D1396" s="122"/>
      <c r="E1396" s="122"/>
      <c r="F1396" s="122"/>
      <c r="G1396" s="86"/>
      <c r="H1396" s="122"/>
      <c r="I1396" s="122"/>
      <c r="J1396" s="122"/>
      <c r="K1396" s="122"/>
      <c r="L1396" s="199"/>
      <c r="M1396" s="309"/>
      <c r="N1396" s="63"/>
      <c r="O1396" s="63"/>
      <c r="P1396" s="63"/>
      <c r="Q1396" s="63"/>
      <c r="R1396" s="422"/>
      <c r="S1396" s="30" t="n">
        <f aca="false">P1396*R1396</f>
        <v>0</v>
      </c>
      <c r="T1396" s="123"/>
      <c r="U1396" s="192" t="n">
        <f aca="false">S1396*$T$828/SUM($S$828:$S$841)</f>
        <v>0</v>
      </c>
      <c r="V1396" s="30" t="n">
        <f aca="false">U1396+S1396</f>
        <v>0</v>
      </c>
      <c r="W1396" s="30" t="e">
        <f aca="false">V1396/P1396</f>
        <v>#DIV/0!</v>
      </c>
    </row>
    <row r="1397" customFormat="false" ht="15.75" hidden="false" customHeight="true" outlineLevel="0" collapsed="false">
      <c r="A1397" s="122"/>
      <c r="B1397" s="122"/>
      <c r="C1397" s="122"/>
      <c r="D1397" s="122"/>
      <c r="E1397" s="122"/>
      <c r="F1397" s="122"/>
      <c r="G1397" s="86"/>
      <c r="H1397" s="122"/>
      <c r="I1397" s="122"/>
      <c r="J1397" s="122"/>
      <c r="K1397" s="122"/>
      <c r="L1397" s="199"/>
      <c r="M1397" s="309"/>
      <c r="N1397" s="63"/>
      <c r="O1397" s="63"/>
      <c r="P1397" s="63"/>
      <c r="Q1397" s="63"/>
      <c r="R1397" s="422"/>
      <c r="S1397" s="30" t="n">
        <f aca="false">P1397*R1397</f>
        <v>0</v>
      </c>
      <c r="T1397" s="123"/>
      <c r="U1397" s="192" t="n">
        <f aca="false">S1397*$T$828/SUM($S$828:$S$841)</f>
        <v>0</v>
      </c>
      <c r="V1397" s="30" t="n">
        <f aca="false">U1397+S1397</f>
        <v>0</v>
      </c>
      <c r="W1397" s="30" t="e">
        <f aca="false">V1397/P1397</f>
        <v>#DIV/0!</v>
      </c>
    </row>
    <row r="1398" customFormat="false" ht="15" hidden="false" customHeight="true" outlineLevel="0" collapsed="false">
      <c r="A1398" s="122"/>
      <c r="B1398" s="122"/>
      <c r="C1398" s="122"/>
      <c r="D1398" s="122"/>
      <c r="E1398" s="122"/>
      <c r="F1398" s="122"/>
      <c r="G1398" s="86"/>
      <c r="H1398" s="122"/>
      <c r="I1398" s="122"/>
      <c r="J1398" s="122"/>
      <c r="K1398" s="122"/>
      <c r="L1398" s="199"/>
      <c r="M1398" s="309"/>
      <c r="N1398" s="63"/>
      <c r="O1398" s="63"/>
      <c r="P1398" s="63"/>
      <c r="Q1398" s="63"/>
      <c r="R1398" s="422"/>
      <c r="S1398" s="30" t="n">
        <f aca="false">P1398*R1398</f>
        <v>0</v>
      </c>
      <c r="T1398" s="123"/>
      <c r="U1398" s="192" t="n">
        <f aca="false">S1398*$T$828/SUM($S$828:$S$841)</f>
        <v>0</v>
      </c>
      <c r="V1398" s="30" t="n">
        <f aca="false">U1398+S1398</f>
        <v>0</v>
      </c>
      <c r="W1398" s="30" t="e">
        <f aca="false">V1398/P1398</f>
        <v>#DIV/0!</v>
      </c>
    </row>
    <row r="1399" customFormat="false" ht="15" hidden="false" customHeight="true" outlineLevel="0" collapsed="false">
      <c r="A1399" s="122"/>
      <c r="B1399" s="122"/>
      <c r="C1399" s="122"/>
      <c r="D1399" s="122"/>
      <c r="E1399" s="122"/>
      <c r="F1399" s="122"/>
      <c r="G1399" s="86"/>
      <c r="H1399" s="122"/>
      <c r="I1399" s="122"/>
      <c r="J1399" s="122"/>
      <c r="K1399" s="122"/>
      <c r="L1399" s="199"/>
      <c r="M1399" s="309"/>
      <c r="N1399" s="63"/>
      <c r="O1399" s="63"/>
      <c r="P1399" s="63"/>
      <c r="Q1399" s="63"/>
      <c r="R1399" s="422"/>
      <c r="S1399" s="30" t="n">
        <f aca="false">P1399*R1399</f>
        <v>0</v>
      </c>
      <c r="T1399" s="123"/>
      <c r="U1399" s="192" t="n">
        <f aca="false">S1399*$T$828/SUM($S$828:$S$841)</f>
        <v>0</v>
      </c>
      <c r="V1399" s="30" t="n">
        <f aca="false">U1399+S1399</f>
        <v>0</v>
      </c>
      <c r="W1399" s="30" t="e">
        <f aca="false">V1399/P1399</f>
        <v>#DIV/0!</v>
      </c>
    </row>
    <row r="1400" customFormat="false" ht="15" hidden="false" customHeight="true" outlineLevel="0" collapsed="false">
      <c r="A1400" s="122"/>
      <c r="B1400" s="122"/>
      <c r="C1400" s="122"/>
      <c r="D1400" s="122"/>
      <c r="E1400" s="122"/>
      <c r="F1400" s="122"/>
      <c r="G1400" s="86"/>
      <c r="H1400" s="122"/>
      <c r="I1400" s="122"/>
      <c r="J1400" s="122"/>
      <c r="K1400" s="122"/>
      <c r="L1400" s="199"/>
      <c r="M1400" s="309"/>
      <c r="N1400" s="63"/>
      <c r="O1400" s="63"/>
      <c r="P1400" s="63"/>
      <c r="Q1400" s="63"/>
      <c r="R1400" s="422"/>
      <c r="S1400" s="30" t="n">
        <f aca="false">P1400*R1400</f>
        <v>0</v>
      </c>
      <c r="T1400" s="123"/>
      <c r="U1400" s="192" t="n">
        <f aca="false">S1400*$T$828/SUM($S$828:$S$841)</f>
        <v>0</v>
      </c>
      <c r="V1400" s="30" t="n">
        <f aca="false">U1400+S1400</f>
        <v>0</v>
      </c>
      <c r="W1400" s="30" t="e">
        <f aca="false">V1400/P1400</f>
        <v>#DIV/0!</v>
      </c>
    </row>
    <row r="1401" customFormat="false" ht="15" hidden="false" customHeight="true" outlineLevel="0" collapsed="false">
      <c r="A1401" s="122"/>
      <c r="B1401" s="122"/>
      <c r="C1401" s="122"/>
      <c r="D1401" s="122"/>
      <c r="E1401" s="122"/>
      <c r="F1401" s="122"/>
      <c r="G1401" s="86"/>
      <c r="H1401" s="122"/>
      <c r="I1401" s="122"/>
      <c r="J1401" s="122"/>
      <c r="K1401" s="122"/>
      <c r="L1401" s="199"/>
      <c r="M1401" s="309"/>
      <c r="N1401" s="63"/>
      <c r="O1401" s="63"/>
      <c r="P1401" s="63"/>
      <c r="Q1401" s="63"/>
      <c r="R1401" s="422"/>
      <c r="S1401" s="30" t="n">
        <f aca="false">P1401*R1401</f>
        <v>0</v>
      </c>
      <c r="T1401" s="123"/>
      <c r="U1401" s="192" t="n">
        <f aca="false">S1401*$T$828/SUM($S$828:$S$841)</f>
        <v>0</v>
      </c>
      <c r="V1401" s="30" t="n">
        <f aca="false">U1401+S1401</f>
        <v>0</v>
      </c>
      <c r="W1401" s="30" t="e">
        <f aca="false">V1401/P1401</f>
        <v>#DIV/0!</v>
      </c>
    </row>
    <row r="1402" customFormat="false" ht="15" hidden="false" customHeight="true" outlineLevel="0" collapsed="false">
      <c r="A1402" s="122"/>
      <c r="B1402" s="122"/>
      <c r="C1402" s="122"/>
      <c r="D1402" s="122"/>
      <c r="E1402" s="122"/>
      <c r="F1402" s="122"/>
      <c r="G1402" s="86"/>
      <c r="H1402" s="122"/>
      <c r="I1402" s="122"/>
      <c r="J1402" s="122"/>
      <c r="K1402" s="122"/>
      <c r="L1402" s="199"/>
      <c r="M1402" s="309"/>
      <c r="N1402" s="63"/>
      <c r="O1402" s="63"/>
      <c r="P1402" s="63"/>
      <c r="Q1402" s="63"/>
      <c r="R1402" s="422"/>
      <c r="S1402" s="30" t="n">
        <f aca="false">P1402*R1402</f>
        <v>0</v>
      </c>
      <c r="T1402" s="123"/>
      <c r="U1402" s="192" t="n">
        <f aca="false">S1402*$T$828/SUM($S$828:$S$841)</f>
        <v>0</v>
      </c>
      <c r="V1402" s="30" t="n">
        <f aca="false">U1402+S1402</f>
        <v>0</v>
      </c>
      <c r="W1402" s="30" t="e">
        <f aca="false">V1402/P1402</f>
        <v>#DIV/0!</v>
      </c>
    </row>
    <row r="1403" customFormat="false" ht="15" hidden="false" customHeight="true" outlineLevel="0" collapsed="false">
      <c r="A1403" s="122"/>
      <c r="B1403" s="122"/>
      <c r="C1403" s="122"/>
      <c r="D1403" s="122"/>
      <c r="E1403" s="122"/>
      <c r="F1403" s="122"/>
      <c r="G1403" s="86"/>
      <c r="H1403" s="122"/>
      <c r="I1403" s="122"/>
      <c r="J1403" s="122"/>
      <c r="K1403" s="122"/>
      <c r="L1403" s="199"/>
      <c r="M1403" s="309"/>
      <c r="N1403" s="63"/>
      <c r="O1403" s="63"/>
      <c r="P1403" s="63"/>
      <c r="Q1403" s="63"/>
      <c r="R1403" s="422"/>
      <c r="S1403" s="30" t="n">
        <f aca="false">P1403*R1403</f>
        <v>0</v>
      </c>
      <c r="T1403" s="123"/>
      <c r="U1403" s="192" t="n">
        <f aca="false">S1403*$T$828/SUM($S$828:$S$841)</f>
        <v>0</v>
      </c>
      <c r="V1403" s="30" t="n">
        <f aca="false">U1403+S1403</f>
        <v>0</v>
      </c>
      <c r="W1403" s="30" t="e">
        <f aca="false">V1403/P1403</f>
        <v>#DIV/0!</v>
      </c>
    </row>
    <row r="1404" customFormat="false" ht="15" hidden="false" customHeight="true" outlineLevel="0" collapsed="false">
      <c r="A1404" s="122"/>
      <c r="B1404" s="122"/>
      <c r="C1404" s="122"/>
      <c r="D1404" s="122"/>
      <c r="E1404" s="122"/>
      <c r="F1404" s="122"/>
      <c r="G1404" s="86"/>
      <c r="H1404" s="122"/>
      <c r="I1404" s="122"/>
      <c r="J1404" s="122"/>
      <c r="K1404" s="122"/>
      <c r="L1404" s="199"/>
      <c r="M1404" s="309"/>
      <c r="N1404" s="63"/>
      <c r="O1404" s="63"/>
      <c r="P1404" s="63"/>
      <c r="Q1404" s="63"/>
      <c r="R1404" s="422"/>
      <c r="S1404" s="30" t="n">
        <f aca="false">P1404*R1404</f>
        <v>0</v>
      </c>
      <c r="T1404" s="123"/>
      <c r="U1404" s="192" t="n">
        <f aca="false">S1404*$T$828/SUM($S$828:$S$841)</f>
        <v>0</v>
      </c>
      <c r="V1404" s="30" t="n">
        <f aca="false">U1404+S1404</f>
        <v>0</v>
      </c>
      <c r="W1404" s="30" t="e">
        <f aca="false">V1404/P1404</f>
        <v>#DIV/0!</v>
      </c>
    </row>
    <row r="1405" customFormat="false" ht="15" hidden="false" customHeight="true" outlineLevel="0" collapsed="false">
      <c r="A1405" s="122"/>
      <c r="B1405" s="122"/>
      <c r="C1405" s="122"/>
      <c r="D1405" s="122"/>
      <c r="E1405" s="122"/>
      <c r="F1405" s="122"/>
      <c r="G1405" s="86"/>
      <c r="H1405" s="122"/>
      <c r="I1405" s="122"/>
      <c r="J1405" s="122"/>
      <c r="K1405" s="122"/>
      <c r="L1405" s="199"/>
      <c r="M1405" s="309"/>
      <c r="N1405" s="63"/>
      <c r="O1405" s="63"/>
      <c r="P1405" s="63"/>
      <c r="Q1405" s="63"/>
      <c r="R1405" s="422"/>
      <c r="S1405" s="30" t="n">
        <f aca="false">P1405*R1405</f>
        <v>0</v>
      </c>
      <c r="T1405" s="123"/>
      <c r="U1405" s="192" t="n">
        <f aca="false">S1405*$T$828/SUM($S$828:$S$841)</f>
        <v>0</v>
      </c>
      <c r="V1405" s="30" t="n">
        <f aca="false">U1405+S1405</f>
        <v>0</v>
      </c>
      <c r="W1405" s="30" t="e">
        <f aca="false">V1405/P1405</f>
        <v>#DIV/0!</v>
      </c>
    </row>
    <row r="1406" customFormat="false" ht="15.75" hidden="false" customHeight="true" outlineLevel="0" collapsed="false">
      <c r="A1406" s="122"/>
      <c r="B1406" s="122"/>
      <c r="C1406" s="122"/>
      <c r="D1406" s="122"/>
      <c r="E1406" s="122"/>
      <c r="F1406" s="122"/>
      <c r="G1406" s="86"/>
      <c r="H1406" s="122"/>
      <c r="I1406" s="122"/>
      <c r="J1406" s="122"/>
      <c r="K1406" s="122"/>
      <c r="L1406" s="199"/>
      <c r="M1406" s="309"/>
      <c r="N1406" s="63"/>
      <c r="O1406" s="63"/>
      <c r="P1406" s="63"/>
      <c r="Q1406" s="63"/>
      <c r="R1406" s="422"/>
      <c r="S1406" s="30" t="n">
        <f aca="false">P1406*R1406</f>
        <v>0</v>
      </c>
      <c r="T1406" s="123"/>
      <c r="U1406" s="192" t="n">
        <f aca="false">S1406*$T$828/SUM($S$828:$S$841)</f>
        <v>0</v>
      </c>
      <c r="V1406" s="30" t="n">
        <f aca="false">U1406+S1406</f>
        <v>0</v>
      </c>
      <c r="W1406" s="30" t="e">
        <f aca="false">V1406/P1406</f>
        <v>#DIV/0!</v>
      </c>
    </row>
    <row r="1407" customFormat="false" ht="15" hidden="false" customHeight="true" outlineLevel="0" collapsed="false">
      <c r="A1407" s="122"/>
      <c r="B1407" s="122"/>
      <c r="C1407" s="122"/>
      <c r="D1407" s="122"/>
      <c r="E1407" s="122"/>
      <c r="F1407" s="122"/>
      <c r="G1407" s="86"/>
      <c r="H1407" s="122"/>
      <c r="I1407" s="122"/>
      <c r="J1407" s="122"/>
      <c r="K1407" s="122"/>
      <c r="L1407" s="199"/>
      <c r="M1407" s="309"/>
      <c r="N1407" s="63"/>
      <c r="O1407" s="63"/>
      <c r="P1407" s="63"/>
      <c r="Q1407" s="63"/>
      <c r="R1407" s="422"/>
      <c r="S1407" s="30" t="n">
        <f aca="false">P1407*R1407</f>
        <v>0</v>
      </c>
      <c r="T1407" s="123"/>
      <c r="U1407" s="192" t="n">
        <f aca="false">S1407*$T$828/SUM($S$828:$S$841)</f>
        <v>0</v>
      </c>
      <c r="V1407" s="30" t="n">
        <f aca="false">U1407+S1407</f>
        <v>0</v>
      </c>
      <c r="W1407" s="30" t="e">
        <f aca="false">V1407/P1407</f>
        <v>#DIV/0!</v>
      </c>
    </row>
    <row r="1408" customFormat="false" ht="15" hidden="false" customHeight="true" outlineLevel="0" collapsed="false">
      <c r="A1408" s="122"/>
      <c r="B1408" s="122"/>
      <c r="C1408" s="122"/>
      <c r="D1408" s="122"/>
      <c r="E1408" s="122"/>
      <c r="F1408" s="122"/>
      <c r="G1408" s="86"/>
      <c r="H1408" s="122"/>
      <c r="I1408" s="122"/>
      <c r="J1408" s="122"/>
      <c r="K1408" s="122"/>
      <c r="L1408" s="199"/>
      <c r="M1408" s="309"/>
      <c r="N1408" s="63"/>
      <c r="O1408" s="63"/>
      <c r="P1408" s="63"/>
      <c r="Q1408" s="63"/>
      <c r="R1408" s="422"/>
      <c r="S1408" s="30" t="n">
        <f aca="false">P1408*R1408</f>
        <v>0</v>
      </c>
      <c r="T1408" s="123"/>
      <c r="U1408" s="192" t="n">
        <f aca="false">S1408*$T$828/SUM($S$828:$S$841)</f>
        <v>0</v>
      </c>
      <c r="V1408" s="30" t="n">
        <f aca="false">U1408+S1408</f>
        <v>0</v>
      </c>
      <c r="W1408" s="30" t="e">
        <f aca="false">V1408/P1408</f>
        <v>#DIV/0!</v>
      </c>
    </row>
    <row r="1409" customFormat="false" ht="15" hidden="false" customHeight="true" outlineLevel="0" collapsed="false">
      <c r="A1409" s="122"/>
      <c r="B1409" s="122"/>
      <c r="C1409" s="122"/>
      <c r="D1409" s="122"/>
      <c r="E1409" s="122"/>
      <c r="F1409" s="122"/>
      <c r="G1409" s="86"/>
      <c r="H1409" s="122"/>
      <c r="I1409" s="122"/>
      <c r="J1409" s="122"/>
      <c r="K1409" s="122"/>
      <c r="L1409" s="199"/>
      <c r="M1409" s="309"/>
      <c r="N1409" s="63"/>
      <c r="O1409" s="63"/>
      <c r="P1409" s="63"/>
      <c r="Q1409" s="63"/>
      <c r="R1409" s="422"/>
      <c r="S1409" s="30" t="n">
        <f aca="false">P1409*R1409</f>
        <v>0</v>
      </c>
      <c r="T1409" s="123"/>
      <c r="U1409" s="192" t="n">
        <f aca="false">S1409*$T$828/SUM($S$828:$S$841)</f>
        <v>0</v>
      </c>
      <c r="V1409" s="30" t="n">
        <f aca="false">U1409+S1409</f>
        <v>0</v>
      </c>
      <c r="W1409" s="30" t="e">
        <f aca="false">V1409/P1409</f>
        <v>#DIV/0!</v>
      </c>
    </row>
    <row r="1410" customFormat="false" ht="15" hidden="false" customHeight="true" outlineLevel="0" collapsed="false">
      <c r="A1410" s="122"/>
      <c r="B1410" s="122"/>
      <c r="C1410" s="122"/>
      <c r="D1410" s="122"/>
      <c r="E1410" s="122"/>
      <c r="F1410" s="122"/>
      <c r="G1410" s="86"/>
      <c r="H1410" s="122"/>
      <c r="I1410" s="122"/>
      <c r="J1410" s="122"/>
      <c r="K1410" s="122"/>
      <c r="L1410" s="199"/>
      <c r="M1410" s="309"/>
      <c r="N1410" s="63"/>
      <c r="O1410" s="63"/>
      <c r="P1410" s="63"/>
      <c r="Q1410" s="63"/>
      <c r="R1410" s="422"/>
      <c r="S1410" s="30" t="n">
        <f aca="false">P1410*R1410</f>
        <v>0</v>
      </c>
      <c r="T1410" s="123"/>
      <c r="U1410" s="192" t="n">
        <f aca="false">S1410*$T$828/SUM($S$828:$S$841)</f>
        <v>0</v>
      </c>
      <c r="V1410" s="30" t="n">
        <f aca="false">U1410+S1410</f>
        <v>0</v>
      </c>
      <c r="W1410" s="30" t="e">
        <f aca="false">V1410/P1410</f>
        <v>#DIV/0!</v>
      </c>
    </row>
    <row r="1411" customFormat="false" ht="15" hidden="false" customHeight="true" outlineLevel="0" collapsed="false">
      <c r="A1411" s="122"/>
      <c r="B1411" s="122"/>
      <c r="C1411" s="122"/>
      <c r="D1411" s="122"/>
      <c r="E1411" s="122"/>
      <c r="F1411" s="122"/>
      <c r="G1411" s="86"/>
      <c r="H1411" s="122"/>
      <c r="I1411" s="122"/>
      <c r="J1411" s="122"/>
      <c r="K1411" s="122"/>
      <c r="L1411" s="199"/>
      <c r="M1411" s="309"/>
      <c r="N1411" s="63"/>
      <c r="O1411" s="63"/>
      <c r="P1411" s="63"/>
      <c r="Q1411" s="63"/>
      <c r="R1411" s="422"/>
      <c r="S1411" s="30" t="n">
        <f aca="false">P1411*R1411</f>
        <v>0</v>
      </c>
      <c r="T1411" s="123"/>
      <c r="U1411" s="192" t="n">
        <f aca="false">S1411*$T$828/SUM($S$828:$S$841)</f>
        <v>0</v>
      </c>
      <c r="V1411" s="30" t="n">
        <f aca="false">U1411+S1411</f>
        <v>0</v>
      </c>
      <c r="W1411" s="30" t="e">
        <f aca="false">V1411/P1411</f>
        <v>#DIV/0!</v>
      </c>
    </row>
    <row r="1412" customFormat="false" ht="15" hidden="false" customHeight="true" outlineLevel="0" collapsed="false">
      <c r="A1412" s="122"/>
      <c r="B1412" s="122"/>
      <c r="C1412" s="122"/>
      <c r="D1412" s="122"/>
      <c r="E1412" s="122"/>
      <c r="F1412" s="122"/>
      <c r="G1412" s="86"/>
      <c r="H1412" s="122"/>
      <c r="I1412" s="122"/>
      <c r="J1412" s="122"/>
      <c r="K1412" s="122"/>
      <c r="L1412" s="199"/>
      <c r="M1412" s="309"/>
      <c r="N1412" s="63"/>
      <c r="O1412" s="63"/>
      <c r="P1412" s="63"/>
      <c r="Q1412" s="63"/>
      <c r="R1412" s="422"/>
      <c r="S1412" s="30" t="n">
        <f aca="false">P1412*R1412</f>
        <v>0</v>
      </c>
      <c r="T1412" s="123"/>
      <c r="U1412" s="192" t="n">
        <f aca="false">S1412*$T$828/SUM($S$828:$S$841)</f>
        <v>0</v>
      </c>
      <c r="V1412" s="30" t="n">
        <f aca="false">U1412+S1412</f>
        <v>0</v>
      </c>
      <c r="W1412" s="30" t="e">
        <f aca="false">V1412/P1412</f>
        <v>#DIV/0!</v>
      </c>
    </row>
    <row r="1413" customFormat="false" ht="15" hidden="false" customHeight="true" outlineLevel="0" collapsed="false">
      <c r="A1413" s="122"/>
      <c r="B1413" s="122"/>
      <c r="C1413" s="122"/>
      <c r="D1413" s="122"/>
      <c r="E1413" s="122"/>
      <c r="F1413" s="122"/>
      <c r="G1413" s="86"/>
      <c r="H1413" s="122"/>
      <c r="I1413" s="122"/>
      <c r="J1413" s="122"/>
      <c r="K1413" s="122"/>
      <c r="L1413" s="199"/>
      <c r="M1413" s="309"/>
      <c r="N1413" s="63"/>
      <c r="O1413" s="63"/>
      <c r="P1413" s="63"/>
      <c r="Q1413" s="63"/>
      <c r="R1413" s="422"/>
      <c r="S1413" s="30" t="n">
        <f aca="false">P1413*R1413</f>
        <v>0</v>
      </c>
      <c r="T1413" s="123"/>
      <c r="U1413" s="192" t="n">
        <f aca="false">S1413*$T$828/SUM($S$828:$S$841)</f>
        <v>0</v>
      </c>
      <c r="V1413" s="30" t="n">
        <f aca="false">U1413+S1413</f>
        <v>0</v>
      </c>
      <c r="W1413" s="30" t="e">
        <f aca="false">V1413/P1413</f>
        <v>#DIV/0!</v>
      </c>
    </row>
    <row r="1414" customFormat="false" ht="15" hidden="false" customHeight="true" outlineLevel="0" collapsed="false">
      <c r="A1414" s="122"/>
      <c r="B1414" s="122"/>
      <c r="C1414" s="122"/>
      <c r="D1414" s="122"/>
      <c r="E1414" s="122"/>
      <c r="F1414" s="122"/>
      <c r="G1414" s="86"/>
      <c r="H1414" s="122"/>
      <c r="I1414" s="122"/>
      <c r="J1414" s="122"/>
      <c r="K1414" s="122"/>
      <c r="L1414" s="199"/>
      <c r="M1414" s="309"/>
      <c r="N1414" s="63"/>
      <c r="O1414" s="63"/>
      <c r="P1414" s="63"/>
      <c r="Q1414" s="63"/>
      <c r="R1414" s="422"/>
      <c r="S1414" s="30" t="n">
        <f aca="false">P1414*R1414</f>
        <v>0</v>
      </c>
      <c r="T1414" s="123"/>
      <c r="U1414" s="192" t="n">
        <f aca="false">S1414*$T$828/SUM($S$828:$S$841)</f>
        <v>0</v>
      </c>
      <c r="V1414" s="30" t="n">
        <f aca="false">U1414+S1414</f>
        <v>0</v>
      </c>
      <c r="W1414" s="30" t="e">
        <f aca="false">V1414/P1414</f>
        <v>#DIV/0!</v>
      </c>
    </row>
    <row r="1415" customFormat="false" ht="15.75" hidden="false" customHeight="true" outlineLevel="0" collapsed="false">
      <c r="A1415" s="122"/>
      <c r="B1415" s="122"/>
      <c r="C1415" s="122"/>
      <c r="D1415" s="122"/>
      <c r="E1415" s="122"/>
      <c r="F1415" s="122"/>
      <c r="G1415" s="86"/>
      <c r="H1415" s="122"/>
      <c r="I1415" s="122"/>
      <c r="J1415" s="122"/>
      <c r="K1415" s="122"/>
      <c r="L1415" s="199"/>
      <c r="M1415" s="309"/>
      <c r="N1415" s="63"/>
      <c r="O1415" s="63"/>
      <c r="P1415" s="63"/>
      <c r="Q1415" s="63"/>
      <c r="R1415" s="422"/>
      <c r="S1415" s="30" t="n">
        <f aca="false">P1415*R1415</f>
        <v>0</v>
      </c>
      <c r="T1415" s="123"/>
      <c r="U1415" s="192" t="n">
        <f aca="false">S1415*$T$828/SUM($S$828:$S$841)</f>
        <v>0</v>
      </c>
      <c r="V1415" s="30" t="n">
        <f aca="false">U1415+S1415</f>
        <v>0</v>
      </c>
      <c r="W1415" s="30" t="e">
        <f aca="false">V1415/P1415</f>
        <v>#DIV/0!</v>
      </c>
    </row>
    <row r="1416" customFormat="false" ht="15" hidden="false" customHeight="true" outlineLevel="0" collapsed="false">
      <c r="A1416" s="122"/>
      <c r="B1416" s="122"/>
      <c r="C1416" s="122"/>
      <c r="D1416" s="122"/>
      <c r="E1416" s="122"/>
      <c r="F1416" s="122"/>
      <c r="G1416" s="86"/>
      <c r="H1416" s="122"/>
      <c r="I1416" s="122"/>
      <c r="J1416" s="122"/>
      <c r="K1416" s="122"/>
      <c r="L1416" s="199"/>
      <c r="M1416" s="122"/>
      <c r="N1416" s="63"/>
      <c r="O1416" s="63"/>
      <c r="P1416" s="63"/>
      <c r="Q1416" s="63"/>
      <c r="R1416" s="422"/>
      <c r="S1416" s="30" t="n">
        <f aca="false">P1416*R1416</f>
        <v>0</v>
      </c>
      <c r="T1416" s="123"/>
      <c r="U1416" s="192" t="n">
        <f aca="false">S1416*$T$828/SUM($S$828:$S$841)</f>
        <v>0</v>
      </c>
      <c r="V1416" s="30" t="n">
        <f aca="false">U1416+S1416</f>
        <v>0</v>
      </c>
      <c r="W1416" s="30" t="e">
        <f aca="false">V1416/P1416</f>
        <v>#DIV/0!</v>
      </c>
    </row>
    <row r="1417" customFormat="false" ht="15" hidden="false" customHeight="true" outlineLevel="0" collapsed="false">
      <c r="A1417" s="122"/>
      <c r="B1417" s="122"/>
      <c r="C1417" s="122"/>
      <c r="D1417" s="122"/>
      <c r="E1417" s="122"/>
      <c r="F1417" s="122"/>
      <c r="G1417" s="86"/>
      <c r="H1417" s="122"/>
      <c r="I1417" s="122"/>
      <c r="J1417" s="122"/>
      <c r="K1417" s="122"/>
      <c r="L1417" s="199"/>
      <c r="M1417" s="122"/>
      <c r="N1417" s="63"/>
      <c r="O1417" s="63"/>
      <c r="P1417" s="63"/>
      <c r="Q1417" s="63"/>
      <c r="R1417" s="422"/>
      <c r="S1417" s="30" t="n">
        <f aca="false">P1417*R1417</f>
        <v>0</v>
      </c>
      <c r="T1417" s="123"/>
      <c r="U1417" s="192" t="n">
        <f aca="false">S1417*$T$828/SUM($S$828:$S$841)</f>
        <v>0</v>
      </c>
      <c r="V1417" s="30" t="n">
        <f aca="false">U1417+S1417</f>
        <v>0</v>
      </c>
      <c r="W1417" s="30" t="e">
        <f aca="false">V1417/P1417</f>
        <v>#DIV/0!</v>
      </c>
    </row>
    <row r="1418" customFormat="false" ht="15" hidden="false" customHeight="true" outlineLevel="0" collapsed="false">
      <c r="A1418" s="122"/>
      <c r="B1418" s="122"/>
      <c r="C1418" s="122"/>
      <c r="D1418" s="122"/>
      <c r="E1418" s="122"/>
      <c r="F1418" s="122"/>
      <c r="G1418" s="86"/>
      <c r="H1418" s="122"/>
      <c r="I1418" s="122"/>
      <c r="J1418" s="122"/>
      <c r="K1418" s="122"/>
      <c r="L1418" s="199"/>
      <c r="M1418" s="122"/>
      <c r="N1418" s="63"/>
      <c r="O1418" s="63"/>
      <c r="P1418" s="63"/>
      <c r="Q1418" s="63"/>
      <c r="R1418" s="422"/>
      <c r="S1418" s="30" t="n">
        <f aca="false">P1418*R1418</f>
        <v>0</v>
      </c>
      <c r="T1418" s="123"/>
      <c r="U1418" s="192" t="n">
        <f aca="false">S1418*$T$828/SUM($S$828:$S$841)</f>
        <v>0</v>
      </c>
      <c r="V1418" s="30" t="n">
        <f aca="false">U1418+S1418</f>
        <v>0</v>
      </c>
      <c r="W1418" s="30" t="e">
        <f aca="false">V1418/P1418</f>
        <v>#DIV/0!</v>
      </c>
    </row>
    <row r="1419" customFormat="false" ht="15" hidden="false" customHeight="true" outlineLevel="0" collapsed="false">
      <c r="A1419" s="122"/>
      <c r="B1419" s="122"/>
      <c r="C1419" s="122"/>
      <c r="D1419" s="122"/>
      <c r="E1419" s="122"/>
      <c r="F1419" s="122"/>
      <c r="G1419" s="86"/>
      <c r="H1419" s="122"/>
      <c r="I1419" s="122"/>
      <c r="J1419" s="122"/>
      <c r="K1419" s="122"/>
      <c r="L1419" s="199"/>
      <c r="M1419" s="122"/>
      <c r="N1419" s="63"/>
      <c r="O1419" s="63"/>
      <c r="P1419" s="63"/>
      <c r="Q1419" s="63"/>
      <c r="R1419" s="422"/>
      <c r="S1419" s="30" t="n">
        <f aca="false">P1419*R1419</f>
        <v>0</v>
      </c>
      <c r="T1419" s="123"/>
      <c r="U1419" s="192" t="n">
        <f aca="false">S1419*$T$828/SUM($S$828:$S$841)</f>
        <v>0</v>
      </c>
      <c r="V1419" s="30" t="n">
        <f aca="false">U1419+S1419</f>
        <v>0</v>
      </c>
      <c r="W1419" s="30" t="e">
        <f aca="false">V1419/P1419</f>
        <v>#DIV/0!</v>
      </c>
    </row>
    <row r="1420" customFormat="false" ht="15" hidden="false" customHeight="true" outlineLevel="0" collapsed="false">
      <c r="A1420" s="122"/>
      <c r="B1420" s="122"/>
      <c r="C1420" s="122"/>
      <c r="D1420" s="122"/>
      <c r="E1420" s="122"/>
      <c r="F1420" s="122"/>
      <c r="G1420" s="86"/>
      <c r="H1420" s="122"/>
      <c r="I1420" s="122"/>
      <c r="J1420" s="122"/>
      <c r="K1420" s="122"/>
      <c r="L1420" s="199"/>
      <c r="M1420" s="122"/>
      <c r="N1420" s="63"/>
      <c r="O1420" s="63"/>
      <c r="P1420" s="63"/>
      <c r="Q1420" s="63"/>
      <c r="R1420" s="422"/>
      <c r="S1420" s="30" t="n">
        <f aca="false">P1420*R1420</f>
        <v>0</v>
      </c>
      <c r="T1420" s="123"/>
      <c r="U1420" s="192" t="n">
        <f aca="false">S1420*$T$828/SUM($S$828:$S$841)</f>
        <v>0</v>
      </c>
      <c r="V1420" s="30" t="n">
        <f aca="false">U1420+S1420</f>
        <v>0</v>
      </c>
      <c r="W1420" s="30" t="e">
        <f aca="false">V1420/P1420</f>
        <v>#DIV/0!</v>
      </c>
    </row>
    <row r="1421" customFormat="false" ht="15" hidden="false" customHeight="true" outlineLevel="0" collapsed="false">
      <c r="A1421" s="122"/>
      <c r="B1421" s="122"/>
      <c r="C1421" s="122"/>
      <c r="D1421" s="122"/>
      <c r="E1421" s="122"/>
      <c r="F1421" s="122"/>
      <c r="G1421" s="86"/>
      <c r="H1421" s="122"/>
      <c r="I1421" s="122"/>
      <c r="J1421" s="122"/>
      <c r="K1421" s="122"/>
      <c r="L1421" s="199"/>
      <c r="M1421" s="122"/>
      <c r="N1421" s="63"/>
      <c r="O1421" s="63"/>
      <c r="P1421" s="63"/>
      <c r="Q1421" s="63"/>
      <c r="R1421" s="422"/>
      <c r="S1421" s="30" t="n">
        <f aca="false">P1421*R1421</f>
        <v>0</v>
      </c>
      <c r="T1421" s="123"/>
      <c r="U1421" s="192" t="n">
        <f aca="false">S1421*$T$828/SUM($S$828:$S$841)</f>
        <v>0</v>
      </c>
      <c r="V1421" s="30" t="n">
        <f aca="false">U1421+S1421</f>
        <v>0</v>
      </c>
      <c r="W1421" s="30" t="e">
        <f aca="false">V1421/P1421</f>
        <v>#DIV/0!</v>
      </c>
    </row>
    <row r="1422" customFormat="false" ht="15" hidden="false" customHeight="true" outlineLevel="0" collapsed="false">
      <c r="A1422" s="122"/>
      <c r="B1422" s="122"/>
      <c r="C1422" s="122"/>
      <c r="D1422" s="122"/>
      <c r="E1422" s="122"/>
      <c r="F1422" s="122"/>
      <c r="G1422" s="86"/>
      <c r="H1422" s="122"/>
      <c r="I1422" s="122"/>
      <c r="J1422" s="122"/>
      <c r="K1422" s="122"/>
      <c r="L1422" s="199"/>
      <c r="M1422" s="122"/>
      <c r="N1422" s="63"/>
      <c r="O1422" s="63"/>
      <c r="P1422" s="63"/>
      <c r="Q1422" s="63"/>
      <c r="R1422" s="422"/>
      <c r="S1422" s="30" t="n">
        <f aca="false">P1422*R1422</f>
        <v>0</v>
      </c>
      <c r="T1422" s="123"/>
      <c r="U1422" s="192" t="n">
        <f aca="false">S1422*$T$828/SUM($S$828:$S$841)</f>
        <v>0</v>
      </c>
      <c r="V1422" s="30" t="n">
        <f aca="false">U1422+S1422</f>
        <v>0</v>
      </c>
      <c r="W1422" s="30" t="e">
        <f aca="false">V1422/P1422</f>
        <v>#DIV/0!</v>
      </c>
    </row>
    <row r="1423" customFormat="false" ht="15" hidden="false" customHeight="true" outlineLevel="0" collapsed="false">
      <c r="A1423" s="122"/>
      <c r="B1423" s="122"/>
      <c r="C1423" s="122"/>
      <c r="D1423" s="122"/>
      <c r="E1423" s="122"/>
      <c r="F1423" s="122"/>
      <c r="G1423" s="86"/>
      <c r="H1423" s="122"/>
      <c r="I1423" s="122"/>
      <c r="J1423" s="122"/>
      <c r="K1423" s="122"/>
      <c r="L1423" s="199"/>
      <c r="M1423" s="122"/>
      <c r="N1423" s="63"/>
      <c r="O1423" s="63"/>
      <c r="P1423" s="63"/>
      <c r="Q1423" s="63"/>
      <c r="R1423" s="422"/>
      <c r="S1423" s="30" t="n">
        <f aca="false">P1423*R1423</f>
        <v>0</v>
      </c>
      <c r="T1423" s="123"/>
      <c r="U1423" s="192" t="n">
        <f aca="false">S1423*$T$828/SUM($S$828:$S$841)</f>
        <v>0</v>
      </c>
      <c r="V1423" s="30" t="n">
        <f aca="false">U1423+S1423</f>
        <v>0</v>
      </c>
      <c r="W1423" s="30" t="e">
        <f aca="false">V1423/P1423</f>
        <v>#DIV/0!</v>
      </c>
    </row>
    <row r="1424" customFormat="false" ht="15" hidden="false" customHeight="true" outlineLevel="0" collapsed="false">
      <c r="A1424" s="122"/>
      <c r="B1424" s="122"/>
      <c r="C1424" s="122"/>
      <c r="D1424" s="122"/>
      <c r="E1424" s="122"/>
      <c r="F1424" s="122"/>
      <c r="G1424" s="86"/>
      <c r="H1424" s="122"/>
      <c r="I1424" s="122"/>
      <c r="J1424" s="122"/>
      <c r="K1424" s="122"/>
      <c r="L1424" s="199"/>
      <c r="M1424" s="122"/>
      <c r="N1424" s="63"/>
      <c r="O1424" s="63"/>
      <c r="P1424" s="63"/>
      <c r="Q1424" s="63"/>
      <c r="R1424" s="422"/>
      <c r="S1424" s="30" t="n">
        <f aca="false">P1424*R1424</f>
        <v>0</v>
      </c>
      <c r="T1424" s="123"/>
      <c r="U1424" s="192" t="n">
        <f aca="false">S1424*$T$828/SUM($S$828:$S$841)</f>
        <v>0</v>
      </c>
      <c r="V1424" s="30" t="n">
        <f aca="false">U1424+S1424</f>
        <v>0</v>
      </c>
      <c r="W1424" s="30" t="e">
        <f aca="false">V1424/P1424</f>
        <v>#DIV/0!</v>
      </c>
    </row>
    <row r="1425" customFormat="false" ht="15" hidden="false" customHeight="true" outlineLevel="0" collapsed="false">
      <c r="A1425" s="122"/>
      <c r="B1425" s="122"/>
      <c r="C1425" s="122"/>
      <c r="D1425" s="122"/>
      <c r="E1425" s="122"/>
      <c r="F1425" s="122"/>
      <c r="G1425" s="86"/>
      <c r="H1425" s="122"/>
      <c r="I1425" s="122"/>
      <c r="J1425" s="122"/>
      <c r="K1425" s="122"/>
      <c r="L1425" s="199"/>
      <c r="M1425" s="122"/>
      <c r="N1425" s="63"/>
      <c r="O1425" s="63"/>
      <c r="P1425" s="63"/>
      <c r="Q1425" s="63"/>
      <c r="R1425" s="422"/>
      <c r="S1425" s="30" t="n">
        <f aca="false">P1425*R1425</f>
        <v>0</v>
      </c>
      <c r="T1425" s="123"/>
      <c r="U1425" s="192" t="n">
        <f aca="false">S1425*$T$828/SUM($S$828:$S$841)</f>
        <v>0</v>
      </c>
      <c r="V1425" s="30" t="n">
        <f aca="false">U1425+S1425</f>
        <v>0</v>
      </c>
      <c r="W1425" s="30" t="e">
        <f aca="false">V1425/P1425</f>
        <v>#DIV/0!</v>
      </c>
    </row>
    <row r="1426" customFormat="false" ht="15" hidden="false" customHeight="true" outlineLevel="0" collapsed="false">
      <c r="A1426" s="122"/>
      <c r="B1426" s="122"/>
      <c r="C1426" s="122"/>
      <c r="D1426" s="122"/>
      <c r="E1426" s="122"/>
      <c r="F1426" s="122"/>
      <c r="G1426" s="86"/>
      <c r="H1426" s="122"/>
      <c r="I1426" s="122"/>
      <c r="J1426" s="122"/>
      <c r="K1426" s="122"/>
      <c r="L1426" s="199"/>
      <c r="M1426" s="122"/>
      <c r="N1426" s="63"/>
      <c r="O1426" s="63"/>
      <c r="P1426" s="63"/>
      <c r="Q1426" s="63"/>
      <c r="R1426" s="422"/>
      <c r="S1426" s="30" t="n">
        <f aca="false">P1426*R1426</f>
        <v>0</v>
      </c>
      <c r="T1426" s="123"/>
      <c r="U1426" s="192" t="n">
        <f aca="false">S1426*$T$828/SUM($S$828:$S$841)</f>
        <v>0</v>
      </c>
      <c r="V1426" s="30" t="n">
        <f aca="false">U1426+S1426</f>
        <v>0</v>
      </c>
      <c r="W1426" s="30" t="e">
        <f aca="false">V1426/P1426</f>
        <v>#DIV/0!</v>
      </c>
    </row>
    <row r="1427" customFormat="false" ht="15" hidden="false" customHeight="true" outlineLevel="0" collapsed="false">
      <c r="A1427" s="122"/>
      <c r="B1427" s="122"/>
      <c r="C1427" s="122"/>
      <c r="D1427" s="122"/>
      <c r="E1427" s="122"/>
      <c r="F1427" s="122"/>
      <c r="G1427" s="86"/>
      <c r="H1427" s="122"/>
      <c r="I1427" s="122"/>
      <c r="J1427" s="122"/>
      <c r="K1427" s="122"/>
      <c r="L1427" s="199"/>
      <c r="M1427" s="122"/>
      <c r="N1427" s="63"/>
      <c r="O1427" s="63"/>
      <c r="P1427" s="63"/>
      <c r="Q1427" s="63"/>
      <c r="R1427" s="422"/>
      <c r="S1427" s="30" t="n">
        <f aca="false">P1427*R1427</f>
        <v>0</v>
      </c>
      <c r="T1427" s="123"/>
      <c r="U1427" s="192" t="n">
        <f aca="false">S1427*$T$828/SUM($S$828:$S$841)</f>
        <v>0</v>
      </c>
      <c r="V1427" s="30" t="n">
        <f aca="false">U1427+S1427</f>
        <v>0</v>
      </c>
      <c r="W1427" s="30" t="e">
        <f aca="false">V1427/P1427</f>
        <v>#DIV/0!</v>
      </c>
    </row>
    <row r="1428" customFormat="false" ht="15.75" hidden="false" customHeight="true" outlineLevel="0" collapsed="false">
      <c r="A1428" s="122"/>
      <c r="B1428" s="122"/>
      <c r="C1428" s="122"/>
      <c r="D1428" s="122"/>
      <c r="E1428" s="122"/>
      <c r="F1428" s="122"/>
      <c r="G1428" s="86"/>
      <c r="H1428" s="122"/>
      <c r="I1428" s="122"/>
      <c r="J1428" s="122"/>
      <c r="K1428" s="122"/>
      <c r="L1428" s="199"/>
      <c r="M1428" s="122"/>
      <c r="N1428" s="63"/>
      <c r="O1428" s="63"/>
      <c r="P1428" s="63"/>
      <c r="Q1428" s="63"/>
      <c r="R1428" s="422"/>
      <c r="S1428" s="30" t="n">
        <f aca="false">P1428*R1428</f>
        <v>0</v>
      </c>
      <c r="T1428" s="123"/>
      <c r="U1428" s="192" t="n">
        <f aca="false">S1428*$T$828/SUM($S$828:$S$841)</f>
        <v>0</v>
      </c>
      <c r="V1428" s="30" t="n">
        <f aca="false">U1428+S1428</f>
        <v>0</v>
      </c>
      <c r="W1428" s="30" t="e">
        <f aca="false">V1428/P1428</f>
        <v>#DIV/0!</v>
      </c>
    </row>
    <row r="1429" customFormat="false" ht="15" hidden="false" customHeight="true" outlineLevel="0" collapsed="false">
      <c r="A1429" s="122"/>
      <c r="B1429" s="122"/>
      <c r="C1429" s="122"/>
      <c r="D1429" s="122"/>
      <c r="E1429" s="122"/>
      <c r="F1429" s="122"/>
      <c r="G1429" s="86"/>
      <c r="H1429" s="61"/>
      <c r="I1429" s="61"/>
      <c r="J1429" s="61"/>
      <c r="K1429" s="122"/>
      <c r="L1429" s="199"/>
      <c r="M1429" s="309"/>
      <c r="N1429" s="63"/>
      <c r="O1429" s="63"/>
      <c r="P1429" s="63"/>
      <c r="Q1429" s="63"/>
      <c r="R1429" s="422"/>
      <c r="S1429" s="30" t="n">
        <f aca="false">P1429*R1429</f>
        <v>0</v>
      </c>
      <c r="T1429" s="123"/>
      <c r="U1429" s="192" t="n">
        <f aca="false">S1429*$T$828/SUM($S$828:$S$841)</f>
        <v>0</v>
      </c>
      <c r="V1429" s="30" t="n">
        <f aca="false">U1429+S1429</f>
        <v>0</v>
      </c>
      <c r="W1429" s="30" t="e">
        <f aca="false">V1429/P1429</f>
        <v>#DIV/0!</v>
      </c>
    </row>
    <row r="1430" customFormat="false" ht="15" hidden="false" customHeight="true" outlineLevel="0" collapsed="false">
      <c r="A1430" s="122"/>
      <c r="B1430" s="122"/>
      <c r="C1430" s="122"/>
      <c r="D1430" s="122"/>
      <c r="E1430" s="122"/>
      <c r="F1430" s="122"/>
      <c r="G1430" s="86"/>
      <c r="H1430" s="61"/>
      <c r="I1430" s="61"/>
      <c r="J1430" s="61"/>
      <c r="K1430" s="122"/>
      <c r="L1430" s="199"/>
      <c r="M1430" s="309"/>
      <c r="N1430" s="63"/>
      <c r="O1430" s="63"/>
      <c r="P1430" s="63"/>
      <c r="Q1430" s="63"/>
      <c r="R1430" s="422"/>
      <c r="S1430" s="30" t="n">
        <f aca="false">P1430*R1430</f>
        <v>0</v>
      </c>
      <c r="T1430" s="123"/>
      <c r="U1430" s="192" t="n">
        <f aca="false">S1430*$T$828/SUM($S$828:$S$841)</f>
        <v>0</v>
      </c>
      <c r="V1430" s="30" t="n">
        <f aca="false">U1430+S1430</f>
        <v>0</v>
      </c>
      <c r="W1430" s="30" t="e">
        <f aca="false">V1430/P1430</f>
        <v>#DIV/0!</v>
      </c>
    </row>
    <row r="1431" customFormat="false" ht="15.75" hidden="false" customHeight="true" outlineLevel="0" collapsed="false">
      <c r="A1431" s="122"/>
      <c r="B1431" s="122"/>
      <c r="C1431" s="122"/>
      <c r="D1431" s="122"/>
      <c r="E1431" s="122"/>
      <c r="F1431" s="122"/>
      <c r="G1431" s="86"/>
      <c r="H1431" s="61"/>
      <c r="I1431" s="61"/>
      <c r="J1431" s="61"/>
      <c r="K1431" s="122"/>
      <c r="L1431" s="199"/>
      <c r="M1431" s="309"/>
      <c r="N1431" s="63"/>
      <c r="O1431" s="63"/>
      <c r="P1431" s="63"/>
      <c r="Q1431" s="63"/>
      <c r="R1431" s="422"/>
      <c r="S1431" s="30" t="n">
        <f aca="false">P1431*R1431</f>
        <v>0</v>
      </c>
      <c r="T1431" s="123"/>
      <c r="U1431" s="192" t="n">
        <f aca="false">S1431*$T$828/SUM($S$828:$S$841)</f>
        <v>0</v>
      </c>
      <c r="V1431" s="30" t="n">
        <f aca="false">U1431+S1431</f>
        <v>0</v>
      </c>
      <c r="W1431" s="30" t="e">
        <f aca="false">V1431/P1431</f>
        <v>#DIV/0!</v>
      </c>
    </row>
    <row r="1432" customFormat="false" ht="15" hidden="false" customHeight="true" outlineLevel="0" collapsed="false">
      <c r="A1432" s="122"/>
      <c r="B1432" s="122"/>
      <c r="C1432" s="122"/>
      <c r="D1432" s="122"/>
      <c r="E1432" s="122"/>
      <c r="F1432" s="122"/>
      <c r="G1432" s="86"/>
      <c r="H1432" s="61"/>
      <c r="I1432" s="61"/>
      <c r="J1432" s="61"/>
      <c r="K1432" s="122"/>
      <c r="L1432" s="199"/>
      <c r="M1432" s="309"/>
      <c r="N1432" s="63"/>
      <c r="O1432" s="63"/>
      <c r="P1432" s="63"/>
      <c r="Q1432" s="63"/>
      <c r="R1432" s="422"/>
      <c r="S1432" s="30" t="n">
        <f aca="false">P1432*R1432</f>
        <v>0</v>
      </c>
      <c r="T1432" s="123"/>
      <c r="U1432" s="192" t="n">
        <f aca="false">S1432*$T$828/SUM($S$828:$S$841)</f>
        <v>0</v>
      </c>
      <c r="V1432" s="30" t="n">
        <f aca="false">U1432+S1432</f>
        <v>0</v>
      </c>
      <c r="W1432" s="30" t="e">
        <f aca="false">V1432/P1432</f>
        <v>#DIV/0!</v>
      </c>
    </row>
    <row r="1433" customFormat="false" ht="15" hidden="false" customHeight="true" outlineLevel="0" collapsed="false">
      <c r="A1433" s="122"/>
      <c r="B1433" s="122"/>
      <c r="C1433" s="122"/>
      <c r="D1433" s="122"/>
      <c r="E1433" s="122"/>
      <c r="F1433" s="122"/>
      <c r="G1433" s="86"/>
      <c r="H1433" s="61"/>
      <c r="I1433" s="61"/>
      <c r="J1433" s="61"/>
      <c r="K1433" s="122"/>
      <c r="L1433" s="199"/>
      <c r="M1433" s="309"/>
      <c r="N1433" s="63"/>
      <c r="O1433" s="63"/>
      <c r="P1433" s="63"/>
      <c r="Q1433" s="63"/>
      <c r="R1433" s="422"/>
      <c r="S1433" s="30" t="n">
        <f aca="false">P1433*R1433</f>
        <v>0</v>
      </c>
      <c r="T1433" s="123"/>
      <c r="U1433" s="192" t="n">
        <f aca="false">S1433*$T$828/SUM($S$828:$S$841)</f>
        <v>0</v>
      </c>
      <c r="V1433" s="30" t="n">
        <f aca="false">U1433+S1433</f>
        <v>0</v>
      </c>
      <c r="W1433" s="30" t="e">
        <f aca="false">V1433/P1433</f>
        <v>#DIV/0!</v>
      </c>
    </row>
    <row r="1434" customFormat="false" ht="15" hidden="false" customHeight="true" outlineLevel="0" collapsed="false">
      <c r="A1434" s="122"/>
      <c r="B1434" s="122"/>
      <c r="C1434" s="122"/>
      <c r="D1434" s="122"/>
      <c r="E1434" s="122"/>
      <c r="F1434" s="122"/>
      <c r="G1434" s="86"/>
      <c r="H1434" s="61"/>
      <c r="I1434" s="61"/>
      <c r="J1434" s="61"/>
      <c r="K1434" s="122"/>
      <c r="L1434" s="199"/>
      <c r="M1434" s="309"/>
      <c r="N1434" s="63"/>
      <c r="O1434" s="63"/>
      <c r="P1434" s="63"/>
      <c r="Q1434" s="63"/>
      <c r="R1434" s="422"/>
      <c r="S1434" s="30" t="n">
        <f aca="false">P1434*R1434</f>
        <v>0</v>
      </c>
      <c r="T1434" s="123"/>
      <c r="U1434" s="192" t="n">
        <f aca="false">S1434*$T$828/SUM($S$828:$S$841)</f>
        <v>0</v>
      </c>
      <c r="V1434" s="30" t="n">
        <f aca="false">U1434+S1434</f>
        <v>0</v>
      </c>
      <c r="W1434" s="30" t="e">
        <f aca="false">V1434/P1434</f>
        <v>#DIV/0!</v>
      </c>
    </row>
    <row r="1435" customFormat="false" ht="15" hidden="false" customHeight="true" outlineLevel="0" collapsed="false">
      <c r="A1435" s="122"/>
      <c r="B1435" s="122"/>
      <c r="C1435" s="122"/>
      <c r="D1435" s="122"/>
      <c r="E1435" s="122"/>
      <c r="F1435" s="122"/>
      <c r="G1435" s="86"/>
      <c r="H1435" s="61"/>
      <c r="I1435" s="61"/>
      <c r="J1435" s="61"/>
      <c r="K1435" s="122"/>
      <c r="L1435" s="199"/>
      <c r="M1435" s="309"/>
      <c r="N1435" s="63"/>
      <c r="O1435" s="63"/>
      <c r="P1435" s="63"/>
      <c r="Q1435" s="63"/>
      <c r="R1435" s="422"/>
      <c r="S1435" s="30" t="n">
        <f aca="false">P1435*R1435</f>
        <v>0</v>
      </c>
      <c r="T1435" s="123"/>
      <c r="U1435" s="192" t="n">
        <f aca="false">S1435*$T$828/SUM($S$828:$S$841)</f>
        <v>0</v>
      </c>
      <c r="V1435" s="30" t="n">
        <f aca="false">U1435+S1435</f>
        <v>0</v>
      </c>
      <c r="W1435" s="30" t="e">
        <f aca="false">V1435/P1435</f>
        <v>#DIV/0!</v>
      </c>
    </row>
    <row r="1436" customFormat="false" ht="15" hidden="false" customHeight="true" outlineLevel="0" collapsed="false">
      <c r="A1436" s="122"/>
      <c r="B1436" s="122"/>
      <c r="C1436" s="122"/>
      <c r="D1436" s="122"/>
      <c r="E1436" s="122"/>
      <c r="F1436" s="122"/>
      <c r="G1436" s="86"/>
      <c r="H1436" s="61"/>
      <c r="I1436" s="61"/>
      <c r="J1436" s="61"/>
      <c r="K1436" s="122"/>
      <c r="L1436" s="199"/>
      <c r="M1436" s="309"/>
      <c r="N1436" s="63"/>
      <c r="O1436" s="63"/>
      <c r="P1436" s="63"/>
      <c r="Q1436" s="63"/>
      <c r="R1436" s="422"/>
      <c r="S1436" s="30" t="n">
        <f aca="false">P1436*R1436</f>
        <v>0</v>
      </c>
      <c r="T1436" s="123"/>
      <c r="U1436" s="192" t="n">
        <f aca="false">S1436*$T$828/SUM($S$828:$S$841)</f>
        <v>0</v>
      </c>
      <c r="V1436" s="30" t="n">
        <f aca="false">U1436+S1436</f>
        <v>0</v>
      </c>
      <c r="W1436" s="30" t="e">
        <f aca="false">V1436/P1436</f>
        <v>#DIV/0!</v>
      </c>
    </row>
    <row r="1437" customFormat="false" ht="15.75" hidden="false" customHeight="true" outlineLevel="0" collapsed="false">
      <c r="A1437" s="122"/>
      <c r="B1437" s="122"/>
      <c r="C1437" s="122"/>
      <c r="D1437" s="122"/>
      <c r="E1437" s="122"/>
      <c r="F1437" s="122"/>
      <c r="G1437" s="86"/>
      <c r="H1437" s="61"/>
      <c r="I1437" s="61"/>
      <c r="J1437" s="61"/>
      <c r="K1437" s="122"/>
      <c r="L1437" s="199"/>
      <c r="M1437" s="309"/>
      <c r="N1437" s="63"/>
      <c r="O1437" s="63"/>
      <c r="P1437" s="63"/>
      <c r="Q1437" s="63"/>
      <c r="R1437" s="422"/>
      <c r="S1437" s="30" t="n">
        <f aca="false">P1437*R1437</f>
        <v>0</v>
      </c>
      <c r="T1437" s="123"/>
      <c r="U1437" s="192" t="n">
        <f aca="false">S1437*$T$828/SUM($S$828:$S$841)</f>
        <v>0</v>
      </c>
      <c r="V1437" s="30" t="n">
        <f aca="false">U1437+S1437</f>
        <v>0</v>
      </c>
      <c r="W1437" s="30" t="e">
        <f aca="false">V1437/P1437</f>
        <v>#DIV/0!</v>
      </c>
    </row>
    <row r="1438" customFormat="false" ht="15" hidden="false" customHeight="true" outlineLevel="0" collapsed="false">
      <c r="A1438" s="122"/>
      <c r="B1438" s="122"/>
      <c r="C1438" s="122"/>
      <c r="D1438" s="122"/>
      <c r="E1438" s="122"/>
      <c r="F1438" s="122"/>
      <c r="G1438" s="86"/>
      <c r="H1438" s="61"/>
      <c r="I1438" s="61"/>
      <c r="J1438" s="61"/>
      <c r="K1438" s="122"/>
      <c r="L1438" s="199"/>
      <c r="M1438" s="309"/>
      <c r="N1438" s="63"/>
      <c r="O1438" s="63"/>
      <c r="P1438" s="63"/>
      <c r="Q1438" s="63"/>
      <c r="R1438" s="422"/>
      <c r="S1438" s="30" t="n">
        <f aca="false">P1438*R1438</f>
        <v>0</v>
      </c>
      <c r="T1438" s="123"/>
      <c r="U1438" s="192" t="n">
        <f aca="false">S1438*$T$828/SUM($S$828:$S$841)</f>
        <v>0</v>
      </c>
      <c r="V1438" s="30" t="n">
        <f aca="false">U1438+S1438</f>
        <v>0</v>
      </c>
      <c r="W1438" s="30" t="e">
        <f aca="false">V1438/P1438</f>
        <v>#DIV/0!</v>
      </c>
    </row>
    <row r="1439" customFormat="false" ht="15.75" hidden="false" customHeight="true" outlineLevel="0" collapsed="false">
      <c r="A1439" s="122"/>
      <c r="B1439" s="122"/>
      <c r="C1439" s="122"/>
      <c r="D1439" s="122"/>
      <c r="E1439" s="122"/>
      <c r="F1439" s="122"/>
      <c r="G1439" s="86"/>
      <c r="H1439" s="61"/>
      <c r="I1439" s="61"/>
      <c r="J1439" s="61"/>
      <c r="K1439" s="122"/>
      <c r="L1439" s="199"/>
      <c r="M1439" s="309"/>
      <c r="N1439" s="63"/>
      <c r="O1439" s="63"/>
      <c r="P1439" s="63"/>
      <c r="Q1439" s="63"/>
      <c r="R1439" s="422"/>
      <c r="S1439" s="30" t="n">
        <f aca="false">P1439*R1439</f>
        <v>0</v>
      </c>
      <c r="T1439" s="123"/>
      <c r="U1439" s="192" t="n">
        <f aca="false">S1439*$T$828/SUM($S$828:$S$841)</f>
        <v>0</v>
      </c>
      <c r="V1439" s="30" t="n">
        <f aca="false">U1439+S1439</f>
        <v>0</v>
      </c>
      <c r="W1439" s="30" t="e">
        <f aca="false">V1439/P1439</f>
        <v>#DIV/0!</v>
      </c>
    </row>
    <row r="1440" customFormat="false" ht="15" hidden="false" customHeight="true" outlineLevel="0" collapsed="false">
      <c r="A1440" s="122"/>
      <c r="B1440" s="122"/>
      <c r="C1440" s="122"/>
      <c r="D1440" s="122"/>
      <c r="E1440" s="122"/>
      <c r="F1440" s="122"/>
      <c r="G1440" s="86"/>
      <c r="H1440" s="61"/>
      <c r="I1440" s="61"/>
      <c r="J1440" s="61"/>
      <c r="K1440" s="122"/>
      <c r="L1440" s="199"/>
      <c r="M1440" s="122"/>
      <c r="N1440" s="63"/>
      <c r="O1440" s="63"/>
      <c r="P1440" s="63"/>
      <c r="Q1440" s="63"/>
      <c r="R1440" s="422"/>
      <c r="S1440" s="30" t="n">
        <f aca="false">P1440*R1440</f>
        <v>0</v>
      </c>
      <c r="T1440" s="123"/>
      <c r="U1440" s="192" t="n">
        <f aca="false">S1440*$T$828/SUM($S$828:$S$841)</f>
        <v>0</v>
      </c>
      <c r="V1440" s="30" t="n">
        <f aca="false">U1440+S1440</f>
        <v>0</v>
      </c>
      <c r="W1440" s="30" t="e">
        <f aca="false">V1440/P1440</f>
        <v>#DIV/0!</v>
      </c>
    </row>
    <row r="1441" customFormat="false" ht="15" hidden="false" customHeight="true" outlineLevel="0" collapsed="false">
      <c r="A1441" s="122"/>
      <c r="B1441" s="122"/>
      <c r="C1441" s="122"/>
      <c r="D1441" s="122"/>
      <c r="E1441" s="122"/>
      <c r="F1441" s="122"/>
      <c r="G1441" s="86"/>
      <c r="H1441" s="61"/>
      <c r="I1441" s="61"/>
      <c r="J1441" s="61"/>
      <c r="K1441" s="122"/>
      <c r="L1441" s="199"/>
      <c r="M1441" s="122"/>
      <c r="N1441" s="63"/>
      <c r="O1441" s="63"/>
      <c r="P1441" s="63"/>
      <c r="Q1441" s="63"/>
      <c r="R1441" s="422"/>
      <c r="S1441" s="30" t="n">
        <f aca="false">P1441*R1441</f>
        <v>0</v>
      </c>
      <c r="T1441" s="123"/>
      <c r="U1441" s="192" t="n">
        <f aca="false">S1441*$T$828/SUM($S$828:$S$841)</f>
        <v>0</v>
      </c>
      <c r="V1441" s="30" t="n">
        <f aca="false">U1441+S1441</f>
        <v>0</v>
      </c>
      <c r="W1441" s="30" t="e">
        <f aca="false">V1441/P1441</f>
        <v>#DIV/0!</v>
      </c>
    </row>
    <row r="1442" customFormat="false" ht="15" hidden="false" customHeight="true" outlineLevel="0" collapsed="false">
      <c r="A1442" s="122"/>
      <c r="B1442" s="122"/>
      <c r="C1442" s="122"/>
      <c r="D1442" s="122"/>
      <c r="E1442" s="122"/>
      <c r="F1442" s="122"/>
      <c r="G1442" s="86"/>
      <c r="H1442" s="61"/>
      <c r="I1442" s="61"/>
      <c r="J1442" s="61"/>
      <c r="K1442" s="122"/>
      <c r="L1442" s="199"/>
      <c r="M1442" s="122"/>
      <c r="N1442" s="63"/>
      <c r="O1442" s="63"/>
      <c r="P1442" s="63"/>
      <c r="Q1442" s="63"/>
      <c r="R1442" s="422"/>
      <c r="S1442" s="30" t="n">
        <f aca="false">P1442*R1442</f>
        <v>0</v>
      </c>
      <c r="T1442" s="123"/>
      <c r="U1442" s="192" t="n">
        <f aca="false">S1442*$T$828/SUM($S$828:$S$841)</f>
        <v>0</v>
      </c>
      <c r="V1442" s="30" t="n">
        <f aca="false">U1442+S1442</f>
        <v>0</v>
      </c>
      <c r="W1442" s="30" t="e">
        <f aca="false">V1442/P1442</f>
        <v>#DIV/0!</v>
      </c>
    </row>
    <row r="1443" customFormat="false" ht="15" hidden="false" customHeight="true" outlineLevel="0" collapsed="false">
      <c r="A1443" s="122"/>
      <c r="B1443" s="122"/>
      <c r="C1443" s="122"/>
      <c r="D1443" s="122"/>
      <c r="E1443" s="122"/>
      <c r="F1443" s="122"/>
      <c r="G1443" s="86"/>
      <c r="H1443" s="61"/>
      <c r="I1443" s="61"/>
      <c r="J1443" s="61"/>
      <c r="K1443" s="122"/>
      <c r="L1443" s="199"/>
      <c r="M1443" s="122"/>
      <c r="N1443" s="63"/>
      <c r="O1443" s="63"/>
      <c r="P1443" s="63"/>
      <c r="Q1443" s="63"/>
      <c r="R1443" s="422"/>
      <c r="S1443" s="30" t="n">
        <f aca="false">P1443*R1443</f>
        <v>0</v>
      </c>
      <c r="T1443" s="123"/>
      <c r="U1443" s="192" t="n">
        <f aca="false">S1443*$T$828/SUM($S$828:$S$841)</f>
        <v>0</v>
      </c>
      <c r="V1443" s="30" t="n">
        <f aca="false">U1443+S1443</f>
        <v>0</v>
      </c>
      <c r="W1443" s="30" t="e">
        <f aca="false">V1443/P1443</f>
        <v>#DIV/0!</v>
      </c>
    </row>
    <row r="1444" customFormat="false" ht="15" hidden="false" customHeight="true" outlineLevel="0" collapsed="false">
      <c r="A1444" s="122"/>
      <c r="B1444" s="122"/>
      <c r="C1444" s="122"/>
      <c r="D1444" s="122"/>
      <c r="E1444" s="122"/>
      <c r="F1444" s="122"/>
      <c r="G1444" s="86"/>
      <c r="H1444" s="61"/>
      <c r="I1444" s="61"/>
      <c r="J1444" s="61"/>
      <c r="K1444" s="122"/>
      <c r="L1444" s="199"/>
      <c r="M1444" s="122"/>
      <c r="N1444" s="63"/>
      <c r="O1444" s="63"/>
      <c r="P1444" s="63"/>
      <c r="Q1444" s="63"/>
      <c r="R1444" s="422"/>
      <c r="S1444" s="30" t="n">
        <f aca="false">P1444*R1444</f>
        <v>0</v>
      </c>
      <c r="T1444" s="123"/>
      <c r="U1444" s="192" t="n">
        <f aca="false">S1444*$T$828/SUM($S$828:$S$841)</f>
        <v>0</v>
      </c>
      <c r="V1444" s="30" t="n">
        <f aca="false">U1444+S1444</f>
        <v>0</v>
      </c>
      <c r="W1444" s="30" t="e">
        <f aca="false">V1444/P1444</f>
        <v>#DIV/0!</v>
      </c>
    </row>
    <row r="1445" customFormat="false" ht="15" hidden="false" customHeight="true" outlineLevel="0" collapsed="false">
      <c r="A1445" s="122"/>
      <c r="B1445" s="122"/>
      <c r="C1445" s="122"/>
      <c r="D1445" s="122"/>
      <c r="E1445" s="122"/>
      <c r="F1445" s="122"/>
      <c r="G1445" s="86"/>
      <c r="H1445" s="61"/>
      <c r="I1445" s="61"/>
      <c r="J1445" s="61"/>
      <c r="K1445" s="122"/>
      <c r="L1445" s="199"/>
      <c r="M1445" s="122"/>
      <c r="N1445" s="63"/>
      <c r="O1445" s="63"/>
      <c r="P1445" s="63"/>
      <c r="Q1445" s="63"/>
      <c r="R1445" s="422"/>
      <c r="S1445" s="30" t="n">
        <f aca="false">P1445*R1445</f>
        <v>0</v>
      </c>
      <c r="T1445" s="123"/>
      <c r="U1445" s="192" t="n">
        <f aca="false">S1445*$T$828/SUM($S$828:$S$841)</f>
        <v>0</v>
      </c>
      <c r="V1445" s="30" t="n">
        <f aca="false">U1445+S1445</f>
        <v>0</v>
      </c>
      <c r="W1445" s="30" t="e">
        <f aca="false">V1445/P1445</f>
        <v>#DIV/0!</v>
      </c>
    </row>
    <row r="1446" customFormat="false" ht="15" hidden="false" customHeight="true" outlineLevel="0" collapsed="false">
      <c r="A1446" s="122"/>
      <c r="B1446" s="122"/>
      <c r="C1446" s="122"/>
      <c r="D1446" s="122"/>
      <c r="E1446" s="122"/>
      <c r="F1446" s="122"/>
      <c r="G1446" s="86"/>
      <c r="H1446" s="61"/>
      <c r="I1446" s="61"/>
      <c r="J1446" s="61"/>
      <c r="K1446" s="122"/>
      <c r="L1446" s="199"/>
      <c r="M1446" s="122"/>
      <c r="N1446" s="63"/>
      <c r="O1446" s="63"/>
      <c r="P1446" s="63"/>
      <c r="Q1446" s="63"/>
      <c r="R1446" s="422"/>
      <c r="S1446" s="30" t="n">
        <f aca="false">P1446*R1446</f>
        <v>0</v>
      </c>
      <c r="T1446" s="123"/>
      <c r="U1446" s="192" t="n">
        <f aca="false">S1446*$T$828/SUM($S$828:$S$841)</f>
        <v>0</v>
      </c>
      <c r="V1446" s="30" t="n">
        <f aca="false">U1446+S1446</f>
        <v>0</v>
      </c>
      <c r="W1446" s="30" t="e">
        <f aca="false">V1446/P1446</f>
        <v>#DIV/0!</v>
      </c>
    </row>
    <row r="1447" customFormat="false" ht="15" hidden="false" customHeight="true" outlineLevel="0" collapsed="false">
      <c r="A1447" s="122"/>
      <c r="B1447" s="122"/>
      <c r="C1447" s="122"/>
      <c r="D1447" s="122"/>
      <c r="E1447" s="122"/>
      <c r="F1447" s="122"/>
      <c r="G1447" s="86"/>
      <c r="H1447" s="61"/>
      <c r="I1447" s="61"/>
      <c r="J1447" s="61"/>
      <c r="K1447" s="122"/>
      <c r="L1447" s="199"/>
      <c r="M1447" s="122"/>
      <c r="N1447" s="63"/>
      <c r="O1447" s="63"/>
      <c r="P1447" s="63"/>
      <c r="Q1447" s="63"/>
      <c r="R1447" s="422"/>
      <c r="S1447" s="30" t="n">
        <f aca="false">P1447*R1447</f>
        <v>0</v>
      </c>
      <c r="T1447" s="123"/>
      <c r="U1447" s="192" t="n">
        <f aca="false">S1447*$T$828/SUM($S$828:$S$841)</f>
        <v>0</v>
      </c>
      <c r="V1447" s="30" t="n">
        <f aca="false">U1447+S1447</f>
        <v>0</v>
      </c>
      <c r="W1447" s="30" t="e">
        <f aca="false">V1447/P1447</f>
        <v>#DIV/0!</v>
      </c>
    </row>
    <row r="1448" customFormat="false" ht="15" hidden="false" customHeight="true" outlineLevel="0" collapsed="false">
      <c r="A1448" s="122"/>
      <c r="B1448" s="122"/>
      <c r="C1448" s="122"/>
      <c r="D1448" s="122"/>
      <c r="E1448" s="122"/>
      <c r="F1448" s="122"/>
      <c r="G1448" s="86"/>
      <c r="H1448" s="61"/>
      <c r="I1448" s="61"/>
      <c r="J1448" s="61"/>
      <c r="K1448" s="122"/>
      <c r="L1448" s="199"/>
      <c r="M1448" s="122"/>
      <c r="N1448" s="63"/>
      <c r="O1448" s="63"/>
      <c r="P1448" s="63"/>
      <c r="Q1448" s="63"/>
      <c r="R1448" s="422"/>
      <c r="S1448" s="30" t="n">
        <f aca="false">P1448*R1448</f>
        <v>0</v>
      </c>
      <c r="T1448" s="123"/>
      <c r="U1448" s="192" t="n">
        <f aca="false">S1448*$T$828/SUM($S$828:$S$841)</f>
        <v>0</v>
      </c>
      <c r="V1448" s="30" t="n">
        <f aca="false">U1448+S1448</f>
        <v>0</v>
      </c>
      <c r="W1448" s="30" t="e">
        <f aca="false">V1448/P1448</f>
        <v>#DIV/0!</v>
      </c>
    </row>
    <row r="1449" customFormat="false" ht="15" hidden="false" customHeight="true" outlineLevel="0" collapsed="false">
      <c r="A1449" s="122"/>
      <c r="B1449" s="122"/>
      <c r="C1449" s="122"/>
      <c r="D1449" s="122"/>
      <c r="E1449" s="122"/>
      <c r="F1449" s="122"/>
      <c r="G1449" s="86"/>
      <c r="H1449" s="61"/>
      <c r="I1449" s="61"/>
      <c r="J1449" s="61"/>
      <c r="K1449" s="122"/>
      <c r="L1449" s="199"/>
      <c r="M1449" s="122"/>
      <c r="N1449" s="63"/>
      <c r="O1449" s="63"/>
      <c r="P1449" s="63"/>
      <c r="Q1449" s="63"/>
      <c r="R1449" s="422"/>
      <c r="S1449" s="30" t="n">
        <f aca="false">P1449*R1449</f>
        <v>0</v>
      </c>
      <c r="T1449" s="123"/>
      <c r="U1449" s="192" t="n">
        <f aca="false">S1449*$T$828/SUM($S$828:$S$841)</f>
        <v>0</v>
      </c>
      <c r="V1449" s="30" t="n">
        <f aca="false">U1449+S1449</f>
        <v>0</v>
      </c>
      <c r="W1449" s="30" t="e">
        <f aca="false">V1449/P1449</f>
        <v>#DIV/0!</v>
      </c>
    </row>
    <row r="1450" customFormat="false" ht="15.75" hidden="false" customHeight="true" outlineLevel="0" collapsed="false">
      <c r="A1450" s="122"/>
      <c r="B1450" s="122"/>
      <c r="C1450" s="122"/>
      <c r="D1450" s="122"/>
      <c r="E1450" s="122"/>
      <c r="F1450" s="122"/>
      <c r="G1450" s="86"/>
      <c r="H1450" s="61"/>
      <c r="I1450" s="61"/>
      <c r="J1450" s="61"/>
      <c r="K1450" s="122"/>
      <c r="L1450" s="199"/>
      <c r="M1450" s="122"/>
      <c r="N1450" s="63"/>
      <c r="O1450" s="63"/>
      <c r="P1450" s="63"/>
      <c r="Q1450" s="63"/>
      <c r="R1450" s="422"/>
      <c r="S1450" s="30" t="n">
        <f aca="false">P1450*R1450</f>
        <v>0</v>
      </c>
      <c r="T1450" s="123"/>
      <c r="U1450" s="192" t="n">
        <f aca="false">S1450*$T$828/SUM($S$828:$S$841)</f>
        <v>0</v>
      </c>
      <c r="V1450" s="30" t="n">
        <f aca="false">U1450+S1450</f>
        <v>0</v>
      </c>
      <c r="W1450" s="30" t="e">
        <f aca="false">V1450/P1450</f>
        <v>#DIV/0!</v>
      </c>
    </row>
    <row r="1451" customFormat="false" ht="15" hidden="false" customHeight="true" outlineLevel="0" collapsed="false">
      <c r="A1451" s="122"/>
      <c r="B1451" s="122"/>
      <c r="C1451" s="122"/>
      <c r="D1451" s="122"/>
      <c r="E1451" s="122"/>
      <c r="F1451" s="122"/>
      <c r="G1451" s="86"/>
      <c r="H1451" s="61"/>
      <c r="I1451" s="61"/>
      <c r="J1451" s="61"/>
      <c r="K1451" s="122"/>
      <c r="L1451" s="199"/>
      <c r="M1451" s="122"/>
      <c r="N1451" s="63"/>
      <c r="O1451" s="63"/>
      <c r="P1451" s="63"/>
      <c r="Q1451" s="63"/>
      <c r="R1451" s="422"/>
      <c r="S1451" s="30" t="n">
        <f aca="false">P1451*R1451</f>
        <v>0</v>
      </c>
      <c r="T1451" s="123"/>
      <c r="U1451" s="192" t="n">
        <f aca="false">S1451*$T$828/SUM($S$828:$S$841)</f>
        <v>0</v>
      </c>
      <c r="V1451" s="30" t="n">
        <f aca="false">U1451+S1451</f>
        <v>0</v>
      </c>
      <c r="W1451" s="30" t="e">
        <f aca="false">V1451/P1451</f>
        <v>#DIV/0!</v>
      </c>
    </row>
    <row r="1452" customFormat="false" ht="15" hidden="false" customHeight="true" outlineLevel="0" collapsed="false">
      <c r="A1452" s="122"/>
      <c r="B1452" s="122"/>
      <c r="C1452" s="122"/>
      <c r="D1452" s="122"/>
      <c r="E1452" s="122"/>
      <c r="F1452" s="122"/>
      <c r="G1452" s="86"/>
      <c r="H1452" s="61"/>
      <c r="I1452" s="61"/>
      <c r="J1452" s="61"/>
      <c r="K1452" s="122"/>
      <c r="L1452" s="199"/>
      <c r="M1452" s="122"/>
      <c r="N1452" s="63"/>
      <c r="O1452" s="63"/>
      <c r="P1452" s="63"/>
      <c r="Q1452" s="63"/>
      <c r="R1452" s="422"/>
      <c r="S1452" s="30" t="n">
        <f aca="false">P1452*R1452</f>
        <v>0</v>
      </c>
      <c r="T1452" s="123"/>
      <c r="U1452" s="192" t="n">
        <f aca="false">S1452*$T$828/SUM($S$828:$S$841)</f>
        <v>0</v>
      </c>
      <c r="V1452" s="30" t="n">
        <f aca="false">U1452+S1452</f>
        <v>0</v>
      </c>
      <c r="W1452" s="30" t="e">
        <f aca="false">V1452/P1452</f>
        <v>#DIV/0!</v>
      </c>
    </row>
    <row r="1453" customFormat="false" ht="15" hidden="false" customHeight="true" outlineLevel="0" collapsed="false">
      <c r="A1453" s="122"/>
      <c r="B1453" s="122"/>
      <c r="C1453" s="122"/>
      <c r="D1453" s="122"/>
      <c r="E1453" s="122"/>
      <c r="F1453" s="122"/>
      <c r="G1453" s="86"/>
      <c r="H1453" s="61"/>
      <c r="I1453" s="61"/>
      <c r="J1453" s="61"/>
      <c r="K1453" s="122"/>
      <c r="L1453" s="199"/>
      <c r="M1453" s="122"/>
      <c r="N1453" s="63"/>
      <c r="O1453" s="63"/>
      <c r="P1453" s="63"/>
      <c r="Q1453" s="63"/>
      <c r="R1453" s="422"/>
      <c r="S1453" s="30" t="n">
        <f aca="false">P1453*R1453</f>
        <v>0</v>
      </c>
      <c r="T1453" s="123"/>
      <c r="U1453" s="192" t="n">
        <f aca="false">S1453*$T$828/SUM($S$828:$S$841)</f>
        <v>0</v>
      </c>
      <c r="V1453" s="30" t="n">
        <f aca="false">U1453+S1453</f>
        <v>0</v>
      </c>
      <c r="W1453" s="30" t="e">
        <f aca="false">V1453/P1453</f>
        <v>#DIV/0!</v>
      </c>
    </row>
    <row r="1454" customFormat="false" ht="15" hidden="false" customHeight="true" outlineLevel="0" collapsed="false">
      <c r="A1454" s="122"/>
      <c r="B1454" s="122"/>
      <c r="C1454" s="122"/>
      <c r="D1454" s="122"/>
      <c r="E1454" s="122"/>
      <c r="F1454" s="122"/>
      <c r="G1454" s="86"/>
      <c r="H1454" s="61"/>
      <c r="I1454" s="61"/>
      <c r="J1454" s="61"/>
      <c r="K1454" s="122"/>
      <c r="L1454" s="199"/>
      <c r="M1454" s="122"/>
      <c r="N1454" s="63"/>
      <c r="O1454" s="63"/>
      <c r="P1454" s="63"/>
      <c r="Q1454" s="63"/>
      <c r="R1454" s="422"/>
      <c r="S1454" s="30" t="n">
        <f aca="false">P1454*R1454</f>
        <v>0</v>
      </c>
      <c r="T1454" s="123"/>
      <c r="U1454" s="192" t="n">
        <f aca="false">S1454*$T$828/SUM($S$828:$S$841)</f>
        <v>0</v>
      </c>
      <c r="V1454" s="30" t="n">
        <f aca="false">U1454+S1454</f>
        <v>0</v>
      </c>
      <c r="W1454" s="30" t="e">
        <f aca="false">V1454/P1454</f>
        <v>#DIV/0!</v>
      </c>
    </row>
    <row r="1455" customFormat="false" ht="15" hidden="false" customHeight="true" outlineLevel="0" collapsed="false">
      <c r="A1455" s="122"/>
      <c r="B1455" s="122"/>
      <c r="C1455" s="122"/>
      <c r="D1455" s="122"/>
      <c r="E1455" s="122"/>
      <c r="F1455" s="122"/>
      <c r="G1455" s="86"/>
      <c r="H1455" s="61"/>
      <c r="I1455" s="61"/>
      <c r="J1455" s="61"/>
      <c r="K1455" s="122"/>
      <c r="L1455" s="199"/>
      <c r="M1455" s="122"/>
      <c r="N1455" s="63"/>
      <c r="O1455" s="63"/>
      <c r="P1455" s="63"/>
      <c r="Q1455" s="63"/>
      <c r="R1455" s="422"/>
      <c r="S1455" s="30" t="n">
        <f aca="false">P1455*R1455</f>
        <v>0</v>
      </c>
      <c r="T1455" s="123"/>
      <c r="U1455" s="192" t="n">
        <f aca="false">S1455*$T$828/SUM($S$828:$S$841)</f>
        <v>0</v>
      </c>
      <c r="V1455" s="30" t="n">
        <f aca="false">U1455+S1455</f>
        <v>0</v>
      </c>
      <c r="W1455" s="30" t="e">
        <f aca="false">V1455/P1455</f>
        <v>#DIV/0!</v>
      </c>
    </row>
    <row r="1456" customFormat="false" ht="15" hidden="false" customHeight="true" outlineLevel="0" collapsed="false">
      <c r="A1456" s="122"/>
      <c r="B1456" s="122"/>
      <c r="C1456" s="122"/>
      <c r="D1456" s="122"/>
      <c r="E1456" s="122"/>
      <c r="F1456" s="122"/>
      <c r="G1456" s="86"/>
      <c r="H1456" s="61"/>
      <c r="I1456" s="61"/>
      <c r="J1456" s="61"/>
      <c r="K1456" s="122"/>
      <c r="L1456" s="199"/>
      <c r="M1456" s="122"/>
      <c r="N1456" s="63"/>
      <c r="O1456" s="63"/>
      <c r="P1456" s="63"/>
      <c r="Q1456" s="63"/>
      <c r="R1456" s="422"/>
      <c r="S1456" s="30" t="n">
        <f aca="false">P1456*R1456</f>
        <v>0</v>
      </c>
      <c r="T1456" s="123"/>
      <c r="U1456" s="192" t="n">
        <f aca="false">S1456*$T$828/SUM($S$828:$S$841)</f>
        <v>0</v>
      </c>
      <c r="V1456" s="30" t="n">
        <f aca="false">U1456+S1456</f>
        <v>0</v>
      </c>
      <c r="W1456" s="30" t="e">
        <f aca="false">V1456/P1456</f>
        <v>#DIV/0!</v>
      </c>
    </row>
    <row r="1457" customFormat="false" ht="15" hidden="false" customHeight="true" outlineLevel="0" collapsed="false">
      <c r="A1457" s="122"/>
      <c r="B1457" s="122"/>
      <c r="C1457" s="122"/>
      <c r="D1457" s="122"/>
      <c r="E1457" s="122"/>
      <c r="F1457" s="122"/>
      <c r="G1457" s="86"/>
      <c r="H1457" s="61"/>
      <c r="I1457" s="61"/>
      <c r="J1457" s="61"/>
      <c r="K1457" s="122"/>
      <c r="L1457" s="199"/>
      <c r="M1457" s="122"/>
      <c r="N1457" s="63"/>
      <c r="O1457" s="63"/>
      <c r="P1457" s="63"/>
      <c r="Q1457" s="63"/>
      <c r="R1457" s="422"/>
      <c r="S1457" s="30" t="n">
        <f aca="false">P1457*R1457</f>
        <v>0</v>
      </c>
      <c r="T1457" s="123"/>
      <c r="U1457" s="192" t="n">
        <f aca="false">S1457*$T$828/SUM($S$828:$S$841)</f>
        <v>0</v>
      </c>
      <c r="V1457" s="30" t="n">
        <f aca="false">U1457+S1457</f>
        <v>0</v>
      </c>
      <c r="W1457" s="30" t="e">
        <f aca="false">V1457/P1457</f>
        <v>#DIV/0!</v>
      </c>
    </row>
    <row r="1458" customFormat="false" ht="15" hidden="false" customHeight="true" outlineLevel="0" collapsed="false">
      <c r="A1458" s="122"/>
      <c r="B1458" s="122"/>
      <c r="C1458" s="122"/>
      <c r="D1458" s="122"/>
      <c r="E1458" s="122"/>
      <c r="F1458" s="122"/>
      <c r="G1458" s="86"/>
      <c r="H1458" s="61"/>
      <c r="I1458" s="61"/>
      <c r="J1458" s="61"/>
      <c r="K1458" s="122"/>
      <c r="L1458" s="199"/>
      <c r="M1458" s="122"/>
      <c r="N1458" s="63"/>
      <c r="O1458" s="63"/>
      <c r="P1458" s="63"/>
      <c r="Q1458" s="63"/>
      <c r="R1458" s="422"/>
      <c r="S1458" s="30" t="n">
        <f aca="false">P1458*R1458</f>
        <v>0</v>
      </c>
      <c r="T1458" s="123"/>
      <c r="U1458" s="192" t="n">
        <f aca="false">S1458*$T$828/SUM($S$828:$S$841)</f>
        <v>0</v>
      </c>
      <c r="V1458" s="30" t="n">
        <f aca="false">U1458+S1458</f>
        <v>0</v>
      </c>
      <c r="W1458" s="30" t="e">
        <f aca="false">V1458/P1458</f>
        <v>#DIV/0!</v>
      </c>
    </row>
    <row r="1459" customFormat="false" ht="15" hidden="false" customHeight="true" outlineLevel="0" collapsed="false">
      <c r="A1459" s="122"/>
      <c r="B1459" s="122"/>
      <c r="C1459" s="122"/>
      <c r="D1459" s="122"/>
      <c r="E1459" s="122"/>
      <c r="F1459" s="122"/>
      <c r="G1459" s="86"/>
      <c r="H1459" s="61"/>
      <c r="I1459" s="61"/>
      <c r="J1459" s="61"/>
      <c r="K1459" s="122"/>
      <c r="L1459" s="199"/>
      <c r="M1459" s="122"/>
      <c r="N1459" s="63"/>
      <c r="O1459" s="63"/>
      <c r="P1459" s="63"/>
      <c r="Q1459" s="63"/>
      <c r="R1459" s="422"/>
      <c r="S1459" s="30" t="n">
        <f aca="false">P1459*R1459</f>
        <v>0</v>
      </c>
      <c r="T1459" s="123"/>
      <c r="U1459" s="192" t="n">
        <f aca="false">S1459*$T$828/SUM($S$828:$S$841)</f>
        <v>0</v>
      </c>
      <c r="V1459" s="30" t="n">
        <f aca="false">U1459+S1459</f>
        <v>0</v>
      </c>
      <c r="W1459" s="30" t="e">
        <f aca="false">V1459/P1459</f>
        <v>#DIV/0!</v>
      </c>
    </row>
    <row r="1460" customFormat="false" ht="15" hidden="false" customHeight="true" outlineLevel="0" collapsed="false">
      <c r="A1460" s="122"/>
      <c r="B1460" s="122"/>
      <c r="C1460" s="122"/>
      <c r="D1460" s="122"/>
      <c r="E1460" s="122"/>
      <c r="F1460" s="122"/>
      <c r="G1460" s="86"/>
      <c r="H1460" s="61"/>
      <c r="I1460" s="61"/>
      <c r="J1460" s="61"/>
      <c r="K1460" s="122"/>
      <c r="L1460" s="199"/>
      <c r="M1460" s="122"/>
      <c r="N1460" s="63"/>
      <c r="O1460" s="63"/>
      <c r="P1460" s="63"/>
      <c r="Q1460" s="63"/>
      <c r="R1460" s="422"/>
      <c r="S1460" s="30" t="n">
        <f aca="false">P1460*R1460</f>
        <v>0</v>
      </c>
      <c r="T1460" s="123"/>
      <c r="U1460" s="192" t="n">
        <f aca="false">S1460*$T$828/SUM($S$828:$S$841)</f>
        <v>0</v>
      </c>
      <c r="V1460" s="30" t="n">
        <f aca="false">U1460+S1460</f>
        <v>0</v>
      </c>
      <c r="W1460" s="30" t="e">
        <f aca="false">V1460/P1460</f>
        <v>#DIV/0!</v>
      </c>
    </row>
    <row r="1461" customFormat="false" ht="15" hidden="false" customHeight="true" outlineLevel="0" collapsed="false">
      <c r="A1461" s="122"/>
      <c r="B1461" s="122"/>
      <c r="C1461" s="122"/>
      <c r="D1461" s="122"/>
      <c r="E1461" s="122"/>
      <c r="F1461" s="122"/>
      <c r="G1461" s="86"/>
      <c r="H1461" s="61"/>
      <c r="I1461" s="61"/>
      <c r="J1461" s="61"/>
      <c r="K1461" s="122"/>
      <c r="L1461" s="199"/>
      <c r="M1461" s="122"/>
      <c r="N1461" s="63"/>
      <c r="O1461" s="63"/>
      <c r="P1461" s="63"/>
      <c r="Q1461" s="63"/>
      <c r="R1461" s="422"/>
      <c r="S1461" s="30" t="n">
        <f aca="false">P1461*R1461</f>
        <v>0</v>
      </c>
      <c r="T1461" s="123"/>
      <c r="U1461" s="192" t="n">
        <f aca="false">S1461*$T$828/SUM($S$828:$S$841)</f>
        <v>0</v>
      </c>
      <c r="V1461" s="30" t="n">
        <f aca="false">U1461+S1461</f>
        <v>0</v>
      </c>
      <c r="W1461" s="30" t="e">
        <f aca="false">V1461/P1461</f>
        <v>#DIV/0!</v>
      </c>
    </row>
    <row r="1462" customFormat="false" ht="15.75" hidden="false" customHeight="true" outlineLevel="0" collapsed="false">
      <c r="A1462" s="122"/>
      <c r="B1462" s="122"/>
      <c r="C1462" s="122"/>
      <c r="D1462" s="122"/>
      <c r="E1462" s="122"/>
      <c r="F1462" s="122"/>
      <c r="G1462" s="86"/>
      <c r="H1462" s="61"/>
      <c r="I1462" s="61"/>
      <c r="J1462" s="61"/>
      <c r="K1462" s="122"/>
      <c r="L1462" s="199"/>
      <c r="M1462" s="122"/>
      <c r="N1462" s="63"/>
      <c r="O1462" s="63"/>
      <c r="P1462" s="63"/>
      <c r="Q1462" s="63"/>
      <c r="R1462" s="422"/>
      <c r="S1462" s="30" t="n">
        <f aca="false">P1462*R1462</f>
        <v>0</v>
      </c>
      <c r="T1462" s="123"/>
      <c r="U1462" s="192" t="n">
        <f aca="false">S1462*$T$828/SUM($S$828:$S$841)</f>
        <v>0</v>
      </c>
      <c r="V1462" s="30" t="n">
        <f aca="false">U1462+S1462</f>
        <v>0</v>
      </c>
      <c r="W1462" s="30" t="e">
        <f aca="false">V1462/P1462</f>
        <v>#DIV/0!</v>
      </c>
    </row>
    <row r="1463" customFormat="false" ht="15" hidden="false" customHeight="true" outlineLevel="0" collapsed="false">
      <c r="A1463" s="122"/>
      <c r="B1463" s="122"/>
      <c r="C1463" s="122"/>
      <c r="D1463" s="122"/>
      <c r="E1463" s="122"/>
      <c r="F1463" s="122"/>
      <c r="G1463" s="86"/>
      <c r="H1463" s="61"/>
      <c r="I1463" s="61"/>
      <c r="J1463" s="61"/>
      <c r="K1463" s="122"/>
      <c r="L1463" s="199"/>
      <c r="M1463" s="309"/>
      <c r="N1463" s="63"/>
      <c r="O1463" s="63"/>
      <c r="P1463" s="63"/>
      <c r="Q1463" s="63"/>
      <c r="R1463" s="422"/>
      <c r="S1463" s="30" t="n">
        <f aca="false">P1463*R1463</f>
        <v>0</v>
      </c>
      <c r="T1463" s="123"/>
      <c r="U1463" s="192" t="n">
        <f aca="false">S1463*$T$828/SUM($S$828:$S$841)</f>
        <v>0</v>
      </c>
      <c r="V1463" s="30" t="n">
        <f aca="false">U1463+S1463</f>
        <v>0</v>
      </c>
      <c r="W1463" s="30" t="e">
        <f aca="false">V1463/P1463</f>
        <v>#DIV/0!</v>
      </c>
    </row>
    <row r="1464" customFormat="false" ht="15" hidden="false" customHeight="true" outlineLevel="0" collapsed="false">
      <c r="A1464" s="122"/>
      <c r="B1464" s="122"/>
      <c r="C1464" s="122"/>
      <c r="D1464" s="122"/>
      <c r="E1464" s="122"/>
      <c r="F1464" s="122"/>
      <c r="G1464" s="86"/>
      <c r="H1464" s="61"/>
      <c r="I1464" s="61"/>
      <c r="J1464" s="61"/>
      <c r="K1464" s="122"/>
      <c r="L1464" s="199"/>
      <c r="M1464" s="309"/>
      <c r="N1464" s="63"/>
      <c r="O1464" s="63"/>
      <c r="P1464" s="63"/>
      <c r="Q1464" s="63"/>
      <c r="R1464" s="422"/>
      <c r="S1464" s="30" t="n">
        <f aca="false">P1464*R1464</f>
        <v>0</v>
      </c>
      <c r="T1464" s="123"/>
      <c r="U1464" s="192" t="n">
        <f aca="false">S1464*$T$828/SUM($S$828:$S$841)</f>
        <v>0</v>
      </c>
      <c r="V1464" s="30" t="n">
        <f aca="false">U1464+S1464</f>
        <v>0</v>
      </c>
      <c r="W1464" s="30" t="e">
        <f aca="false">V1464/P1464</f>
        <v>#DIV/0!</v>
      </c>
    </row>
    <row r="1465" customFormat="false" ht="15" hidden="false" customHeight="true" outlineLevel="0" collapsed="false">
      <c r="A1465" s="122"/>
      <c r="B1465" s="122"/>
      <c r="C1465" s="122"/>
      <c r="D1465" s="122"/>
      <c r="E1465" s="122"/>
      <c r="F1465" s="122"/>
      <c r="G1465" s="86"/>
      <c r="H1465" s="61"/>
      <c r="I1465" s="61"/>
      <c r="J1465" s="61"/>
      <c r="K1465" s="122"/>
      <c r="L1465" s="199"/>
      <c r="M1465" s="309"/>
      <c r="N1465" s="63"/>
      <c r="O1465" s="63"/>
      <c r="P1465" s="63"/>
      <c r="Q1465" s="63"/>
      <c r="R1465" s="422"/>
      <c r="S1465" s="30" t="n">
        <f aca="false">P1465*R1465</f>
        <v>0</v>
      </c>
      <c r="T1465" s="123"/>
      <c r="U1465" s="192" t="n">
        <f aca="false">S1465*$T$828/SUM($S$828:$S$841)</f>
        <v>0</v>
      </c>
      <c r="V1465" s="30" t="n">
        <f aca="false">U1465+S1465</f>
        <v>0</v>
      </c>
      <c r="W1465" s="30" t="e">
        <f aca="false">V1465/P1465</f>
        <v>#DIV/0!</v>
      </c>
    </row>
    <row r="1466" customFormat="false" ht="15" hidden="false" customHeight="true" outlineLevel="0" collapsed="false">
      <c r="A1466" s="122"/>
      <c r="B1466" s="122"/>
      <c r="C1466" s="122"/>
      <c r="D1466" s="122"/>
      <c r="E1466" s="122"/>
      <c r="F1466" s="122"/>
      <c r="G1466" s="86"/>
      <c r="H1466" s="61"/>
      <c r="I1466" s="61"/>
      <c r="J1466" s="61"/>
      <c r="K1466" s="122"/>
      <c r="L1466" s="199"/>
      <c r="M1466" s="309"/>
      <c r="N1466" s="63"/>
      <c r="O1466" s="63"/>
      <c r="P1466" s="63"/>
      <c r="Q1466" s="63"/>
      <c r="R1466" s="422"/>
      <c r="S1466" s="30" t="n">
        <f aca="false">P1466*R1466</f>
        <v>0</v>
      </c>
      <c r="T1466" s="123"/>
      <c r="U1466" s="192" t="n">
        <f aca="false">S1466*$T$828/SUM($S$828:$S$841)</f>
        <v>0</v>
      </c>
      <c r="V1466" s="30" t="n">
        <f aca="false">U1466+S1466</f>
        <v>0</v>
      </c>
      <c r="W1466" s="30" t="e">
        <f aca="false">V1466/P1466</f>
        <v>#DIV/0!</v>
      </c>
    </row>
    <row r="1467" customFormat="false" ht="15" hidden="false" customHeight="true" outlineLevel="0" collapsed="false">
      <c r="A1467" s="122"/>
      <c r="B1467" s="122"/>
      <c r="C1467" s="122"/>
      <c r="D1467" s="122"/>
      <c r="E1467" s="122"/>
      <c r="F1467" s="122"/>
      <c r="G1467" s="86"/>
      <c r="H1467" s="61"/>
      <c r="I1467" s="61"/>
      <c r="J1467" s="61"/>
      <c r="K1467" s="122"/>
      <c r="L1467" s="199"/>
      <c r="M1467" s="309"/>
      <c r="N1467" s="63"/>
      <c r="O1467" s="63"/>
      <c r="P1467" s="63"/>
      <c r="Q1467" s="63"/>
      <c r="R1467" s="422"/>
      <c r="S1467" s="30" t="n">
        <f aca="false">P1467*R1467</f>
        <v>0</v>
      </c>
      <c r="T1467" s="123"/>
      <c r="U1467" s="192" t="n">
        <f aca="false">S1467*$T$828/SUM($S$828:$S$841)</f>
        <v>0</v>
      </c>
      <c r="V1467" s="30" t="n">
        <f aca="false">U1467+S1467</f>
        <v>0</v>
      </c>
      <c r="W1467" s="30" t="e">
        <f aca="false">V1467/P1467</f>
        <v>#DIV/0!</v>
      </c>
    </row>
    <row r="1468" customFormat="false" ht="15" hidden="false" customHeight="true" outlineLevel="0" collapsed="false">
      <c r="A1468" s="122"/>
      <c r="B1468" s="122"/>
      <c r="C1468" s="122"/>
      <c r="D1468" s="122"/>
      <c r="E1468" s="122"/>
      <c r="F1468" s="122"/>
      <c r="G1468" s="86"/>
      <c r="H1468" s="61"/>
      <c r="I1468" s="61"/>
      <c r="J1468" s="61"/>
      <c r="K1468" s="122"/>
      <c r="L1468" s="199"/>
      <c r="M1468" s="309"/>
      <c r="N1468" s="63"/>
      <c r="O1468" s="63"/>
      <c r="P1468" s="63"/>
      <c r="Q1468" s="63"/>
      <c r="R1468" s="422"/>
      <c r="S1468" s="30" t="n">
        <f aca="false">P1468*R1468</f>
        <v>0</v>
      </c>
      <c r="T1468" s="123"/>
      <c r="U1468" s="192" t="n">
        <f aca="false">S1468*$T$828/SUM($S$828:$S$841)</f>
        <v>0</v>
      </c>
      <c r="V1468" s="30" t="n">
        <f aca="false">U1468+S1468</f>
        <v>0</v>
      </c>
      <c r="W1468" s="30" t="e">
        <f aca="false">V1468/P1468</f>
        <v>#DIV/0!</v>
      </c>
    </row>
    <row r="1469" customFormat="false" ht="15" hidden="false" customHeight="true" outlineLevel="0" collapsed="false">
      <c r="A1469" s="122"/>
      <c r="B1469" s="122"/>
      <c r="C1469" s="122"/>
      <c r="D1469" s="122"/>
      <c r="E1469" s="122"/>
      <c r="F1469" s="122"/>
      <c r="G1469" s="86"/>
      <c r="H1469" s="61"/>
      <c r="I1469" s="61"/>
      <c r="J1469" s="61"/>
      <c r="K1469" s="122"/>
      <c r="L1469" s="199"/>
      <c r="M1469" s="309"/>
      <c r="N1469" s="63"/>
      <c r="O1469" s="63"/>
      <c r="P1469" s="63"/>
      <c r="Q1469" s="63"/>
      <c r="R1469" s="422"/>
      <c r="S1469" s="30" t="n">
        <f aca="false">P1469*R1469</f>
        <v>0</v>
      </c>
      <c r="T1469" s="123"/>
      <c r="U1469" s="192" t="n">
        <f aca="false">S1469*$T$828/SUM($S$828:$S$841)</f>
        <v>0</v>
      </c>
      <c r="V1469" s="30" t="n">
        <f aca="false">U1469+S1469</f>
        <v>0</v>
      </c>
      <c r="W1469" s="30" t="e">
        <f aca="false">V1469/P1469</f>
        <v>#DIV/0!</v>
      </c>
    </row>
    <row r="1470" customFormat="false" ht="15" hidden="false" customHeight="true" outlineLevel="0" collapsed="false">
      <c r="A1470" s="122"/>
      <c r="B1470" s="122"/>
      <c r="C1470" s="122"/>
      <c r="D1470" s="122"/>
      <c r="E1470" s="122"/>
      <c r="F1470" s="122"/>
      <c r="G1470" s="86"/>
      <c r="H1470" s="61"/>
      <c r="I1470" s="61"/>
      <c r="J1470" s="61"/>
      <c r="K1470" s="122"/>
      <c r="L1470" s="199"/>
      <c r="M1470" s="309"/>
      <c r="N1470" s="63"/>
      <c r="O1470" s="63"/>
      <c r="P1470" s="63"/>
      <c r="Q1470" s="63"/>
      <c r="R1470" s="422"/>
      <c r="S1470" s="30" t="n">
        <f aca="false">P1470*R1470</f>
        <v>0</v>
      </c>
      <c r="T1470" s="123"/>
      <c r="U1470" s="192" t="n">
        <f aca="false">S1470*$T$828/SUM($S$828:$S$841)</f>
        <v>0</v>
      </c>
      <c r="V1470" s="30" t="n">
        <f aca="false">U1470+S1470</f>
        <v>0</v>
      </c>
      <c r="W1470" s="30" t="e">
        <f aca="false">V1470/P1470</f>
        <v>#DIV/0!</v>
      </c>
    </row>
    <row r="1471" customFormat="false" ht="15" hidden="false" customHeight="true" outlineLevel="0" collapsed="false">
      <c r="A1471" s="122"/>
      <c r="B1471" s="122"/>
      <c r="C1471" s="122"/>
      <c r="D1471" s="122"/>
      <c r="E1471" s="122"/>
      <c r="F1471" s="122"/>
      <c r="G1471" s="86"/>
      <c r="H1471" s="61"/>
      <c r="I1471" s="61"/>
      <c r="J1471" s="61"/>
      <c r="K1471" s="122"/>
      <c r="L1471" s="199"/>
      <c r="M1471" s="309"/>
      <c r="N1471" s="63"/>
      <c r="O1471" s="63"/>
      <c r="P1471" s="63"/>
      <c r="Q1471" s="63"/>
      <c r="R1471" s="422"/>
      <c r="S1471" s="30" t="n">
        <f aca="false">P1471*R1471</f>
        <v>0</v>
      </c>
      <c r="T1471" s="123"/>
      <c r="U1471" s="192" t="n">
        <f aca="false">S1471*$T$828/SUM($S$828:$S$841)</f>
        <v>0</v>
      </c>
      <c r="V1471" s="30" t="n">
        <f aca="false">U1471+S1471</f>
        <v>0</v>
      </c>
      <c r="W1471" s="30" t="e">
        <f aca="false">V1471/P1471</f>
        <v>#DIV/0!</v>
      </c>
    </row>
    <row r="1472" customFormat="false" ht="15" hidden="false" customHeight="true" outlineLevel="0" collapsed="false">
      <c r="A1472" s="122"/>
      <c r="B1472" s="122"/>
      <c r="C1472" s="122"/>
      <c r="D1472" s="122"/>
      <c r="E1472" s="122"/>
      <c r="F1472" s="122"/>
      <c r="G1472" s="86"/>
      <c r="H1472" s="61"/>
      <c r="I1472" s="61"/>
      <c r="J1472" s="61"/>
      <c r="K1472" s="122"/>
      <c r="L1472" s="199"/>
      <c r="M1472" s="309"/>
      <c r="N1472" s="63"/>
      <c r="O1472" s="63"/>
      <c r="P1472" s="63"/>
      <c r="Q1472" s="63"/>
      <c r="R1472" s="422"/>
      <c r="S1472" s="30" t="n">
        <f aca="false">P1472*R1472</f>
        <v>0</v>
      </c>
      <c r="T1472" s="123"/>
      <c r="U1472" s="192" t="n">
        <f aca="false">S1472*$T$828/SUM($S$828:$S$841)</f>
        <v>0</v>
      </c>
      <c r="V1472" s="30" t="n">
        <f aca="false">U1472+S1472</f>
        <v>0</v>
      </c>
      <c r="W1472" s="30" t="e">
        <f aca="false">V1472/P1472</f>
        <v>#DIV/0!</v>
      </c>
    </row>
    <row r="1473" customFormat="false" ht="15.75" hidden="false" customHeight="true" outlineLevel="0" collapsed="false">
      <c r="A1473" s="122"/>
      <c r="B1473" s="122"/>
      <c r="C1473" s="122"/>
      <c r="D1473" s="122"/>
      <c r="E1473" s="122"/>
      <c r="F1473" s="122"/>
      <c r="G1473" s="86"/>
      <c r="H1473" s="61"/>
      <c r="I1473" s="61"/>
      <c r="J1473" s="61"/>
      <c r="K1473" s="122"/>
      <c r="L1473" s="199"/>
      <c r="M1473" s="309"/>
      <c r="N1473" s="63"/>
      <c r="O1473" s="63"/>
      <c r="P1473" s="63"/>
      <c r="Q1473" s="63"/>
      <c r="R1473" s="422"/>
      <c r="S1473" s="30" t="n">
        <f aca="false">P1473*R1473</f>
        <v>0</v>
      </c>
      <c r="T1473" s="123"/>
      <c r="U1473" s="192" t="n">
        <f aca="false">S1473*$T$828/SUM($S$828:$S$841)</f>
        <v>0</v>
      </c>
      <c r="V1473" s="30" t="n">
        <f aca="false">U1473+S1473</f>
        <v>0</v>
      </c>
      <c r="W1473" s="30" t="e">
        <f aca="false">V1473/P1473</f>
        <v>#DIV/0!</v>
      </c>
    </row>
    <row r="1474" customFormat="false" ht="15" hidden="false" customHeight="true" outlineLevel="0" collapsed="false">
      <c r="A1474" s="122"/>
      <c r="B1474" s="122"/>
      <c r="C1474" s="122"/>
      <c r="D1474" s="122"/>
      <c r="E1474" s="122"/>
      <c r="F1474" s="122"/>
      <c r="G1474" s="86"/>
      <c r="H1474" s="61"/>
      <c r="I1474" s="61"/>
      <c r="J1474" s="61"/>
      <c r="K1474" s="122"/>
      <c r="L1474" s="199"/>
      <c r="M1474" s="122"/>
      <c r="N1474" s="63"/>
      <c r="O1474" s="63"/>
      <c r="P1474" s="63"/>
      <c r="Q1474" s="63"/>
      <c r="R1474" s="422"/>
      <c r="S1474" s="30" t="n">
        <f aca="false">P1474*R1474</f>
        <v>0</v>
      </c>
      <c r="T1474" s="123"/>
      <c r="U1474" s="192" t="n">
        <f aca="false">S1474*$T$828/SUM($S$828:$S$841)</f>
        <v>0</v>
      </c>
      <c r="V1474" s="30" t="n">
        <f aca="false">U1474+S1474</f>
        <v>0</v>
      </c>
      <c r="W1474" s="30" t="e">
        <f aca="false">V1474/P1474</f>
        <v>#DIV/0!</v>
      </c>
    </row>
    <row r="1475" customFormat="false" ht="15" hidden="false" customHeight="true" outlineLevel="0" collapsed="false">
      <c r="A1475" s="122"/>
      <c r="B1475" s="122"/>
      <c r="C1475" s="122"/>
      <c r="D1475" s="122"/>
      <c r="E1475" s="122"/>
      <c r="F1475" s="122"/>
      <c r="G1475" s="86"/>
      <c r="H1475" s="61"/>
      <c r="I1475" s="61"/>
      <c r="J1475" s="61"/>
      <c r="K1475" s="122"/>
      <c r="L1475" s="199"/>
      <c r="M1475" s="122"/>
      <c r="N1475" s="63"/>
      <c r="O1475" s="63"/>
      <c r="P1475" s="63"/>
      <c r="Q1475" s="63"/>
      <c r="R1475" s="422"/>
      <c r="S1475" s="30" t="n">
        <f aca="false">P1475*R1475</f>
        <v>0</v>
      </c>
      <c r="T1475" s="123"/>
      <c r="U1475" s="192" t="n">
        <f aca="false">S1475*$T$828/SUM($S$828:$S$841)</f>
        <v>0</v>
      </c>
      <c r="V1475" s="30" t="n">
        <f aca="false">U1475+S1475</f>
        <v>0</v>
      </c>
      <c r="W1475" s="30" t="e">
        <f aca="false">V1475/P1475</f>
        <v>#DIV/0!</v>
      </c>
    </row>
    <row r="1476" customFormat="false" ht="15.75" hidden="false" customHeight="true" outlineLevel="0" collapsed="false">
      <c r="A1476" s="122"/>
      <c r="B1476" s="122"/>
      <c r="C1476" s="122"/>
      <c r="D1476" s="122"/>
      <c r="E1476" s="122"/>
      <c r="F1476" s="122"/>
      <c r="G1476" s="86"/>
      <c r="H1476" s="61"/>
      <c r="I1476" s="61"/>
      <c r="J1476" s="61"/>
      <c r="K1476" s="122"/>
      <c r="L1476" s="199"/>
      <c r="M1476" s="122"/>
      <c r="N1476" s="63"/>
      <c r="O1476" s="63"/>
      <c r="P1476" s="63"/>
      <c r="Q1476" s="63"/>
      <c r="R1476" s="422"/>
      <c r="S1476" s="30" t="n">
        <f aca="false">P1476*R1476</f>
        <v>0</v>
      </c>
      <c r="T1476" s="123"/>
      <c r="U1476" s="192" t="n">
        <f aca="false">S1476*$T$828/SUM($S$828:$S$841)</f>
        <v>0</v>
      </c>
      <c r="V1476" s="30" t="n">
        <f aca="false">U1476+S1476</f>
        <v>0</v>
      </c>
      <c r="W1476" s="30" t="e">
        <f aca="false">V1476/P1476</f>
        <v>#DIV/0!</v>
      </c>
    </row>
    <row r="1477" customFormat="false" ht="15.75" hidden="false" customHeight="true" outlineLevel="0" collapsed="false">
      <c r="A1477" s="122"/>
      <c r="B1477" s="122"/>
      <c r="C1477" s="122"/>
      <c r="D1477" s="122"/>
      <c r="E1477" s="122"/>
      <c r="F1477" s="122"/>
      <c r="G1477" s="86"/>
      <c r="H1477" s="61"/>
      <c r="I1477" s="61"/>
      <c r="J1477" s="61"/>
      <c r="K1477" s="122"/>
      <c r="L1477" s="199"/>
      <c r="M1477" s="122"/>
      <c r="N1477" s="63"/>
      <c r="O1477" s="63"/>
      <c r="P1477" s="63"/>
      <c r="Q1477" s="63"/>
      <c r="R1477" s="422"/>
      <c r="S1477" s="30" t="n">
        <f aca="false">P1477*R1477</f>
        <v>0</v>
      </c>
      <c r="T1477" s="123"/>
      <c r="U1477" s="192" t="n">
        <f aca="false">S1477*$T$828/SUM($S$828:$S$841)</f>
        <v>0</v>
      </c>
      <c r="V1477" s="30" t="n">
        <f aca="false">U1477+S1477</f>
        <v>0</v>
      </c>
      <c r="W1477" s="30" t="e">
        <f aca="false">V1477/P1477</f>
        <v>#DIV/0!</v>
      </c>
    </row>
    <row r="1478" customFormat="false" ht="15.75" hidden="false" customHeight="true" outlineLevel="0" collapsed="false">
      <c r="A1478" s="122"/>
      <c r="B1478" s="122"/>
      <c r="C1478" s="122"/>
      <c r="D1478" s="122"/>
      <c r="E1478" s="122"/>
      <c r="F1478" s="122"/>
      <c r="G1478" s="86"/>
      <c r="H1478" s="61"/>
      <c r="I1478" s="61"/>
      <c r="J1478" s="61"/>
      <c r="K1478" s="122"/>
      <c r="L1478" s="199"/>
      <c r="M1478" s="122"/>
      <c r="N1478" s="63"/>
      <c r="O1478" s="63"/>
      <c r="P1478" s="63"/>
      <c r="Q1478" s="63"/>
      <c r="R1478" s="422"/>
      <c r="S1478" s="30" t="n">
        <f aca="false">P1478*R1478</f>
        <v>0</v>
      </c>
      <c r="T1478" s="123"/>
      <c r="U1478" s="192" t="n">
        <f aca="false">S1478*$T$828/SUM($S$828:$S$841)</f>
        <v>0</v>
      </c>
      <c r="V1478" s="30" t="n">
        <f aca="false">U1478+S1478</f>
        <v>0</v>
      </c>
      <c r="W1478" s="30" t="e">
        <f aca="false">V1478/P1478</f>
        <v>#DIV/0!</v>
      </c>
    </row>
    <row r="1479" customFormat="false" ht="15.75" hidden="false" customHeight="true" outlineLevel="0" collapsed="false">
      <c r="A1479" s="122"/>
      <c r="B1479" s="122"/>
      <c r="C1479" s="122"/>
      <c r="D1479" s="122"/>
      <c r="E1479" s="122"/>
      <c r="F1479" s="122"/>
      <c r="G1479" s="86"/>
      <c r="H1479" s="61"/>
      <c r="I1479" s="61"/>
      <c r="J1479" s="61"/>
      <c r="K1479" s="122"/>
      <c r="L1479" s="199"/>
      <c r="M1479" s="122"/>
      <c r="N1479" s="63"/>
      <c r="O1479" s="63"/>
      <c r="P1479" s="63"/>
      <c r="Q1479" s="63"/>
      <c r="R1479" s="422"/>
      <c r="S1479" s="30" t="n">
        <f aca="false">P1479*R1479</f>
        <v>0</v>
      </c>
      <c r="T1479" s="123"/>
      <c r="U1479" s="192" t="n">
        <f aca="false">S1479*$T$828/SUM($S$828:$S$841)</f>
        <v>0</v>
      </c>
      <c r="V1479" s="30" t="n">
        <f aca="false">U1479+S1479</f>
        <v>0</v>
      </c>
      <c r="W1479" s="30" t="e">
        <f aca="false">V1479/P1479</f>
        <v>#DIV/0!</v>
      </c>
    </row>
    <row r="1480" customFormat="false" ht="15" hidden="false" customHeight="true" outlineLevel="0" collapsed="false">
      <c r="A1480" s="122"/>
      <c r="B1480" s="122"/>
      <c r="C1480" s="122"/>
      <c r="D1480" s="122"/>
      <c r="E1480" s="122"/>
      <c r="F1480" s="122"/>
      <c r="G1480" s="86"/>
      <c r="H1480" s="61"/>
      <c r="I1480" s="61"/>
      <c r="J1480" s="61"/>
      <c r="K1480" s="122"/>
      <c r="L1480" s="199"/>
      <c r="M1480" s="122"/>
      <c r="N1480" s="63"/>
      <c r="O1480" s="63"/>
      <c r="P1480" s="63"/>
      <c r="Q1480" s="63"/>
      <c r="R1480" s="422"/>
      <c r="S1480" s="30" t="n">
        <f aca="false">P1480*R1480</f>
        <v>0</v>
      </c>
      <c r="T1480" s="123"/>
      <c r="U1480" s="192" t="n">
        <f aca="false">S1480*$T$828/SUM($S$828:$S$841)</f>
        <v>0</v>
      </c>
      <c r="V1480" s="30" t="n">
        <f aca="false">U1480+S1480</f>
        <v>0</v>
      </c>
      <c r="W1480" s="30" t="e">
        <f aca="false">V1480/P1480</f>
        <v>#DIV/0!</v>
      </c>
    </row>
    <row r="1481" customFormat="false" ht="15" hidden="false" customHeight="true" outlineLevel="0" collapsed="false">
      <c r="A1481" s="122"/>
      <c r="B1481" s="122"/>
      <c r="C1481" s="122"/>
      <c r="D1481" s="122"/>
      <c r="E1481" s="122"/>
      <c r="F1481" s="122"/>
      <c r="G1481" s="86"/>
      <c r="H1481" s="61"/>
      <c r="I1481" s="61"/>
      <c r="J1481" s="61"/>
      <c r="K1481" s="122"/>
      <c r="L1481" s="199"/>
      <c r="M1481" s="122"/>
      <c r="N1481" s="63"/>
      <c r="O1481" s="63"/>
      <c r="P1481" s="63"/>
      <c r="Q1481" s="63"/>
      <c r="R1481" s="422"/>
      <c r="S1481" s="30" t="n">
        <f aca="false">P1481*R1481</f>
        <v>0</v>
      </c>
      <c r="T1481" s="123"/>
      <c r="U1481" s="192" t="n">
        <f aca="false">S1481*$T$828/SUM($S$828:$S$841)</f>
        <v>0</v>
      </c>
      <c r="V1481" s="30" t="n">
        <f aca="false">U1481+S1481</f>
        <v>0</v>
      </c>
      <c r="W1481" s="30" t="e">
        <f aca="false">V1481/P1481</f>
        <v>#DIV/0!</v>
      </c>
    </row>
    <row r="1482" customFormat="false" ht="15" hidden="false" customHeight="true" outlineLevel="0" collapsed="false">
      <c r="A1482" s="122"/>
      <c r="B1482" s="122"/>
      <c r="C1482" s="122"/>
      <c r="D1482" s="122"/>
      <c r="E1482" s="122"/>
      <c r="F1482" s="122"/>
      <c r="G1482" s="86"/>
      <c r="H1482" s="61"/>
      <c r="I1482" s="61"/>
      <c r="J1482" s="61"/>
      <c r="K1482" s="122"/>
      <c r="L1482" s="199"/>
      <c r="M1482" s="122"/>
      <c r="N1482" s="63"/>
      <c r="O1482" s="63"/>
      <c r="P1482" s="63"/>
      <c r="Q1482" s="63"/>
      <c r="R1482" s="422"/>
      <c r="S1482" s="30" t="n">
        <f aca="false">P1482*R1482</f>
        <v>0</v>
      </c>
      <c r="T1482" s="123"/>
      <c r="U1482" s="192" t="n">
        <f aca="false">S1482*$T$828/SUM($S$828:$S$841)</f>
        <v>0</v>
      </c>
      <c r="V1482" s="30" t="n">
        <f aca="false">U1482+S1482</f>
        <v>0</v>
      </c>
      <c r="W1482" s="30" t="e">
        <f aca="false">V1482/P1482</f>
        <v>#DIV/0!</v>
      </c>
    </row>
    <row r="1483" customFormat="false" ht="15.75" hidden="false" customHeight="true" outlineLevel="0" collapsed="false">
      <c r="A1483" s="122"/>
      <c r="B1483" s="122"/>
      <c r="C1483" s="122"/>
      <c r="D1483" s="122"/>
      <c r="E1483" s="122"/>
      <c r="F1483" s="122"/>
      <c r="G1483" s="86"/>
      <c r="H1483" s="61"/>
      <c r="I1483" s="61"/>
      <c r="J1483" s="61"/>
      <c r="K1483" s="122"/>
      <c r="L1483" s="199"/>
      <c r="M1483" s="122"/>
      <c r="N1483" s="63"/>
      <c r="O1483" s="63"/>
      <c r="P1483" s="63"/>
      <c r="Q1483" s="63"/>
      <c r="R1483" s="422"/>
      <c r="S1483" s="30" t="n">
        <f aca="false">P1483*R1483</f>
        <v>0</v>
      </c>
      <c r="T1483" s="123"/>
      <c r="U1483" s="192" t="n">
        <f aca="false">S1483*$T$828/SUM($S$828:$S$841)</f>
        <v>0</v>
      </c>
      <c r="V1483" s="30" t="n">
        <f aca="false">U1483+S1483</f>
        <v>0</v>
      </c>
      <c r="W1483" s="30" t="e">
        <f aca="false">V1483/P1483</f>
        <v>#DIV/0!</v>
      </c>
    </row>
    <row r="1484" customFormat="false" ht="15" hidden="false" customHeight="true" outlineLevel="0" collapsed="false">
      <c r="A1484" s="122"/>
      <c r="B1484" s="122"/>
      <c r="C1484" s="122"/>
      <c r="D1484" s="122"/>
      <c r="E1484" s="122"/>
      <c r="F1484" s="122"/>
      <c r="G1484" s="86"/>
      <c r="H1484" s="61"/>
      <c r="I1484" s="61"/>
      <c r="J1484" s="61"/>
      <c r="K1484" s="122"/>
      <c r="L1484" s="199"/>
      <c r="M1484" s="122"/>
      <c r="N1484" s="63"/>
      <c r="O1484" s="63"/>
      <c r="P1484" s="63"/>
      <c r="Q1484" s="63"/>
      <c r="R1484" s="422"/>
      <c r="S1484" s="30" t="n">
        <f aca="false">P1484*R1484</f>
        <v>0</v>
      </c>
      <c r="T1484" s="123"/>
      <c r="U1484" s="192" t="n">
        <f aca="false">S1484*$T$828/SUM($S$828:$S$841)</f>
        <v>0</v>
      </c>
      <c r="V1484" s="30" t="n">
        <f aca="false">U1484+S1484</f>
        <v>0</v>
      </c>
      <c r="W1484" s="30" t="e">
        <f aca="false">V1484/P1484</f>
        <v>#DIV/0!</v>
      </c>
    </row>
    <row r="1485" customFormat="false" ht="15.75" hidden="false" customHeight="true" outlineLevel="0" collapsed="false">
      <c r="A1485" s="122"/>
      <c r="B1485" s="122"/>
      <c r="C1485" s="122"/>
      <c r="D1485" s="122"/>
      <c r="E1485" s="122"/>
      <c r="F1485" s="122"/>
      <c r="G1485" s="86"/>
      <c r="H1485" s="61"/>
      <c r="I1485" s="61"/>
      <c r="J1485" s="61"/>
      <c r="K1485" s="122"/>
      <c r="L1485" s="199"/>
      <c r="M1485" s="122"/>
      <c r="N1485" s="63"/>
      <c r="O1485" s="63"/>
      <c r="P1485" s="63"/>
      <c r="Q1485" s="63"/>
      <c r="R1485" s="422"/>
      <c r="S1485" s="30" t="n">
        <f aca="false">P1485*R1485</f>
        <v>0</v>
      </c>
      <c r="T1485" s="123"/>
      <c r="U1485" s="192" t="n">
        <f aca="false">S1485*$T$828/SUM($S$828:$S$841)</f>
        <v>0</v>
      </c>
      <c r="V1485" s="30" t="n">
        <f aca="false">U1485+S1485</f>
        <v>0</v>
      </c>
      <c r="W1485" s="30" t="e">
        <f aca="false">V1485/P1485</f>
        <v>#DIV/0!</v>
      </c>
    </row>
    <row r="1486" customFormat="false" ht="15" hidden="false" customHeight="true" outlineLevel="0" collapsed="false">
      <c r="A1486" s="122"/>
      <c r="B1486" s="122"/>
      <c r="C1486" s="122"/>
      <c r="D1486" s="122"/>
      <c r="E1486" s="122"/>
      <c r="F1486" s="122"/>
      <c r="G1486" s="86"/>
      <c r="H1486" s="61"/>
      <c r="I1486" s="61"/>
      <c r="J1486" s="61"/>
      <c r="K1486" s="122"/>
      <c r="L1486" s="199"/>
      <c r="M1486" s="122"/>
      <c r="N1486" s="63"/>
      <c r="O1486" s="63"/>
      <c r="P1486" s="63"/>
      <c r="Q1486" s="63"/>
      <c r="R1486" s="422"/>
      <c r="S1486" s="30" t="n">
        <f aca="false">P1486*R1486</f>
        <v>0</v>
      </c>
      <c r="T1486" s="123"/>
      <c r="U1486" s="192" t="n">
        <f aca="false">S1486*$T$828/SUM($S$828:$S$841)</f>
        <v>0</v>
      </c>
      <c r="V1486" s="30" t="n">
        <f aca="false">U1486+S1486</f>
        <v>0</v>
      </c>
      <c r="W1486" s="30" t="e">
        <f aca="false">V1486/P1486</f>
        <v>#DIV/0!</v>
      </c>
    </row>
    <row r="1487" customFormat="false" ht="15" hidden="false" customHeight="true" outlineLevel="0" collapsed="false">
      <c r="A1487" s="122"/>
      <c r="B1487" s="122"/>
      <c r="C1487" s="122"/>
      <c r="D1487" s="122"/>
      <c r="E1487" s="122"/>
      <c r="F1487" s="122"/>
      <c r="G1487" s="86"/>
      <c r="H1487" s="61"/>
      <c r="I1487" s="61"/>
      <c r="J1487" s="61"/>
      <c r="K1487" s="122"/>
      <c r="L1487" s="199"/>
      <c r="M1487" s="122"/>
      <c r="N1487" s="63"/>
      <c r="O1487" s="63"/>
      <c r="P1487" s="63"/>
      <c r="Q1487" s="63"/>
      <c r="R1487" s="422"/>
      <c r="S1487" s="30" t="n">
        <f aca="false">P1487*R1487</f>
        <v>0</v>
      </c>
      <c r="T1487" s="123"/>
      <c r="U1487" s="192" t="n">
        <f aca="false">S1487*$T$828/SUM($S$828:$S$841)</f>
        <v>0</v>
      </c>
      <c r="V1487" s="30" t="n">
        <f aca="false">U1487+S1487</f>
        <v>0</v>
      </c>
      <c r="W1487" s="30" t="e">
        <f aca="false">V1487/P1487</f>
        <v>#DIV/0!</v>
      </c>
    </row>
    <row r="1488" customFormat="false" ht="15.75" hidden="false" customHeight="true" outlineLevel="0" collapsed="false">
      <c r="A1488" s="122"/>
      <c r="B1488" s="122"/>
      <c r="C1488" s="122"/>
      <c r="D1488" s="122"/>
      <c r="E1488" s="122"/>
      <c r="F1488" s="122"/>
      <c r="G1488" s="86"/>
      <c r="H1488" s="61"/>
      <c r="I1488" s="61"/>
      <c r="J1488" s="61"/>
      <c r="K1488" s="122"/>
      <c r="L1488" s="199"/>
      <c r="M1488" s="122"/>
      <c r="N1488" s="63"/>
      <c r="O1488" s="63"/>
      <c r="P1488" s="63"/>
      <c r="Q1488" s="63"/>
      <c r="R1488" s="422"/>
      <c r="S1488" s="30" t="n">
        <f aca="false">P1488*R1488</f>
        <v>0</v>
      </c>
      <c r="T1488" s="123"/>
      <c r="U1488" s="192" t="n">
        <f aca="false">S1488*$T$828/SUM($S$828:$S$841)</f>
        <v>0</v>
      </c>
      <c r="V1488" s="30" t="n">
        <f aca="false">U1488+S1488</f>
        <v>0</v>
      </c>
      <c r="W1488" s="30" t="e">
        <f aca="false">V1488/P1488</f>
        <v>#DIV/0!</v>
      </c>
    </row>
    <row r="1489" customFormat="false" ht="15" hidden="false" customHeight="true" outlineLevel="0" collapsed="false">
      <c r="A1489" s="122"/>
      <c r="B1489" s="122"/>
      <c r="C1489" s="122"/>
      <c r="D1489" s="122"/>
      <c r="E1489" s="122"/>
      <c r="F1489" s="122"/>
      <c r="G1489" s="86"/>
      <c r="H1489" s="61"/>
      <c r="I1489" s="61"/>
      <c r="J1489" s="61"/>
      <c r="K1489" s="122"/>
      <c r="L1489" s="199"/>
      <c r="M1489" s="309"/>
      <c r="N1489" s="63"/>
      <c r="O1489" s="63"/>
      <c r="P1489" s="63"/>
      <c r="Q1489" s="63"/>
      <c r="R1489" s="422"/>
      <c r="S1489" s="30" t="n">
        <f aca="false">P1489*R1489</f>
        <v>0</v>
      </c>
      <c r="T1489" s="123"/>
      <c r="U1489" s="192" t="n">
        <f aca="false">S1489*$T$828/SUM($S$828:$S$841)</f>
        <v>0</v>
      </c>
      <c r="V1489" s="30" t="n">
        <f aca="false">U1489+S1489</f>
        <v>0</v>
      </c>
      <c r="W1489" s="30" t="e">
        <f aca="false">V1489/P1489</f>
        <v>#DIV/0!</v>
      </c>
    </row>
    <row r="1490" customFormat="false" ht="15" hidden="false" customHeight="true" outlineLevel="0" collapsed="false">
      <c r="A1490" s="122"/>
      <c r="B1490" s="122"/>
      <c r="C1490" s="122"/>
      <c r="D1490" s="122"/>
      <c r="E1490" s="122"/>
      <c r="F1490" s="122"/>
      <c r="G1490" s="86"/>
      <c r="H1490" s="61"/>
      <c r="I1490" s="61"/>
      <c r="J1490" s="61"/>
      <c r="K1490" s="122"/>
      <c r="L1490" s="199"/>
      <c r="M1490" s="309"/>
      <c r="N1490" s="63"/>
      <c r="O1490" s="63"/>
      <c r="P1490" s="63"/>
      <c r="Q1490" s="63"/>
      <c r="R1490" s="422"/>
      <c r="S1490" s="30" t="n">
        <f aca="false">P1490*R1490</f>
        <v>0</v>
      </c>
      <c r="T1490" s="123"/>
      <c r="U1490" s="192" t="n">
        <f aca="false">S1490*$T$828/SUM($S$828:$S$841)</f>
        <v>0</v>
      </c>
      <c r="V1490" s="30" t="n">
        <f aca="false">U1490+S1490</f>
        <v>0</v>
      </c>
      <c r="W1490" s="30" t="e">
        <f aca="false">V1490/P1490</f>
        <v>#DIV/0!</v>
      </c>
    </row>
    <row r="1491" customFormat="false" ht="15.75" hidden="false" customHeight="true" outlineLevel="0" collapsed="false">
      <c r="A1491" s="122"/>
      <c r="B1491" s="122"/>
      <c r="C1491" s="122"/>
      <c r="D1491" s="122"/>
      <c r="E1491" s="122"/>
      <c r="F1491" s="122"/>
      <c r="G1491" s="86"/>
      <c r="H1491" s="61"/>
      <c r="I1491" s="61"/>
      <c r="J1491" s="61"/>
      <c r="K1491" s="122"/>
      <c r="L1491" s="199"/>
      <c r="M1491" s="309"/>
      <c r="N1491" s="63"/>
      <c r="O1491" s="63"/>
      <c r="P1491" s="63"/>
      <c r="Q1491" s="63"/>
      <c r="R1491" s="422"/>
      <c r="S1491" s="30" t="n">
        <f aca="false">P1491*R1491</f>
        <v>0</v>
      </c>
      <c r="T1491" s="123"/>
      <c r="U1491" s="192" t="n">
        <f aca="false">S1491*$T$828/SUM($S$828:$S$841)</f>
        <v>0</v>
      </c>
      <c r="V1491" s="30" t="n">
        <f aca="false">U1491+S1491</f>
        <v>0</v>
      </c>
      <c r="W1491" s="30" t="e">
        <f aca="false">V1491/P1491</f>
        <v>#DIV/0!</v>
      </c>
    </row>
    <row r="1492" customFormat="false" ht="15" hidden="false" customHeight="true" outlineLevel="0" collapsed="false">
      <c r="A1492" s="122"/>
      <c r="B1492" s="122"/>
      <c r="C1492" s="122"/>
      <c r="D1492" s="122"/>
      <c r="E1492" s="122"/>
      <c r="F1492" s="122"/>
      <c r="G1492" s="86"/>
      <c r="H1492" s="61"/>
      <c r="I1492" s="61"/>
      <c r="J1492" s="61"/>
      <c r="K1492" s="122"/>
      <c r="L1492" s="199"/>
      <c r="M1492" s="122"/>
      <c r="N1492" s="225"/>
      <c r="O1492" s="63"/>
      <c r="P1492" s="225"/>
      <c r="Q1492" s="63"/>
      <c r="R1492" s="225"/>
      <c r="S1492" s="30" t="n">
        <f aca="false">P1492*R1492</f>
        <v>0</v>
      </c>
      <c r="T1492" s="123"/>
      <c r="U1492" s="192" t="n">
        <f aca="false">S1492*$T$828/SUM($S$828:$S$841)</f>
        <v>0</v>
      </c>
      <c r="V1492" s="30" t="n">
        <f aca="false">U1492+S1492</f>
        <v>0</v>
      </c>
      <c r="W1492" s="30" t="e">
        <f aca="false">V1492/P1492</f>
        <v>#DIV/0!</v>
      </c>
    </row>
    <row r="1493" customFormat="false" ht="15" hidden="false" customHeight="true" outlineLevel="0" collapsed="false">
      <c r="A1493" s="122"/>
      <c r="B1493" s="122"/>
      <c r="C1493" s="122"/>
      <c r="D1493" s="122"/>
      <c r="E1493" s="122"/>
      <c r="F1493" s="122"/>
      <c r="G1493" s="86"/>
      <c r="H1493" s="61"/>
      <c r="I1493" s="61"/>
      <c r="J1493" s="61"/>
      <c r="K1493" s="122"/>
      <c r="L1493" s="199"/>
      <c r="M1493" s="122"/>
      <c r="N1493" s="225"/>
      <c r="O1493" s="63"/>
      <c r="P1493" s="225"/>
      <c r="Q1493" s="63"/>
      <c r="R1493" s="225"/>
      <c r="S1493" s="30" t="n">
        <f aca="false">P1493*R1493</f>
        <v>0</v>
      </c>
      <c r="T1493" s="123"/>
      <c r="U1493" s="192" t="n">
        <f aca="false">S1493*$T$828/SUM($S$828:$S$841)</f>
        <v>0</v>
      </c>
      <c r="V1493" s="30" t="n">
        <f aca="false">U1493+S1493</f>
        <v>0</v>
      </c>
      <c r="W1493" s="30" t="e">
        <f aca="false">V1493/P1493</f>
        <v>#DIV/0!</v>
      </c>
    </row>
    <row r="1494" customFormat="false" ht="15" hidden="false" customHeight="true" outlineLevel="0" collapsed="false">
      <c r="A1494" s="122"/>
      <c r="B1494" s="122"/>
      <c r="C1494" s="122"/>
      <c r="D1494" s="122"/>
      <c r="E1494" s="122"/>
      <c r="F1494" s="122"/>
      <c r="G1494" s="86"/>
      <c r="H1494" s="61"/>
      <c r="I1494" s="61"/>
      <c r="J1494" s="61"/>
      <c r="K1494" s="122"/>
      <c r="L1494" s="199"/>
      <c r="M1494" s="122"/>
      <c r="N1494" s="225"/>
      <c r="O1494" s="63"/>
      <c r="P1494" s="225"/>
      <c r="Q1494" s="63"/>
      <c r="R1494" s="225"/>
      <c r="S1494" s="30" t="n">
        <f aca="false">P1494*R1494</f>
        <v>0</v>
      </c>
      <c r="T1494" s="123"/>
      <c r="U1494" s="192" t="n">
        <f aca="false">S1494*$T$828/SUM($S$828:$S$841)</f>
        <v>0</v>
      </c>
      <c r="V1494" s="30" t="n">
        <f aca="false">U1494+S1494</f>
        <v>0</v>
      </c>
      <c r="W1494" s="30" t="e">
        <f aca="false">V1494/P1494</f>
        <v>#DIV/0!</v>
      </c>
    </row>
    <row r="1495" customFormat="false" ht="15" hidden="false" customHeight="true" outlineLevel="0" collapsed="false">
      <c r="A1495" s="122"/>
      <c r="B1495" s="122"/>
      <c r="C1495" s="122"/>
      <c r="D1495" s="122"/>
      <c r="E1495" s="122"/>
      <c r="F1495" s="122"/>
      <c r="G1495" s="86"/>
      <c r="H1495" s="61"/>
      <c r="I1495" s="61"/>
      <c r="J1495" s="61"/>
      <c r="K1495" s="122"/>
      <c r="L1495" s="199"/>
      <c r="M1495" s="122"/>
      <c r="N1495" s="225"/>
      <c r="O1495" s="63"/>
      <c r="P1495" s="225"/>
      <c r="Q1495" s="63"/>
      <c r="R1495" s="225"/>
      <c r="S1495" s="30" t="n">
        <f aca="false">P1495*R1495</f>
        <v>0</v>
      </c>
      <c r="T1495" s="123"/>
      <c r="U1495" s="192" t="n">
        <f aca="false">S1495*$T$828/SUM($S$828:$S$841)</f>
        <v>0</v>
      </c>
      <c r="V1495" s="30" t="n">
        <f aca="false">U1495+S1495</f>
        <v>0</v>
      </c>
      <c r="W1495" s="30" t="e">
        <f aca="false">V1495/P1495</f>
        <v>#DIV/0!</v>
      </c>
    </row>
    <row r="1496" customFormat="false" ht="15" hidden="false" customHeight="true" outlineLevel="0" collapsed="false">
      <c r="A1496" s="122"/>
      <c r="B1496" s="122"/>
      <c r="C1496" s="122"/>
      <c r="D1496" s="122"/>
      <c r="E1496" s="122"/>
      <c r="F1496" s="122"/>
      <c r="G1496" s="86"/>
      <c r="H1496" s="61"/>
      <c r="I1496" s="61"/>
      <c r="J1496" s="61"/>
      <c r="K1496" s="122"/>
      <c r="L1496" s="199"/>
      <c r="M1496" s="122"/>
      <c r="N1496" s="225"/>
      <c r="O1496" s="63"/>
      <c r="P1496" s="225"/>
      <c r="Q1496" s="63"/>
      <c r="R1496" s="225"/>
      <c r="S1496" s="30" t="n">
        <f aca="false">P1496*R1496</f>
        <v>0</v>
      </c>
      <c r="T1496" s="123"/>
      <c r="U1496" s="192" t="n">
        <f aca="false">S1496*$T$828/SUM($S$828:$S$841)</f>
        <v>0</v>
      </c>
      <c r="V1496" s="30" t="n">
        <f aca="false">U1496+S1496</f>
        <v>0</v>
      </c>
      <c r="W1496" s="30" t="e">
        <f aca="false">V1496/P1496</f>
        <v>#DIV/0!</v>
      </c>
    </row>
    <row r="1497" customFormat="false" ht="15" hidden="false" customHeight="true" outlineLevel="0" collapsed="false">
      <c r="A1497" s="122"/>
      <c r="B1497" s="122"/>
      <c r="C1497" s="122"/>
      <c r="D1497" s="122"/>
      <c r="E1497" s="122"/>
      <c r="F1497" s="122"/>
      <c r="G1497" s="86"/>
      <c r="H1497" s="61"/>
      <c r="I1497" s="61"/>
      <c r="J1497" s="61"/>
      <c r="K1497" s="122"/>
      <c r="L1497" s="199"/>
      <c r="M1497" s="122"/>
      <c r="N1497" s="225"/>
      <c r="O1497" s="63"/>
      <c r="P1497" s="225"/>
      <c r="Q1497" s="63"/>
      <c r="R1497" s="225"/>
      <c r="S1497" s="30" t="n">
        <f aca="false">P1497*R1497</f>
        <v>0</v>
      </c>
      <c r="T1497" s="123"/>
      <c r="U1497" s="192" t="n">
        <f aca="false">S1497*$T$828/SUM($S$828:$S$841)</f>
        <v>0</v>
      </c>
      <c r="V1497" s="30" t="n">
        <f aca="false">U1497+S1497</f>
        <v>0</v>
      </c>
      <c r="W1497" s="30" t="e">
        <f aca="false">V1497/P1497</f>
        <v>#DIV/0!</v>
      </c>
    </row>
    <row r="1498" customFormat="false" ht="15" hidden="false" customHeight="true" outlineLevel="0" collapsed="false">
      <c r="A1498" s="122"/>
      <c r="B1498" s="122"/>
      <c r="C1498" s="122"/>
      <c r="D1498" s="122"/>
      <c r="E1498" s="122"/>
      <c r="F1498" s="122"/>
      <c r="G1498" s="86"/>
      <c r="H1498" s="61"/>
      <c r="I1498" s="61"/>
      <c r="J1498" s="61"/>
      <c r="K1498" s="122"/>
      <c r="L1498" s="199"/>
      <c r="M1498" s="122"/>
      <c r="N1498" s="225"/>
      <c r="O1498" s="63"/>
      <c r="P1498" s="225"/>
      <c r="Q1498" s="63"/>
      <c r="R1498" s="225"/>
      <c r="S1498" s="30" t="n">
        <f aca="false">P1498*R1498</f>
        <v>0</v>
      </c>
      <c r="T1498" s="123"/>
      <c r="U1498" s="192" t="n">
        <f aca="false">S1498*$T$828/SUM($S$828:$S$841)</f>
        <v>0</v>
      </c>
      <c r="V1498" s="30" t="n">
        <f aca="false">U1498+S1498</f>
        <v>0</v>
      </c>
      <c r="W1498" s="30" t="e">
        <f aca="false">V1498/P1498</f>
        <v>#DIV/0!</v>
      </c>
    </row>
    <row r="1499" customFormat="false" ht="15" hidden="false" customHeight="true" outlineLevel="0" collapsed="false">
      <c r="A1499" s="122"/>
      <c r="B1499" s="122"/>
      <c r="C1499" s="122"/>
      <c r="D1499" s="122"/>
      <c r="E1499" s="122"/>
      <c r="F1499" s="122"/>
      <c r="G1499" s="86"/>
      <c r="H1499" s="61"/>
      <c r="I1499" s="61"/>
      <c r="J1499" s="61"/>
      <c r="K1499" s="122"/>
      <c r="L1499" s="199"/>
      <c r="M1499" s="122"/>
      <c r="N1499" s="225"/>
      <c r="O1499" s="63"/>
      <c r="P1499" s="225"/>
      <c r="Q1499" s="63"/>
      <c r="R1499" s="225"/>
      <c r="S1499" s="30" t="n">
        <f aca="false">P1499*R1499</f>
        <v>0</v>
      </c>
      <c r="T1499" s="123"/>
      <c r="U1499" s="192" t="n">
        <f aca="false">S1499*$T$828/SUM($S$828:$S$841)</f>
        <v>0</v>
      </c>
      <c r="V1499" s="30" t="n">
        <f aca="false">U1499+S1499</f>
        <v>0</v>
      </c>
      <c r="W1499" s="30" t="e">
        <f aca="false">V1499/P1499</f>
        <v>#DIV/0!</v>
      </c>
    </row>
    <row r="1500" customFormat="false" ht="15" hidden="false" customHeight="true" outlineLevel="0" collapsed="false">
      <c r="A1500" s="122"/>
      <c r="B1500" s="122"/>
      <c r="C1500" s="122"/>
      <c r="D1500" s="122"/>
      <c r="E1500" s="122"/>
      <c r="F1500" s="122"/>
      <c r="G1500" s="86"/>
      <c r="H1500" s="61"/>
      <c r="I1500" s="61"/>
      <c r="J1500" s="61"/>
      <c r="K1500" s="122"/>
      <c r="L1500" s="199"/>
      <c r="M1500" s="122"/>
      <c r="N1500" s="225"/>
      <c r="O1500" s="63"/>
      <c r="P1500" s="225"/>
      <c r="Q1500" s="63"/>
      <c r="R1500" s="225"/>
      <c r="S1500" s="30" t="n">
        <f aca="false">P1500*R1500</f>
        <v>0</v>
      </c>
      <c r="T1500" s="123"/>
      <c r="U1500" s="192" t="n">
        <f aca="false">S1500*$T$828/SUM($S$828:$S$841)</f>
        <v>0</v>
      </c>
      <c r="V1500" s="30" t="n">
        <f aca="false">U1500+S1500</f>
        <v>0</v>
      </c>
      <c r="W1500" s="30" t="e">
        <f aca="false">V1500/P1500</f>
        <v>#DIV/0!</v>
      </c>
    </row>
    <row r="1501" customFormat="false" ht="15.75" hidden="false" customHeight="true" outlineLevel="0" collapsed="false">
      <c r="A1501" s="122"/>
      <c r="B1501" s="122"/>
      <c r="C1501" s="122"/>
      <c r="D1501" s="122"/>
      <c r="E1501" s="122"/>
      <c r="F1501" s="122"/>
      <c r="G1501" s="86"/>
      <c r="H1501" s="61"/>
      <c r="I1501" s="61"/>
      <c r="J1501" s="61"/>
      <c r="K1501" s="122"/>
      <c r="L1501" s="199"/>
      <c r="M1501" s="122"/>
      <c r="N1501" s="225"/>
      <c r="O1501" s="63"/>
      <c r="P1501" s="225"/>
      <c r="Q1501" s="63"/>
      <c r="R1501" s="225"/>
      <c r="S1501" s="30" t="n">
        <f aca="false">P1501*R1501</f>
        <v>0</v>
      </c>
      <c r="T1501" s="123"/>
      <c r="U1501" s="192" t="n">
        <f aca="false">S1501*$T$828/SUM($S$828:$S$841)</f>
        <v>0</v>
      </c>
      <c r="V1501" s="30" t="n">
        <f aca="false">U1501+S1501</f>
        <v>0</v>
      </c>
      <c r="W1501" s="30" t="e">
        <f aca="false">V1501/P1501</f>
        <v>#DIV/0!</v>
      </c>
    </row>
    <row r="1502" customFormat="false" ht="15" hidden="false" customHeight="true" outlineLevel="0" collapsed="false">
      <c r="A1502" s="122"/>
      <c r="B1502" s="122"/>
      <c r="C1502" s="122"/>
      <c r="D1502" s="122"/>
      <c r="E1502" s="122"/>
      <c r="F1502" s="122"/>
      <c r="G1502" s="86"/>
      <c r="H1502" s="61"/>
      <c r="I1502" s="61"/>
      <c r="J1502" s="61"/>
      <c r="K1502" s="122"/>
      <c r="L1502" s="199"/>
      <c r="M1502" s="309"/>
      <c r="N1502" s="63"/>
      <c r="O1502" s="63"/>
      <c r="P1502" s="63"/>
      <c r="Q1502" s="63"/>
      <c r="R1502" s="422"/>
      <c r="S1502" s="30" t="n">
        <f aca="false">P1502*R1502</f>
        <v>0</v>
      </c>
      <c r="T1502" s="123"/>
      <c r="U1502" s="192" t="n">
        <f aca="false">S1502*$T$828/SUM($S$828:$S$841)</f>
        <v>0</v>
      </c>
      <c r="V1502" s="30" t="n">
        <f aca="false">U1502+S1502</f>
        <v>0</v>
      </c>
      <c r="W1502" s="30" t="e">
        <f aca="false">V1502/P1502</f>
        <v>#DIV/0!</v>
      </c>
    </row>
    <row r="1503" customFormat="false" ht="15" hidden="false" customHeight="true" outlineLevel="0" collapsed="false">
      <c r="A1503" s="122"/>
      <c r="B1503" s="122"/>
      <c r="C1503" s="122"/>
      <c r="D1503" s="122"/>
      <c r="E1503" s="122"/>
      <c r="F1503" s="122"/>
      <c r="G1503" s="86"/>
      <c r="H1503" s="61"/>
      <c r="I1503" s="61"/>
      <c r="J1503" s="61"/>
      <c r="K1503" s="122"/>
      <c r="L1503" s="199"/>
      <c r="M1503" s="309"/>
      <c r="N1503" s="63"/>
      <c r="O1503" s="63"/>
      <c r="P1503" s="63"/>
      <c r="Q1503" s="63"/>
      <c r="R1503" s="422"/>
      <c r="S1503" s="30" t="n">
        <f aca="false">P1503*R1503</f>
        <v>0</v>
      </c>
      <c r="T1503" s="123"/>
      <c r="U1503" s="192" t="n">
        <f aca="false">S1503*$T$828/SUM($S$828:$S$841)</f>
        <v>0</v>
      </c>
      <c r="V1503" s="30" t="n">
        <f aca="false">U1503+S1503</f>
        <v>0</v>
      </c>
      <c r="W1503" s="30" t="e">
        <f aca="false">V1503/P1503</f>
        <v>#DIV/0!</v>
      </c>
    </row>
    <row r="1504" customFormat="false" ht="15" hidden="false" customHeight="true" outlineLevel="0" collapsed="false">
      <c r="A1504" s="122"/>
      <c r="B1504" s="122"/>
      <c r="C1504" s="122"/>
      <c r="D1504" s="122"/>
      <c r="E1504" s="122"/>
      <c r="F1504" s="122"/>
      <c r="G1504" s="86"/>
      <c r="H1504" s="61"/>
      <c r="I1504" s="61"/>
      <c r="J1504" s="61"/>
      <c r="K1504" s="122"/>
      <c r="L1504" s="199"/>
      <c r="M1504" s="309"/>
      <c r="N1504" s="63"/>
      <c r="O1504" s="63"/>
      <c r="P1504" s="63"/>
      <c r="Q1504" s="63"/>
      <c r="R1504" s="422"/>
      <c r="S1504" s="30" t="n">
        <f aca="false">P1504*R1504</f>
        <v>0</v>
      </c>
      <c r="T1504" s="123"/>
      <c r="U1504" s="192" t="n">
        <f aca="false">S1504*$T$828/SUM($S$828:$S$841)</f>
        <v>0</v>
      </c>
      <c r="V1504" s="30" t="n">
        <f aca="false">U1504+S1504</f>
        <v>0</v>
      </c>
      <c r="W1504" s="30" t="e">
        <f aca="false">V1504/P1504</f>
        <v>#DIV/0!</v>
      </c>
    </row>
    <row r="1505" customFormat="false" ht="15" hidden="false" customHeight="true" outlineLevel="0" collapsed="false">
      <c r="A1505" s="122"/>
      <c r="B1505" s="122"/>
      <c r="C1505" s="122"/>
      <c r="D1505" s="122"/>
      <c r="E1505" s="122"/>
      <c r="F1505" s="122"/>
      <c r="G1505" s="86"/>
      <c r="H1505" s="61"/>
      <c r="I1505" s="61"/>
      <c r="J1505" s="61"/>
      <c r="K1505" s="122"/>
      <c r="L1505" s="199"/>
      <c r="M1505" s="309"/>
      <c r="N1505" s="63"/>
      <c r="O1505" s="434"/>
      <c r="P1505" s="63"/>
      <c r="Q1505" s="63"/>
      <c r="R1505" s="422"/>
      <c r="S1505" s="30" t="n">
        <f aca="false">P1505*R1505</f>
        <v>0</v>
      </c>
      <c r="T1505" s="123"/>
      <c r="U1505" s="192" t="n">
        <f aca="false">S1505*$T$828/SUM($S$828:$S$841)</f>
        <v>0</v>
      </c>
      <c r="V1505" s="30" t="n">
        <f aca="false">U1505+S1505</f>
        <v>0</v>
      </c>
      <c r="W1505" s="30" t="e">
        <f aca="false">V1505/P1505</f>
        <v>#DIV/0!</v>
      </c>
    </row>
    <row r="1506" customFormat="false" ht="15" hidden="false" customHeight="true" outlineLevel="0" collapsed="false">
      <c r="A1506" s="122"/>
      <c r="B1506" s="122"/>
      <c r="C1506" s="122"/>
      <c r="D1506" s="122"/>
      <c r="E1506" s="122"/>
      <c r="F1506" s="122"/>
      <c r="G1506" s="86"/>
      <c r="H1506" s="61"/>
      <c r="I1506" s="61"/>
      <c r="J1506" s="61"/>
      <c r="K1506" s="122"/>
      <c r="L1506" s="199"/>
      <c r="M1506" s="309"/>
      <c r="N1506" s="63"/>
      <c r="O1506" s="63"/>
      <c r="P1506" s="63"/>
      <c r="Q1506" s="63"/>
      <c r="R1506" s="422"/>
      <c r="S1506" s="30" t="n">
        <f aca="false">P1506*R1506</f>
        <v>0</v>
      </c>
      <c r="T1506" s="123"/>
      <c r="U1506" s="192" t="n">
        <f aca="false">S1506*$T$828/SUM($S$828:$S$841)</f>
        <v>0</v>
      </c>
      <c r="V1506" s="30" t="n">
        <f aca="false">U1506+S1506</f>
        <v>0</v>
      </c>
      <c r="W1506" s="30" t="e">
        <f aca="false">V1506/P1506</f>
        <v>#DIV/0!</v>
      </c>
    </row>
    <row r="1507" customFormat="false" ht="15" hidden="false" customHeight="true" outlineLevel="0" collapsed="false">
      <c r="A1507" s="122"/>
      <c r="B1507" s="122"/>
      <c r="C1507" s="122"/>
      <c r="D1507" s="122"/>
      <c r="E1507" s="122"/>
      <c r="F1507" s="122"/>
      <c r="G1507" s="86"/>
      <c r="H1507" s="61"/>
      <c r="I1507" s="61"/>
      <c r="J1507" s="61"/>
      <c r="K1507" s="122"/>
      <c r="L1507" s="199"/>
      <c r="M1507" s="309"/>
      <c r="N1507" s="63"/>
      <c r="O1507" s="63"/>
      <c r="P1507" s="63"/>
      <c r="Q1507" s="63"/>
      <c r="R1507" s="422"/>
      <c r="S1507" s="30" t="n">
        <f aca="false">P1507*R1507</f>
        <v>0</v>
      </c>
      <c r="T1507" s="123"/>
      <c r="U1507" s="192" t="n">
        <f aca="false">S1507*$T$828/SUM($S$828:$S$841)</f>
        <v>0</v>
      </c>
      <c r="V1507" s="30" t="n">
        <f aca="false">U1507+S1507</f>
        <v>0</v>
      </c>
      <c r="W1507" s="30" t="e">
        <f aca="false">V1507/P1507</f>
        <v>#DIV/0!</v>
      </c>
    </row>
    <row r="1508" customFormat="false" ht="15" hidden="false" customHeight="true" outlineLevel="0" collapsed="false">
      <c r="A1508" s="122"/>
      <c r="B1508" s="122"/>
      <c r="C1508" s="122"/>
      <c r="D1508" s="122"/>
      <c r="E1508" s="122"/>
      <c r="F1508" s="122"/>
      <c r="G1508" s="86"/>
      <c r="H1508" s="61"/>
      <c r="I1508" s="61"/>
      <c r="J1508" s="61"/>
      <c r="K1508" s="122"/>
      <c r="L1508" s="199"/>
      <c r="M1508" s="309"/>
      <c r="N1508" s="63"/>
      <c r="O1508" s="434"/>
      <c r="P1508" s="63"/>
      <c r="Q1508" s="63"/>
      <c r="R1508" s="422"/>
      <c r="S1508" s="30" t="n">
        <f aca="false">P1508*R1508</f>
        <v>0</v>
      </c>
      <c r="T1508" s="123"/>
      <c r="U1508" s="192" t="n">
        <f aca="false">S1508*$T$828/SUM($S$828:$S$841)</f>
        <v>0</v>
      </c>
      <c r="V1508" s="30" t="n">
        <f aca="false">U1508+S1508</f>
        <v>0</v>
      </c>
      <c r="W1508" s="30" t="e">
        <f aca="false">V1508/P1508</f>
        <v>#DIV/0!</v>
      </c>
    </row>
    <row r="1509" customFormat="false" ht="15" hidden="false" customHeight="true" outlineLevel="0" collapsed="false">
      <c r="A1509" s="122"/>
      <c r="B1509" s="122"/>
      <c r="C1509" s="122"/>
      <c r="D1509" s="122"/>
      <c r="E1509" s="122"/>
      <c r="F1509" s="122"/>
      <c r="G1509" s="86"/>
      <c r="H1509" s="61"/>
      <c r="I1509" s="61"/>
      <c r="J1509" s="61"/>
      <c r="K1509" s="122"/>
      <c r="L1509" s="199"/>
      <c r="M1509" s="309"/>
      <c r="N1509" s="63"/>
      <c r="O1509" s="63"/>
      <c r="P1509" s="63"/>
      <c r="Q1509" s="63"/>
      <c r="R1509" s="422"/>
      <c r="S1509" s="30" t="n">
        <f aca="false">P1509*R1509</f>
        <v>0</v>
      </c>
      <c r="T1509" s="123"/>
      <c r="U1509" s="192" t="n">
        <f aca="false">S1509*$T$828/SUM($S$828:$S$841)</f>
        <v>0</v>
      </c>
      <c r="V1509" s="30" t="n">
        <f aca="false">U1509+S1509</f>
        <v>0</v>
      </c>
      <c r="W1509" s="30" t="e">
        <f aca="false">V1509/P1509</f>
        <v>#DIV/0!</v>
      </c>
    </row>
    <row r="1510" customFormat="false" ht="15" hidden="false" customHeight="true" outlineLevel="0" collapsed="false">
      <c r="A1510" s="122"/>
      <c r="B1510" s="122"/>
      <c r="C1510" s="122"/>
      <c r="D1510" s="122"/>
      <c r="E1510" s="122"/>
      <c r="F1510" s="122"/>
      <c r="G1510" s="86"/>
      <c r="H1510" s="61"/>
      <c r="I1510" s="61"/>
      <c r="J1510" s="61"/>
      <c r="K1510" s="122"/>
      <c r="L1510" s="199"/>
      <c r="M1510" s="309"/>
      <c r="N1510" s="63"/>
      <c r="O1510" s="63"/>
      <c r="P1510" s="63"/>
      <c r="Q1510" s="63"/>
      <c r="R1510" s="422"/>
      <c r="S1510" s="30" t="n">
        <f aca="false">P1510*R1510</f>
        <v>0</v>
      </c>
      <c r="T1510" s="123"/>
      <c r="U1510" s="192" t="n">
        <f aca="false">S1510*$T$828/SUM($S$828:$S$841)</f>
        <v>0</v>
      </c>
      <c r="V1510" s="30" t="n">
        <f aca="false">U1510+S1510</f>
        <v>0</v>
      </c>
      <c r="W1510" s="30" t="e">
        <f aca="false">V1510/P1510</f>
        <v>#DIV/0!</v>
      </c>
    </row>
    <row r="1511" customFormat="false" ht="15" hidden="false" customHeight="true" outlineLevel="0" collapsed="false">
      <c r="A1511" s="122"/>
      <c r="B1511" s="122"/>
      <c r="C1511" s="122"/>
      <c r="D1511" s="122"/>
      <c r="E1511" s="122"/>
      <c r="F1511" s="122"/>
      <c r="G1511" s="86"/>
      <c r="H1511" s="61"/>
      <c r="I1511" s="61"/>
      <c r="J1511" s="61"/>
      <c r="K1511" s="122"/>
      <c r="L1511" s="199"/>
      <c r="M1511" s="309"/>
      <c r="N1511" s="63"/>
      <c r="O1511" s="63"/>
      <c r="P1511" s="63"/>
      <c r="Q1511" s="63"/>
      <c r="R1511" s="422"/>
      <c r="S1511" s="30" t="n">
        <f aca="false">P1511*R1511</f>
        <v>0</v>
      </c>
      <c r="T1511" s="123"/>
      <c r="U1511" s="192" t="n">
        <f aca="false">S1511*$T$828/SUM($S$828:$S$841)</f>
        <v>0</v>
      </c>
      <c r="V1511" s="30" t="n">
        <f aca="false">U1511+S1511</f>
        <v>0</v>
      </c>
      <c r="W1511" s="30" t="e">
        <f aca="false">V1511/P1511</f>
        <v>#DIV/0!</v>
      </c>
    </row>
    <row r="1512" customFormat="false" ht="15" hidden="false" customHeight="true" outlineLevel="0" collapsed="false">
      <c r="A1512" s="122"/>
      <c r="B1512" s="122"/>
      <c r="C1512" s="122"/>
      <c r="D1512" s="122"/>
      <c r="E1512" s="122"/>
      <c r="F1512" s="122"/>
      <c r="G1512" s="86"/>
      <c r="H1512" s="61"/>
      <c r="I1512" s="61"/>
      <c r="J1512" s="61"/>
      <c r="K1512" s="122"/>
      <c r="L1512" s="199"/>
      <c r="M1512" s="309"/>
      <c r="N1512" s="63"/>
      <c r="O1512" s="63"/>
      <c r="P1512" s="63"/>
      <c r="Q1512" s="63"/>
      <c r="R1512" s="422"/>
      <c r="S1512" s="30" t="n">
        <f aca="false">P1512*R1512</f>
        <v>0</v>
      </c>
      <c r="T1512" s="123"/>
      <c r="U1512" s="192" t="n">
        <f aca="false">S1512*$T$828/SUM($S$828:$S$841)</f>
        <v>0</v>
      </c>
      <c r="V1512" s="30" t="n">
        <f aca="false">U1512+S1512</f>
        <v>0</v>
      </c>
      <c r="W1512" s="30" t="e">
        <f aca="false">V1512/P1512</f>
        <v>#DIV/0!</v>
      </c>
    </row>
    <row r="1513" customFormat="false" ht="15" hidden="false" customHeight="true" outlineLevel="0" collapsed="false">
      <c r="A1513" s="122"/>
      <c r="B1513" s="122"/>
      <c r="C1513" s="122"/>
      <c r="D1513" s="122"/>
      <c r="E1513" s="122"/>
      <c r="F1513" s="122"/>
      <c r="G1513" s="86"/>
      <c r="H1513" s="61"/>
      <c r="I1513" s="61"/>
      <c r="J1513" s="61"/>
      <c r="K1513" s="122"/>
      <c r="L1513" s="199"/>
      <c r="M1513" s="309"/>
      <c r="N1513" s="63"/>
      <c r="O1513" s="63"/>
      <c r="P1513" s="63"/>
      <c r="Q1513" s="63"/>
      <c r="R1513" s="422"/>
      <c r="S1513" s="30" t="n">
        <f aca="false">P1513*R1513</f>
        <v>0</v>
      </c>
      <c r="T1513" s="123"/>
      <c r="U1513" s="192" t="n">
        <f aca="false">S1513*$T$828/SUM($S$828:$S$841)</f>
        <v>0</v>
      </c>
      <c r="V1513" s="30" t="n">
        <f aca="false">U1513+S1513</f>
        <v>0</v>
      </c>
      <c r="W1513" s="30" t="e">
        <f aca="false">V1513/P1513</f>
        <v>#DIV/0!</v>
      </c>
    </row>
    <row r="1514" customFormat="false" ht="15" hidden="false" customHeight="true" outlineLevel="0" collapsed="false">
      <c r="A1514" s="122"/>
      <c r="B1514" s="122"/>
      <c r="C1514" s="122"/>
      <c r="D1514" s="122"/>
      <c r="E1514" s="122"/>
      <c r="F1514" s="122"/>
      <c r="G1514" s="86"/>
      <c r="H1514" s="61"/>
      <c r="I1514" s="61"/>
      <c r="J1514" s="61"/>
      <c r="K1514" s="122"/>
      <c r="L1514" s="199"/>
      <c r="M1514" s="309"/>
      <c r="N1514" s="63"/>
      <c r="O1514" s="63"/>
      <c r="P1514" s="63"/>
      <c r="Q1514" s="63"/>
      <c r="R1514" s="422"/>
      <c r="S1514" s="30" t="n">
        <f aca="false">P1514*R1514</f>
        <v>0</v>
      </c>
      <c r="T1514" s="123"/>
      <c r="U1514" s="192" t="n">
        <f aca="false">S1514*$T$828/SUM($S$828:$S$841)</f>
        <v>0</v>
      </c>
      <c r="V1514" s="30" t="n">
        <f aca="false">U1514+S1514</f>
        <v>0</v>
      </c>
      <c r="W1514" s="30" t="e">
        <f aca="false">V1514/P1514</f>
        <v>#DIV/0!</v>
      </c>
    </row>
    <row r="1515" customFormat="false" ht="15" hidden="false" customHeight="true" outlineLevel="0" collapsed="false">
      <c r="A1515" s="122"/>
      <c r="B1515" s="122"/>
      <c r="C1515" s="122"/>
      <c r="D1515" s="122"/>
      <c r="E1515" s="122"/>
      <c r="F1515" s="122"/>
      <c r="G1515" s="86"/>
      <c r="H1515" s="61"/>
      <c r="I1515" s="61"/>
      <c r="J1515" s="61"/>
      <c r="K1515" s="122"/>
      <c r="L1515" s="199"/>
      <c r="M1515" s="309"/>
      <c r="N1515" s="63"/>
      <c r="O1515" s="434"/>
      <c r="P1515" s="63"/>
      <c r="Q1515" s="63"/>
      <c r="R1515" s="422"/>
      <c r="S1515" s="30" t="n">
        <f aca="false">P1515*R1515</f>
        <v>0</v>
      </c>
      <c r="T1515" s="123"/>
      <c r="U1515" s="192" t="n">
        <f aca="false">S1515*$T$828/SUM($S$828:$S$841)</f>
        <v>0</v>
      </c>
      <c r="V1515" s="30" t="n">
        <f aca="false">U1515+S1515</f>
        <v>0</v>
      </c>
      <c r="W1515" s="30" t="e">
        <f aca="false">V1515/P1515</f>
        <v>#DIV/0!</v>
      </c>
    </row>
    <row r="1516" customFormat="false" ht="15" hidden="false" customHeight="true" outlineLevel="0" collapsed="false">
      <c r="A1516" s="122"/>
      <c r="B1516" s="122"/>
      <c r="C1516" s="122"/>
      <c r="D1516" s="122"/>
      <c r="E1516" s="122"/>
      <c r="F1516" s="122"/>
      <c r="G1516" s="86"/>
      <c r="H1516" s="61"/>
      <c r="I1516" s="61"/>
      <c r="J1516" s="61"/>
      <c r="K1516" s="122"/>
      <c r="L1516" s="199"/>
      <c r="M1516" s="309"/>
      <c r="N1516" s="63"/>
      <c r="O1516" s="63"/>
      <c r="P1516" s="63"/>
      <c r="Q1516" s="63"/>
      <c r="R1516" s="422"/>
      <c r="S1516" s="30" t="n">
        <f aca="false">P1516*R1516</f>
        <v>0</v>
      </c>
      <c r="T1516" s="123"/>
      <c r="U1516" s="192" t="n">
        <f aca="false">S1516*$T$828/SUM($S$828:$S$841)</f>
        <v>0</v>
      </c>
      <c r="V1516" s="30" t="n">
        <f aca="false">U1516+S1516</f>
        <v>0</v>
      </c>
      <c r="W1516" s="30" t="e">
        <f aca="false">V1516/P1516</f>
        <v>#DIV/0!</v>
      </c>
    </row>
    <row r="1517" customFormat="false" ht="15" hidden="false" customHeight="true" outlineLevel="0" collapsed="false">
      <c r="A1517" s="122"/>
      <c r="B1517" s="122"/>
      <c r="C1517" s="122"/>
      <c r="D1517" s="122"/>
      <c r="E1517" s="122"/>
      <c r="F1517" s="122"/>
      <c r="G1517" s="86"/>
      <c r="H1517" s="61"/>
      <c r="I1517" s="61"/>
      <c r="J1517" s="61"/>
      <c r="K1517" s="122"/>
      <c r="L1517" s="199"/>
      <c r="M1517" s="309"/>
      <c r="N1517" s="63"/>
      <c r="O1517" s="63"/>
      <c r="P1517" s="63"/>
      <c r="Q1517" s="63"/>
      <c r="R1517" s="422"/>
      <c r="S1517" s="30" t="n">
        <f aca="false">P1517*R1517</f>
        <v>0</v>
      </c>
      <c r="T1517" s="123"/>
      <c r="U1517" s="192" t="n">
        <f aca="false">S1517*$T$828/SUM($S$828:$S$841)</f>
        <v>0</v>
      </c>
      <c r="V1517" s="30" t="n">
        <f aca="false">U1517+S1517</f>
        <v>0</v>
      </c>
      <c r="W1517" s="30" t="e">
        <f aca="false">V1517/P1517</f>
        <v>#DIV/0!</v>
      </c>
    </row>
    <row r="1518" customFormat="false" ht="15" hidden="false" customHeight="true" outlineLevel="0" collapsed="false">
      <c r="A1518" s="122"/>
      <c r="B1518" s="122"/>
      <c r="C1518" s="122"/>
      <c r="D1518" s="122"/>
      <c r="E1518" s="122"/>
      <c r="F1518" s="122"/>
      <c r="G1518" s="86"/>
      <c r="H1518" s="61"/>
      <c r="I1518" s="61"/>
      <c r="J1518" s="61"/>
      <c r="K1518" s="122"/>
      <c r="L1518" s="199"/>
      <c r="M1518" s="309"/>
      <c r="N1518" s="63"/>
      <c r="O1518" s="63"/>
      <c r="P1518" s="63"/>
      <c r="Q1518" s="63"/>
      <c r="R1518" s="422"/>
      <c r="S1518" s="30" t="n">
        <f aca="false">P1518*R1518</f>
        <v>0</v>
      </c>
      <c r="T1518" s="123"/>
      <c r="U1518" s="192" t="n">
        <f aca="false">S1518*$T$828/SUM($S$828:$S$841)</f>
        <v>0</v>
      </c>
      <c r="V1518" s="30" t="n">
        <f aca="false">U1518+S1518</f>
        <v>0</v>
      </c>
      <c r="W1518" s="30" t="e">
        <f aca="false">V1518/P1518</f>
        <v>#DIV/0!</v>
      </c>
    </row>
    <row r="1519" customFormat="false" ht="15" hidden="false" customHeight="true" outlineLevel="0" collapsed="false">
      <c r="A1519" s="122"/>
      <c r="B1519" s="122"/>
      <c r="C1519" s="122"/>
      <c r="D1519" s="122"/>
      <c r="E1519" s="122"/>
      <c r="F1519" s="122"/>
      <c r="G1519" s="86"/>
      <c r="H1519" s="61"/>
      <c r="I1519" s="61"/>
      <c r="J1519" s="61"/>
      <c r="K1519" s="122"/>
      <c r="L1519" s="199"/>
      <c r="M1519" s="309"/>
      <c r="N1519" s="63"/>
      <c r="O1519" s="63"/>
      <c r="P1519" s="63"/>
      <c r="Q1519" s="63"/>
      <c r="R1519" s="422"/>
      <c r="S1519" s="30" t="n">
        <f aca="false">P1519*R1519</f>
        <v>0</v>
      </c>
      <c r="T1519" s="123"/>
      <c r="U1519" s="192" t="n">
        <f aca="false">S1519*$T$828/SUM($S$828:$S$841)</f>
        <v>0</v>
      </c>
      <c r="V1519" s="30" t="n">
        <f aca="false">U1519+S1519</f>
        <v>0</v>
      </c>
      <c r="W1519" s="30" t="e">
        <f aca="false">V1519/P1519</f>
        <v>#DIV/0!</v>
      </c>
    </row>
    <row r="1520" customFormat="false" ht="15" hidden="false" customHeight="true" outlineLevel="0" collapsed="false">
      <c r="A1520" s="122"/>
      <c r="B1520" s="122"/>
      <c r="C1520" s="122"/>
      <c r="D1520" s="122"/>
      <c r="E1520" s="122"/>
      <c r="F1520" s="122"/>
      <c r="G1520" s="86"/>
      <c r="H1520" s="61"/>
      <c r="I1520" s="61"/>
      <c r="J1520" s="61"/>
      <c r="K1520" s="122"/>
      <c r="L1520" s="199"/>
      <c r="M1520" s="309"/>
      <c r="N1520" s="63"/>
      <c r="O1520" s="63"/>
      <c r="P1520" s="63"/>
      <c r="Q1520" s="63"/>
      <c r="R1520" s="422"/>
      <c r="S1520" s="30" t="n">
        <f aca="false">P1520*R1520</f>
        <v>0</v>
      </c>
      <c r="T1520" s="123"/>
      <c r="U1520" s="192" t="n">
        <f aca="false">S1520*$T$828/SUM($S$828:$S$841)</f>
        <v>0</v>
      </c>
      <c r="V1520" s="30" t="n">
        <f aca="false">U1520+S1520</f>
        <v>0</v>
      </c>
      <c r="W1520" s="30" t="e">
        <f aca="false">V1520/P1520</f>
        <v>#DIV/0!</v>
      </c>
    </row>
    <row r="1521" customFormat="false" ht="15" hidden="false" customHeight="true" outlineLevel="0" collapsed="false">
      <c r="A1521" s="122"/>
      <c r="B1521" s="122"/>
      <c r="C1521" s="122"/>
      <c r="D1521" s="122"/>
      <c r="E1521" s="122"/>
      <c r="F1521" s="122"/>
      <c r="G1521" s="86"/>
      <c r="H1521" s="61"/>
      <c r="I1521" s="61"/>
      <c r="J1521" s="61"/>
      <c r="K1521" s="122"/>
      <c r="L1521" s="199"/>
      <c r="M1521" s="309"/>
      <c r="N1521" s="63"/>
      <c r="O1521" s="63"/>
      <c r="P1521" s="63"/>
      <c r="Q1521" s="63"/>
      <c r="R1521" s="422"/>
      <c r="S1521" s="30" t="n">
        <f aca="false">P1521*R1521</f>
        <v>0</v>
      </c>
      <c r="T1521" s="123"/>
      <c r="U1521" s="192" t="n">
        <f aca="false">S1521*$T$828/SUM($S$828:$S$841)</f>
        <v>0</v>
      </c>
      <c r="V1521" s="30" t="n">
        <f aca="false">U1521+S1521</f>
        <v>0</v>
      </c>
      <c r="W1521" s="30" t="e">
        <f aca="false">V1521/P1521</f>
        <v>#DIV/0!</v>
      </c>
    </row>
    <row r="1522" customFormat="false" ht="15" hidden="false" customHeight="true" outlineLevel="0" collapsed="false">
      <c r="A1522" s="122"/>
      <c r="B1522" s="122"/>
      <c r="C1522" s="122"/>
      <c r="D1522" s="122"/>
      <c r="E1522" s="122"/>
      <c r="F1522" s="122"/>
      <c r="G1522" s="86"/>
      <c r="H1522" s="61"/>
      <c r="I1522" s="61"/>
      <c r="J1522" s="61"/>
      <c r="K1522" s="122"/>
      <c r="L1522" s="199"/>
      <c r="M1522" s="309"/>
      <c r="N1522" s="63"/>
      <c r="O1522" s="63"/>
      <c r="P1522" s="63"/>
      <c r="Q1522" s="63"/>
      <c r="R1522" s="422"/>
      <c r="S1522" s="30" t="n">
        <f aca="false">P1522*R1522</f>
        <v>0</v>
      </c>
      <c r="T1522" s="123"/>
      <c r="U1522" s="192" t="n">
        <f aca="false">S1522*$T$828/SUM($S$828:$S$841)</f>
        <v>0</v>
      </c>
      <c r="V1522" s="30" t="n">
        <f aca="false">U1522+S1522</f>
        <v>0</v>
      </c>
      <c r="W1522" s="30" t="e">
        <f aca="false">V1522/P1522</f>
        <v>#DIV/0!</v>
      </c>
    </row>
    <row r="1523" customFormat="false" ht="15" hidden="false" customHeight="true" outlineLevel="0" collapsed="false">
      <c r="A1523" s="122"/>
      <c r="B1523" s="122"/>
      <c r="C1523" s="122"/>
      <c r="D1523" s="122"/>
      <c r="E1523" s="122"/>
      <c r="F1523" s="122"/>
      <c r="G1523" s="86"/>
      <c r="H1523" s="61"/>
      <c r="I1523" s="61"/>
      <c r="J1523" s="61"/>
      <c r="K1523" s="122"/>
      <c r="L1523" s="199"/>
      <c r="M1523" s="309"/>
      <c r="N1523" s="63"/>
      <c r="O1523" s="63"/>
      <c r="P1523" s="63"/>
      <c r="Q1523" s="63"/>
      <c r="R1523" s="422"/>
      <c r="S1523" s="30" t="n">
        <f aca="false">P1523*R1523</f>
        <v>0</v>
      </c>
      <c r="T1523" s="123"/>
      <c r="U1523" s="192" t="n">
        <f aca="false">S1523*$T$828/SUM($S$828:$S$841)</f>
        <v>0</v>
      </c>
      <c r="V1523" s="30" t="n">
        <f aca="false">U1523+S1523</f>
        <v>0</v>
      </c>
      <c r="W1523" s="30" t="e">
        <f aca="false">V1523/P1523</f>
        <v>#DIV/0!</v>
      </c>
    </row>
    <row r="1524" customFormat="false" ht="15" hidden="false" customHeight="true" outlineLevel="0" collapsed="false">
      <c r="A1524" s="122"/>
      <c r="B1524" s="122"/>
      <c r="C1524" s="122"/>
      <c r="D1524" s="122"/>
      <c r="E1524" s="122"/>
      <c r="F1524" s="122"/>
      <c r="G1524" s="86"/>
      <c r="H1524" s="61"/>
      <c r="I1524" s="61"/>
      <c r="J1524" s="61"/>
      <c r="K1524" s="122"/>
      <c r="L1524" s="199"/>
      <c r="M1524" s="309"/>
      <c r="N1524" s="63"/>
      <c r="O1524" s="63"/>
      <c r="P1524" s="63"/>
      <c r="Q1524" s="63"/>
      <c r="R1524" s="422"/>
      <c r="S1524" s="30" t="n">
        <f aca="false">P1524*R1524</f>
        <v>0</v>
      </c>
      <c r="T1524" s="123"/>
      <c r="U1524" s="192" t="n">
        <f aca="false">S1524*$T$828/SUM($S$828:$S$841)</f>
        <v>0</v>
      </c>
      <c r="V1524" s="30" t="n">
        <f aca="false">U1524+S1524</f>
        <v>0</v>
      </c>
      <c r="W1524" s="30" t="e">
        <f aca="false">V1524/P1524</f>
        <v>#DIV/0!</v>
      </c>
    </row>
    <row r="1525" customFormat="false" ht="15" hidden="false" customHeight="true" outlineLevel="0" collapsed="false">
      <c r="A1525" s="122"/>
      <c r="B1525" s="122"/>
      <c r="C1525" s="122"/>
      <c r="D1525" s="122"/>
      <c r="E1525" s="122"/>
      <c r="F1525" s="122"/>
      <c r="G1525" s="86"/>
      <c r="H1525" s="61"/>
      <c r="I1525" s="61"/>
      <c r="J1525" s="61"/>
      <c r="K1525" s="122"/>
      <c r="L1525" s="199"/>
      <c r="M1525" s="309"/>
      <c r="N1525" s="63"/>
      <c r="O1525" s="63"/>
      <c r="P1525" s="63"/>
      <c r="Q1525" s="63"/>
      <c r="R1525" s="422"/>
      <c r="S1525" s="30" t="n">
        <f aca="false">P1525*R1525</f>
        <v>0</v>
      </c>
      <c r="T1525" s="123"/>
      <c r="U1525" s="192" t="n">
        <f aca="false">S1525*$T$828/SUM($S$828:$S$841)</f>
        <v>0</v>
      </c>
      <c r="V1525" s="30" t="n">
        <f aca="false">U1525+S1525</f>
        <v>0</v>
      </c>
      <c r="W1525" s="30" t="e">
        <f aca="false">V1525/P1525</f>
        <v>#DIV/0!</v>
      </c>
    </row>
    <row r="1526" customFormat="false" ht="15" hidden="false" customHeight="true" outlineLevel="0" collapsed="false">
      <c r="A1526" s="122"/>
      <c r="B1526" s="122"/>
      <c r="C1526" s="122"/>
      <c r="D1526" s="122"/>
      <c r="E1526" s="122"/>
      <c r="F1526" s="122"/>
      <c r="G1526" s="86"/>
      <c r="H1526" s="61"/>
      <c r="I1526" s="61"/>
      <c r="J1526" s="61"/>
      <c r="K1526" s="122"/>
      <c r="L1526" s="199"/>
      <c r="M1526" s="309"/>
      <c r="N1526" s="63"/>
      <c r="O1526" s="63"/>
      <c r="P1526" s="63"/>
      <c r="Q1526" s="63"/>
      <c r="R1526" s="422"/>
      <c r="S1526" s="30" t="n">
        <f aca="false">P1526*R1526</f>
        <v>0</v>
      </c>
      <c r="T1526" s="123"/>
      <c r="U1526" s="192" t="n">
        <f aca="false">S1526*$T$828/SUM($S$828:$S$841)</f>
        <v>0</v>
      </c>
      <c r="V1526" s="30" t="n">
        <f aca="false">U1526+S1526</f>
        <v>0</v>
      </c>
      <c r="W1526" s="30" t="e">
        <f aca="false">V1526/P1526</f>
        <v>#DIV/0!</v>
      </c>
    </row>
    <row r="1527" customFormat="false" ht="15" hidden="false" customHeight="true" outlineLevel="0" collapsed="false">
      <c r="A1527" s="122"/>
      <c r="B1527" s="122"/>
      <c r="C1527" s="122"/>
      <c r="D1527" s="122"/>
      <c r="E1527" s="122"/>
      <c r="F1527" s="122"/>
      <c r="G1527" s="86"/>
      <c r="H1527" s="61"/>
      <c r="I1527" s="61"/>
      <c r="J1527" s="61"/>
      <c r="K1527" s="122"/>
      <c r="L1527" s="199"/>
      <c r="M1527" s="309"/>
      <c r="N1527" s="63"/>
      <c r="O1527" s="63"/>
      <c r="P1527" s="63"/>
      <c r="Q1527" s="63"/>
      <c r="R1527" s="422"/>
      <c r="S1527" s="30" t="n">
        <f aca="false">P1527*R1527</f>
        <v>0</v>
      </c>
      <c r="T1527" s="123"/>
      <c r="U1527" s="192" t="n">
        <f aca="false">S1527*$T$828/SUM($S$828:$S$841)</f>
        <v>0</v>
      </c>
      <c r="V1527" s="30" t="n">
        <f aca="false">U1527+S1527</f>
        <v>0</v>
      </c>
      <c r="W1527" s="30" t="e">
        <f aca="false">V1527/P1527</f>
        <v>#DIV/0!</v>
      </c>
    </row>
    <row r="1528" customFormat="false" ht="15" hidden="false" customHeight="true" outlineLevel="0" collapsed="false">
      <c r="A1528" s="122"/>
      <c r="B1528" s="122"/>
      <c r="C1528" s="122"/>
      <c r="D1528" s="122"/>
      <c r="E1528" s="122"/>
      <c r="F1528" s="122"/>
      <c r="G1528" s="86"/>
      <c r="H1528" s="61"/>
      <c r="I1528" s="61"/>
      <c r="J1528" s="61"/>
      <c r="K1528" s="122"/>
      <c r="L1528" s="199"/>
      <c r="M1528" s="309"/>
      <c r="N1528" s="63"/>
      <c r="O1528" s="63"/>
      <c r="P1528" s="63"/>
      <c r="Q1528" s="63"/>
      <c r="R1528" s="422"/>
      <c r="S1528" s="30" t="n">
        <f aca="false">P1528*R1528</f>
        <v>0</v>
      </c>
      <c r="T1528" s="123"/>
      <c r="U1528" s="192" t="n">
        <f aca="false">S1528*$T$828/SUM($S$828:$S$841)</f>
        <v>0</v>
      </c>
      <c r="V1528" s="30" t="n">
        <f aca="false">U1528+S1528</f>
        <v>0</v>
      </c>
      <c r="W1528" s="30" t="e">
        <f aca="false">V1528/P1528</f>
        <v>#DIV/0!</v>
      </c>
    </row>
    <row r="1529" customFormat="false" ht="15" hidden="false" customHeight="true" outlineLevel="0" collapsed="false">
      <c r="A1529" s="122"/>
      <c r="B1529" s="122"/>
      <c r="C1529" s="122"/>
      <c r="D1529" s="122"/>
      <c r="E1529" s="122"/>
      <c r="F1529" s="122"/>
      <c r="G1529" s="86"/>
      <c r="H1529" s="61"/>
      <c r="I1529" s="61"/>
      <c r="J1529" s="61"/>
      <c r="K1529" s="122"/>
      <c r="L1529" s="199"/>
      <c r="M1529" s="309"/>
      <c r="N1529" s="63"/>
      <c r="O1529" s="63"/>
      <c r="P1529" s="63"/>
      <c r="Q1529" s="63"/>
      <c r="R1529" s="422"/>
      <c r="S1529" s="30" t="n">
        <f aca="false">P1529*R1529</f>
        <v>0</v>
      </c>
      <c r="T1529" s="123"/>
      <c r="U1529" s="192" t="n">
        <f aca="false">S1529*$T$828/SUM($S$828:$S$841)</f>
        <v>0</v>
      </c>
      <c r="V1529" s="30" t="n">
        <f aca="false">U1529+S1529</f>
        <v>0</v>
      </c>
      <c r="W1529" s="30" t="e">
        <f aca="false">V1529/P1529</f>
        <v>#DIV/0!</v>
      </c>
    </row>
    <row r="1530" customFormat="false" ht="15" hidden="false" customHeight="true" outlineLevel="0" collapsed="false">
      <c r="A1530" s="122"/>
      <c r="B1530" s="122"/>
      <c r="C1530" s="122"/>
      <c r="D1530" s="122"/>
      <c r="E1530" s="122"/>
      <c r="F1530" s="122"/>
      <c r="G1530" s="86"/>
      <c r="H1530" s="61"/>
      <c r="I1530" s="61"/>
      <c r="J1530" s="61"/>
      <c r="K1530" s="122"/>
      <c r="L1530" s="199"/>
      <c r="M1530" s="309"/>
      <c r="N1530" s="63"/>
      <c r="O1530" s="63"/>
      <c r="P1530" s="63"/>
      <c r="Q1530" s="63"/>
      <c r="R1530" s="422"/>
      <c r="S1530" s="30" t="n">
        <f aca="false">P1530*R1530</f>
        <v>0</v>
      </c>
      <c r="T1530" s="123"/>
      <c r="U1530" s="192" t="n">
        <f aca="false">S1530*$T$828/SUM($S$828:$S$841)</f>
        <v>0</v>
      </c>
      <c r="V1530" s="30" t="n">
        <f aca="false">U1530+S1530</f>
        <v>0</v>
      </c>
      <c r="W1530" s="30" t="e">
        <f aca="false">V1530/P1530</f>
        <v>#DIV/0!</v>
      </c>
    </row>
    <row r="1531" customFormat="false" ht="15" hidden="false" customHeight="true" outlineLevel="0" collapsed="false">
      <c r="A1531" s="122"/>
      <c r="B1531" s="122"/>
      <c r="C1531" s="122"/>
      <c r="D1531" s="122"/>
      <c r="E1531" s="122"/>
      <c r="F1531" s="122"/>
      <c r="G1531" s="86"/>
      <c r="H1531" s="61"/>
      <c r="I1531" s="61"/>
      <c r="J1531" s="61"/>
      <c r="K1531" s="122"/>
      <c r="L1531" s="199"/>
      <c r="M1531" s="309"/>
      <c r="N1531" s="63"/>
      <c r="O1531" s="63"/>
      <c r="P1531" s="63"/>
      <c r="Q1531" s="63"/>
      <c r="R1531" s="422"/>
      <c r="S1531" s="30" t="n">
        <f aca="false">P1531*R1531</f>
        <v>0</v>
      </c>
      <c r="T1531" s="123"/>
      <c r="U1531" s="192" t="n">
        <f aca="false">S1531*$T$828/SUM($S$828:$S$841)</f>
        <v>0</v>
      </c>
      <c r="V1531" s="30" t="n">
        <f aca="false">U1531+S1531</f>
        <v>0</v>
      </c>
      <c r="W1531" s="30" t="e">
        <f aca="false">V1531/P1531</f>
        <v>#DIV/0!</v>
      </c>
    </row>
    <row r="1532" customFormat="false" ht="15" hidden="false" customHeight="true" outlineLevel="0" collapsed="false">
      <c r="A1532" s="122"/>
      <c r="B1532" s="122"/>
      <c r="C1532" s="122"/>
      <c r="D1532" s="122"/>
      <c r="E1532" s="122"/>
      <c r="F1532" s="122"/>
      <c r="G1532" s="86"/>
      <c r="H1532" s="61"/>
      <c r="I1532" s="61"/>
      <c r="J1532" s="61"/>
      <c r="K1532" s="122"/>
      <c r="L1532" s="199"/>
      <c r="M1532" s="309"/>
      <c r="N1532" s="63"/>
      <c r="O1532" s="63"/>
      <c r="P1532" s="63"/>
      <c r="Q1532" s="63"/>
      <c r="R1532" s="422"/>
      <c r="S1532" s="30" t="n">
        <f aca="false">P1532*R1532</f>
        <v>0</v>
      </c>
      <c r="T1532" s="123"/>
      <c r="U1532" s="192" t="n">
        <f aca="false">S1532*$T$828/SUM($S$828:$S$841)</f>
        <v>0</v>
      </c>
      <c r="V1532" s="30" t="n">
        <f aca="false">U1532+S1532</f>
        <v>0</v>
      </c>
      <c r="W1532" s="30" t="e">
        <f aca="false">V1532/P1532</f>
        <v>#DIV/0!</v>
      </c>
    </row>
    <row r="1533" customFormat="false" ht="15" hidden="false" customHeight="true" outlineLevel="0" collapsed="false">
      <c r="A1533" s="122"/>
      <c r="B1533" s="122"/>
      <c r="C1533" s="122"/>
      <c r="D1533" s="122"/>
      <c r="E1533" s="122"/>
      <c r="F1533" s="122"/>
      <c r="G1533" s="86"/>
      <c r="H1533" s="61"/>
      <c r="I1533" s="61"/>
      <c r="J1533" s="61"/>
      <c r="K1533" s="122"/>
      <c r="L1533" s="199"/>
      <c r="M1533" s="309"/>
      <c r="N1533" s="63"/>
      <c r="O1533" s="63"/>
      <c r="P1533" s="63"/>
      <c r="Q1533" s="63"/>
      <c r="R1533" s="422"/>
      <c r="S1533" s="30" t="n">
        <f aca="false">P1533*R1533</f>
        <v>0</v>
      </c>
      <c r="T1533" s="123"/>
      <c r="U1533" s="192" t="n">
        <f aca="false">S1533*$T$828/SUM($S$828:$S$841)</f>
        <v>0</v>
      </c>
      <c r="V1533" s="30" t="n">
        <f aca="false">U1533+S1533</f>
        <v>0</v>
      </c>
      <c r="W1533" s="30" t="e">
        <f aca="false">V1533/P1533</f>
        <v>#DIV/0!</v>
      </c>
    </row>
    <row r="1534" customFormat="false" ht="15" hidden="false" customHeight="true" outlineLevel="0" collapsed="false">
      <c r="A1534" s="122"/>
      <c r="B1534" s="122"/>
      <c r="C1534" s="122"/>
      <c r="D1534" s="122"/>
      <c r="E1534" s="122"/>
      <c r="F1534" s="122"/>
      <c r="G1534" s="86"/>
      <c r="H1534" s="61"/>
      <c r="I1534" s="61"/>
      <c r="J1534" s="61"/>
      <c r="K1534" s="122"/>
      <c r="L1534" s="199"/>
      <c r="M1534" s="309"/>
      <c r="N1534" s="63"/>
      <c r="O1534" s="63"/>
      <c r="P1534" s="63"/>
      <c r="Q1534" s="63"/>
      <c r="R1534" s="422"/>
      <c r="S1534" s="30" t="n">
        <f aca="false">P1534*R1534</f>
        <v>0</v>
      </c>
      <c r="T1534" s="123"/>
      <c r="U1534" s="192" t="n">
        <f aca="false">S1534*$T$828/SUM($S$828:$S$841)</f>
        <v>0</v>
      </c>
      <c r="V1534" s="30" t="n">
        <f aca="false">U1534+S1534</f>
        <v>0</v>
      </c>
      <c r="W1534" s="30" t="e">
        <f aca="false">V1534/P1534</f>
        <v>#DIV/0!</v>
      </c>
    </row>
    <row r="1535" customFormat="false" ht="15" hidden="false" customHeight="true" outlineLevel="0" collapsed="false">
      <c r="A1535" s="122"/>
      <c r="B1535" s="122"/>
      <c r="C1535" s="122"/>
      <c r="D1535" s="122"/>
      <c r="E1535" s="122"/>
      <c r="F1535" s="122"/>
      <c r="G1535" s="86"/>
      <c r="H1535" s="61"/>
      <c r="I1535" s="61"/>
      <c r="J1535" s="61"/>
      <c r="K1535" s="122"/>
      <c r="L1535" s="199"/>
      <c r="M1535" s="309"/>
      <c r="N1535" s="63"/>
      <c r="O1535" s="63"/>
      <c r="P1535" s="63"/>
      <c r="Q1535" s="63"/>
      <c r="R1535" s="422"/>
      <c r="S1535" s="30" t="n">
        <f aca="false">P1535*R1535</f>
        <v>0</v>
      </c>
      <c r="T1535" s="123"/>
      <c r="U1535" s="192" t="n">
        <f aca="false">S1535*$T$828/SUM($S$828:$S$841)</f>
        <v>0</v>
      </c>
      <c r="V1535" s="30" t="n">
        <f aca="false">U1535+S1535</f>
        <v>0</v>
      </c>
      <c r="W1535" s="30" t="e">
        <f aca="false">V1535/P1535</f>
        <v>#DIV/0!</v>
      </c>
    </row>
    <row r="1536" customFormat="false" ht="15" hidden="false" customHeight="true" outlineLevel="0" collapsed="false">
      <c r="A1536" s="122"/>
      <c r="B1536" s="122"/>
      <c r="C1536" s="122"/>
      <c r="D1536" s="122"/>
      <c r="E1536" s="122"/>
      <c r="F1536" s="122"/>
      <c r="G1536" s="86"/>
      <c r="H1536" s="61"/>
      <c r="I1536" s="61"/>
      <c r="J1536" s="61"/>
      <c r="K1536" s="122"/>
      <c r="L1536" s="199"/>
      <c r="M1536" s="309"/>
      <c r="N1536" s="63"/>
      <c r="O1536" s="63"/>
      <c r="P1536" s="63"/>
      <c r="Q1536" s="63"/>
      <c r="R1536" s="422"/>
      <c r="S1536" s="30" t="n">
        <f aca="false">P1536*R1536</f>
        <v>0</v>
      </c>
      <c r="T1536" s="123"/>
      <c r="U1536" s="192" t="n">
        <f aca="false">S1536*$T$828/SUM($S$828:$S$841)</f>
        <v>0</v>
      </c>
      <c r="V1536" s="30" t="n">
        <f aca="false">U1536+S1536</f>
        <v>0</v>
      </c>
      <c r="W1536" s="30" t="e">
        <f aca="false">V1536/P1536</f>
        <v>#DIV/0!</v>
      </c>
    </row>
    <row r="1537" customFormat="false" ht="15" hidden="false" customHeight="true" outlineLevel="0" collapsed="false">
      <c r="A1537" s="122"/>
      <c r="B1537" s="122"/>
      <c r="C1537" s="122"/>
      <c r="D1537" s="122"/>
      <c r="E1537" s="122"/>
      <c r="F1537" s="122"/>
      <c r="G1537" s="86"/>
      <c r="H1537" s="61"/>
      <c r="I1537" s="61"/>
      <c r="J1537" s="61"/>
      <c r="K1537" s="122"/>
      <c r="L1537" s="199"/>
      <c r="M1537" s="309"/>
      <c r="N1537" s="63"/>
      <c r="O1537" s="63"/>
      <c r="P1537" s="63"/>
      <c r="Q1537" s="63"/>
      <c r="R1537" s="422"/>
      <c r="S1537" s="30" t="n">
        <f aca="false">P1537*R1537</f>
        <v>0</v>
      </c>
      <c r="T1537" s="123"/>
      <c r="U1537" s="192" t="n">
        <f aca="false">S1537*$T$828/SUM($S$828:$S$841)</f>
        <v>0</v>
      </c>
      <c r="V1537" s="30" t="n">
        <f aca="false">U1537+S1537</f>
        <v>0</v>
      </c>
      <c r="W1537" s="30" t="e">
        <f aca="false">V1537/P1537</f>
        <v>#DIV/0!</v>
      </c>
    </row>
    <row r="1538" customFormat="false" ht="15" hidden="false" customHeight="true" outlineLevel="0" collapsed="false">
      <c r="A1538" s="122"/>
      <c r="B1538" s="122"/>
      <c r="C1538" s="122"/>
      <c r="D1538" s="122"/>
      <c r="E1538" s="122"/>
      <c r="F1538" s="122"/>
      <c r="G1538" s="86"/>
      <c r="H1538" s="61"/>
      <c r="I1538" s="61"/>
      <c r="J1538" s="61"/>
      <c r="K1538" s="122"/>
      <c r="L1538" s="199"/>
      <c r="M1538" s="309"/>
      <c r="N1538" s="63"/>
      <c r="O1538" s="434"/>
      <c r="P1538" s="63"/>
      <c r="Q1538" s="63"/>
      <c r="R1538" s="422"/>
      <c r="S1538" s="30" t="n">
        <f aca="false">P1538*R1538</f>
        <v>0</v>
      </c>
      <c r="T1538" s="123"/>
      <c r="U1538" s="192" t="n">
        <f aca="false">S1538*$T$828/SUM($S$828:$S$841)</f>
        <v>0</v>
      </c>
      <c r="V1538" s="30" t="n">
        <f aca="false">U1538+S1538</f>
        <v>0</v>
      </c>
      <c r="W1538" s="30" t="e">
        <f aca="false">V1538/P1538</f>
        <v>#DIV/0!</v>
      </c>
    </row>
    <row r="1539" customFormat="false" ht="15" hidden="false" customHeight="true" outlineLevel="0" collapsed="false">
      <c r="A1539" s="122"/>
      <c r="B1539" s="122"/>
      <c r="C1539" s="122"/>
      <c r="D1539" s="122"/>
      <c r="E1539" s="122"/>
      <c r="F1539" s="122"/>
      <c r="G1539" s="86"/>
      <c r="H1539" s="61"/>
      <c r="I1539" s="61"/>
      <c r="J1539" s="61"/>
      <c r="K1539" s="122"/>
      <c r="L1539" s="199"/>
      <c r="M1539" s="309"/>
      <c r="N1539" s="63"/>
      <c r="O1539" s="434"/>
      <c r="P1539" s="63"/>
      <c r="Q1539" s="63"/>
      <c r="R1539" s="422"/>
      <c r="S1539" s="30" t="n">
        <f aca="false">P1539*R1539</f>
        <v>0</v>
      </c>
      <c r="T1539" s="123"/>
      <c r="U1539" s="192" t="n">
        <f aca="false">S1539*$T$828/SUM($S$828:$S$841)</f>
        <v>0</v>
      </c>
      <c r="V1539" s="30" t="n">
        <f aca="false">U1539+S1539</f>
        <v>0</v>
      </c>
      <c r="W1539" s="30" t="e">
        <f aca="false">V1539/P1539</f>
        <v>#DIV/0!</v>
      </c>
    </row>
    <row r="1540" customFormat="false" ht="15.75" hidden="false" customHeight="true" outlineLevel="0" collapsed="false">
      <c r="A1540" s="122"/>
      <c r="B1540" s="122"/>
      <c r="C1540" s="122"/>
      <c r="D1540" s="122"/>
      <c r="E1540" s="122"/>
      <c r="F1540" s="122"/>
      <c r="G1540" s="86"/>
      <c r="H1540" s="61"/>
      <c r="I1540" s="61"/>
      <c r="J1540" s="61"/>
      <c r="K1540" s="122"/>
      <c r="L1540" s="199"/>
      <c r="M1540" s="309"/>
      <c r="N1540" s="63"/>
      <c r="O1540" s="63"/>
      <c r="P1540" s="63"/>
      <c r="Q1540" s="63"/>
      <c r="R1540" s="422"/>
      <c r="S1540" s="30" t="n">
        <f aca="false">P1540*R1540</f>
        <v>0</v>
      </c>
      <c r="T1540" s="123"/>
      <c r="U1540" s="192" t="n">
        <f aca="false">S1540*$T$828/SUM($S$828:$S$841)</f>
        <v>0</v>
      </c>
      <c r="V1540" s="30" t="n">
        <f aca="false">U1540+S1540</f>
        <v>0</v>
      </c>
      <c r="W1540" s="30" t="e">
        <f aca="false">V1540/P1540</f>
        <v>#DIV/0!</v>
      </c>
    </row>
    <row r="1541" customFormat="false" ht="15" hidden="false" customHeight="true" outlineLevel="0" collapsed="false">
      <c r="A1541" s="122"/>
      <c r="B1541" s="122"/>
      <c r="C1541" s="122"/>
      <c r="D1541" s="122"/>
      <c r="E1541" s="122"/>
      <c r="F1541" s="122"/>
      <c r="G1541" s="86"/>
      <c r="H1541" s="61"/>
      <c r="I1541" s="61"/>
      <c r="J1541" s="61"/>
      <c r="K1541" s="122"/>
      <c r="L1541" s="199"/>
      <c r="M1541" s="309"/>
      <c r="N1541" s="63"/>
      <c r="O1541" s="63"/>
      <c r="P1541" s="63"/>
      <c r="Q1541" s="63"/>
      <c r="R1541" s="422"/>
      <c r="S1541" s="30" t="n">
        <f aca="false">P1541*R1541</f>
        <v>0</v>
      </c>
      <c r="T1541" s="123"/>
      <c r="U1541" s="192" t="n">
        <f aca="false">S1541*$T$828/SUM($S$828:$S$841)</f>
        <v>0</v>
      </c>
      <c r="V1541" s="30" t="n">
        <f aca="false">U1541+S1541</f>
        <v>0</v>
      </c>
      <c r="W1541" s="30" t="e">
        <f aca="false">V1541/P1541</f>
        <v>#DIV/0!</v>
      </c>
    </row>
    <row r="1542" customFormat="false" ht="15" hidden="false" customHeight="true" outlineLevel="0" collapsed="false">
      <c r="A1542" s="122"/>
      <c r="B1542" s="122"/>
      <c r="C1542" s="122"/>
      <c r="D1542" s="122"/>
      <c r="E1542" s="122"/>
      <c r="F1542" s="122"/>
      <c r="G1542" s="86"/>
      <c r="H1542" s="61"/>
      <c r="I1542" s="61"/>
      <c r="J1542" s="61"/>
      <c r="K1542" s="122"/>
      <c r="L1542" s="199"/>
      <c r="M1542" s="309"/>
      <c r="N1542" s="63"/>
      <c r="O1542" s="63"/>
      <c r="P1542" s="63"/>
      <c r="Q1542" s="63"/>
      <c r="R1542" s="422"/>
      <c r="S1542" s="30" t="n">
        <f aca="false">P1542*R1542</f>
        <v>0</v>
      </c>
      <c r="T1542" s="123"/>
      <c r="U1542" s="192" t="n">
        <f aca="false">S1542*$T$828/SUM($S$828:$S$841)</f>
        <v>0</v>
      </c>
      <c r="V1542" s="30" t="n">
        <f aca="false">U1542+S1542</f>
        <v>0</v>
      </c>
      <c r="W1542" s="30" t="e">
        <f aca="false">V1542/P1542</f>
        <v>#DIV/0!</v>
      </c>
    </row>
    <row r="1543" customFormat="false" ht="15.75" hidden="false" customHeight="true" outlineLevel="0" collapsed="false">
      <c r="A1543" s="122"/>
      <c r="B1543" s="122"/>
      <c r="C1543" s="122"/>
      <c r="D1543" s="122"/>
      <c r="E1543" s="122"/>
      <c r="F1543" s="122"/>
      <c r="G1543" s="86"/>
      <c r="H1543" s="61"/>
      <c r="I1543" s="61"/>
      <c r="J1543" s="61"/>
      <c r="K1543" s="122"/>
      <c r="L1543" s="199"/>
      <c r="M1543" s="309"/>
      <c r="N1543" s="63"/>
      <c r="O1543" s="63"/>
      <c r="P1543" s="63"/>
      <c r="Q1543" s="63"/>
      <c r="R1543" s="422"/>
      <c r="S1543" s="30" t="n">
        <f aca="false">P1543*R1543</f>
        <v>0</v>
      </c>
      <c r="T1543" s="123"/>
      <c r="U1543" s="192" t="n">
        <f aca="false">S1543*$T$828/SUM($S$828:$S$841)</f>
        <v>0</v>
      </c>
      <c r="V1543" s="30" t="n">
        <f aca="false">U1543+S1543</f>
        <v>0</v>
      </c>
      <c r="W1543" s="30" t="e">
        <f aca="false">V1543/P1543</f>
        <v>#DIV/0!</v>
      </c>
    </row>
    <row r="1544" customFormat="false" ht="15" hidden="false" customHeight="true" outlineLevel="0" collapsed="false">
      <c r="A1544" s="122"/>
      <c r="B1544" s="122"/>
      <c r="C1544" s="122"/>
      <c r="D1544" s="122"/>
      <c r="E1544" s="122"/>
      <c r="F1544" s="122"/>
      <c r="G1544" s="86"/>
      <c r="H1544" s="61"/>
      <c r="I1544" s="61"/>
      <c r="J1544" s="61"/>
      <c r="K1544" s="122"/>
      <c r="L1544" s="199"/>
      <c r="M1544" s="309"/>
      <c r="N1544" s="63"/>
      <c r="O1544" s="63"/>
      <c r="P1544" s="63"/>
      <c r="Q1544" s="63"/>
      <c r="R1544" s="422"/>
      <c r="S1544" s="30" t="n">
        <f aca="false">P1544*R1544</f>
        <v>0</v>
      </c>
      <c r="T1544" s="123"/>
      <c r="U1544" s="192" t="n">
        <f aca="false">S1544*$T$828/SUM($S$828:$S$841)</f>
        <v>0</v>
      </c>
      <c r="V1544" s="30" t="n">
        <f aca="false">U1544+S1544</f>
        <v>0</v>
      </c>
      <c r="W1544" s="30" t="e">
        <f aca="false">V1544/P1544</f>
        <v>#DIV/0!</v>
      </c>
    </row>
    <row r="1545" customFormat="false" ht="15" hidden="false" customHeight="true" outlineLevel="0" collapsed="false">
      <c r="A1545" s="122"/>
      <c r="B1545" s="122"/>
      <c r="C1545" s="122"/>
      <c r="D1545" s="122"/>
      <c r="E1545" s="122"/>
      <c r="F1545" s="122"/>
      <c r="G1545" s="86"/>
      <c r="H1545" s="61"/>
      <c r="I1545" s="61"/>
      <c r="J1545" s="61"/>
      <c r="K1545" s="122"/>
      <c r="L1545" s="199"/>
      <c r="M1545" s="309"/>
      <c r="N1545" s="63"/>
      <c r="O1545" s="63"/>
      <c r="P1545" s="63"/>
      <c r="Q1545" s="63"/>
      <c r="R1545" s="422"/>
      <c r="S1545" s="30" t="n">
        <f aca="false">P1545*R1545</f>
        <v>0</v>
      </c>
      <c r="T1545" s="123"/>
      <c r="U1545" s="192" t="n">
        <f aca="false">S1545*$T$828/SUM($S$828:$S$841)</f>
        <v>0</v>
      </c>
      <c r="V1545" s="30" t="n">
        <f aca="false">U1545+S1545</f>
        <v>0</v>
      </c>
      <c r="W1545" s="30" t="e">
        <f aca="false">V1545/P1545</f>
        <v>#DIV/0!</v>
      </c>
    </row>
    <row r="1546" customFormat="false" ht="15" hidden="false" customHeight="true" outlineLevel="0" collapsed="false">
      <c r="A1546" s="122"/>
      <c r="B1546" s="122"/>
      <c r="C1546" s="122"/>
      <c r="D1546" s="122"/>
      <c r="E1546" s="122"/>
      <c r="F1546" s="122"/>
      <c r="G1546" s="86"/>
      <c r="H1546" s="61"/>
      <c r="I1546" s="61"/>
      <c r="J1546" s="61"/>
      <c r="K1546" s="122"/>
      <c r="L1546" s="199"/>
      <c r="M1546" s="309"/>
      <c r="N1546" s="63"/>
      <c r="O1546" s="63"/>
      <c r="P1546" s="63"/>
      <c r="Q1546" s="63"/>
      <c r="R1546" s="422"/>
      <c r="S1546" s="30" t="n">
        <f aca="false">P1546*R1546</f>
        <v>0</v>
      </c>
      <c r="T1546" s="123"/>
      <c r="U1546" s="192" t="n">
        <f aca="false">S1546*$T$828/SUM($S$828:$S$841)</f>
        <v>0</v>
      </c>
      <c r="V1546" s="30" t="n">
        <f aca="false">U1546+S1546</f>
        <v>0</v>
      </c>
      <c r="W1546" s="30" t="e">
        <f aca="false">V1546/P1546</f>
        <v>#DIV/0!</v>
      </c>
    </row>
    <row r="1547" customFormat="false" ht="15" hidden="false" customHeight="true" outlineLevel="0" collapsed="false">
      <c r="A1547" s="122"/>
      <c r="B1547" s="122"/>
      <c r="C1547" s="122"/>
      <c r="D1547" s="122"/>
      <c r="E1547" s="122"/>
      <c r="F1547" s="122"/>
      <c r="G1547" s="86"/>
      <c r="H1547" s="61"/>
      <c r="I1547" s="61"/>
      <c r="J1547" s="61"/>
      <c r="K1547" s="122"/>
      <c r="L1547" s="199"/>
      <c r="M1547" s="309"/>
      <c r="N1547" s="63"/>
      <c r="O1547" s="63"/>
      <c r="P1547" s="63"/>
      <c r="Q1547" s="63"/>
      <c r="R1547" s="422"/>
      <c r="S1547" s="30" t="n">
        <f aca="false">P1547*R1547</f>
        <v>0</v>
      </c>
      <c r="T1547" s="123"/>
      <c r="U1547" s="192" t="n">
        <f aca="false">S1547*$T$828/SUM($S$828:$S$841)</f>
        <v>0</v>
      </c>
      <c r="V1547" s="30" t="n">
        <f aca="false">U1547+S1547</f>
        <v>0</v>
      </c>
      <c r="W1547" s="30" t="e">
        <f aca="false">V1547/P1547</f>
        <v>#DIV/0!</v>
      </c>
    </row>
    <row r="1548" customFormat="false" ht="15" hidden="false" customHeight="true" outlineLevel="0" collapsed="false">
      <c r="A1548" s="122"/>
      <c r="B1548" s="122"/>
      <c r="C1548" s="122"/>
      <c r="D1548" s="122"/>
      <c r="E1548" s="122"/>
      <c r="F1548" s="122"/>
      <c r="G1548" s="86"/>
      <c r="H1548" s="61"/>
      <c r="I1548" s="61"/>
      <c r="J1548" s="61"/>
      <c r="K1548" s="122"/>
      <c r="L1548" s="199"/>
      <c r="M1548" s="309"/>
      <c r="N1548" s="63"/>
      <c r="O1548" s="63"/>
      <c r="P1548" s="63"/>
      <c r="Q1548" s="63"/>
      <c r="R1548" s="422"/>
      <c r="S1548" s="30" t="n">
        <f aca="false">P1548*R1548</f>
        <v>0</v>
      </c>
      <c r="T1548" s="123"/>
      <c r="U1548" s="192" t="n">
        <f aca="false">S1548*$T$828/SUM($S$828:$S$841)</f>
        <v>0</v>
      </c>
      <c r="V1548" s="30" t="n">
        <f aca="false">U1548+S1548</f>
        <v>0</v>
      </c>
      <c r="W1548" s="30" t="e">
        <f aca="false">V1548/P1548</f>
        <v>#DIV/0!</v>
      </c>
    </row>
    <row r="1549" customFormat="false" ht="15" hidden="false" customHeight="true" outlineLevel="0" collapsed="false">
      <c r="A1549" s="122"/>
      <c r="B1549" s="122"/>
      <c r="C1549" s="122"/>
      <c r="D1549" s="122"/>
      <c r="E1549" s="122"/>
      <c r="F1549" s="122"/>
      <c r="G1549" s="86"/>
      <c r="H1549" s="61"/>
      <c r="I1549" s="61"/>
      <c r="J1549" s="61"/>
      <c r="K1549" s="122"/>
      <c r="L1549" s="199"/>
      <c r="M1549" s="309"/>
      <c r="N1549" s="63"/>
      <c r="O1549" s="63"/>
      <c r="P1549" s="63"/>
      <c r="Q1549" s="63"/>
      <c r="R1549" s="422"/>
      <c r="S1549" s="30" t="n">
        <f aca="false">P1549*R1549</f>
        <v>0</v>
      </c>
      <c r="T1549" s="123"/>
      <c r="U1549" s="192" t="n">
        <f aca="false">S1549*$T$828/SUM($S$828:$S$841)</f>
        <v>0</v>
      </c>
      <c r="V1549" s="30" t="n">
        <f aca="false">U1549+S1549</f>
        <v>0</v>
      </c>
      <c r="W1549" s="30" t="e">
        <f aca="false">V1549/P1549</f>
        <v>#DIV/0!</v>
      </c>
    </row>
    <row r="1550" customFormat="false" ht="15.75" hidden="false" customHeight="true" outlineLevel="0" collapsed="false">
      <c r="A1550" s="122"/>
      <c r="B1550" s="122"/>
      <c r="C1550" s="122"/>
      <c r="D1550" s="122"/>
      <c r="E1550" s="122"/>
      <c r="F1550" s="122"/>
      <c r="G1550" s="86"/>
      <c r="H1550" s="61"/>
      <c r="I1550" s="61"/>
      <c r="J1550" s="61"/>
      <c r="K1550" s="122"/>
      <c r="L1550" s="199"/>
      <c r="M1550" s="309"/>
      <c r="N1550" s="63"/>
      <c r="O1550" s="63"/>
      <c r="P1550" s="63"/>
      <c r="Q1550" s="63"/>
      <c r="R1550" s="422"/>
      <c r="S1550" s="30" t="n">
        <f aca="false">P1550*R1550</f>
        <v>0</v>
      </c>
      <c r="T1550" s="123"/>
      <c r="U1550" s="192" t="n">
        <f aca="false">S1550*$T$828/SUM($S$828:$S$841)</f>
        <v>0</v>
      </c>
      <c r="V1550" s="30" t="n">
        <f aca="false">U1550+S1550</f>
        <v>0</v>
      </c>
      <c r="W1550" s="30" t="e">
        <f aca="false">V1550/P1550</f>
        <v>#DIV/0!</v>
      </c>
    </row>
    <row r="1551" customFormat="false" ht="15.75" hidden="false" customHeight="true" outlineLevel="0" collapsed="false">
      <c r="A1551" s="122"/>
      <c r="B1551" s="122"/>
      <c r="C1551" s="122"/>
      <c r="D1551" s="122"/>
      <c r="E1551" s="122"/>
      <c r="F1551" s="122"/>
      <c r="G1551" s="86"/>
      <c r="H1551" s="61"/>
      <c r="I1551" s="61"/>
      <c r="J1551" s="61"/>
      <c r="K1551" s="122"/>
      <c r="L1551" s="199"/>
      <c r="M1551" s="309"/>
      <c r="N1551" s="63"/>
      <c r="O1551" s="63"/>
      <c r="P1551" s="63"/>
      <c r="Q1551" s="63"/>
      <c r="R1551" s="422"/>
      <c r="S1551" s="30" t="n">
        <f aca="false">P1551*R1551</f>
        <v>0</v>
      </c>
      <c r="T1551" s="123"/>
      <c r="U1551" s="192" t="n">
        <f aca="false">S1551*$T$828/SUM($S$828:$S$841)</f>
        <v>0</v>
      </c>
      <c r="V1551" s="30" t="n">
        <f aca="false">U1551+S1551</f>
        <v>0</v>
      </c>
      <c r="W1551" s="30" t="e">
        <f aca="false">V1551/P1551</f>
        <v>#DIV/0!</v>
      </c>
    </row>
    <row r="1552" customFormat="false" ht="15" hidden="false" customHeight="true" outlineLevel="0" collapsed="false">
      <c r="A1552" s="122"/>
      <c r="B1552" s="122"/>
      <c r="C1552" s="122"/>
      <c r="D1552" s="122"/>
      <c r="E1552" s="122"/>
      <c r="F1552" s="122"/>
      <c r="G1552" s="86"/>
      <c r="H1552" s="61"/>
      <c r="I1552" s="61"/>
      <c r="J1552" s="61"/>
      <c r="K1552" s="122"/>
      <c r="L1552" s="199"/>
      <c r="M1552" s="122"/>
      <c r="N1552" s="63"/>
      <c r="O1552" s="63"/>
      <c r="P1552" s="63"/>
      <c r="Q1552" s="63"/>
      <c r="R1552" s="422"/>
      <c r="S1552" s="30" t="n">
        <f aca="false">P1552*R1552</f>
        <v>0</v>
      </c>
      <c r="T1552" s="123"/>
      <c r="U1552" s="192" t="n">
        <f aca="false">S1552*$T$828/SUM($S$828:$S$841)</f>
        <v>0</v>
      </c>
      <c r="V1552" s="30" t="n">
        <f aca="false">U1552+S1552</f>
        <v>0</v>
      </c>
      <c r="W1552" s="30" t="e">
        <f aca="false">V1552/P1552</f>
        <v>#DIV/0!</v>
      </c>
    </row>
    <row r="1553" customFormat="false" ht="15" hidden="false" customHeight="true" outlineLevel="0" collapsed="false">
      <c r="A1553" s="122"/>
      <c r="B1553" s="122"/>
      <c r="C1553" s="122"/>
      <c r="D1553" s="122"/>
      <c r="E1553" s="122"/>
      <c r="F1553" s="122"/>
      <c r="G1553" s="86"/>
      <c r="H1553" s="61"/>
      <c r="I1553" s="61"/>
      <c r="J1553" s="61"/>
      <c r="K1553" s="122"/>
      <c r="L1553" s="199"/>
      <c r="M1553" s="122"/>
      <c r="N1553" s="63"/>
      <c r="O1553" s="63"/>
      <c r="P1553" s="63"/>
      <c r="Q1553" s="63"/>
      <c r="R1553" s="422"/>
      <c r="S1553" s="30" t="n">
        <f aca="false">P1553*R1553</f>
        <v>0</v>
      </c>
      <c r="T1553" s="123"/>
      <c r="U1553" s="192" t="n">
        <f aca="false">S1553*$T$828/SUM($S$828:$S$841)</f>
        <v>0</v>
      </c>
      <c r="V1553" s="30" t="n">
        <f aca="false">U1553+S1553</f>
        <v>0</v>
      </c>
      <c r="W1553" s="30" t="e">
        <f aca="false">V1553/P1553</f>
        <v>#DIV/0!</v>
      </c>
    </row>
    <row r="1554" customFormat="false" ht="15" hidden="false" customHeight="true" outlineLevel="0" collapsed="false">
      <c r="A1554" s="122"/>
      <c r="B1554" s="122"/>
      <c r="C1554" s="122"/>
      <c r="D1554" s="122"/>
      <c r="E1554" s="122"/>
      <c r="F1554" s="122"/>
      <c r="G1554" s="86"/>
      <c r="H1554" s="61"/>
      <c r="I1554" s="61"/>
      <c r="J1554" s="61"/>
      <c r="K1554" s="122"/>
      <c r="L1554" s="199"/>
      <c r="M1554" s="122"/>
      <c r="N1554" s="63"/>
      <c r="O1554" s="63"/>
      <c r="P1554" s="63"/>
      <c r="Q1554" s="63"/>
      <c r="R1554" s="422"/>
      <c r="S1554" s="30" t="n">
        <f aca="false">P1554*R1554</f>
        <v>0</v>
      </c>
      <c r="T1554" s="123"/>
      <c r="U1554" s="192" t="n">
        <f aca="false">S1554*$T$828/SUM($S$828:$S$841)</f>
        <v>0</v>
      </c>
      <c r="V1554" s="30" t="n">
        <f aca="false">U1554+S1554</f>
        <v>0</v>
      </c>
      <c r="W1554" s="30" t="e">
        <f aca="false">V1554/P1554</f>
        <v>#DIV/0!</v>
      </c>
    </row>
    <row r="1555" customFormat="false" ht="15" hidden="false" customHeight="true" outlineLevel="0" collapsed="false">
      <c r="A1555" s="122"/>
      <c r="B1555" s="122"/>
      <c r="C1555" s="122"/>
      <c r="D1555" s="122"/>
      <c r="E1555" s="122"/>
      <c r="F1555" s="122"/>
      <c r="G1555" s="86"/>
      <c r="H1555" s="61"/>
      <c r="I1555" s="61"/>
      <c r="J1555" s="61"/>
      <c r="K1555" s="122"/>
      <c r="L1555" s="199"/>
      <c r="M1555" s="122"/>
      <c r="N1555" s="63"/>
      <c r="O1555" s="63"/>
      <c r="P1555" s="63"/>
      <c r="Q1555" s="63"/>
      <c r="R1555" s="422"/>
      <c r="S1555" s="30" t="n">
        <f aca="false">P1555*R1555</f>
        <v>0</v>
      </c>
      <c r="T1555" s="123"/>
      <c r="U1555" s="192" t="n">
        <f aca="false">S1555*$T$828/SUM($S$828:$S$841)</f>
        <v>0</v>
      </c>
      <c r="V1555" s="30" t="n">
        <f aca="false">U1555+S1555</f>
        <v>0</v>
      </c>
      <c r="W1555" s="30" t="e">
        <f aca="false">V1555/P1555</f>
        <v>#DIV/0!</v>
      </c>
    </row>
    <row r="1556" customFormat="false" ht="15.75" hidden="false" customHeight="true" outlineLevel="0" collapsed="false">
      <c r="A1556" s="122"/>
      <c r="B1556" s="122"/>
      <c r="C1556" s="122"/>
      <c r="D1556" s="122"/>
      <c r="E1556" s="122"/>
      <c r="F1556" s="122"/>
      <c r="G1556" s="86"/>
      <c r="H1556" s="61"/>
      <c r="I1556" s="61"/>
      <c r="J1556" s="61"/>
      <c r="K1556" s="122"/>
      <c r="L1556" s="199"/>
      <c r="M1556" s="122"/>
      <c r="N1556" s="63"/>
      <c r="O1556" s="63"/>
      <c r="P1556" s="63"/>
      <c r="Q1556" s="63"/>
      <c r="R1556" s="422"/>
      <c r="S1556" s="30" t="n">
        <f aca="false">P1556*R1556</f>
        <v>0</v>
      </c>
      <c r="T1556" s="123"/>
      <c r="U1556" s="192" t="n">
        <f aca="false">S1556*$T$828/SUM($S$828:$S$841)</f>
        <v>0</v>
      </c>
      <c r="V1556" s="30" t="n">
        <f aca="false">U1556+S1556</f>
        <v>0</v>
      </c>
      <c r="W1556" s="30" t="e">
        <f aca="false">V1556/P1556</f>
        <v>#DIV/0!</v>
      </c>
    </row>
    <row r="1557" customFormat="false" ht="15" hidden="false" customHeight="true" outlineLevel="0" collapsed="false">
      <c r="A1557" s="122"/>
      <c r="B1557" s="122"/>
      <c r="C1557" s="122"/>
      <c r="D1557" s="122"/>
      <c r="E1557" s="122"/>
      <c r="F1557" s="122"/>
      <c r="G1557" s="86"/>
      <c r="H1557" s="61"/>
      <c r="I1557" s="61"/>
      <c r="J1557" s="61"/>
      <c r="K1557" s="122"/>
      <c r="L1557" s="199"/>
      <c r="M1557" s="309"/>
      <c r="N1557" s="63"/>
      <c r="O1557" s="63"/>
      <c r="P1557" s="63"/>
      <c r="Q1557" s="63"/>
      <c r="R1557" s="422"/>
      <c r="S1557" s="30" t="n">
        <f aca="false">P1557*R1557</f>
        <v>0</v>
      </c>
      <c r="T1557" s="123"/>
      <c r="U1557" s="192" t="n">
        <f aca="false">S1557*$T$828/SUM($S$828:$S$841)</f>
        <v>0</v>
      </c>
      <c r="V1557" s="30" t="n">
        <f aca="false">U1557+S1557</f>
        <v>0</v>
      </c>
      <c r="W1557" s="30" t="e">
        <f aca="false">V1557/P1557</f>
        <v>#DIV/0!</v>
      </c>
    </row>
    <row r="1558" customFormat="false" ht="15" hidden="false" customHeight="true" outlineLevel="0" collapsed="false">
      <c r="A1558" s="122"/>
      <c r="B1558" s="122"/>
      <c r="C1558" s="122"/>
      <c r="D1558" s="122"/>
      <c r="E1558" s="122"/>
      <c r="F1558" s="122"/>
      <c r="G1558" s="86"/>
      <c r="H1558" s="61"/>
      <c r="I1558" s="61"/>
      <c r="J1558" s="61"/>
      <c r="K1558" s="122"/>
      <c r="L1558" s="199"/>
      <c r="M1558" s="309"/>
      <c r="N1558" s="63"/>
      <c r="O1558" s="63"/>
      <c r="P1558" s="63"/>
      <c r="Q1558" s="63"/>
      <c r="R1558" s="422"/>
      <c r="S1558" s="30" t="n">
        <f aca="false">P1558*R1558</f>
        <v>0</v>
      </c>
      <c r="T1558" s="123"/>
      <c r="U1558" s="192" t="n">
        <f aca="false">S1558*$T$828/SUM($S$828:$S$841)</f>
        <v>0</v>
      </c>
      <c r="V1558" s="30" t="n">
        <f aca="false">U1558+S1558</f>
        <v>0</v>
      </c>
      <c r="W1558" s="30" t="e">
        <f aca="false">V1558/P1558</f>
        <v>#DIV/0!</v>
      </c>
    </row>
    <row r="1559" customFormat="false" ht="15" hidden="false" customHeight="true" outlineLevel="0" collapsed="false">
      <c r="A1559" s="122"/>
      <c r="B1559" s="122"/>
      <c r="C1559" s="122"/>
      <c r="D1559" s="122"/>
      <c r="E1559" s="122"/>
      <c r="F1559" s="122"/>
      <c r="G1559" s="86"/>
      <c r="H1559" s="61"/>
      <c r="I1559" s="61"/>
      <c r="J1559" s="61"/>
      <c r="K1559" s="122"/>
      <c r="L1559" s="199"/>
      <c r="M1559" s="309"/>
      <c r="N1559" s="63"/>
      <c r="O1559" s="63"/>
      <c r="P1559" s="63"/>
      <c r="Q1559" s="63"/>
      <c r="R1559" s="422"/>
      <c r="S1559" s="30" t="n">
        <f aca="false">P1559*R1559</f>
        <v>0</v>
      </c>
      <c r="T1559" s="123"/>
      <c r="U1559" s="192" t="n">
        <f aca="false">S1559*$T$828/SUM($S$828:$S$841)</f>
        <v>0</v>
      </c>
      <c r="V1559" s="30" t="n">
        <f aca="false">U1559+S1559</f>
        <v>0</v>
      </c>
      <c r="W1559" s="30" t="e">
        <f aca="false">V1559/P1559</f>
        <v>#DIV/0!</v>
      </c>
    </row>
    <row r="1560" customFormat="false" ht="15" hidden="false" customHeight="true" outlineLevel="0" collapsed="false">
      <c r="A1560" s="122"/>
      <c r="B1560" s="122"/>
      <c r="C1560" s="122"/>
      <c r="D1560" s="122"/>
      <c r="E1560" s="122"/>
      <c r="F1560" s="122"/>
      <c r="G1560" s="86"/>
      <c r="H1560" s="61"/>
      <c r="I1560" s="61"/>
      <c r="J1560" s="61"/>
      <c r="K1560" s="122"/>
      <c r="L1560" s="199"/>
      <c r="M1560" s="309"/>
      <c r="N1560" s="63"/>
      <c r="O1560" s="63"/>
      <c r="P1560" s="63"/>
      <c r="Q1560" s="63"/>
      <c r="R1560" s="422"/>
      <c r="S1560" s="30" t="n">
        <f aca="false">P1560*R1560</f>
        <v>0</v>
      </c>
      <c r="T1560" s="123"/>
      <c r="U1560" s="192" t="n">
        <f aca="false">S1560*$T$828/SUM($S$828:$S$841)</f>
        <v>0</v>
      </c>
      <c r="V1560" s="30" t="n">
        <f aca="false">U1560+S1560</f>
        <v>0</v>
      </c>
      <c r="W1560" s="30" t="e">
        <f aca="false">V1560/P1560</f>
        <v>#DIV/0!</v>
      </c>
    </row>
    <row r="1561" customFormat="false" ht="15" hidden="false" customHeight="true" outlineLevel="0" collapsed="false">
      <c r="A1561" s="122"/>
      <c r="B1561" s="122"/>
      <c r="C1561" s="122"/>
      <c r="D1561" s="122"/>
      <c r="E1561" s="122"/>
      <c r="F1561" s="122"/>
      <c r="G1561" s="86"/>
      <c r="H1561" s="61"/>
      <c r="I1561" s="61"/>
      <c r="J1561" s="61"/>
      <c r="K1561" s="122"/>
      <c r="L1561" s="199"/>
      <c r="M1561" s="309"/>
      <c r="N1561" s="63"/>
      <c r="O1561" s="63"/>
      <c r="P1561" s="63"/>
      <c r="Q1561" s="63"/>
      <c r="R1561" s="422"/>
      <c r="S1561" s="30" t="n">
        <f aca="false">P1561*R1561</f>
        <v>0</v>
      </c>
      <c r="T1561" s="123"/>
      <c r="U1561" s="192" t="n">
        <f aca="false">S1561*$T$828/SUM($S$828:$S$841)</f>
        <v>0</v>
      </c>
      <c r="V1561" s="30" t="n">
        <f aca="false">U1561+S1561</f>
        <v>0</v>
      </c>
      <c r="W1561" s="30" t="e">
        <f aca="false">V1561/P1561</f>
        <v>#DIV/0!</v>
      </c>
    </row>
    <row r="1562" customFormat="false" ht="15" hidden="false" customHeight="true" outlineLevel="0" collapsed="false">
      <c r="A1562" s="122"/>
      <c r="B1562" s="122"/>
      <c r="C1562" s="122"/>
      <c r="D1562" s="122"/>
      <c r="E1562" s="122"/>
      <c r="F1562" s="122"/>
      <c r="G1562" s="86"/>
      <c r="H1562" s="61"/>
      <c r="I1562" s="61"/>
      <c r="J1562" s="61"/>
      <c r="K1562" s="122"/>
      <c r="L1562" s="199"/>
      <c r="M1562" s="309"/>
      <c r="N1562" s="63"/>
      <c r="O1562" s="63"/>
      <c r="P1562" s="63"/>
      <c r="Q1562" s="63"/>
      <c r="R1562" s="422"/>
      <c r="S1562" s="30" t="n">
        <f aca="false">P1562*R1562</f>
        <v>0</v>
      </c>
      <c r="T1562" s="123"/>
      <c r="U1562" s="192" t="n">
        <f aca="false">S1562*$T$828/SUM($S$828:$S$841)</f>
        <v>0</v>
      </c>
      <c r="V1562" s="30" t="n">
        <f aca="false">U1562+S1562</f>
        <v>0</v>
      </c>
      <c r="W1562" s="30" t="e">
        <f aca="false">V1562/P1562</f>
        <v>#DIV/0!</v>
      </c>
    </row>
    <row r="1563" customFormat="false" ht="15.75" hidden="false" customHeight="true" outlineLevel="0" collapsed="false">
      <c r="A1563" s="122"/>
      <c r="B1563" s="122"/>
      <c r="C1563" s="122"/>
      <c r="D1563" s="122"/>
      <c r="E1563" s="122"/>
      <c r="F1563" s="122"/>
      <c r="G1563" s="86"/>
      <c r="H1563" s="61"/>
      <c r="I1563" s="61"/>
      <c r="J1563" s="61"/>
      <c r="K1563" s="122"/>
      <c r="L1563" s="199"/>
      <c r="M1563" s="309"/>
      <c r="N1563" s="63"/>
      <c r="O1563" s="63"/>
      <c r="P1563" s="63"/>
      <c r="Q1563" s="63"/>
      <c r="R1563" s="422"/>
      <c r="S1563" s="30" t="n">
        <f aca="false">P1563*R1563</f>
        <v>0</v>
      </c>
      <c r="T1563" s="123"/>
      <c r="U1563" s="192" t="n">
        <f aca="false">S1563*$T$828/SUM($S$828:$S$841)</f>
        <v>0</v>
      </c>
      <c r="V1563" s="30" t="n">
        <f aca="false">U1563+S1563</f>
        <v>0</v>
      </c>
      <c r="W1563" s="30" t="e">
        <f aca="false">V1563/P1563</f>
        <v>#DIV/0!</v>
      </c>
    </row>
    <row r="1564" customFormat="false" ht="15" hidden="false" customHeight="true" outlineLevel="0" collapsed="false">
      <c r="A1564" s="122"/>
      <c r="B1564" s="122"/>
      <c r="C1564" s="122"/>
      <c r="D1564" s="122"/>
      <c r="E1564" s="122"/>
      <c r="F1564" s="122"/>
      <c r="G1564" s="86"/>
      <c r="H1564" s="61"/>
      <c r="I1564" s="61"/>
      <c r="J1564" s="61"/>
      <c r="K1564" s="122"/>
      <c r="L1564" s="199"/>
      <c r="M1564" s="122"/>
      <c r="N1564" s="63"/>
      <c r="O1564" s="63"/>
      <c r="P1564" s="63"/>
      <c r="Q1564" s="63"/>
      <c r="R1564" s="424"/>
      <c r="S1564" s="30" t="n">
        <f aca="false">P1564*R1564</f>
        <v>0</v>
      </c>
      <c r="T1564" s="258"/>
      <c r="U1564" s="192" t="n">
        <f aca="false">S1564*$T$828/SUM($S$828:$S$841)</f>
        <v>0</v>
      </c>
      <c r="V1564" s="30" t="n">
        <f aca="false">U1564+S1564</f>
        <v>0</v>
      </c>
      <c r="W1564" s="30" t="e">
        <f aca="false">V1564/P1564</f>
        <v>#DIV/0!</v>
      </c>
    </row>
    <row r="1565" customFormat="false" ht="15" hidden="false" customHeight="true" outlineLevel="0" collapsed="false">
      <c r="A1565" s="122"/>
      <c r="B1565" s="122"/>
      <c r="C1565" s="122"/>
      <c r="D1565" s="122"/>
      <c r="E1565" s="122"/>
      <c r="F1565" s="122"/>
      <c r="G1565" s="86"/>
      <c r="H1565" s="61"/>
      <c r="I1565" s="61"/>
      <c r="J1565" s="61"/>
      <c r="K1565" s="122"/>
      <c r="L1565" s="199"/>
      <c r="M1565" s="122"/>
      <c r="N1565" s="63"/>
      <c r="O1565" s="63"/>
      <c r="P1565" s="63"/>
      <c r="Q1565" s="63"/>
      <c r="R1565" s="424"/>
      <c r="S1565" s="30" t="n">
        <f aca="false">P1565*R1565</f>
        <v>0</v>
      </c>
      <c r="T1565" s="258"/>
      <c r="U1565" s="192" t="n">
        <f aca="false">S1565*$T$828/SUM($S$828:$S$841)</f>
        <v>0</v>
      </c>
      <c r="V1565" s="30" t="n">
        <f aca="false">U1565+S1565</f>
        <v>0</v>
      </c>
      <c r="W1565" s="30" t="e">
        <f aca="false">V1565/P1565</f>
        <v>#DIV/0!</v>
      </c>
    </row>
    <row r="1566" customFormat="false" ht="15" hidden="false" customHeight="true" outlineLevel="0" collapsed="false">
      <c r="A1566" s="122"/>
      <c r="B1566" s="122"/>
      <c r="C1566" s="122"/>
      <c r="D1566" s="122"/>
      <c r="E1566" s="122"/>
      <c r="F1566" s="122"/>
      <c r="G1566" s="86"/>
      <c r="H1566" s="61"/>
      <c r="I1566" s="61"/>
      <c r="J1566" s="61"/>
      <c r="K1566" s="122"/>
      <c r="L1566" s="199"/>
      <c r="M1566" s="122"/>
      <c r="N1566" s="63"/>
      <c r="O1566" s="63"/>
      <c r="P1566" s="63"/>
      <c r="Q1566" s="63"/>
      <c r="R1566" s="424"/>
      <c r="S1566" s="30" t="n">
        <f aca="false">P1566*R1566</f>
        <v>0</v>
      </c>
      <c r="T1566" s="258"/>
      <c r="U1566" s="192" t="n">
        <f aca="false">S1566*$T$828/SUM($S$828:$S$841)</f>
        <v>0</v>
      </c>
      <c r="V1566" s="30" t="n">
        <f aca="false">U1566+S1566</f>
        <v>0</v>
      </c>
      <c r="W1566" s="30" t="e">
        <f aca="false">V1566/P1566</f>
        <v>#DIV/0!</v>
      </c>
    </row>
    <row r="1567" customFormat="false" ht="15" hidden="false" customHeight="true" outlineLevel="0" collapsed="false">
      <c r="A1567" s="122"/>
      <c r="B1567" s="122"/>
      <c r="C1567" s="122"/>
      <c r="D1567" s="122"/>
      <c r="E1567" s="122"/>
      <c r="F1567" s="122"/>
      <c r="G1567" s="86"/>
      <c r="H1567" s="61"/>
      <c r="I1567" s="61"/>
      <c r="J1567" s="61"/>
      <c r="K1567" s="122"/>
      <c r="L1567" s="199"/>
      <c r="M1567" s="122"/>
      <c r="N1567" s="63"/>
      <c r="O1567" s="63"/>
      <c r="P1567" s="63"/>
      <c r="Q1567" s="63"/>
      <c r="R1567" s="424"/>
      <c r="S1567" s="30" t="n">
        <f aca="false">P1567*R1567</f>
        <v>0</v>
      </c>
      <c r="T1567" s="258"/>
      <c r="U1567" s="192" t="n">
        <f aca="false">S1567*$T$828/SUM($S$828:$S$841)</f>
        <v>0</v>
      </c>
      <c r="V1567" s="30" t="n">
        <f aca="false">U1567+S1567</f>
        <v>0</v>
      </c>
      <c r="W1567" s="30" t="e">
        <f aca="false">V1567/P1567</f>
        <v>#DIV/0!</v>
      </c>
    </row>
    <row r="1568" customFormat="false" ht="15" hidden="false" customHeight="true" outlineLevel="0" collapsed="false">
      <c r="A1568" s="122"/>
      <c r="B1568" s="122"/>
      <c r="C1568" s="122"/>
      <c r="D1568" s="122"/>
      <c r="E1568" s="122"/>
      <c r="F1568" s="122"/>
      <c r="G1568" s="86"/>
      <c r="H1568" s="61"/>
      <c r="I1568" s="61"/>
      <c r="J1568" s="61"/>
      <c r="K1568" s="122"/>
      <c r="L1568" s="199"/>
      <c r="M1568" s="122"/>
      <c r="N1568" s="63"/>
      <c r="O1568" s="63"/>
      <c r="P1568" s="63"/>
      <c r="Q1568" s="63"/>
      <c r="R1568" s="424"/>
      <c r="S1568" s="30" t="n">
        <f aca="false">P1568*R1568</f>
        <v>0</v>
      </c>
      <c r="T1568" s="258"/>
      <c r="U1568" s="192" t="n">
        <f aca="false">S1568*$T$828/SUM($S$828:$S$841)</f>
        <v>0</v>
      </c>
      <c r="V1568" s="30" t="n">
        <f aca="false">U1568+S1568</f>
        <v>0</v>
      </c>
      <c r="W1568" s="30" t="e">
        <f aca="false">V1568/P1568</f>
        <v>#DIV/0!</v>
      </c>
    </row>
    <row r="1569" customFormat="false" ht="15" hidden="false" customHeight="true" outlineLevel="0" collapsed="false">
      <c r="A1569" s="122"/>
      <c r="B1569" s="122"/>
      <c r="C1569" s="122"/>
      <c r="D1569" s="122"/>
      <c r="E1569" s="122"/>
      <c r="F1569" s="122"/>
      <c r="G1569" s="86"/>
      <c r="H1569" s="61"/>
      <c r="I1569" s="61"/>
      <c r="J1569" s="61"/>
      <c r="K1569" s="122"/>
      <c r="L1569" s="199"/>
      <c r="M1569" s="122"/>
      <c r="N1569" s="63"/>
      <c r="O1569" s="63"/>
      <c r="P1569" s="63"/>
      <c r="Q1569" s="63"/>
      <c r="R1569" s="424"/>
      <c r="S1569" s="30" t="n">
        <f aca="false">P1569*R1569</f>
        <v>0</v>
      </c>
      <c r="T1569" s="258"/>
      <c r="U1569" s="192" t="n">
        <f aca="false">S1569*$T$828/SUM($S$828:$S$841)</f>
        <v>0</v>
      </c>
      <c r="V1569" s="30" t="n">
        <f aca="false">U1569+S1569</f>
        <v>0</v>
      </c>
      <c r="W1569" s="30" t="e">
        <f aca="false">V1569/P1569</f>
        <v>#DIV/0!</v>
      </c>
    </row>
    <row r="1570" customFormat="false" ht="15" hidden="false" customHeight="true" outlineLevel="0" collapsed="false">
      <c r="A1570" s="122"/>
      <c r="B1570" s="122"/>
      <c r="C1570" s="122"/>
      <c r="D1570" s="122"/>
      <c r="E1570" s="122"/>
      <c r="F1570" s="122"/>
      <c r="G1570" s="86"/>
      <c r="H1570" s="61"/>
      <c r="I1570" s="61"/>
      <c r="J1570" s="61"/>
      <c r="K1570" s="122"/>
      <c r="L1570" s="199"/>
      <c r="M1570" s="122"/>
      <c r="N1570" s="63"/>
      <c r="O1570" s="63"/>
      <c r="P1570" s="63"/>
      <c r="Q1570" s="63"/>
      <c r="R1570" s="424"/>
      <c r="S1570" s="30" t="n">
        <f aca="false">P1570*R1570</f>
        <v>0</v>
      </c>
      <c r="T1570" s="258"/>
      <c r="U1570" s="192" t="n">
        <f aca="false">S1570*$T$828/SUM($S$828:$S$841)</f>
        <v>0</v>
      </c>
      <c r="V1570" s="30" t="n">
        <f aca="false">U1570+S1570</f>
        <v>0</v>
      </c>
      <c r="W1570" s="30" t="e">
        <f aca="false">V1570/P1570</f>
        <v>#DIV/0!</v>
      </c>
    </row>
    <row r="1571" customFormat="false" ht="15" hidden="false" customHeight="true" outlineLevel="0" collapsed="false">
      <c r="A1571" s="122"/>
      <c r="B1571" s="122"/>
      <c r="C1571" s="122"/>
      <c r="D1571" s="122"/>
      <c r="E1571" s="122"/>
      <c r="F1571" s="122"/>
      <c r="G1571" s="86"/>
      <c r="H1571" s="61"/>
      <c r="I1571" s="61"/>
      <c r="J1571" s="61"/>
      <c r="K1571" s="122"/>
      <c r="L1571" s="199"/>
      <c r="M1571" s="122"/>
      <c r="N1571" s="63"/>
      <c r="O1571" s="63"/>
      <c r="P1571" s="63"/>
      <c r="Q1571" s="63"/>
      <c r="R1571" s="424"/>
      <c r="S1571" s="30" t="n">
        <f aca="false">P1571*R1571</f>
        <v>0</v>
      </c>
      <c r="T1571" s="258"/>
      <c r="U1571" s="192" t="n">
        <f aca="false">S1571*$T$828/SUM($S$828:$S$841)</f>
        <v>0</v>
      </c>
      <c r="V1571" s="30" t="n">
        <f aca="false">U1571+S1571</f>
        <v>0</v>
      </c>
      <c r="W1571" s="30" t="e">
        <f aca="false">V1571/P1571</f>
        <v>#DIV/0!</v>
      </c>
    </row>
    <row r="1572" customFormat="false" ht="15" hidden="false" customHeight="true" outlineLevel="0" collapsed="false">
      <c r="A1572" s="122"/>
      <c r="B1572" s="122"/>
      <c r="C1572" s="122"/>
      <c r="D1572" s="122"/>
      <c r="E1572" s="122"/>
      <c r="F1572" s="122"/>
      <c r="G1572" s="86"/>
      <c r="H1572" s="61"/>
      <c r="I1572" s="61"/>
      <c r="J1572" s="61"/>
      <c r="K1572" s="122"/>
      <c r="L1572" s="199"/>
      <c r="M1572" s="122"/>
      <c r="N1572" s="63"/>
      <c r="O1572" s="63"/>
      <c r="P1572" s="63"/>
      <c r="Q1572" s="63"/>
      <c r="R1572" s="424"/>
      <c r="S1572" s="30" t="n">
        <f aca="false">P1572*R1572</f>
        <v>0</v>
      </c>
      <c r="T1572" s="258"/>
      <c r="U1572" s="192" t="n">
        <f aca="false">S1572*$T$828/SUM($S$828:$S$841)</f>
        <v>0</v>
      </c>
      <c r="V1572" s="30" t="n">
        <f aca="false">U1572+S1572</f>
        <v>0</v>
      </c>
      <c r="W1572" s="30" t="e">
        <f aca="false">V1572/P1572</f>
        <v>#DIV/0!</v>
      </c>
    </row>
    <row r="1573" customFormat="false" ht="15.75" hidden="false" customHeight="true" outlineLevel="0" collapsed="false">
      <c r="A1573" s="122"/>
      <c r="B1573" s="122"/>
      <c r="C1573" s="122"/>
      <c r="D1573" s="122"/>
      <c r="E1573" s="122"/>
      <c r="F1573" s="122"/>
      <c r="G1573" s="86"/>
      <c r="H1573" s="61"/>
      <c r="I1573" s="61"/>
      <c r="J1573" s="61"/>
      <c r="K1573" s="122"/>
      <c r="L1573" s="199"/>
      <c r="M1573" s="122"/>
      <c r="N1573" s="63"/>
      <c r="O1573" s="63"/>
      <c r="P1573" s="63"/>
      <c r="Q1573" s="63"/>
      <c r="R1573" s="424"/>
      <c r="S1573" s="30" t="n">
        <f aca="false">P1573*R1573</f>
        <v>0</v>
      </c>
      <c r="T1573" s="258"/>
      <c r="U1573" s="192" t="n">
        <f aca="false">S1573*$T$828/SUM($S$828:$S$841)</f>
        <v>0</v>
      </c>
      <c r="V1573" s="30" t="n">
        <f aca="false">U1573+S1573</f>
        <v>0</v>
      </c>
      <c r="W1573" s="30" t="e">
        <f aca="false">V1573/P1573</f>
        <v>#DIV/0!</v>
      </c>
    </row>
    <row r="1574" customFormat="false" ht="15" hidden="false" customHeight="true" outlineLevel="0" collapsed="false">
      <c r="A1574" s="122"/>
      <c r="B1574" s="122"/>
      <c r="C1574" s="122"/>
      <c r="D1574" s="122"/>
      <c r="E1574" s="122"/>
      <c r="F1574" s="122"/>
      <c r="G1574" s="86"/>
      <c r="H1574" s="61"/>
      <c r="I1574" s="61"/>
      <c r="J1574" s="61"/>
      <c r="K1574" s="122"/>
      <c r="L1574" s="199"/>
      <c r="M1574" s="122"/>
      <c r="N1574" s="63"/>
      <c r="O1574" s="63"/>
      <c r="P1574" s="63"/>
      <c r="Q1574" s="63"/>
      <c r="R1574" s="422"/>
      <c r="S1574" s="30" t="n">
        <f aca="false">P1574*R1574</f>
        <v>0</v>
      </c>
      <c r="T1574" s="123"/>
      <c r="U1574" s="192" t="n">
        <f aca="false">S1574*$T$828/SUM($S$828:$S$841)</f>
        <v>0</v>
      </c>
      <c r="V1574" s="30" t="n">
        <f aca="false">U1574+S1574</f>
        <v>0</v>
      </c>
      <c r="W1574" s="30" t="e">
        <f aca="false">V1574/P1574</f>
        <v>#DIV/0!</v>
      </c>
    </row>
    <row r="1575" customFormat="false" ht="15" hidden="false" customHeight="true" outlineLevel="0" collapsed="false">
      <c r="A1575" s="122"/>
      <c r="B1575" s="122"/>
      <c r="C1575" s="122"/>
      <c r="D1575" s="122"/>
      <c r="E1575" s="122"/>
      <c r="F1575" s="122"/>
      <c r="G1575" s="86"/>
      <c r="H1575" s="61"/>
      <c r="I1575" s="61"/>
      <c r="J1575" s="61"/>
      <c r="K1575" s="122"/>
      <c r="L1575" s="199"/>
      <c r="M1575" s="122"/>
      <c r="N1575" s="63"/>
      <c r="O1575" s="63"/>
      <c r="P1575" s="63"/>
      <c r="Q1575" s="63"/>
      <c r="R1575" s="422"/>
      <c r="S1575" s="30" t="n">
        <f aca="false">P1575*R1575</f>
        <v>0</v>
      </c>
      <c r="T1575" s="123"/>
      <c r="U1575" s="192" t="n">
        <f aca="false">S1575*$T$828/SUM($S$828:$S$841)</f>
        <v>0</v>
      </c>
      <c r="V1575" s="30" t="n">
        <f aca="false">U1575+S1575</f>
        <v>0</v>
      </c>
      <c r="W1575" s="30" t="e">
        <f aca="false">V1575/P1575</f>
        <v>#DIV/0!</v>
      </c>
    </row>
    <row r="1576" customFormat="false" ht="15" hidden="false" customHeight="true" outlineLevel="0" collapsed="false">
      <c r="A1576" s="122"/>
      <c r="B1576" s="122"/>
      <c r="C1576" s="122"/>
      <c r="D1576" s="122"/>
      <c r="E1576" s="122"/>
      <c r="F1576" s="122"/>
      <c r="G1576" s="86"/>
      <c r="H1576" s="61"/>
      <c r="I1576" s="61"/>
      <c r="J1576" s="61"/>
      <c r="K1576" s="122"/>
      <c r="L1576" s="199"/>
      <c r="M1576" s="122"/>
      <c r="N1576" s="63"/>
      <c r="O1576" s="63"/>
      <c r="P1576" s="63"/>
      <c r="Q1576" s="63"/>
      <c r="R1576" s="422"/>
      <c r="S1576" s="30" t="n">
        <f aca="false">P1576*R1576</f>
        <v>0</v>
      </c>
      <c r="T1576" s="123"/>
      <c r="U1576" s="192" t="n">
        <f aca="false">S1576*$T$828/SUM($S$828:$S$841)</f>
        <v>0</v>
      </c>
      <c r="V1576" s="30" t="n">
        <f aca="false">U1576+S1576</f>
        <v>0</v>
      </c>
      <c r="W1576" s="30" t="e">
        <f aca="false">V1576/P1576</f>
        <v>#DIV/0!</v>
      </c>
    </row>
    <row r="1577" customFormat="false" ht="15.75" hidden="false" customHeight="true" outlineLevel="0" collapsed="false">
      <c r="A1577" s="122"/>
      <c r="B1577" s="122"/>
      <c r="C1577" s="122"/>
      <c r="D1577" s="122"/>
      <c r="E1577" s="122"/>
      <c r="F1577" s="122"/>
      <c r="G1577" s="86"/>
      <c r="H1577" s="61"/>
      <c r="I1577" s="61"/>
      <c r="J1577" s="61"/>
      <c r="K1577" s="122"/>
      <c r="L1577" s="199"/>
      <c r="M1577" s="122"/>
      <c r="N1577" s="63"/>
      <c r="O1577" s="63"/>
      <c r="P1577" s="63"/>
      <c r="Q1577" s="63"/>
      <c r="R1577" s="422"/>
      <c r="S1577" s="30" t="n">
        <f aca="false">P1577*R1577</f>
        <v>0</v>
      </c>
      <c r="T1577" s="123"/>
      <c r="U1577" s="192" t="n">
        <f aca="false">S1577*$T$828/SUM($S$828:$S$841)</f>
        <v>0</v>
      </c>
      <c r="V1577" s="30" t="n">
        <f aca="false">U1577+S1577</f>
        <v>0</v>
      </c>
      <c r="W1577" s="30" t="e">
        <f aca="false">V1577/P1577</f>
        <v>#DIV/0!</v>
      </c>
    </row>
    <row r="1578" customFormat="false" ht="15" hidden="false" customHeight="true" outlineLevel="0" collapsed="false">
      <c r="A1578" s="122"/>
      <c r="B1578" s="122"/>
      <c r="C1578" s="122"/>
      <c r="D1578" s="122"/>
      <c r="E1578" s="122"/>
      <c r="F1578" s="122"/>
      <c r="G1578" s="86"/>
      <c r="H1578" s="61"/>
      <c r="I1578" s="61"/>
      <c r="J1578" s="61"/>
      <c r="K1578" s="122"/>
      <c r="L1578" s="199"/>
      <c r="M1578" s="309"/>
      <c r="N1578" s="63"/>
      <c r="O1578" s="63"/>
      <c r="P1578" s="63"/>
      <c r="Q1578" s="63"/>
      <c r="R1578" s="422"/>
      <c r="S1578" s="30" t="n">
        <f aca="false">P1578*R1578</f>
        <v>0</v>
      </c>
      <c r="T1578" s="123"/>
      <c r="U1578" s="192" t="n">
        <f aca="false">S1578*$T$828/SUM($S$828:$S$841)</f>
        <v>0</v>
      </c>
      <c r="V1578" s="30" t="n">
        <f aca="false">U1578+S1578</f>
        <v>0</v>
      </c>
      <c r="W1578" s="30" t="e">
        <f aca="false">V1578/P1578</f>
        <v>#DIV/0!</v>
      </c>
    </row>
    <row r="1579" customFormat="false" ht="15" hidden="false" customHeight="true" outlineLevel="0" collapsed="false">
      <c r="A1579" s="122"/>
      <c r="B1579" s="122"/>
      <c r="C1579" s="122"/>
      <c r="D1579" s="122"/>
      <c r="E1579" s="122"/>
      <c r="F1579" s="122"/>
      <c r="G1579" s="86"/>
      <c r="H1579" s="61"/>
      <c r="I1579" s="61"/>
      <c r="J1579" s="61"/>
      <c r="K1579" s="122"/>
      <c r="L1579" s="199"/>
      <c r="M1579" s="309"/>
      <c r="N1579" s="63"/>
      <c r="O1579" s="63"/>
      <c r="P1579" s="63"/>
      <c r="Q1579" s="63"/>
      <c r="R1579" s="422"/>
      <c r="S1579" s="30" t="n">
        <f aca="false">P1579*R1579</f>
        <v>0</v>
      </c>
      <c r="T1579" s="123"/>
      <c r="U1579" s="192" t="n">
        <f aca="false">S1579*$T$828/SUM($S$828:$S$841)</f>
        <v>0</v>
      </c>
      <c r="V1579" s="30" t="n">
        <f aca="false">U1579+S1579</f>
        <v>0</v>
      </c>
      <c r="W1579" s="30" t="e">
        <f aca="false">V1579/P1579</f>
        <v>#DIV/0!</v>
      </c>
    </row>
    <row r="1580" customFormat="false" ht="15" hidden="false" customHeight="true" outlineLevel="0" collapsed="false">
      <c r="A1580" s="122"/>
      <c r="B1580" s="122"/>
      <c r="C1580" s="122"/>
      <c r="D1580" s="122"/>
      <c r="E1580" s="122"/>
      <c r="F1580" s="122"/>
      <c r="G1580" s="86"/>
      <c r="H1580" s="61"/>
      <c r="I1580" s="61"/>
      <c r="J1580" s="61"/>
      <c r="K1580" s="122"/>
      <c r="L1580" s="199"/>
      <c r="M1580" s="309"/>
      <c r="N1580" s="63"/>
      <c r="O1580" s="63"/>
      <c r="P1580" s="63"/>
      <c r="Q1580" s="63"/>
      <c r="R1580" s="422"/>
      <c r="S1580" s="30" t="n">
        <f aca="false">P1580*R1580</f>
        <v>0</v>
      </c>
      <c r="T1580" s="123"/>
      <c r="U1580" s="192" t="n">
        <f aca="false">S1580*$T$828/SUM($S$828:$S$841)</f>
        <v>0</v>
      </c>
      <c r="V1580" s="30" t="n">
        <f aca="false">U1580+S1580</f>
        <v>0</v>
      </c>
      <c r="W1580" s="30" t="e">
        <f aca="false">V1580/P1580</f>
        <v>#DIV/0!</v>
      </c>
    </row>
    <row r="1581" customFormat="false" ht="15" hidden="false" customHeight="true" outlineLevel="0" collapsed="false">
      <c r="A1581" s="122"/>
      <c r="B1581" s="122"/>
      <c r="C1581" s="122"/>
      <c r="D1581" s="122"/>
      <c r="E1581" s="122"/>
      <c r="F1581" s="122"/>
      <c r="G1581" s="86"/>
      <c r="H1581" s="61"/>
      <c r="I1581" s="61"/>
      <c r="J1581" s="61"/>
      <c r="K1581" s="122"/>
      <c r="L1581" s="199"/>
      <c r="M1581" s="309"/>
      <c r="N1581" s="63"/>
      <c r="O1581" s="63"/>
      <c r="P1581" s="63"/>
      <c r="Q1581" s="63"/>
      <c r="R1581" s="422"/>
      <c r="S1581" s="30" t="n">
        <f aca="false">P1581*R1581</f>
        <v>0</v>
      </c>
      <c r="T1581" s="123"/>
      <c r="U1581" s="192" t="n">
        <f aca="false">S1581*$T$828/SUM($S$828:$S$841)</f>
        <v>0</v>
      </c>
      <c r="V1581" s="30" t="n">
        <f aca="false">U1581+S1581</f>
        <v>0</v>
      </c>
      <c r="W1581" s="30" t="e">
        <f aca="false">V1581/P1581</f>
        <v>#DIV/0!</v>
      </c>
    </row>
    <row r="1582" customFormat="false" ht="15.75" hidden="false" customHeight="true" outlineLevel="0" collapsed="false">
      <c r="A1582" s="122"/>
      <c r="B1582" s="122"/>
      <c r="C1582" s="122"/>
      <c r="D1582" s="122"/>
      <c r="E1582" s="122"/>
      <c r="F1582" s="122"/>
      <c r="G1582" s="86"/>
      <c r="H1582" s="61"/>
      <c r="I1582" s="61"/>
      <c r="J1582" s="61"/>
      <c r="K1582" s="122"/>
      <c r="L1582" s="199"/>
      <c r="M1582" s="309"/>
      <c r="N1582" s="63"/>
      <c r="O1582" s="63"/>
      <c r="P1582" s="63"/>
      <c r="Q1582" s="63"/>
      <c r="R1582" s="422"/>
      <c r="S1582" s="30" t="n">
        <f aca="false">P1582*R1582</f>
        <v>0</v>
      </c>
      <c r="T1582" s="123"/>
      <c r="U1582" s="192" t="n">
        <f aca="false">S1582*$T$828/SUM($S$828:$S$841)</f>
        <v>0</v>
      </c>
      <c r="V1582" s="30" t="n">
        <f aca="false">U1582+S1582</f>
        <v>0</v>
      </c>
      <c r="W1582" s="30" t="e">
        <f aca="false">V1582/P1582</f>
        <v>#DIV/0!</v>
      </c>
    </row>
    <row r="1583" customFormat="false" ht="15.75" hidden="false" customHeight="true" outlineLevel="0" collapsed="false">
      <c r="A1583" s="122"/>
      <c r="B1583" s="122"/>
      <c r="C1583" s="122"/>
      <c r="D1583" s="122"/>
      <c r="E1583" s="122"/>
      <c r="F1583" s="122"/>
      <c r="G1583" s="86"/>
      <c r="H1583" s="61"/>
      <c r="I1583" s="61"/>
      <c r="J1583" s="61"/>
      <c r="K1583" s="122"/>
      <c r="L1583" s="199"/>
      <c r="M1583" s="309"/>
      <c r="N1583" s="63"/>
      <c r="O1583" s="63"/>
      <c r="P1583" s="63"/>
      <c r="Q1583" s="63"/>
      <c r="R1583" s="422"/>
      <c r="S1583" s="30" t="n">
        <f aca="false">P1583*R1583</f>
        <v>0</v>
      </c>
      <c r="T1583" s="123"/>
      <c r="U1583" s="192" t="n">
        <f aca="false">S1583*$T$828/SUM($S$828:$S$841)</f>
        <v>0</v>
      </c>
      <c r="V1583" s="30" t="n">
        <f aca="false">U1583+S1583</f>
        <v>0</v>
      </c>
      <c r="W1583" s="30" t="e">
        <f aca="false">V1583/P1583</f>
        <v>#DIV/0!</v>
      </c>
    </row>
    <row r="1584" customFormat="false" ht="15.75" hidden="false" customHeight="true" outlineLevel="0" collapsed="false">
      <c r="A1584" s="122"/>
      <c r="B1584" s="122"/>
      <c r="C1584" s="122"/>
      <c r="D1584" s="122"/>
      <c r="E1584" s="122"/>
      <c r="F1584" s="122"/>
      <c r="G1584" s="86"/>
      <c r="H1584" s="61"/>
      <c r="I1584" s="61"/>
      <c r="J1584" s="61"/>
      <c r="K1584" s="122"/>
      <c r="L1584" s="199"/>
      <c r="M1584" s="122"/>
      <c r="N1584" s="63"/>
      <c r="O1584" s="63"/>
      <c r="P1584" s="63"/>
      <c r="Q1584" s="63"/>
      <c r="R1584" s="422"/>
      <c r="S1584" s="30" t="n">
        <f aca="false">P1584*R1584</f>
        <v>0</v>
      </c>
      <c r="T1584" s="123"/>
      <c r="U1584" s="192" t="n">
        <f aca="false">S1584*$T$828/SUM($S$828:$S$841)</f>
        <v>0</v>
      </c>
      <c r="V1584" s="30" t="n">
        <f aca="false">U1584+S1584</f>
        <v>0</v>
      </c>
      <c r="W1584" s="30" t="e">
        <f aca="false">V1584/P1584</f>
        <v>#DIV/0!</v>
      </c>
    </row>
    <row r="1585" customFormat="false" ht="15.75" hidden="false" customHeight="true" outlineLevel="0" collapsed="false">
      <c r="A1585" s="122"/>
      <c r="B1585" s="122"/>
      <c r="C1585" s="122"/>
      <c r="D1585" s="122"/>
      <c r="E1585" s="122"/>
      <c r="F1585" s="122"/>
      <c r="G1585" s="86"/>
      <c r="H1585" s="61"/>
      <c r="I1585" s="61"/>
      <c r="J1585" s="61"/>
      <c r="K1585" s="122"/>
      <c r="L1585" s="199"/>
      <c r="M1585" s="122"/>
      <c r="N1585" s="63"/>
      <c r="O1585" s="63"/>
      <c r="P1585" s="63"/>
      <c r="Q1585" s="63"/>
      <c r="R1585" s="422"/>
      <c r="S1585" s="30" t="n">
        <f aca="false">P1585*R1585</f>
        <v>0</v>
      </c>
      <c r="T1585" s="123"/>
      <c r="U1585" s="192" t="n">
        <f aca="false">S1585*$T$828/SUM($S$828:$S$841)</f>
        <v>0</v>
      </c>
      <c r="V1585" s="30" t="n">
        <f aca="false">U1585+S1585</f>
        <v>0</v>
      </c>
      <c r="W1585" s="30" t="e">
        <f aca="false">V1585/P1585</f>
        <v>#DIV/0!</v>
      </c>
    </row>
    <row r="1586" customFormat="false" ht="15.75" hidden="false" customHeight="true" outlineLevel="0" collapsed="false">
      <c r="A1586" s="122"/>
      <c r="B1586" s="122"/>
      <c r="C1586" s="122"/>
      <c r="D1586" s="122"/>
      <c r="E1586" s="122"/>
      <c r="F1586" s="122"/>
      <c r="G1586" s="86"/>
      <c r="H1586" s="61"/>
      <c r="I1586" s="61"/>
      <c r="J1586" s="61"/>
      <c r="K1586" s="122"/>
      <c r="L1586" s="199"/>
      <c r="M1586" s="122"/>
      <c r="N1586" s="63"/>
      <c r="O1586" s="63"/>
      <c r="P1586" s="63"/>
      <c r="Q1586" s="63"/>
      <c r="R1586" s="422"/>
      <c r="S1586" s="30" t="n">
        <f aca="false">P1586*R1586</f>
        <v>0</v>
      </c>
      <c r="T1586" s="123"/>
      <c r="U1586" s="192" t="n">
        <f aca="false">S1586*$T$828/SUM($S$828:$S$841)</f>
        <v>0</v>
      </c>
      <c r="V1586" s="30" t="n">
        <f aca="false">U1586+S1586</f>
        <v>0</v>
      </c>
      <c r="W1586" s="30" t="e">
        <f aca="false">V1586/P1586</f>
        <v>#DIV/0!</v>
      </c>
    </row>
    <row r="1587" customFormat="false" ht="15" hidden="false" customHeight="true" outlineLevel="0" collapsed="false">
      <c r="A1587" s="122"/>
      <c r="B1587" s="122"/>
      <c r="C1587" s="122"/>
      <c r="D1587" s="122"/>
      <c r="E1587" s="122"/>
      <c r="F1587" s="122"/>
      <c r="G1587" s="86"/>
      <c r="H1587" s="61"/>
      <c r="I1587" s="61"/>
      <c r="J1587" s="61"/>
      <c r="K1587" s="122"/>
      <c r="L1587" s="199"/>
      <c r="M1587" s="122"/>
      <c r="N1587" s="63"/>
      <c r="O1587" s="63"/>
      <c r="P1587" s="63"/>
      <c r="Q1587" s="63"/>
      <c r="R1587" s="422"/>
      <c r="S1587" s="30" t="n">
        <f aca="false">P1587*R1587</f>
        <v>0</v>
      </c>
      <c r="T1587" s="123"/>
      <c r="U1587" s="192" t="n">
        <f aca="false">S1587*$T$828/SUM($S$828:$S$841)</f>
        <v>0</v>
      </c>
      <c r="V1587" s="30" t="n">
        <f aca="false">U1587+S1587</f>
        <v>0</v>
      </c>
      <c r="W1587" s="30" t="e">
        <f aca="false">V1587/P1587</f>
        <v>#DIV/0!</v>
      </c>
    </row>
    <row r="1588" customFormat="false" ht="15" hidden="false" customHeight="true" outlineLevel="0" collapsed="false">
      <c r="A1588" s="122"/>
      <c r="B1588" s="122"/>
      <c r="C1588" s="122"/>
      <c r="D1588" s="122"/>
      <c r="E1588" s="122"/>
      <c r="F1588" s="122"/>
      <c r="G1588" s="86"/>
      <c r="H1588" s="61"/>
      <c r="I1588" s="61"/>
      <c r="J1588" s="61"/>
      <c r="K1588" s="122"/>
      <c r="L1588" s="199"/>
      <c r="M1588" s="122"/>
      <c r="N1588" s="63"/>
      <c r="O1588" s="63"/>
      <c r="P1588" s="63"/>
      <c r="Q1588" s="63"/>
      <c r="R1588" s="422"/>
      <c r="S1588" s="30" t="n">
        <f aca="false">P1588*R1588</f>
        <v>0</v>
      </c>
      <c r="T1588" s="123"/>
      <c r="U1588" s="192" t="n">
        <f aca="false">S1588*$T$828/SUM($S$828:$S$841)</f>
        <v>0</v>
      </c>
      <c r="V1588" s="30" t="n">
        <f aca="false">U1588+S1588</f>
        <v>0</v>
      </c>
      <c r="W1588" s="30" t="e">
        <f aca="false">V1588/P1588</f>
        <v>#DIV/0!</v>
      </c>
    </row>
    <row r="1589" customFormat="false" ht="15" hidden="false" customHeight="true" outlineLevel="0" collapsed="false">
      <c r="A1589" s="122"/>
      <c r="B1589" s="122"/>
      <c r="C1589" s="122"/>
      <c r="D1589" s="122"/>
      <c r="E1589" s="122"/>
      <c r="F1589" s="122"/>
      <c r="G1589" s="86"/>
      <c r="H1589" s="61"/>
      <c r="I1589" s="61"/>
      <c r="J1589" s="61"/>
      <c r="K1589" s="122"/>
      <c r="L1589" s="199"/>
      <c r="M1589" s="122"/>
      <c r="N1589" s="63"/>
      <c r="O1589" s="63"/>
      <c r="P1589" s="63"/>
      <c r="Q1589" s="63"/>
      <c r="R1589" s="422"/>
      <c r="S1589" s="30" t="n">
        <f aca="false">P1589*R1589</f>
        <v>0</v>
      </c>
      <c r="T1589" s="123"/>
      <c r="U1589" s="192" t="n">
        <f aca="false">S1589*$T$828/SUM($S$828:$S$841)</f>
        <v>0</v>
      </c>
      <c r="V1589" s="30" t="n">
        <f aca="false">U1589+S1589</f>
        <v>0</v>
      </c>
      <c r="W1589" s="30" t="e">
        <f aca="false">V1589/P1589</f>
        <v>#DIV/0!</v>
      </c>
    </row>
    <row r="1590" customFormat="false" ht="15" hidden="false" customHeight="true" outlineLevel="0" collapsed="false">
      <c r="A1590" s="122"/>
      <c r="B1590" s="122"/>
      <c r="C1590" s="122"/>
      <c r="D1590" s="122"/>
      <c r="E1590" s="122"/>
      <c r="F1590" s="122"/>
      <c r="G1590" s="86"/>
      <c r="H1590" s="61"/>
      <c r="I1590" s="61"/>
      <c r="J1590" s="61"/>
      <c r="K1590" s="122"/>
      <c r="L1590" s="199"/>
      <c r="M1590" s="122"/>
      <c r="N1590" s="63"/>
      <c r="O1590" s="63"/>
      <c r="P1590" s="63"/>
      <c r="Q1590" s="63"/>
      <c r="R1590" s="422"/>
      <c r="S1590" s="30" t="n">
        <f aca="false">P1590*R1590</f>
        <v>0</v>
      </c>
      <c r="T1590" s="123"/>
      <c r="U1590" s="192" t="n">
        <f aca="false">S1590*$T$828/SUM($S$828:$S$841)</f>
        <v>0</v>
      </c>
      <c r="V1590" s="30" t="n">
        <f aca="false">U1590+S1590</f>
        <v>0</v>
      </c>
      <c r="W1590" s="30" t="e">
        <f aca="false">V1590/P1590</f>
        <v>#DIV/0!</v>
      </c>
    </row>
    <row r="1591" customFormat="false" ht="15" hidden="false" customHeight="true" outlineLevel="0" collapsed="false">
      <c r="A1591" s="122"/>
      <c r="B1591" s="122"/>
      <c r="C1591" s="122"/>
      <c r="D1591" s="122"/>
      <c r="E1591" s="122"/>
      <c r="F1591" s="122"/>
      <c r="G1591" s="86"/>
      <c r="H1591" s="61"/>
      <c r="I1591" s="61"/>
      <c r="J1591" s="61"/>
      <c r="K1591" s="122"/>
      <c r="L1591" s="199"/>
      <c r="M1591" s="122"/>
      <c r="N1591" s="63"/>
      <c r="O1591" s="63"/>
      <c r="P1591" s="63"/>
      <c r="Q1591" s="63"/>
      <c r="R1591" s="422"/>
      <c r="S1591" s="30" t="n">
        <f aca="false">P1591*R1591</f>
        <v>0</v>
      </c>
      <c r="T1591" s="123"/>
      <c r="U1591" s="192" t="n">
        <f aca="false">S1591*$T$828/SUM($S$828:$S$841)</f>
        <v>0</v>
      </c>
      <c r="V1591" s="30" t="n">
        <f aca="false">U1591+S1591</f>
        <v>0</v>
      </c>
      <c r="W1591" s="30" t="e">
        <f aca="false">V1591/P1591</f>
        <v>#DIV/0!</v>
      </c>
    </row>
    <row r="1592" customFormat="false" ht="15" hidden="false" customHeight="true" outlineLevel="0" collapsed="false">
      <c r="A1592" s="122"/>
      <c r="B1592" s="122"/>
      <c r="C1592" s="122"/>
      <c r="D1592" s="122"/>
      <c r="E1592" s="122"/>
      <c r="F1592" s="122"/>
      <c r="G1592" s="86"/>
      <c r="H1592" s="61"/>
      <c r="I1592" s="61"/>
      <c r="J1592" s="61"/>
      <c r="K1592" s="122"/>
      <c r="L1592" s="199"/>
      <c r="M1592" s="122"/>
      <c r="N1592" s="63"/>
      <c r="O1592" s="63"/>
      <c r="P1592" s="63"/>
      <c r="Q1592" s="63"/>
      <c r="R1592" s="422"/>
      <c r="S1592" s="30" t="n">
        <f aca="false">P1592*R1592</f>
        <v>0</v>
      </c>
      <c r="T1592" s="123"/>
      <c r="U1592" s="192" t="n">
        <f aca="false">S1592*$T$828/SUM($S$828:$S$841)</f>
        <v>0</v>
      </c>
      <c r="V1592" s="30" t="n">
        <f aca="false">U1592+S1592</f>
        <v>0</v>
      </c>
      <c r="W1592" s="30" t="e">
        <f aca="false">V1592/P1592</f>
        <v>#DIV/0!</v>
      </c>
    </row>
    <row r="1593" customFormat="false" ht="15" hidden="false" customHeight="true" outlineLevel="0" collapsed="false">
      <c r="A1593" s="122"/>
      <c r="B1593" s="122"/>
      <c r="C1593" s="122"/>
      <c r="D1593" s="122"/>
      <c r="E1593" s="122"/>
      <c r="F1593" s="122"/>
      <c r="G1593" s="86"/>
      <c r="H1593" s="61"/>
      <c r="I1593" s="61"/>
      <c r="J1593" s="61"/>
      <c r="K1593" s="122"/>
      <c r="L1593" s="199"/>
      <c r="M1593" s="122"/>
      <c r="N1593" s="63"/>
      <c r="O1593" s="63"/>
      <c r="P1593" s="63"/>
      <c r="Q1593" s="63"/>
      <c r="R1593" s="422"/>
      <c r="S1593" s="30" t="n">
        <f aca="false">P1593*R1593</f>
        <v>0</v>
      </c>
      <c r="T1593" s="123"/>
      <c r="U1593" s="192" t="n">
        <f aca="false">S1593*$T$828/SUM($S$828:$S$841)</f>
        <v>0</v>
      </c>
      <c r="V1593" s="30" t="n">
        <f aca="false">U1593+S1593</f>
        <v>0</v>
      </c>
      <c r="W1593" s="30" t="e">
        <f aca="false">V1593/P1593</f>
        <v>#DIV/0!</v>
      </c>
    </row>
    <row r="1594" customFormat="false" ht="15" hidden="false" customHeight="true" outlineLevel="0" collapsed="false">
      <c r="A1594" s="122"/>
      <c r="B1594" s="122"/>
      <c r="C1594" s="122"/>
      <c r="D1594" s="122"/>
      <c r="E1594" s="122"/>
      <c r="F1594" s="122"/>
      <c r="G1594" s="86"/>
      <c r="H1594" s="61"/>
      <c r="I1594" s="61"/>
      <c r="J1594" s="61"/>
      <c r="K1594" s="122"/>
      <c r="L1594" s="199"/>
      <c r="M1594" s="122"/>
      <c r="N1594" s="63"/>
      <c r="O1594" s="63"/>
      <c r="P1594" s="63"/>
      <c r="Q1594" s="63"/>
      <c r="R1594" s="422"/>
      <c r="S1594" s="30" t="n">
        <f aca="false">P1594*R1594</f>
        <v>0</v>
      </c>
      <c r="T1594" s="123"/>
      <c r="U1594" s="192" t="n">
        <f aca="false">S1594*$T$828/SUM($S$828:$S$841)</f>
        <v>0</v>
      </c>
      <c r="V1594" s="30" t="n">
        <f aca="false">U1594+S1594</f>
        <v>0</v>
      </c>
      <c r="W1594" s="30" t="e">
        <f aca="false">V1594/P1594</f>
        <v>#DIV/0!</v>
      </c>
    </row>
    <row r="1595" customFormat="false" ht="15.75" hidden="false" customHeight="true" outlineLevel="0" collapsed="false">
      <c r="A1595" s="122"/>
      <c r="B1595" s="122"/>
      <c r="C1595" s="122"/>
      <c r="D1595" s="122"/>
      <c r="E1595" s="122"/>
      <c r="F1595" s="122"/>
      <c r="G1595" s="86"/>
      <c r="H1595" s="61"/>
      <c r="I1595" s="61"/>
      <c r="J1595" s="61"/>
      <c r="K1595" s="122"/>
      <c r="L1595" s="199"/>
      <c r="M1595" s="122"/>
      <c r="N1595" s="63"/>
      <c r="O1595" s="63"/>
      <c r="P1595" s="63"/>
      <c r="Q1595" s="63"/>
      <c r="R1595" s="422"/>
      <c r="S1595" s="30" t="n">
        <f aca="false">P1595*R1595</f>
        <v>0</v>
      </c>
      <c r="T1595" s="123"/>
      <c r="U1595" s="192" t="n">
        <f aca="false">S1595*$T$828/SUM($S$828:$S$841)</f>
        <v>0</v>
      </c>
      <c r="V1595" s="30" t="n">
        <f aca="false">U1595+S1595</f>
        <v>0</v>
      </c>
      <c r="W1595" s="30" t="e">
        <f aca="false">V1595/P1595</f>
        <v>#DIV/0!</v>
      </c>
    </row>
    <row r="1596" customFormat="false" ht="15" hidden="false" customHeight="true" outlineLevel="0" collapsed="false">
      <c r="A1596" s="122"/>
      <c r="B1596" s="122"/>
      <c r="C1596" s="122"/>
      <c r="D1596" s="122"/>
      <c r="E1596" s="122"/>
      <c r="F1596" s="122"/>
      <c r="G1596" s="86"/>
      <c r="H1596" s="61"/>
      <c r="I1596" s="61"/>
      <c r="J1596" s="61"/>
      <c r="K1596" s="122"/>
      <c r="L1596" s="199"/>
      <c r="M1596" s="122"/>
      <c r="N1596" s="63"/>
      <c r="O1596" s="63"/>
      <c r="P1596" s="63"/>
      <c r="Q1596" s="63"/>
      <c r="R1596" s="422"/>
      <c r="S1596" s="30" t="n">
        <f aca="false">P1596*R1596</f>
        <v>0</v>
      </c>
      <c r="T1596" s="123"/>
      <c r="U1596" s="192" t="n">
        <f aca="false">S1596*$T$828/SUM($S$828:$S$841)</f>
        <v>0</v>
      </c>
      <c r="V1596" s="30" t="n">
        <f aca="false">U1596+S1596</f>
        <v>0</v>
      </c>
      <c r="W1596" s="30" t="e">
        <f aca="false">V1596/P1596</f>
        <v>#DIV/0!</v>
      </c>
    </row>
    <row r="1597" customFormat="false" ht="15" hidden="false" customHeight="true" outlineLevel="0" collapsed="false">
      <c r="A1597" s="122"/>
      <c r="B1597" s="122"/>
      <c r="C1597" s="122"/>
      <c r="D1597" s="122"/>
      <c r="E1597" s="122"/>
      <c r="F1597" s="122"/>
      <c r="G1597" s="86"/>
      <c r="H1597" s="61"/>
      <c r="I1597" s="61"/>
      <c r="J1597" s="61"/>
      <c r="K1597" s="122"/>
      <c r="L1597" s="199"/>
      <c r="M1597" s="122"/>
      <c r="N1597" s="63"/>
      <c r="O1597" s="63"/>
      <c r="P1597" s="63"/>
      <c r="Q1597" s="63"/>
      <c r="R1597" s="422"/>
      <c r="S1597" s="30" t="n">
        <f aca="false">P1597*R1597</f>
        <v>0</v>
      </c>
      <c r="T1597" s="123"/>
      <c r="U1597" s="192" t="n">
        <f aca="false">S1597*$T$828/SUM($S$828:$S$841)</f>
        <v>0</v>
      </c>
      <c r="V1597" s="30" t="n">
        <f aca="false">U1597+S1597</f>
        <v>0</v>
      </c>
      <c r="W1597" s="30" t="e">
        <f aca="false">V1597/P1597</f>
        <v>#DIV/0!</v>
      </c>
    </row>
    <row r="1598" customFormat="false" ht="15" hidden="false" customHeight="true" outlineLevel="0" collapsed="false">
      <c r="A1598" s="122"/>
      <c r="B1598" s="122"/>
      <c r="C1598" s="122"/>
      <c r="D1598" s="122"/>
      <c r="E1598" s="122"/>
      <c r="F1598" s="122"/>
      <c r="G1598" s="86"/>
      <c r="H1598" s="61"/>
      <c r="I1598" s="61"/>
      <c r="J1598" s="61"/>
      <c r="K1598" s="122"/>
      <c r="L1598" s="199"/>
      <c r="M1598" s="122"/>
      <c r="N1598" s="63"/>
      <c r="O1598" s="63"/>
      <c r="P1598" s="63"/>
      <c r="Q1598" s="63"/>
      <c r="R1598" s="422"/>
      <c r="S1598" s="30" t="n">
        <f aca="false">P1598*R1598</f>
        <v>0</v>
      </c>
      <c r="T1598" s="123"/>
      <c r="U1598" s="192" t="n">
        <f aca="false">S1598*$T$828/SUM($S$828:$S$841)</f>
        <v>0</v>
      </c>
      <c r="V1598" s="30" t="n">
        <f aca="false">U1598+S1598</f>
        <v>0</v>
      </c>
      <c r="W1598" s="30" t="e">
        <f aca="false">V1598/P1598</f>
        <v>#DIV/0!</v>
      </c>
    </row>
    <row r="1599" customFormat="false" ht="15.75" hidden="false" customHeight="true" outlineLevel="0" collapsed="false">
      <c r="A1599" s="122"/>
      <c r="B1599" s="122"/>
      <c r="C1599" s="122"/>
      <c r="D1599" s="122"/>
      <c r="E1599" s="122"/>
      <c r="F1599" s="122"/>
      <c r="G1599" s="86"/>
      <c r="H1599" s="61"/>
      <c r="I1599" s="61"/>
      <c r="J1599" s="61"/>
      <c r="K1599" s="122"/>
      <c r="L1599" s="199"/>
      <c r="M1599" s="122"/>
      <c r="N1599" s="63"/>
      <c r="O1599" s="63"/>
      <c r="P1599" s="63"/>
      <c r="Q1599" s="63"/>
      <c r="R1599" s="422"/>
      <c r="S1599" s="30" t="n">
        <f aca="false">P1599*R1599</f>
        <v>0</v>
      </c>
      <c r="T1599" s="123"/>
      <c r="U1599" s="192" t="n">
        <f aca="false">S1599*$T$828/SUM($S$828:$S$841)</f>
        <v>0</v>
      </c>
      <c r="V1599" s="30" t="n">
        <f aca="false">U1599+S1599</f>
        <v>0</v>
      </c>
      <c r="W1599" s="30" t="e">
        <f aca="false">V1599/P1599</f>
        <v>#DIV/0!</v>
      </c>
    </row>
    <row r="1600" customFormat="false" ht="15" hidden="false" customHeight="true" outlineLevel="0" collapsed="false">
      <c r="A1600" s="122"/>
      <c r="B1600" s="122"/>
      <c r="C1600" s="122"/>
      <c r="D1600" s="122"/>
      <c r="E1600" s="122"/>
      <c r="F1600" s="122"/>
      <c r="G1600" s="86"/>
      <c r="H1600" s="61"/>
      <c r="I1600" s="61"/>
      <c r="J1600" s="61"/>
      <c r="K1600" s="122"/>
      <c r="L1600" s="199"/>
      <c r="M1600" s="122"/>
      <c r="N1600" s="63"/>
      <c r="O1600" s="63"/>
      <c r="P1600" s="63"/>
      <c r="Q1600" s="63"/>
      <c r="R1600" s="422"/>
      <c r="S1600" s="30" t="n">
        <f aca="false">P1600*R1600</f>
        <v>0</v>
      </c>
      <c r="T1600" s="123"/>
      <c r="U1600" s="192" t="n">
        <f aca="false">S1600*$T$828/SUM($S$828:$S$841)</f>
        <v>0</v>
      </c>
      <c r="V1600" s="30" t="n">
        <f aca="false">U1600+S1600</f>
        <v>0</v>
      </c>
      <c r="W1600" s="30" t="e">
        <f aca="false">V1600/P1600</f>
        <v>#DIV/0!</v>
      </c>
    </row>
    <row r="1601" customFormat="false" ht="15" hidden="false" customHeight="true" outlineLevel="0" collapsed="false">
      <c r="A1601" s="122"/>
      <c r="B1601" s="122"/>
      <c r="C1601" s="122"/>
      <c r="D1601" s="122"/>
      <c r="E1601" s="122"/>
      <c r="F1601" s="122"/>
      <c r="G1601" s="86"/>
      <c r="H1601" s="61"/>
      <c r="I1601" s="61"/>
      <c r="J1601" s="61"/>
      <c r="K1601" s="122"/>
      <c r="L1601" s="199"/>
      <c r="M1601" s="122"/>
      <c r="N1601" s="63"/>
      <c r="O1601" s="63"/>
      <c r="P1601" s="63"/>
      <c r="Q1601" s="63"/>
      <c r="R1601" s="422"/>
      <c r="S1601" s="30" t="n">
        <f aca="false">P1601*R1601</f>
        <v>0</v>
      </c>
      <c r="T1601" s="123"/>
      <c r="U1601" s="192" t="n">
        <f aca="false">S1601*$T$828/SUM($S$828:$S$841)</f>
        <v>0</v>
      </c>
      <c r="V1601" s="30" t="n">
        <f aca="false">U1601+S1601</f>
        <v>0</v>
      </c>
      <c r="W1601" s="30" t="e">
        <f aca="false">V1601/P1601</f>
        <v>#DIV/0!</v>
      </c>
    </row>
    <row r="1602" customFormat="false" ht="15" hidden="false" customHeight="true" outlineLevel="0" collapsed="false">
      <c r="A1602" s="122"/>
      <c r="B1602" s="122"/>
      <c r="C1602" s="122"/>
      <c r="D1602" s="122"/>
      <c r="E1602" s="122"/>
      <c r="F1602" s="122"/>
      <c r="G1602" s="86"/>
      <c r="H1602" s="61"/>
      <c r="I1602" s="61"/>
      <c r="J1602" s="61"/>
      <c r="K1602" s="122"/>
      <c r="L1602" s="199"/>
      <c r="M1602" s="122"/>
      <c r="N1602" s="63"/>
      <c r="O1602" s="63"/>
      <c r="P1602" s="63"/>
      <c r="Q1602" s="63"/>
      <c r="R1602" s="422"/>
      <c r="S1602" s="30" t="n">
        <f aca="false">P1602*R1602</f>
        <v>0</v>
      </c>
      <c r="T1602" s="123"/>
      <c r="U1602" s="192" t="n">
        <f aca="false">S1602*$T$828/SUM($S$828:$S$841)</f>
        <v>0</v>
      </c>
      <c r="V1602" s="30" t="n">
        <f aca="false">U1602+S1602</f>
        <v>0</v>
      </c>
      <c r="W1602" s="30" t="e">
        <f aca="false">V1602/P1602</f>
        <v>#DIV/0!</v>
      </c>
    </row>
    <row r="1603" customFormat="false" ht="15" hidden="false" customHeight="true" outlineLevel="0" collapsed="false">
      <c r="A1603" s="122"/>
      <c r="B1603" s="122"/>
      <c r="C1603" s="122"/>
      <c r="D1603" s="122"/>
      <c r="E1603" s="122"/>
      <c r="F1603" s="122"/>
      <c r="G1603" s="86"/>
      <c r="H1603" s="61"/>
      <c r="I1603" s="61"/>
      <c r="J1603" s="61"/>
      <c r="K1603" s="122"/>
      <c r="L1603" s="199"/>
      <c r="M1603" s="122"/>
      <c r="N1603" s="63"/>
      <c r="O1603" s="63"/>
      <c r="P1603" s="63"/>
      <c r="Q1603" s="63"/>
      <c r="R1603" s="422"/>
      <c r="S1603" s="30" t="n">
        <f aca="false">P1603*R1603</f>
        <v>0</v>
      </c>
      <c r="T1603" s="123"/>
      <c r="U1603" s="192" t="n">
        <f aca="false">S1603*$T$828/SUM($S$828:$S$841)</f>
        <v>0</v>
      </c>
      <c r="V1603" s="30" t="n">
        <f aca="false">U1603+S1603</f>
        <v>0</v>
      </c>
      <c r="W1603" s="30" t="e">
        <f aca="false">V1603/P1603</f>
        <v>#DIV/0!</v>
      </c>
    </row>
    <row r="1604" customFormat="false" ht="15" hidden="false" customHeight="true" outlineLevel="0" collapsed="false">
      <c r="A1604" s="122"/>
      <c r="B1604" s="122"/>
      <c r="C1604" s="122"/>
      <c r="D1604" s="122"/>
      <c r="E1604" s="122"/>
      <c r="F1604" s="122"/>
      <c r="G1604" s="86"/>
      <c r="H1604" s="61"/>
      <c r="I1604" s="61"/>
      <c r="J1604" s="61"/>
      <c r="K1604" s="122"/>
      <c r="L1604" s="199"/>
      <c r="M1604" s="122"/>
      <c r="N1604" s="63"/>
      <c r="O1604" s="63"/>
      <c r="P1604" s="63"/>
      <c r="Q1604" s="63"/>
      <c r="R1604" s="422"/>
      <c r="S1604" s="30" t="n">
        <f aca="false">P1604*R1604</f>
        <v>0</v>
      </c>
      <c r="T1604" s="123"/>
      <c r="U1604" s="192" t="n">
        <f aca="false">S1604*$T$828/SUM($S$828:$S$841)</f>
        <v>0</v>
      </c>
      <c r="V1604" s="30" t="n">
        <f aca="false">U1604+S1604</f>
        <v>0</v>
      </c>
      <c r="W1604" s="30" t="e">
        <f aca="false">V1604/P1604</f>
        <v>#DIV/0!</v>
      </c>
    </row>
    <row r="1605" customFormat="false" ht="15" hidden="false" customHeight="true" outlineLevel="0" collapsed="false">
      <c r="A1605" s="122"/>
      <c r="B1605" s="122"/>
      <c r="C1605" s="122"/>
      <c r="D1605" s="122"/>
      <c r="E1605" s="122"/>
      <c r="F1605" s="122"/>
      <c r="G1605" s="86"/>
      <c r="H1605" s="61"/>
      <c r="I1605" s="61"/>
      <c r="J1605" s="61"/>
      <c r="K1605" s="122"/>
      <c r="L1605" s="199"/>
      <c r="M1605" s="122"/>
      <c r="N1605" s="63"/>
      <c r="O1605" s="63"/>
      <c r="P1605" s="63"/>
      <c r="Q1605" s="63"/>
      <c r="R1605" s="422"/>
      <c r="S1605" s="30" t="n">
        <f aca="false">P1605*R1605</f>
        <v>0</v>
      </c>
      <c r="T1605" s="123"/>
      <c r="U1605" s="192" t="n">
        <f aca="false">S1605*$T$828/SUM($S$828:$S$841)</f>
        <v>0</v>
      </c>
      <c r="V1605" s="30" t="n">
        <f aca="false">U1605+S1605</f>
        <v>0</v>
      </c>
      <c r="W1605" s="30" t="e">
        <f aca="false">V1605/P1605</f>
        <v>#DIV/0!</v>
      </c>
    </row>
    <row r="1606" customFormat="false" ht="15" hidden="false" customHeight="true" outlineLevel="0" collapsed="false">
      <c r="A1606" s="122"/>
      <c r="B1606" s="122"/>
      <c r="C1606" s="122"/>
      <c r="D1606" s="122"/>
      <c r="E1606" s="122"/>
      <c r="F1606" s="122"/>
      <c r="G1606" s="86"/>
      <c r="H1606" s="61"/>
      <c r="I1606" s="61"/>
      <c r="J1606" s="61"/>
      <c r="K1606" s="122"/>
      <c r="L1606" s="199"/>
      <c r="M1606" s="122"/>
      <c r="N1606" s="63"/>
      <c r="O1606" s="63"/>
      <c r="P1606" s="63"/>
      <c r="Q1606" s="63"/>
      <c r="R1606" s="422"/>
      <c r="S1606" s="30" t="n">
        <f aca="false">P1606*R1606</f>
        <v>0</v>
      </c>
      <c r="T1606" s="123"/>
      <c r="U1606" s="192" t="n">
        <f aca="false">S1606*$T$828/SUM($S$828:$S$841)</f>
        <v>0</v>
      </c>
      <c r="V1606" s="30" t="n">
        <f aca="false">U1606+S1606</f>
        <v>0</v>
      </c>
      <c r="W1606" s="30" t="e">
        <f aca="false">V1606/P1606</f>
        <v>#DIV/0!</v>
      </c>
    </row>
    <row r="1607" customFormat="false" ht="15" hidden="false" customHeight="true" outlineLevel="0" collapsed="false">
      <c r="A1607" s="122"/>
      <c r="B1607" s="122"/>
      <c r="C1607" s="122"/>
      <c r="D1607" s="122"/>
      <c r="E1607" s="122"/>
      <c r="F1607" s="122"/>
      <c r="G1607" s="86"/>
      <c r="H1607" s="61"/>
      <c r="I1607" s="61"/>
      <c r="J1607" s="61"/>
      <c r="K1607" s="122"/>
      <c r="L1607" s="199"/>
      <c r="M1607" s="122"/>
      <c r="N1607" s="63"/>
      <c r="O1607" s="63"/>
      <c r="P1607" s="63"/>
      <c r="Q1607" s="63"/>
      <c r="R1607" s="422"/>
      <c r="S1607" s="30" t="n">
        <f aca="false">P1607*R1607</f>
        <v>0</v>
      </c>
      <c r="T1607" s="123"/>
      <c r="U1607" s="192" t="n">
        <f aca="false">S1607*$T$828/SUM($S$828:$S$841)</f>
        <v>0</v>
      </c>
      <c r="V1607" s="30" t="n">
        <f aca="false">U1607+S1607</f>
        <v>0</v>
      </c>
      <c r="W1607" s="30" t="e">
        <f aca="false">V1607/P1607</f>
        <v>#DIV/0!</v>
      </c>
    </row>
    <row r="1608" customFormat="false" ht="15" hidden="false" customHeight="true" outlineLevel="0" collapsed="false">
      <c r="A1608" s="122"/>
      <c r="B1608" s="122"/>
      <c r="C1608" s="122"/>
      <c r="D1608" s="122"/>
      <c r="E1608" s="122"/>
      <c r="F1608" s="122"/>
      <c r="G1608" s="86"/>
      <c r="H1608" s="61"/>
      <c r="I1608" s="61"/>
      <c r="J1608" s="61"/>
      <c r="K1608" s="122"/>
      <c r="L1608" s="199"/>
      <c r="M1608" s="122"/>
      <c r="N1608" s="63"/>
      <c r="O1608" s="63"/>
      <c r="P1608" s="63"/>
      <c r="Q1608" s="63"/>
      <c r="R1608" s="422"/>
      <c r="S1608" s="30" t="n">
        <f aca="false">P1608*R1608</f>
        <v>0</v>
      </c>
      <c r="T1608" s="123"/>
      <c r="U1608" s="192" t="n">
        <f aca="false">S1608*$T$828/SUM($S$828:$S$841)</f>
        <v>0</v>
      </c>
      <c r="V1608" s="30" t="n">
        <f aca="false">U1608+S1608</f>
        <v>0</v>
      </c>
      <c r="W1608" s="30" t="e">
        <f aca="false">V1608/P1608</f>
        <v>#DIV/0!</v>
      </c>
    </row>
    <row r="1609" customFormat="false" ht="15" hidden="false" customHeight="true" outlineLevel="0" collapsed="false">
      <c r="A1609" s="122"/>
      <c r="B1609" s="122"/>
      <c r="C1609" s="122"/>
      <c r="D1609" s="122"/>
      <c r="E1609" s="122"/>
      <c r="F1609" s="122"/>
      <c r="G1609" s="86"/>
      <c r="H1609" s="61"/>
      <c r="I1609" s="61"/>
      <c r="J1609" s="61"/>
      <c r="K1609" s="122"/>
      <c r="L1609" s="199"/>
      <c r="M1609" s="122"/>
      <c r="N1609" s="63"/>
      <c r="O1609" s="63"/>
      <c r="P1609" s="63"/>
      <c r="Q1609" s="63"/>
      <c r="R1609" s="422"/>
      <c r="S1609" s="30" t="n">
        <f aca="false">P1609*R1609</f>
        <v>0</v>
      </c>
      <c r="T1609" s="123"/>
      <c r="U1609" s="192" t="n">
        <f aca="false">S1609*$T$828/SUM($S$828:$S$841)</f>
        <v>0</v>
      </c>
      <c r="V1609" s="30" t="n">
        <f aca="false">U1609+S1609</f>
        <v>0</v>
      </c>
      <c r="W1609" s="30" t="e">
        <f aca="false">V1609/P1609</f>
        <v>#DIV/0!</v>
      </c>
    </row>
    <row r="1610" customFormat="false" ht="15" hidden="false" customHeight="true" outlineLevel="0" collapsed="false">
      <c r="A1610" s="122"/>
      <c r="B1610" s="122"/>
      <c r="C1610" s="122"/>
      <c r="D1610" s="122"/>
      <c r="E1610" s="122"/>
      <c r="F1610" s="122"/>
      <c r="G1610" s="86"/>
      <c r="H1610" s="61"/>
      <c r="I1610" s="61"/>
      <c r="J1610" s="61"/>
      <c r="K1610" s="122"/>
      <c r="L1610" s="199"/>
      <c r="M1610" s="122"/>
      <c r="N1610" s="63"/>
      <c r="O1610" s="63"/>
      <c r="P1610" s="63"/>
      <c r="Q1610" s="63"/>
      <c r="R1610" s="422"/>
      <c r="S1610" s="30" t="n">
        <f aca="false">P1610*R1610</f>
        <v>0</v>
      </c>
      <c r="T1610" s="123"/>
      <c r="U1610" s="192" t="n">
        <f aca="false">S1610*$T$828/SUM($S$828:$S$841)</f>
        <v>0</v>
      </c>
      <c r="V1610" s="30" t="n">
        <f aca="false">U1610+S1610</f>
        <v>0</v>
      </c>
      <c r="W1610" s="30" t="e">
        <f aca="false">V1610/P1610</f>
        <v>#DIV/0!</v>
      </c>
    </row>
    <row r="1611" customFormat="false" ht="15.75" hidden="false" customHeight="true" outlineLevel="0" collapsed="false">
      <c r="A1611" s="122"/>
      <c r="B1611" s="122"/>
      <c r="C1611" s="122"/>
      <c r="D1611" s="122"/>
      <c r="E1611" s="122"/>
      <c r="F1611" s="122"/>
      <c r="G1611" s="86"/>
      <c r="H1611" s="61"/>
      <c r="I1611" s="61"/>
      <c r="J1611" s="61"/>
      <c r="K1611" s="122"/>
      <c r="L1611" s="199"/>
      <c r="M1611" s="122"/>
      <c r="N1611" s="63"/>
      <c r="O1611" s="63"/>
      <c r="P1611" s="63"/>
      <c r="Q1611" s="63"/>
      <c r="R1611" s="422"/>
      <c r="S1611" s="30" t="n">
        <f aca="false">P1611*R1611</f>
        <v>0</v>
      </c>
      <c r="T1611" s="123"/>
      <c r="U1611" s="192" t="n">
        <f aca="false">S1611*$T$828/SUM($S$828:$S$841)</f>
        <v>0</v>
      </c>
      <c r="V1611" s="30" t="n">
        <f aca="false">U1611+S1611</f>
        <v>0</v>
      </c>
      <c r="W1611" s="30" t="e">
        <f aca="false">V1611/P1611</f>
        <v>#DIV/0!</v>
      </c>
    </row>
    <row r="1612" customFormat="false" ht="15" hidden="false" customHeight="true" outlineLevel="0" collapsed="false">
      <c r="A1612" s="122"/>
      <c r="B1612" s="122"/>
      <c r="C1612" s="122"/>
      <c r="D1612" s="122"/>
      <c r="E1612" s="122"/>
      <c r="F1612" s="122"/>
      <c r="G1612" s="86"/>
      <c r="H1612" s="61"/>
      <c r="I1612" s="61"/>
      <c r="J1612" s="61"/>
      <c r="K1612" s="122"/>
      <c r="L1612" s="199"/>
      <c r="M1612" s="309"/>
      <c r="N1612" s="63"/>
      <c r="O1612" s="63"/>
      <c r="P1612" s="63"/>
      <c r="Q1612" s="63"/>
      <c r="R1612" s="422"/>
      <c r="S1612" s="30" t="n">
        <f aca="false">P1612*R1612</f>
        <v>0</v>
      </c>
      <c r="T1612" s="123"/>
      <c r="U1612" s="192" t="n">
        <f aca="false">S1612*$T$828/SUM($S$828:$S$841)</f>
        <v>0</v>
      </c>
      <c r="V1612" s="30" t="n">
        <f aca="false">U1612+S1612</f>
        <v>0</v>
      </c>
      <c r="W1612" s="30" t="e">
        <f aca="false">V1612/P1612</f>
        <v>#DIV/0!</v>
      </c>
    </row>
    <row r="1613" customFormat="false" ht="15" hidden="false" customHeight="true" outlineLevel="0" collapsed="false">
      <c r="A1613" s="122"/>
      <c r="B1613" s="122"/>
      <c r="C1613" s="122"/>
      <c r="D1613" s="122"/>
      <c r="E1613" s="122"/>
      <c r="F1613" s="122"/>
      <c r="G1613" s="86"/>
      <c r="H1613" s="61"/>
      <c r="I1613" s="61"/>
      <c r="J1613" s="61"/>
      <c r="K1613" s="122"/>
      <c r="L1613" s="199"/>
      <c r="M1613" s="309"/>
      <c r="N1613" s="63"/>
      <c r="O1613" s="63"/>
      <c r="P1613" s="63"/>
      <c r="Q1613" s="63"/>
      <c r="R1613" s="422"/>
      <c r="S1613" s="30" t="n">
        <f aca="false">P1613*R1613</f>
        <v>0</v>
      </c>
      <c r="T1613" s="123"/>
      <c r="U1613" s="192" t="n">
        <f aca="false">S1613*$T$828/SUM($S$828:$S$841)</f>
        <v>0</v>
      </c>
      <c r="V1613" s="30" t="n">
        <f aca="false">U1613+S1613</f>
        <v>0</v>
      </c>
      <c r="W1613" s="30" t="e">
        <f aca="false">V1613/P1613</f>
        <v>#DIV/0!</v>
      </c>
    </row>
    <row r="1614" customFormat="false" ht="15.75" hidden="false" customHeight="true" outlineLevel="0" collapsed="false">
      <c r="A1614" s="122"/>
      <c r="B1614" s="122"/>
      <c r="C1614" s="122"/>
      <c r="D1614" s="122"/>
      <c r="E1614" s="122"/>
      <c r="F1614" s="122"/>
      <c r="G1614" s="86"/>
      <c r="H1614" s="61"/>
      <c r="I1614" s="61"/>
      <c r="J1614" s="61"/>
      <c r="K1614" s="122"/>
      <c r="L1614" s="199"/>
      <c r="M1614" s="309"/>
      <c r="N1614" s="63"/>
      <c r="O1614" s="63"/>
      <c r="P1614" s="63"/>
      <c r="Q1614" s="63"/>
      <c r="R1614" s="422"/>
      <c r="S1614" s="30" t="n">
        <f aca="false">P1614*R1614</f>
        <v>0</v>
      </c>
      <c r="T1614" s="123"/>
      <c r="U1614" s="192" t="n">
        <f aca="false">S1614*$T$828/SUM($S$828:$S$841)</f>
        <v>0</v>
      </c>
      <c r="V1614" s="30" t="n">
        <f aca="false">U1614+S1614</f>
        <v>0</v>
      </c>
      <c r="W1614" s="30" t="e">
        <f aca="false">V1614/P1614</f>
        <v>#DIV/0!</v>
      </c>
    </row>
    <row r="1615" customFormat="false" ht="15" hidden="false" customHeight="true" outlineLevel="0" collapsed="false">
      <c r="A1615" s="122"/>
      <c r="B1615" s="122"/>
      <c r="C1615" s="122"/>
      <c r="D1615" s="122"/>
      <c r="E1615" s="122"/>
      <c r="F1615" s="122"/>
      <c r="G1615" s="86"/>
      <c r="H1615" s="61"/>
      <c r="I1615" s="61"/>
      <c r="J1615" s="61"/>
      <c r="K1615" s="122"/>
      <c r="L1615" s="199"/>
      <c r="M1615" s="122"/>
      <c r="N1615" s="63"/>
      <c r="O1615" s="63"/>
      <c r="P1615" s="63"/>
      <c r="Q1615" s="63"/>
      <c r="R1615" s="422"/>
      <c r="S1615" s="30" t="n">
        <f aca="false">P1615*R1615</f>
        <v>0</v>
      </c>
      <c r="T1615" s="123"/>
      <c r="U1615" s="192" t="n">
        <f aca="false">S1615*$T$828/SUM($S$828:$S$841)</f>
        <v>0</v>
      </c>
      <c r="V1615" s="30" t="n">
        <f aca="false">U1615+S1615</f>
        <v>0</v>
      </c>
      <c r="W1615" s="30" t="e">
        <f aca="false">V1615/P1615</f>
        <v>#DIV/0!</v>
      </c>
    </row>
    <row r="1616" customFormat="false" ht="15" hidden="false" customHeight="true" outlineLevel="0" collapsed="false">
      <c r="A1616" s="122"/>
      <c r="B1616" s="122"/>
      <c r="C1616" s="122"/>
      <c r="D1616" s="122"/>
      <c r="E1616" s="122"/>
      <c r="F1616" s="122"/>
      <c r="G1616" s="86"/>
      <c r="H1616" s="61"/>
      <c r="I1616" s="61"/>
      <c r="J1616" s="61"/>
      <c r="K1616" s="122"/>
      <c r="L1616" s="199"/>
      <c r="M1616" s="122"/>
      <c r="N1616" s="63"/>
      <c r="O1616" s="63"/>
      <c r="P1616" s="63"/>
      <c r="Q1616" s="63"/>
      <c r="R1616" s="422"/>
      <c r="S1616" s="30" t="n">
        <f aca="false">P1616*R1616</f>
        <v>0</v>
      </c>
      <c r="T1616" s="123"/>
      <c r="U1616" s="192" t="n">
        <f aca="false">S1616*$T$828/SUM($S$828:$S$841)</f>
        <v>0</v>
      </c>
      <c r="V1616" s="30" t="n">
        <f aca="false">U1616+S1616</f>
        <v>0</v>
      </c>
      <c r="W1616" s="30" t="e">
        <f aca="false">V1616/P1616</f>
        <v>#DIV/0!</v>
      </c>
    </row>
    <row r="1617" customFormat="false" ht="15" hidden="false" customHeight="true" outlineLevel="0" collapsed="false">
      <c r="A1617" s="122"/>
      <c r="B1617" s="122"/>
      <c r="C1617" s="122"/>
      <c r="D1617" s="122"/>
      <c r="E1617" s="122"/>
      <c r="F1617" s="122"/>
      <c r="G1617" s="86"/>
      <c r="H1617" s="61"/>
      <c r="I1617" s="61"/>
      <c r="J1617" s="61"/>
      <c r="K1617" s="122"/>
      <c r="L1617" s="199"/>
      <c r="M1617" s="122"/>
      <c r="N1617" s="63"/>
      <c r="O1617" s="63"/>
      <c r="P1617" s="63"/>
      <c r="Q1617" s="63"/>
      <c r="R1617" s="422"/>
      <c r="S1617" s="30" t="n">
        <f aca="false">P1617*R1617</f>
        <v>0</v>
      </c>
      <c r="T1617" s="123"/>
      <c r="U1617" s="192" t="n">
        <f aca="false">S1617*$T$828/SUM($S$828:$S$841)</f>
        <v>0</v>
      </c>
      <c r="V1617" s="30" t="n">
        <f aca="false">U1617+S1617</f>
        <v>0</v>
      </c>
      <c r="W1617" s="30" t="e">
        <f aca="false">V1617/P1617</f>
        <v>#DIV/0!</v>
      </c>
    </row>
    <row r="1618" customFormat="false" ht="15" hidden="false" customHeight="true" outlineLevel="0" collapsed="false">
      <c r="A1618" s="122"/>
      <c r="B1618" s="122"/>
      <c r="C1618" s="122"/>
      <c r="D1618" s="122"/>
      <c r="E1618" s="122"/>
      <c r="F1618" s="122"/>
      <c r="G1618" s="86"/>
      <c r="H1618" s="61"/>
      <c r="I1618" s="61"/>
      <c r="J1618" s="61"/>
      <c r="K1618" s="122"/>
      <c r="L1618" s="199"/>
      <c r="M1618" s="122"/>
      <c r="N1618" s="63"/>
      <c r="O1618" s="63"/>
      <c r="P1618" s="63"/>
      <c r="Q1618" s="63"/>
      <c r="R1618" s="422"/>
      <c r="S1618" s="30" t="n">
        <f aca="false">P1618*R1618</f>
        <v>0</v>
      </c>
      <c r="T1618" s="123"/>
      <c r="U1618" s="192" t="n">
        <f aca="false">S1618*$T$828/SUM($S$828:$S$841)</f>
        <v>0</v>
      </c>
      <c r="V1618" s="30" t="n">
        <f aca="false">U1618+S1618</f>
        <v>0</v>
      </c>
      <c r="W1618" s="30" t="e">
        <f aca="false">V1618/P1618</f>
        <v>#DIV/0!</v>
      </c>
    </row>
    <row r="1619" customFormat="false" ht="15" hidden="false" customHeight="true" outlineLevel="0" collapsed="false">
      <c r="A1619" s="122"/>
      <c r="B1619" s="122"/>
      <c r="C1619" s="122"/>
      <c r="D1619" s="122"/>
      <c r="E1619" s="122"/>
      <c r="F1619" s="122"/>
      <c r="G1619" s="86"/>
      <c r="H1619" s="61"/>
      <c r="I1619" s="61"/>
      <c r="J1619" s="61"/>
      <c r="K1619" s="122"/>
      <c r="L1619" s="199"/>
      <c r="M1619" s="122"/>
      <c r="N1619" s="63"/>
      <c r="O1619" s="63"/>
      <c r="P1619" s="63"/>
      <c r="Q1619" s="63"/>
      <c r="R1619" s="422"/>
      <c r="S1619" s="30" t="n">
        <f aca="false">P1619*R1619</f>
        <v>0</v>
      </c>
      <c r="T1619" s="123"/>
      <c r="U1619" s="192" t="n">
        <f aca="false">S1619*$T$828/SUM($S$828:$S$841)</f>
        <v>0</v>
      </c>
      <c r="V1619" s="30" t="n">
        <f aca="false">U1619+S1619</f>
        <v>0</v>
      </c>
      <c r="W1619" s="30" t="e">
        <f aca="false">V1619/P1619</f>
        <v>#DIV/0!</v>
      </c>
    </row>
    <row r="1620" customFormat="false" ht="15" hidden="false" customHeight="true" outlineLevel="0" collapsed="false">
      <c r="A1620" s="122"/>
      <c r="B1620" s="122"/>
      <c r="C1620" s="122"/>
      <c r="D1620" s="122"/>
      <c r="E1620" s="122"/>
      <c r="F1620" s="122"/>
      <c r="G1620" s="86"/>
      <c r="H1620" s="61"/>
      <c r="I1620" s="61"/>
      <c r="J1620" s="61"/>
      <c r="K1620" s="122"/>
      <c r="L1620" s="199"/>
      <c r="M1620" s="122"/>
      <c r="N1620" s="63"/>
      <c r="O1620" s="63"/>
      <c r="P1620" s="63"/>
      <c r="Q1620" s="63"/>
      <c r="R1620" s="422"/>
      <c r="S1620" s="30" t="n">
        <f aca="false">P1620*R1620</f>
        <v>0</v>
      </c>
      <c r="T1620" s="123"/>
      <c r="U1620" s="192" t="n">
        <f aca="false">S1620*$T$828/SUM($S$828:$S$841)</f>
        <v>0</v>
      </c>
      <c r="V1620" s="30" t="n">
        <f aca="false">U1620+S1620</f>
        <v>0</v>
      </c>
      <c r="W1620" s="30" t="e">
        <f aca="false">V1620/P1620</f>
        <v>#DIV/0!</v>
      </c>
    </row>
    <row r="1621" customFormat="false" ht="15" hidden="false" customHeight="true" outlineLevel="0" collapsed="false">
      <c r="A1621" s="122"/>
      <c r="B1621" s="122"/>
      <c r="C1621" s="122"/>
      <c r="D1621" s="122"/>
      <c r="E1621" s="122"/>
      <c r="F1621" s="122"/>
      <c r="G1621" s="86"/>
      <c r="H1621" s="61"/>
      <c r="I1621" s="61"/>
      <c r="J1621" s="61"/>
      <c r="K1621" s="122"/>
      <c r="L1621" s="199"/>
      <c r="M1621" s="122"/>
      <c r="N1621" s="63"/>
      <c r="O1621" s="63"/>
      <c r="P1621" s="63"/>
      <c r="Q1621" s="63"/>
      <c r="R1621" s="422"/>
      <c r="S1621" s="30" t="n">
        <f aca="false">P1621*R1621</f>
        <v>0</v>
      </c>
      <c r="T1621" s="123"/>
      <c r="U1621" s="192" t="n">
        <f aca="false">S1621*$T$828/SUM($S$828:$S$841)</f>
        <v>0</v>
      </c>
      <c r="V1621" s="30" t="n">
        <f aca="false">U1621+S1621</f>
        <v>0</v>
      </c>
      <c r="W1621" s="30" t="e">
        <f aca="false">V1621/P1621</f>
        <v>#DIV/0!</v>
      </c>
    </row>
    <row r="1622" customFormat="false" ht="15.75" hidden="false" customHeight="true" outlineLevel="0" collapsed="false">
      <c r="A1622" s="122"/>
      <c r="B1622" s="122"/>
      <c r="C1622" s="122"/>
      <c r="D1622" s="122"/>
      <c r="E1622" s="122"/>
      <c r="F1622" s="122"/>
      <c r="G1622" s="86"/>
      <c r="H1622" s="61"/>
      <c r="I1622" s="61"/>
      <c r="J1622" s="61"/>
      <c r="K1622" s="122"/>
      <c r="L1622" s="199"/>
      <c r="M1622" s="122"/>
      <c r="N1622" s="63"/>
      <c r="O1622" s="63"/>
      <c r="P1622" s="63"/>
      <c r="Q1622" s="63"/>
      <c r="R1622" s="422"/>
      <c r="S1622" s="30" t="n">
        <f aca="false">P1622*R1622</f>
        <v>0</v>
      </c>
      <c r="T1622" s="123"/>
      <c r="U1622" s="192" t="n">
        <f aca="false">S1622*$T$828/SUM($S$828:$S$841)</f>
        <v>0</v>
      </c>
      <c r="V1622" s="30" t="n">
        <f aca="false">U1622+S1622</f>
        <v>0</v>
      </c>
      <c r="W1622" s="30" t="e">
        <f aca="false">V1622/P1622</f>
        <v>#DIV/0!</v>
      </c>
    </row>
    <row r="1623" customFormat="false" ht="15" hidden="false" customHeight="true" outlineLevel="0" collapsed="false">
      <c r="A1623" s="122"/>
      <c r="B1623" s="122"/>
      <c r="C1623" s="122"/>
      <c r="D1623" s="122"/>
      <c r="E1623" s="122"/>
      <c r="F1623" s="122"/>
      <c r="G1623" s="86"/>
      <c r="H1623" s="61"/>
      <c r="I1623" s="61"/>
      <c r="J1623" s="61"/>
      <c r="K1623" s="122"/>
      <c r="L1623" s="199"/>
      <c r="M1623" s="122"/>
      <c r="N1623" s="63"/>
      <c r="O1623" s="63"/>
      <c r="P1623" s="63"/>
      <c r="Q1623" s="63"/>
      <c r="R1623" s="422"/>
      <c r="S1623" s="30" t="n">
        <f aca="false">P1623*R1623</f>
        <v>0</v>
      </c>
      <c r="T1623" s="123"/>
      <c r="U1623" s="192" t="n">
        <f aca="false">S1623*$T$828/SUM($S$828:$S$841)</f>
        <v>0</v>
      </c>
      <c r="V1623" s="30" t="n">
        <f aca="false">U1623+S1623</f>
        <v>0</v>
      </c>
      <c r="W1623" s="30" t="e">
        <f aca="false">V1623/P1623</f>
        <v>#DIV/0!</v>
      </c>
    </row>
    <row r="1624" customFormat="false" ht="15" hidden="false" customHeight="true" outlineLevel="0" collapsed="false">
      <c r="A1624" s="122"/>
      <c r="B1624" s="122"/>
      <c r="C1624" s="122"/>
      <c r="D1624" s="122"/>
      <c r="E1624" s="122"/>
      <c r="F1624" s="122"/>
      <c r="G1624" s="86"/>
      <c r="H1624" s="61"/>
      <c r="I1624" s="61"/>
      <c r="J1624" s="61"/>
      <c r="K1624" s="122"/>
      <c r="L1624" s="199"/>
      <c r="M1624" s="122"/>
      <c r="N1624" s="63"/>
      <c r="O1624" s="63"/>
      <c r="P1624" s="63"/>
      <c r="Q1624" s="63"/>
      <c r="R1624" s="422"/>
      <c r="S1624" s="30" t="n">
        <f aca="false">P1624*R1624</f>
        <v>0</v>
      </c>
      <c r="T1624" s="123"/>
      <c r="U1624" s="192" t="n">
        <f aca="false">S1624*$T$828/SUM($S$828:$S$841)</f>
        <v>0</v>
      </c>
      <c r="V1624" s="30" t="n">
        <f aca="false">U1624+S1624</f>
        <v>0</v>
      </c>
      <c r="W1624" s="30" t="e">
        <f aca="false">V1624/P1624</f>
        <v>#DIV/0!</v>
      </c>
    </row>
    <row r="1625" customFormat="false" ht="15" hidden="false" customHeight="true" outlineLevel="0" collapsed="false">
      <c r="A1625" s="122"/>
      <c r="B1625" s="122"/>
      <c r="C1625" s="122"/>
      <c r="D1625" s="122"/>
      <c r="E1625" s="122"/>
      <c r="F1625" s="122"/>
      <c r="G1625" s="86"/>
      <c r="H1625" s="61"/>
      <c r="I1625" s="61"/>
      <c r="J1625" s="61"/>
      <c r="K1625" s="122"/>
      <c r="L1625" s="199"/>
      <c r="M1625" s="122"/>
      <c r="N1625" s="63"/>
      <c r="O1625" s="63"/>
      <c r="P1625" s="63"/>
      <c r="Q1625" s="63"/>
      <c r="R1625" s="422"/>
      <c r="S1625" s="30" t="n">
        <f aca="false">P1625*R1625</f>
        <v>0</v>
      </c>
      <c r="T1625" s="123"/>
      <c r="U1625" s="192" t="n">
        <f aca="false">S1625*$T$828/SUM($S$828:$S$841)</f>
        <v>0</v>
      </c>
      <c r="V1625" s="30" t="n">
        <f aca="false">U1625+S1625</f>
        <v>0</v>
      </c>
      <c r="W1625" s="30" t="e">
        <f aca="false">V1625/P1625</f>
        <v>#DIV/0!</v>
      </c>
    </row>
    <row r="1626" customFormat="false" ht="15" hidden="false" customHeight="true" outlineLevel="0" collapsed="false">
      <c r="A1626" s="122"/>
      <c r="B1626" s="122"/>
      <c r="C1626" s="122"/>
      <c r="D1626" s="122"/>
      <c r="E1626" s="122"/>
      <c r="F1626" s="122"/>
      <c r="G1626" s="86"/>
      <c r="H1626" s="61"/>
      <c r="I1626" s="61"/>
      <c r="J1626" s="61"/>
      <c r="K1626" s="122"/>
      <c r="L1626" s="199"/>
      <c r="M1626" s="122"/>
      <c r="N1626" s="63"/>
      <c r="O1626" s="63"/>
      <c r="P1626" s="63"/>
      <c r="Q1626" s="63"/>
      <c r="R1626" s="422"/>
      <c r="S1626" s="30" t="n">
        <f aca="false">P1626*R1626</f>
        <v>0</v>
      </c>
      <c r="T1626" s="123"/>
      <c r="U1626" s="192" t="n">
        <f aca="false">S1626*$T$828/SUM($S$828:$S$841)</f>
        <v>0</v>
      </c>
      <c r="V1626" s="30" t="n">
        <f aca="false">U1626+S1626</f>
        <v>0</v>
      </c>
      <c r="W1626" s="30" t="e">
        <f aca="false">V1626/P1626</f>
        <v>#DIV/0!</v>
      </c>
    </row>
    <row r="1627" customFormat="false" ht="15" hidden="false" customHeight="true" outlineLevel="0" collapsed="false">
      <c r="A1627" s="122"/>
      <c r="B1627" s="122"/>
      <c r="C1627" s="122"/>
      <c r="D1627" s="122"/>
      <c r="E1627" s="122"/>
      <c r="F1627" s="122"/>
      <c r="G1627" s="86"/>
      <c r="H1627" s="61"/>
      <c r="I1627" s="61"/>
      <c r="J1627" s="61"/>
      <c r="K1627" s="122"/>
      <c r="L1627" s="199"/>
      <c r="M1627" s="122"/>
      <c r="N1627" s="63"/>
      <c r="O1627" s="63"/>
      <c r="P1627" s="63"/>
      <c r="Q1627" s="63"/>
      <c r="R1627" s="422"/>
      <c r="S1627" s="30" t="n">
        <f aca="false">P1627*R1627</f>
        <v>0</v>
      </c>
      <c r="T1627" s="123"/>
      <c r="U1627" s="192" t="n">
        <f aca="false">S1627*$T$828/SUM($S$828:$S$841)</f>
        <v>0</v>
      </c>
      <c r="V1627" s="30" t="n">
        <f aca="false">U1627+S1627</f>
        <v>0</v>
      </c>
      <c r="W1627" s="30" t="e">
        <f aca="false">V1627/P1627</f>
        <v>#DIV/0!</v>
      </c>
    </row>
    <row r="1628" customFormat="false" ht="15" hidden="false" customHeight="true" outlineLevel="0" collapsed="false">
      <c r="A1628" s="122"/>
      <c r="B1628" s="122"/>
      <c r="C1628" s="122"/>
      <c r="D1628" s="122"/>
      <c r="E1628" s="122"/>
      <c r="F1628" s="122"/>
      <c r="G1628" s="86"/>
      <c r="H1628" s="61"/>
      <c r="I1628" s="61"/>
      <c r="J1628" s="61"/>
      <c r="K1628" s="122"/>
      <c r="L1628" s="199"/>
      <c r="M1628" s="122"/>
      <c r="N1628" s="63"/>
      <c r="O1628" s="63"/>
      <c r="P1628" s="63"/>
      <c r="Q1628" s="63"/>
      <c r="R1628" s="422"/>
      <c r="S1628" s="30" t="n">
        <f aca="false">P1628*R1628</f>
        <v>0</v>
      </c>
      <c r="T1628" s="123"/>
      <c r="U1628" s="192" t="n">
        <f aca="false">S1628*$T$828/SUM($S$828:$S$841)</f>
        <v>0</v>
      </c>
      <c r="V1628" s="30" t="n">
        <f aca="false">U1628+S1628</f>
        <v>0</v>
      </c>
      <c r="W1628" s="30" t="e">
        <f aca="false">V1628/P1628</f>
        <v>#DIV/0!</v>
      </c>
    </row>
    <row r="1629" customFormat="false" ht="15" hidden="false" customHeight="true" outlineLevel="0" collapsed="false">
      <c r="A1629" s="122"/>
      <c r="B1629" s="122"/>
      <c r="C1629" s="122"/>
      <c r="D1629" s="122"/>
      <c r="E1629" s="122"/>
      <c r="F1629" s="122"/>
      <c r="G1629" s="86"/>
      <c r="H1629" s="61"/>
      <c r="I1629" s="61"/>
      <c r="J1629" s="61"/>
      <c r="K1629" s="122"/>
      <c r="L1629" s="199"/>
      <c r="M1629" s="122"/>
      <c r="N1629" s="63"/>
      <c r="O1629" s="63"/>
      <c r="P1629" s="63"/>
      <c r="Q1629" s="63"/>
      <c r="R1629" s="422"/>
      <c r="S1629" s="30" t="n">
        <f aca="false">P1629*R1629</f>
        <v>0</v>
      </c>
      <c r="T1629" s="123"/>
      <c r="U1629" s="192" t="n">
        <f aca="false">S1629*$T$828/SUM($S$828:$S$841)</f>
        <v>0</v>
      </c>
      <c r="V1629" s="30" t="n">
        <f aca="false">U1629+S1629</f>
        <v>0</v>
      </c>
      <c r="W1629" s="30" t="e">
        <f aca="false">V1629/P1629</f>
        <v>#DIV/0!</v>
      </c>
    </row>
    <row r="1630" customFormat="false" ht="15.75" hidden="false" customHeight="true" outlineLevel="0" collapsed="false">
      <c r="A1630" s="122"/>
      <c r="B1630" s="122"/>
      <c r="C1630" s="122"/>
      <c r="D1630" s="122"/>
      <c r="E1630" s="122"/>
      <c r="F1630" s="122"/>
      <c r="G1630" s="86"/>
      <c r="H1630" s="61"/>
      <c r="I1630" s="61"/>
      <c r="J1630" s="61"/>
      <c r="K1630" s="122"/>
      <c r="L1630" s="199"/>
      <c r="M1630" s="122"/>
      <c r="N1630" s="63"/>
      <c r="O1630" s="63"/>
      <c r="P1630" s="63"/>
      <c r="Q1630" s="63"/>
      <c r="R1630" s="422"/>
      <c r="S1630" s="30" t="n">
        <f aca="false">P1630*R1630</f>
        <v>0</v>
      </c>
      <c r="T1630" s="123"/>
      <c r="U1630" s="192" t="n">
        <f aca="false">S1630*$T$828/SUM($S$828:$S$841)</f>
        <v>0</v>
      </c>
      <c r="V1630" s="30" t="n">
        <f aca="false">U1630+S1630</f>
        <v>0</v>
      </c>
      <c r="W1630" s="30" t="e">
        <f aca="false">V1630/P1630</f>
        <v>#DIV/0!</v>
      </c>
    </row>
    <row r="1631" customFormat="false" ht="15.75" hidden="false" customHeight="true" outlineLevel="0" collapsed="false">
      <c r="A1631" s="122"/>
      <c r="B1631" s="122"/>
      <c r="C1631" s="122"/>
      <c r="D1631" s="122"/>
      <c r="E1631" s="122"/>
      <c r="F1631" s="122"/>
      <c r="G1631" s="86"/>
      <c r="H1631" s="61"/>
      <c r="I1631" s="61"/>
      <c r="J1631" s="61"/>
      <c r="K1631" s="122"/>
      <c r="L1631" s="199"/>
      <c r="M1631" s="122"/>
      <c r="N1631" s="63"/>
      <c r="O1631" s="63"/>
      <c r="P1631" s="63"/>
      <c r="Q1631" s="63"/>
      <c r="R1631" s="422"/>
      <c r="S1631" s="30" t="n">
        <f aca="false">P1631*R1631</f>
        <v>0</v>
      </c>
      <c r="T1631" s="123"/>
      <c r="U1631" s="192" t="n">
        <f aca="false">S1631*$T$828/SUM($S$828:$S$841)</f>
        <v>0</v>
      </c>
      <c r="V1631" s="30" t="n">
        <f aca="false">U1631+S1631</f>
        <v>0</v>
      </c>
      <c r="W1631" s="30" t="e">
        <f aca="false">V1631/P1631</f>
        <v>#DIV/0!</v>
      </c>
    </row>
    <row r="1632" customFormat="false" ht="15.75" hidden="false" customHeight="true" outlineLevel="0" collapsed="false">
      <c r="A1632" s="122"/>
      <c r="B1632" s="122"/>
      <c r="C1632" s="122"/>
      <c r="D1632" s="122"/>
      <c r="E1632" s="122"/>
      <c r="F1632" s="122"/>
      <c r="G1632" s="86"/>
      <c r="H1632" s="61"/>
      <c r="I1632" s="61"/>
      <c r="J1632" s="61"/>
      <c r="K1632" s="122"/>
      <c r="L1632" s="199"/>
      <c r="M1632" s="122"/>
      <c r="N1632" s="63"/>
      <c r="O1632" s="63"/>
      <c r="P1632" s="63"/>
      <c r="Q1632" s="63"/>
      <c r="R1632" s="422"/>
      <c r="S1632" s="30" t="n">
        <f aca="false">P1632*R1632</f>
        <v>0</v>
      </c>
      <c r="T1632" s="123"/>
      <c r="U1632" s="192" t="n">
        <f aca="false">S1632*$T$828/SUM($S$828:$S$841)</f>
        <v>0</v>
      </c>
      <c r="V1632" s="30" t="n">
        <f aca="false">U1632+S1632</f>
        <v>0</v>
      </c>
      <c r="W1632" s="30" t="e">
        <f aca="false">V1632/P1632</f>
        <v>#DIV/0!</v>
      </c>
    </row>
    <row r="1633" customFormat="false" ht="15.75" hidden="false" customHeight="true" outlineLevel="0" collapsed="false">
      <c r="A1633" s="122"/>
      <c r="B1633" s="122"/>
      <c r="C1633" s="122"/>
      <c r="D1633" s="122"/>
      <c r="E1633" s="122"/>
      <c r="F1633" s="122"/>
      <c r="G1633" s="86"/>
      <c r="H1633" s="61"/>
      <c r="I1633" s="61"/>
      <c r="J1633" s="61"/>
      <c r="K1633" s="122"/>
      <c r="L1633" s="199"/>
      <c r="M1633" s="122"/>
      <c r="N1633" s="63"/>
      <c r="O1633" s="63"/>
      <c r="P1633" s="63"/>
      <c r="Q1633" s="63"/>
      <c r="R1633" s="422"/>
      <c r="S1633" s="30" t="n">
        <f aca="false">P1633*R1633</f>
        <v>0</v>
      </c>
      <c r="T1633" s="123"/>
      <c r="U1633" s="192" t="n">
        <f aca="false">S1633*$T$828/SUM($S$828:$S$841)</f>
        <v>0</v>
      </c>
      <c r="V1633" s="30" t="n">
        <f aca="false">U1633+S1633</f>
        <v>0</v>
      </c>
      <c r="W1633" s="30" t="e">
        <f aca="false">V1633/P1633</f>
        <v>#DIV/0!</v>
      </c>
    </row>
    <row r="1634" customFormat="false" ht="15.75" hidden="false" customHeight="true" outlineLevel="0" collapsed="false">
      <c r="A1634" s="122"/>
      <c r="B1634" s="122"/>
      <c r="C1634" s="122"/>
      <c r="D1634" s="122"/>
      <c r="E1634" s="122"/>
      <c r="F1634" s="122"/>
      <c r="G1634" s="86"/>
      <c r="H1634" s="61"/>
      <c r="I1634" s="61"/>
      <c r="J1634" s="61"/>
      <c r="K1634" s="122"/>
      <c r="L1634" s="199"/>
      <c r="M1634" s="122"/>
      <c r="N1634" s="63"/>
      <c r="O1634" s="63"/>
      <c r="P1634" s="63"/>
      <c r="Q1634" s="63"/>
      <c r="R1634" s="422"/>
      <c r="S1634" s="30" t="n">
        <f aca="false">P1634*R1634</f>
        <v>0</v>
      </c>
      <c r="T1634" s="123"/>
      <c r="U1634" s="192" t="n">
        <f aca="false">S1634*$T$828/SUM($S$828:$S$841)</f>
        <v>0</v>
      </c>
      <c r="V1634" s="30" t="n">
        <f aca="false">U1634+S1634</f>
        <v>0</v>
      </c>
      <c r="W1634" s="30" t="e">
        <f aca="false">V1634/P1634</f>
        <v>#DIV/0!</v>
      </c>
    </row>
    <row r="1635" customFormat="false" ht="15.75" hidden="false" customHeight="true" outlineLevel="0" collapsed="false">
      <c r="A1635" s="122"/>
      <c r="B1635" s="122"/>
      <c r="C1635" s="122"/>
      <c r="D1635" s="122"/>
      <c r="E1635" s="122"/>
      <c r="F1635" s="122"/>
      <c r="G1635" s="86"/>
      <c r="H1635" s="61"/>
      <c r="I1635" s="61"/>
      <c r="J1635" s="61"/>
      <c r="K1635" s="122"/>
      <c r="L1635" s="199"/>
      <c r="M1635" s="122"/>
      <c r="N1635" s="63"/>
      <c r="O1635" s="63"/>
      <c r="P1635" s="63"/>
      <c r="Q1635" s="63"/>
      <c r="R1635" s="422"/>
      <c r="S1635" s="30" t="n">
        <f aca="false">P1635*R1635</f>
        <v>0</v>
      </c>
      <c r="T1635" s="123"/>
      <c r="U1635" s="192" t="n">
        <f aca="false">S1635*$T$828/SUM($S$828:$S$841)</f>
        <v>0</v>
      </c>
      <c r="V1635" s="30" t="n">
        <f aca="false">U1635+S1635</f>
        <v>0</v>
      </c>
      <c r="W1635" s="30" t="e">
        <f aca="false">V1635/P1635</f>
        <v>#DIV/0!</v>
      </c>
    </row>
    <row r="1636" customFormat="false" ht="15.75" hidden="false" customHeight="true" outlineLevel="0" collapsed="false">
      <c r="A1636" s="122"/>
      <c r="B1636" s="122"/>
      <c r="C1636" s="122"/>
      <c r="D1636" s="122"/>
      <c r="E1636" s="122"/>
      <c r="F1636" s="122"/>
      <c r="G1636" s="86"/>
      <c r="H1636" s="61"/>
      <c r="I1636" s="61"/>
      <c r="J1636" s="61"/>
      <c r="K1636" s="122"/>
      <c r="L1636" s="199"/>
      <c r="M1636" s="122"/>
      <c r="N1636" s="63"/>
      <c r="O1636" s="63"/>
      <c r="P1636" s="63"/>
      <c r="Q1636" s="63"/>
      <c r="R1636" s="422"/>
      <c r="S1636" s="30" t="n">
        <f aca="false">P1636*R1636</f>
        <v>0</v>
      </c>
      <c r="T1636" s="123"/>
      <c r="U1636" s="192" t="n">
        <f aca="false">S1636*$T$828/SUM($S$828:$S$841)</f>
        <v>0</v>
      </c>
      <c r="V1636" s="30" t="n">
        <f aca="false">U1636+S1636</f>
        <v>0</v>
      </c>
      <c r="W1636" s="30" t="e">
        <f aca="false">V1636/P1636</f>
        <v>#DIV/0!</v>
      </c>
    </row>
    <row r="1637" customFormat="false" ht="15.75" hidden="false" customHeight="true" outlineLevel="0" collapsed="false">
      <c r="A1637" s="122"/>
      <c r="B1637" s="122"/>
      <c r="C1637" s="122"/>
      <c r="D1637" s="122"/>
      <c r="E1637" s="122"/>
      <c r="F1637" s="122"/>
      <c r="G1637" s="86"/>
      <c r="H1637" s="61"/>
      <c r="I1637" s="61"/>
      <c r="J1637" s="61"/>
      <c r="K1637" s="122"/>
      <c r="L1637" s="199"/>
      <c r="M1637" s="122"/>
      <c r="N1637" s="63"/>
      <c r="O1637" s="63"/>
      <c r="P1637" s="63"/>
      <c r="Q1637" s="63"/>
      <c r="R1637" s="422"/>
      <c r="S1637" s="30" t="n">
        <f aca="false">P1637*R1637</f>
        <v>0</v>
      </c>
      <c r="T1637" s="123"/>
      <c r="U1637" s="192" t="n">
        <f aca="false">S1637*$T$828/SUM($S$828:$S$841)</f>
        <v>0</v>
      </c>
      <c r="V1637" s="30" t="n">
        <f aca="false">U1637+S1637</f>
        <v>0</v>
      </c>
      <c r="W1637" s="30" t="e">
        <f aca="false">V1637/P1637</f>
        <v>#DIV/0!</v>
      </c>
    </row>
    <row r="1638" customFormat="false" ht="15.75" hidden="false" customHeight="true" outlineLevel="0" collapsed="false">
      <c r="A1638" s="122"/>
      <c r="B1638" s="122"/>
      <c r="C1638" s="122"/>
      <c r="D1638" s="122"/>
      <c r="E1638" s="122"/>
      <c r="F1638" s="122"/>
      <c r="G1638" s="86"/>
      <c r="H1638" s="61"/>
      <c r="I1638" s="61"/>
      <c r="J1638" s="61"/>
      <c r="K1638" s="122"/>
      <c r="L1638" s="199"/>
      <c r="M1638" s="122"/>
      <c r="N1638" s="63"/>
      <c r="O1638" s="63"/>
      <c r="P1638" s="63"/>
      <c r="Q1638" s="63"/>
      <c r="R1638" s="422"/>
      <c r="S1638" s="30" t="n">
        <f aca="false">P1638*R1638</f>
        <v>0</v>
      </c>
      <c r="T1638" s="123"/>
      <c r="U1638" s="192" t="n">
        <f aca="false">S1638*$T$828/SUM($S$828:$S$841)</f>
        <v>0</v>
      </c>
      <c r="V1638" s="30" t="n">
        <f aca="false">U1638+S1638</f>
        <v>0</v>
      </c>
      <c r="W1638" s="30" t="e">
        <f aca="false">V1638/P1638</f>
        <v>#DIV/0!</v>
      </c>
    </row>
    <row r="1639" customFormat="false" ht="15.75" hidden="false" customHeight="true" outlineLevel="0" collapsed="false">
      <c r="A1639" s="122"/>
      <c r="B1639" s="122"/>
      <c r="C1639" s="122"/>
      <c r="D1639" s="122"/>
      <c r="E1639" s="122"/>
      <c r="F1639" s="122"/>
      <c r="G1639" s="86"/>
      <c r="H1639" s="61"/>
      <c r="I1639" s="61"/>
      <c r="J1639" s="61"/>
      <c r="K1639" s="122"/>
      <c r="L1639" s="199"/>
      <c r="M1639" s="122"/>
      <c r="N1639" s="63"/>
      <c r="O1639" s="63"/>
      <c r="P1639" s="63"/>
      <c r="Q1639" s="63"/>
      <c r="R1639" s="422"/>
      <c r="S1639" s="30" t="n">
        <f aca="false">P1639*R1639</f>
        <v>0</v>
      </c>
      <c r="T1639" s="123"/>
      <c r="U1639" s="192" t="n">
        <f aca="false">S1639*$T$828/SUM($S$828:$S$841)</f>
        <v>0</v>
      </c>
      <c r="V1639" s="30" t="n">
        <f aca="false">U1639+S1639</f>
        <v>0</v>
      </c>
      <c r="W1639" s="30" t="e">
        <f aca="false">V1639/P1639</f>
        <v>#DIV/0!</v>
      </c>
    </row>
    <row r="1640" customFormat="false" ht="15.75" hidden="false" customHeight="true" outlineLevel="0" collapsed="false">
      <c r="A1640" s="122"/>
      <c r="B1640" s="122"/>
      <c r="C1640" s="122"/>
      <c r="D1640" s="122"/>
      <c r="E1640" s="122"/>
      <c r="F1640" s="122"/>
      <c r="G1640" s="86"/>
      <c r="H1640" s="61"/>
      <c r="I1640" s="61"/>
      <c r="J1640" s="61"/>
      <c r="K1640" s="122"/>
      <c r="L1640" s="199"/>
      <c r="M1640" s="122"/>
      <c r="N1640" s="63"/>
      <c r="O1640" s="63"/>
      <c r="P1640" s="63"/>
      <c r="Q1640" s="63"/>
      <c r="R1640" s="422"/>
      <c r="S1640" s="30" t="n">
        <f aca="false">P1640*R1640</f>
        <v>0</v>
      </c>
      <c r="T1640" s="123"/>
      <c r="U1640" s="192" t="n">
        <f aca="false">S1640*$T$828/SUM($S$828:$S$841)</f>
        <v>0</v>
      </c>
      <c r="V1640" s="30" t="n">
        <f aca="false">U1640+S1640</f>
        <v>0</v>
      </c>
      <c r="W1640" s="30" t="e">
        <f aca="false">V1640/P1640</f>
        <v>#DIV/0!</v>
      </c>
    </row>
    <row r="1641" customFormat="false" ht="15.75" hidden="false" customHeight="true" outlineLevel="0" collapsed="false">
      <c r="A1641" s="122"/>
      <c r="B1641" s="122"/>
      <c r="C1641" s="122"/>
      <c r="D1641" s="122"/>
      <c r="E1641" s="122"/>
      <c r="F1641" s="122"/>
      <c r="G1641" s="86"/>
      <c r="H1641" s="61"/>
      <c r="I1641" s="61"/>
      <c r="J1641" s="61"/>
      <c r="K1641" s="122"/>
      <c r="L1641" s="199"/>
      <c r="M1641" s="122"/>
      <c r="N1641" s="63"/>
      <c r="O1641" s="63"/>
      <c r="P1641" s="63"/>
      <c r="Q1641" s="63"/>
      <c r="R1641" s="422"/>
      <c r="S1641" s="30" t="n">
        <f aca="false">P1641*R1641</f>
        <v>0</v>
      </c>
      <c r="T1641" s="123"/>
      <c r="U1641" s="192" t="n">
        <f aca="false">S1641*$T$828/SUM($S$828:$S$841)</f>
        <v>0</v>
      </c>
      <c r="V1641" s="30" t="n">
        <f aca="false">U1641+S1641</f>
        <v>0</v>
      </c>
      <c r="W1641" s="30" t="e">
        <f aca="false">V1641/P1641</f>
        <v>#DIV/0!</v>
      </c>
    </row>
    <row r="1642" customFormat="false" ht="15" hidden="false" customHeight="true" outlineLevel="0" collapsed="false">
      <c r="A1642" s="122"/>
      <c r="B1642" s="122"/>
      <c r="C1642" s="122"/>
      <c r="D1642" s="122"/>
      <c r="E1642" s="122"/>
      <c r="F1642" s="122"/>
      <c r="G1642" s="86"/>
      <c r="H1642" s="61"/>
      <c r="I1642" s="61"/>
      <c r="J1642" s="61"/>
      <c r="K1642" s="122"/>
      <c r="L1642" s="199"/>
      <c r="M1642" s="122"/>
      <c r="N1642" s="63"/>
      <c r="O1642" s="63"/>
      <c r="P1642" s="63"/>
      <c r="Q1642" s="63"/>
      <c r="R1642" s="422"/>
      <c r="S1642" s="30" t="n">
        <f aca="false">P1642*R1642</f>
        <v>0</v>
      </c>
      <c r="T1642" s="123"/>
      <c r="U1642" s="192" t="n">
        <f aca="false">S1642*$T$828/SUM($S$828:$S$841)</f>
        <v>0</v>
      </c>
      <c r="V1642" s="30" t="n">
        <f aca="false">U1642+S1642</f>
        <v>0</v>
      </c>
      <c r="W1642" s="30" t="e">
        <f aca="false">V1642/P1642</f>
        <v>#DIV/0!</v>
      </c>
    </row>
    <row r="1643" customFormat="false" ht="15" hidden="false" customHeight="true" outlineLevel="0" collapsed="false">
      <c r="A1643" s="122"/>
      <c r="B1643" s="122"/>
      <c r="C1643" s="122"/>
      <c r="D1643" s="122"/>
      <c r="E1643" s="122"/>
      <c r="F1643" s="122"/>
      <c r="G1643" s="86"/>
      <c r="H1643" s="61"/>
      <c r="I1643" s="61"/>
      <c r="J1643" s="61"/>
      <c r="K1643" s="122"/>
      <c r="L1643" s="199"/>
      <c r="M1643" s="122"/>
      <c r="N1643" s="63"/>
      <c r="O1643" s="63"/>
      <c r="P1643" s="63"/>
      <c r="Q1643" s="63"/>
      <c r="R1643" s="422"/>
      <c r="S1643" s="30" t="n">
        <f aca="false">P1643*R1643</f>
        <v>0</v>
      </c>
      <c r="T1643" s="123"/>
      <c r="U1643" s="192" t="n">
        <f aca="false">S1643*$T$828/SUM($S$828:$S$841)</f>
        <v>0</v>
      </c>
      <c r="V1643" s="30" t="n">
        <f aca="false">U1643+S1643</f>
        <v>0</v>
      </c>
      <c r="W1643" s="30" t="e">
        <f aca="false">V1643/P1643</f>
        <v>#DIV/0!</v>
      </c>
    </row>
    <row r="1644" customFormat="false" ht="15" hidden="false" customHeight="true" outlineLevel="0" collapsed="false">
      <c r="A1644" s="122"/>
      <c r="B1644" s="122"/>
      <c r="C1644" s="122"/>
      <c r="D1644" s="122"/>
      <c r="E1644" s="122"/>
      <c r="F1644" s="122"/>
      <c r="G1644" s="86"/>
      <c r="H1644" s="61"/>
      <c r="I1644" s="61"/>
      <c r="J1644" s="61"/>
      <c r="K1644" s="122"/>
      <c r="L1644" s="199"/>
      <c r="M1644" s="122"/>
      <c r="N1644" s="63"/>
      <c r="O1644" s="63"/>
      <c r="P1644" s="63"/>
      <c r="Q1644" s="63"/>
      <c r="R1644" s="422"/>
      <c r="S1644" s="30" t="n">
        <f aca="false">P1644*R1644</f>
        <v>0</v>
      </c>
      <c r="T1644" s="123"/>
      <c r="U1644" s="192" t="n">
        <f aca="false">S1644*$T$828/SUM($S$828:$S$841)</f>
        <v>0</v>
      </c>
      <c r="V1644" s="30" t="n">
        <f aca="false">U1644+S1644</f>
        <v>0</v>
      </c>
      <c r="W1644" s="30" t="e">
        <f aca="false">V1644/P1644</f>
        <v>#DIV/0!</v>
      </c>
    </row>
    <row r="1645" customFormat="false" ht="15.75" hidden="false" customHeight="true" outlineLevel="0" collapsed="false">
      <c r="A1645" s="122"/>
      <c r="B1645" s="122"/>
      <c r="C1645" s="122"/>
      <c r="D1645" s="122"/>
      <c r="E1645" s="122"/>
      <c r="F1645" s="122"/>
      <c r="G1645" s="86"/>
      <c r="H1645" s="61"/>
      <c r="I1645" s="61"/>
      <c r="J1645" s="61"/>
      <c r="K1645" s="122"/>
      <c r="L1645" s="199"/>
      <c r="M1645" s="122"/>
      <c r="N1645" s="63"/>
      <c r="O1645" s="63"/>
      <c r="P1645" s="63"/>
      <c r="Q1645" s="63"/>
      <c r="R1645" s="422"/>
      <c r="S1645" s="30" t="n">
        <f aca="false">P1645*R1645</f>
        <v>0</v>
      </c>
      <c r="T1645" s="123"/>
      <c r="U1645" s="192" t="n">
        <f aca="false">S1645*$T$828/SUM($S$828:$S$841)</f>
        <v>0</v>
      </c>
      <c r="V1645" s="30" t="n">
        <f aca="false">U1645+S1645</f>
        <v>0</v>
      </c>
      <c r="W1645" s="30" t="e">
        <f aca="false">V1645/P1645</f>
        <v>#DIV/0!</v>
      </c>
    </row>
    <row r="1646" customFormat="false" ht="15" hidden="false" customHeight="true" outlineLevel="0" collapsed="false">
      <c r="A1646" s="122"/>
      <c r="B1646" s="122"/>
      <c r="C1646" s="122"/>
      <c r="D1646" s="122"/>
      <c r="E1646" s="122"/>
      <c r="F1646" s="122"/>
      <c r="G1646" s="86"/>
      <c r="H1646" s="61"/>
      <c r="I1646" s="61"/>
      <c r="J1646" s="61"/>
      <c r="K1646" s="122"/>
      <c r="L1646" s="199"/>
      <c r="M1646" s="122"/>
      <c r="N1646" s="63"/>
      <c r="O1646" s="63"/>
      <c r="P1646" s="63"/>
      <c r="Q1646" s="63"/>
      <c r="R1646" s="422"/>
      <c r="S1646" s="30" t="n">
        <f aca="false">P1646*R1646</f>
        <v>0</v>
      </c>
      <c r="T1646" s="123"/>
      <c r="U1646" s="192" t="n">
        <f aca="false">S1646*$T$828/SUM($S$828:$S$841)</f>
        <v>0</v>
      </c>
      <c r="V1646" s="30" t="n">
        <f aca="false">U1646+S1646</f>
        <v>0</v>
      </c>
      <c r="W1646" s="30" t="e">
        <f aca="false">V1646/P1646</f>
        <v>#DIV/0!</v>
      </c>
    </row>
    <row r="1647" customFormat="false" ht="15" hidden="false" customHeight="true" outlineLevel="0" collapsed="false">
      <c r="A1647" s="122"/>
      <c r="B1647" s="122"/>
      <c r="C1647" s="122"/>
      <c r="D1647" s="122"/>
      <c r="E1647" s="122"/>
      <c r="F1647" s="122"/>
      <c r="G1647" s="86"/>
      <c r="H1647" s="61"/>
      <c r="I1647" s="61"/>
      <c r="J1647" s="61"/>
      <c r="K1647" s="122"/>
      <c r="L1647" s="199"/>
      <c r="M1647" s="122"/>
      <c r="N1647" s="63"/>
      <c r="O1647" s="63"/>
      <c r="P1647" s="63"/>
      <c r="Q1647" s="63"/>
      <c r="R1647" s="422"/>
      <c r="S1647" s="30" t="n">
        <f aca="false">P1647*R1647</f>
        <v>0</v>
      </c>
      <c r="T1647" s="123"/>
      <c r="U1647" s="192" t="n">
        <f aca="false">S1647*$T$828/SUM($S$828:$S$841)</f>
        <v>0</v>
      </c>
      <c r="V1647" s="30" t="n">
        <f aca="false">U1647+S1647</f>
        <v>0</v>
      </c>
      <c r="W1647" s="30" t="e">
        <f aca="false">V1647/P1647</f>
        <v>#DIV/0!</v>
      </c>
    </row>
    <row r="1648" customFormat="false" ht="15" hidden="false" customHeight="true" outlineLevel="0" collapsed="false">
      <c r="A1648" s="122"/>
      <c r="B1648" s="122"/>
      <c r="C1648" s="122"/>
      <c r="D1648" s="122"/>
      <c r="E1648" s="122"/>
      <c r="F1648" s="122"/>
      <c r="G1648" s="86"/>
      <c r="H1648" s="61"/>
      <c r="I1648" s="61"/>
      <c r="J1648" s="61"/>
      <c r="K1648" s="122"/>
      <c r="L1648" s="199"/>
      <c r="M1648" s="122"/>
      <c r="N1648" s="63"/>
      <c r="O1648" s="63"/>
      <c r="P1648" s="63"/>
      <c r="Q1648" s="63"/>
      <c r="R1648" s="422"/>
      <c r="S1648" s="30" t="n">
        <f aca="false">P1648*R1648</f>
        <v>0</v>
      </c>
      <c r="T1648" s="123"/>
      <c r="U1648" s="192" t="n">
        <f aca="false">S1648*$T$828/SUM($S$828:$S$841)</f>
        <v>0</v>
      </c>
      <c r="V1648" s="30" t="n">
        <f aca="false">U1648+S1648</f>
        <v>0</v>
      </c>
      <c r="W1648" s="30" t="e">
        <f aca="false">V1648/P1648</f>
        <v>#DIV/0!</v>
      </c>
    </row>
    <row r="1649" customFormat="false" ht="15" hidden="false" customHeight="true" outlineLevel="0" collapsed="false">
      <c r="A1649" s="122"/>
      <c r="B1649" s="122"/>
      <c r="C1649" s="122"/>
      <c r="D1649" s="122"/>
      <c r="E1649" s="122"/>
      <c r="F1649" s="122"/>
      <c r="G1649" s="86"/>
      <c r="H1649" s="61"/>
      <c r="I1649" s="61"/>
      <c r="J1649" s="61"/>
      <c r="K1649" s="122"/>
      <c r="L1649" s="199"/>
      <c r="M1649" s="122"/>
      <c r="N1649" s="63"/>
      <c r="O1649" s="63"/>
      <c r="P1649" s="63"/>
      <c r="Q1649" s="63"/>
      <c r="R1649" s="422"/>
      <c r="S1649" s="30" t="n">
        <f aca="false">P1649*R1649</f>
        <v>0</v>
      </c>
      <c r="T1649" s="123"/>
      <c r="U1649" s="192" t="n">
        <f aca="false">S1649*$T$828/SUM($S$828:$S$841)</f>
        <v>0</v>
      </c>
      <c r="V1649" s="30" t="n">
        <f aca="false">U1649+S1649</f>
        <v>0</v>
      </c>
      <c r="W1649" s="30" t="e">
        <f aca="false">V1649/P1649</f>
        <v>#DIV/0!</v>
      </c>
    </row>
    <row r="1650" customFormat="false" ht="15" hidden="false" customHeight="true" outlineLevel="0" collapsed="false">
      <c r="A1650" s="122"/>
      <c r="B1650" s="122"/>
      <c r="C1650" s="122"/>
      <c r="D1650" s="122"/>
      <c r="E1650" s="122"/>
      <c r="F1650" s="122"/>
      <c r="G1650" s="86"/>
      <c r="H1650" s="61"/>
      <c r="I1650" s="61"/>
      <c r="J1650" s="61"/>
      <c r="K1650" s="122"/>
      <c r="L1650" s="199"/>
      <c r="M1650" s="122"/>
      <c r="N1650" s="63"/>
      <c r="O1650" s="63"/>
      <c r="P1650" s="63"/>
      <c r="Q1650" s="63"/>
      <c r="R1650" s="422"/>
      <c r="S1650" s="30" t="n">
        <f aca="false">P1650*R1650</f>
        <v>0</v>
      </c>
      <c r="T1650" s="123"/>
      <c r="U1650" s="192" t="n">
        <f aca="false">S1650*$T$828/SUM($S$828:$S$841)</f>
        <v>0</v>
      </c>
      <c r="V1650" s="30" t="n">
        <f aca="false">U1650+S1650</f>
        <v>0</v>
      </c>
      <c r="W1650" s="30" t="e">
        <f aca="false">V1650/P1650</f>
        <v>#DIV/0!</v>
      </c>
    </row>
    <row r="1651" customFormat="false" ht="15" hidden="false" customHeight="true" outlineLevel="0" collapsed="false">
      <c r="A1651" s="122"/>
      <c r="B1651" s="122"/>
      <c r="C1651" s="122"/>
      <c r="D1651" s="122"/>
      <c r="E1651" s="122"/>
      <c r="F1651" s="122"/>
      <c r="G1651" s="86"/>
      <c r="H1651" s="61"/>
      <c r="I1651" s="61"/>
      <c r="J1651" s="61"/>
      <c r="K1651" s="122"/>
      <c r="L1651" s="199"/>
      <c r="M1651" s="122"/>
      <c r="N1651" s="63"/>
      <c r="O1651" s="63"/>
      <c r="P1651" s="63"/>
      <c r="Q1651" s="63"/>
      <c r="R1651" s="422"/>
      <c r="S1651" s="30" t="n">
        <f aca="false">P1651*R1651</f>
        <v>0</v>
      </c>
      <c r="T1651" s="123"/>
      <c r="U1651" s="192" t="n">
        <f aca="false">S1651*$T$828/SUM($S$828:$S$841)</f>
        <v>0</v>
      </c>
      <c r="V1651" s="30" t="n">
        <f aca="false">U1651+S1651</f>
        <v>0</v>
      </c>
      <c r="W1651" s="30" t="e">
        <f aca="false">V1651/P1651</f>
        <v>#DIV/0!</v>
      </c>
    </row>
    <row r="1652" customFormat="false" ht="15" hidden="false" customHeight="true" outlineLevel="0" collapsed="false">
      <c r="A1652" s="122"/>
      <c r="B1652" s="122"/>
      <c r="C1652" s="122"/>
      <c r="D1652" s="122"/>
      <c r="E1652" s="122"/>
      <c r="F1652" s="122"/>
      <c r="G1652" s="86"/>
      <c r="H1652" s="61"/>
      <c r="I1652" s="61"/>
      <c r="J1652" s="61"/>
      <c r="K1652" s="122"/>
      <c r="L1652" s="199"/>
      <c r="M1652" s="122"/>
      <c r="N1652" s="63"/>
      <c r="O1652" s="63"/>
      <c r="P1652" s="63"/>
      <c r="Q1652" s="63"/>
      <c r="R1652" s="422"/>
      <c r="S1652" s="30" t="n">
        <f aca="false">P1652*R1652</f>
        <v>0</v>
      </c>
      <c r="T1652" s="123"/>
      <c r="U1652" s="192" t="n">
        <f aca="false">S1652*$T$828/SUM($S$828:$S$841)</f>
        <v>0</v>
      </c>
      <c r="V1652" s="30" t="n">
        <f aca="false">U1652+S1652</f>
        <v>0</v>
      </c>
      <c r="W1652" s="30" t="e">
        <f aca="false">V1652/P1652</f>
        <v>#DIV/0!</v>
      </c>
    </row>
    <row r="1653" customFormat="false" ht="15" hidden="false" customHeight="true" outlineLevel="0" collapsed="false">
      <c r="A1653" s="122"/>
      <c r="B1653" s="122"/>
      <c r="C1653" s="122"/>
      <c r="D1653" s="122"/>
      <c r="E1653" s="122"/>
      <c r="F1653" s="122"/>
      <c r="G1653" s="86"/>
      <c r="H1653" s="61"/>
      <c r="I1653" s="61"/>
      <c r="J1653" s="61"/>
      <c r="K1653" s="122"/>
      <c r="L1653" s="199"/>
      <c r="M1653" s="122"/>
      <c r="N1653" s="63"/>
      <c r="O1653" s="63"/>
      <c r="P1653" s="63"/>
      <c r="Q1653" s="63"/>
      <c r="R1653" s="422"/>
      <c r="S1653" s="30" t="n">
        <f aca="false">P1653*R1653</f>
        <v>0</v>
      </c>
      <c r="T1653" s="123"/>
      <c r="U1653" s="192" t="n">
        <f aca="false">S1653*$T$828/SUM($S$828:$S$841)</f>
        <v>0</v>
      </c>
      <c r="V1653" s="30" t="n">
        <f aca="false">U1653+S1653</f>
        <v>0</v>
      </c>
      <c r="W1653" s="30" t="e">
        <f aca="false">V1653/P1653</f>
        <v>#DIV/0!</v>
      </c>
    </row>
    <row r="1654" customFormat="false" ht="15" hidden="false" customHeight="true" outlineLevel="0" collapsed="false">
      <c r="A1654" s="122"/>
      <c r="B1654" s="122"/>
      <c r="C1654" s="122"/>
      <c r="D1654" s="122"/>
      <c r="E1654" s="122"/>
      <c r="F1654" s="122"/>
      <c r="G1654" s="86"/>
      <c r="H1654" s="61"/>
      <c r="I1654" s="61"/>
      <c r="J1654" s="61"/>
      <c r="K1654" s="122"/>
      <c r="L1654" s="199"/>
      <c r="M1654" s="122"/>
      <c r="N1654" s="63"/>
      <c r="O1654" s="63"/>
      <c r="P1654" s="63"/>
      <c r="Q1654" s="63"/>
      <c r="R1654" s="422"/>
      <c r="S1654" s="30" t="n">
        <f aca="false">P1654*R1654</f>
        <v>0</v>
      </c>
      <c r="T1654" s="123"/>
      <c r="U1654" s="192" t="n">
        <f aca="false">S1654*$T$828/SUM($S$828:$S$841)</f>
        <v>0</v>
      </c>
      <c r="V1654" s="30" t="n">
        <f aca="false">U1654+S1654</f>
        <v>0</v>
      </c>
      <c r="W1654" s="30" t="e">
        <f aca="false">V1654/P1654</f>
        <v>#DIV/0!</v>
      </c>
    </row>
    <row r="1655" customFormat="false" ht="15" hidden="false" customHeight="true" outlineLevel="0" collapsed="false">
      <c r="A1655" s="122"/>
      <c r="B1655" s="122"/>
      <c r="C1655" s="122"/>
      <c r="D1655" s="122"/>
      <c r="E1655" s="122"/>
      <c r="F1655" s="122"/>
      <c r="G1655" s="86"/>
      <c r="H1655" s="61"/>
      <c r="I1655" s="61"/>
      <c r="J1655" s="61"/>
      <c r="K1655" s="122"/>
      <c r="L1655" s="199"/>
      <c r="M1655" s="122"/>
      <c r="N1655" s="63"/>
      <c r="O1655" s="63"/>
      <c r="P1655" s="63"/>
      <c r="Q1655" s="63"/>
      <c r="R1655" s="422"/>
      <c r="S1655" s="30" t="n">
        <f aca="false">P1655*R1655</f>
        <v>0</v>
      </c>
      <c r="T1655" s="123"/>
      <c r="U1655" s="192" t="n">
        <f aca="false">S1655*$T$828/SUM($S$828:$S$841)</f>
        <v>0</v>
      </c>
      <c r="V1655" s="30" t="n">
        <f aca="false">U1655+S1655</f>
        <v>0</v>
      </c>
      <c r="W1655" s="30" t="e">
        <f aca="false">V1655/P1655</f>
        <v>#DIV/0!</v>
      </c>
    </row>
    <row r="1656" customFormat="false" ht="15" hidden="false" customHeight="true" outlineLevel="0" collapsed="false">
      <c r="A1656" s="122"/>
      <c r="B1656" s="122"/>
      <c r="C1656" s="122"/>
      <c r="D1656" s="122"/>
      <c r="E1656" s="122"/>
      <c r="F1656" s="122"/>
      <c r="G1656" s="86"/>
      <c r="H1656" s="61"/>
      <c r="I1656" s="61"/>
      <c r="J1656" s="61"/>
      <c r="K1656" s="122"/>
      <c r="L1656" s="199"/>
      <c r="M1656" s="122"/>
      <c r="N1656" s="63"/>
      <c r="O1656" s="63"/>
      <c r="P1656" s="63"/>
      <c r="Q1656" s="63"/>
      <c r="R1656" s="422"/>
      <c r="S1656" s="30" t="n">
        <f aca="false">P1656*R1656</f>
        <v>0</v>
      </c>
      <c r="T1656" s="123"/>
      <c r="U1656" s="192" t="n">
        <f aca="false">S1656*$T$828/SUM($S$828:$S$841)</f>
        <v>0</v>
      </c>
      <c r="V1656" s="30" t="n">
        <f aca="false">U1656+S1656</f>
        <v>0</v>
      </c>
      <c r="W1656" s="30" t="e">
        <f aca="false">V1656/P1656</f>
        <v>#DIV/0!</v>
      </c>
    </row>
    <row r="1657" customFormat="false" ht="15" hidden="false" customHeight="true" outlineLevel="0" collapsed="false">
      <c r="A1657" s="122"/>
      <c r="B1657" s="122"/>
      <c r="C1657" s="122"/>
      <c r="D1657" s="122"/>
      <c r="E1657" s="122"/>
      <c r="F1657" s="122"/>
      <c r="G1657" s="86"/>
      <c r="H1657" s="61"/>
      <c r="I1657" s="61"/>
      <c r="J1657" s="61"/>
      <c r="K1657" s="122"/>
      <c r="L1657" s="199"/>
      <c r="M1657" s="122"/>
      <c r="N1657" s="63"/>
      <c r="O1657" s="63"/>
      <c r="P1657" s="63"/>
      <c r="Q1657" s="63"/>
      <c r="R1657" s="422"/>
      <c r="S1657" s="30" t="n">
        <f aca="false">P1657*R1657</f>
        <v>0</v>
      </c>
      <c r="T1657" s="123"/>
      <c r="U1657" s="192" t="n">
        <f aca="false">S1657*$T$828/SUM($S$828:$S$841)</f>
        <v>0</v>
      </c>
      <c r="V1657" s="30" t="n">
        <f aca="false">U1657+S1657</f>
        <v>0</v>
      </c>
      <c r="W1657" s="30" t="e">
        <f aca="false">V1657/P1657</f>
        <v>#DIV/0!</v>
      </c>
    </row>
    <row r="1658" customFormat="false" ht="15" hidden="false" customHeight="true" outlineLevel="0" collapsed="false">
      <c r="A1658" s="122"/>
      <c r="B1658" s="122"/>
      <c r="C1658" s="122"/>
      <c r="D1658" s="122"/>
      <c r="E1658" s="122"/>
      <c r="F1658" s="122"/>
      <c r="G1658" s="86"/>
      <c r="H1658" s="61"/>
      <c r="I1658" s="61"/>
      <c r="J1658" s="61"/>
      <c r="K1658" s="122"/>
      <c r="L1658" s="199"/>
      <c r="M1658" s="122"/>
      <c r="N1658" s="63"/>
      <c r="O1658" s="63"/>
      <c r="P1658" s="63"/>
      <c r="Q1658" s="63"/>
      <c r="R1658" s="422"/>
      <c r="S1658" s="30" t="n">
        <f aca="false">P1658*R1658</f>
        <v>0</v>
      </c>
      <c r="T1658" s="123"/>
      <c r="U1658" s="192" t="n">
        <f aca="false">S1658*$T$828/SUM($S$828:$S$841)</f>
        <v>0</v>
      </c>
      <c r="V1658" s="30" t="n">
        <f aca="false">U1658+S1658</f>
        <v>0</v>
      </c>
      <c r="W1658" s="30" t="e">
        <f aca="false">V1658/P1658</f>
        <v>#DIV/0!</v>
      </c>
    </row>
    <row r="1659" customFormat="false" ht="15" hidden="false" customHeight="true" outlineLevel="0" collapsed="false">
      <c r="A1659" s="122"/>
      <c r="B1659" s="122"/>
      <c r="C1659" s="122"/>
      <c r="D1659" s="122"/>
      <c r="E1659" s="122"/>
      <c r="F1659" s="122"/>
      <c r="G1659" s="86"/>
      <c r="H1659" s="61"/>
      <c r="I1659" s="61"/>
      <c r="J1659" s="61"/>
      <c r="K1659" s="122"/>
      <c r="L1659" s="199"/>
      <c r="M1659" s="122"/>
      <c r="N1659" s="63"/>
      <c r="O1659" s="63"/>
      <c r="P1659" s="63"/>
      <c r="Q1659" s="63"/>
      <c r="R1659" s="422"/>
      <c r="S1659" s="30" t="n">
        <f aca="false">P1659*R1659</f>
        <v>0</v>
      </c>
      <c r="T1659" s="123"/>
      <c r="U1659" s="192" t="n">
        <f aca="false">S1659*$T$828/SUM($S$828:$S$841)</f>
        <v>0</v>
      </c>
      <c r="V1659" s="30" t="n">
        <f aca="false">U1659+S1659</f>
        <v>0</v>
      </c>
      <c r="W1659" s="30" t="e">
        <f aca="false">V1659/P1659</f>
        <v>#DIV/0!</v>
      </c>
    </row>
    <row r="1660" customFormat="false" ht="15" hidden="false" customHeight="true" outlineLevel="0" collapsed="false">
      <c r="A1660" s="122"/>
      <c r="B1660" s="122"/>
      <c r="C1660" s="122"/>
      <c r="D1660" s="122"/>
      <c r="E1660" s="122"/>
      <c r="F1660" s="122"/>
      <c r="G1660" s="86"/>
      <c r="H1660" s="61"/>
      <c r="I1660" s="61"/>
      <c r="J1660" s="61"/>
      <c r="K1660" s="122"/>
      <c r="L1660" s="199"/>
      <c r="M1660" s="122"/>
      <c r="N1660" s="63"/>
      <c r="O1660" s="63"/>
      <c r="P1660" s="63"/>
      <c r="Q1660" s="63"/>
      <c r="R1660" s="422"/>
      <c r="S1660" s="30" t="n">
        <f aca="false">P1660*R1660</f>
        <v>0</v>
      </c>
      <c r="T1660" s="123"/>
      <c r="U1660" s="192" t="n">
        <f aca="false">S1660*$T$828/SUM($S$828:$S$841)</f>
        <v>0</v>
      </c>
      <c r="V1660" s="30" t="n">
        <f aca="false">U1660+S1660</f>
        <v>0</v>
      </c>
      <c r="W1660" s="30" t="e">
        <f aca="false">V1660/P1660</f>
        <v>#DIV/0!</v>
      </c>
    </row>
    <row r="1661" customFormat="false" ht="15" hidden="false" customHeight="true" outlineLevel="0" collapsed="false">
      <c r="A1661" s="122"/>
      <c r="B1661" s="122"/>
      <c r="C1661" s="122"/>
      <c r="D1661" s="122"/>
      <c r="E1661" s="122"/>
      <c r="F1661" s="122"/>
      <c r="G1661" s="86"/>
      <c r="H1661" s="61"/>
      <c r="I1661" s="61"/>
      <c r="J1661" s="61"/>
      <c r="K1661" s="122"/>
      <c r="L1661" s="199"/>
      <c r="M1661" s="122"/>
      <c r="N1661" s="63"/>
      <c r="O1661" s="63"/>
      <c r="P1661" s="63"/>
      <c r="Q1661" s="63"/>
      <c r="R1661" s="422"/>
      <c r="S1661" s="30" t="n">
        <f aca="false">P1661*R1661</f>
        <v>0</v>
      </c>
      <c r="T1661" s="123"/>
      <c r="U1661" s="192" t="n">
        <f aca="false">S1661*$T$828/SUM($S$828:$S$841)</f>
        <v>0</v>
      </c>
      <c r="V1661" s="30" t="n">
        <f aca="false">U1661+S1661</f>
        <v>0</v>
      </c>
      <c r="W1661" s="30" t="e">
        <f aca="false">V1661/P1661</f>
        <v>#DIV/0!</v>
      </c>
    </row>
    <row r="1662" customFormat="false" ht="15" hidden="false" customHeight="true" outlineLevel="0" collapsed="false">
      <c r="A1662" s="122"/>
      <c r="B1662" s="122"/>
      <c r="C1662" s="122"/>
      <c r="D1662" s="122"/>
      <c r="E1662" s="122"/>
      <c r="F1662" s="122"/>
      <c r="G1662" s="86"/>
      <c r="H1662" s="61"/>
      <c r="I1662" s="61"/>
      <c r="J1662" s="61"/>
      <c r="K1662" s="122"/>
      <c r="L1662" s="199"/>
      <c r="M1662" s="122"/>
      <c r="N1662" s="63"/>
      <c r="O1662" s="63"/>
      <c r="P1662" s="63"/>
      <c r="Q1662" s="63"/>
      <c r="R1662" s="422"/>
      <c r="S1662" s="30" t="n">
        <f aca="false">P1662*R1662</f>
        <v>0</v>
      </c>
      <c r="T1662" s="123"/>
      <c r="U1662" s="192" t="n">
        <f aca="false">S1662*$T$828/SUM($S$828:$S$841)</f>
        <v>0</v>
      </c>
      <c r="V1662" s="30" t="n">
        <f aca="false">U1662+S1662</f>
        <v>0</v>
      </c>
      <c r="W1662" s="30" t="e">
        <f aca="false">V1662/P1662</f>
        <v>#DIV/0!</v>
      </c>
    </row>
    <row r="1663" customFormat="false" ht="15" hidden="false" customHeight="true" outlineLevel="0" collapsed="false">
      <c r="A1663" s="122"/>
      <c r="B1663" s="122"/>
      <c r="C1663" s="122"/>
      <c r="D1663" s="122"/>
      <c r="E1663" s="122"/>
      <c r="F1663" s="122"/>
      <c r="G1663" s="86"/>
      <c r="H1663" s="61"/>
      <c r="I1663" s="61"/>
      <c r="J1663" s="61"/>
      <c r="K1663" s="122"/>
      <c r="L1663" s="199"/>
      <c r="M1663" s="122"/>
      <c r="N1663" s="63"/>
      <c r="O1663" s="63"/>
      <c r="P1663" s="63"/>
      <c r="Q1663" s="63"/>
      <c r="R1663" s="422"/>
      <c r="S1663" s="30" t="n">
        <f aca="false">P1663*R1663</f>
        <v>0</v>
      </c>
      <c r="T1663" s="123"/>
      <c r="U1663" s="192" t="n">
        <f aca="false">S1663*$T$828/SUM($S$828:$S$841)</f>
        <v>0</v>
      </c>
      <c r="V1663" s="30" t="n">
        <f aca="false">U1663+S1663</f>
        <v>0</v>
      </c>
      <c r="W1663" s="30" t="e">
        <f aca="false">V1663/P1663</f>
        <v>#DIV/0!</v>
      </c>
    </row>
    <row r="1664" customFormat="false" ht="15" hidden="false" customHeight="true" outlineLevel="0" collapsed="false">
      <c r="A1664" s="122"/>
      <c r="B1664" s="122"/>
      <c r="C1664" s="122"/>
      <c r="D1664" s="122"/>
      <c r="E1664" s="122"/>
      <c r="F1664" s="122"/>
      <c r="G1664" s="86"/>
      <c r="H1664" s="61"/>
      <c r="I1664" s="61"/>
      <c r="J1664" s="61"/>
      <c r="K1664" s="122"/>
      <c r="L1664" s="199"/>
      <c r="M1664" s="122"/>
      <c r="N1664" s="63"/>
      <c r="O1664" s="63"/>
      <c r="P1664" s="63"/>
      <c r="Q1664" s="63"/>
      <c r="R1664" s="422"/>
      <c r="S1664" s="30" t="n">
        <f aca="false">P1664*R1664</f>
        <v>0</v>
      </c>
      <c r="T1664" s="123"/>
      <c r="U1664" s="192" t="n">
        <f aca="false">S1664*$T$828/SUM($S$828:$S$841)</f>
        <v>0</v>
      </c>
      <c r="V1664" s="30" t="n">
        <f aca="false">U1664+S1664</f>
        <v>0</v>
      </c>
      <c r="W1664" s="30" t="e">
        <f aca="false">V1664/P1664</f>
        <v>#DIV/0!</v>
      </c>
    </row>
    <row r="1665" customFormat="false" ht="15" hidden="false" customHeight="true" outlineLevel="0" collapsed="false">
      <c r="A1665" s="122"/>
      <c r="B1665" s="122"/>
      <c r="C1665" s="122"/>
      <c r="D1665" s="122"/>
      <c r="E1665" s="122"/>
      <c r="F1665" s="122"/>
      <c r="G1665" s="86"/>
      <c r="H1665" s="61"/>
      <c r="I1665" s="61"/>
      <c r="J1665" s="61"/>
      <c r="K1665" s="122"/>
      <c r="L1665" s="199"/>
      <c r="M1665" s="122"/>
      <c r="N1665" s="63"/>
      <c r="O1665" s="63"/>
      <c r="P1665" s="63"/>
      <c r="Q1665" s="63"/>
      <c r="R1665" s="422"/>
      <c r="S1665" s="30" t="n">
        <f aca="false">P1665*R1665</f>
        <v>0</v>
      </c>
      <c r="T1665" s="123"/>
      <c r="U1665" s="192" t="n">
        <f aca="false">S1665*$T$828/SUM($S$828:$S$841)</f>
        <v>0</v>
      </c>
      <c r="V1665" s="30" t="n">
        <f aca="false">U1665+S1665</f>
        <v>0</v>
      </c>
      <c r="W1665" s="30" t="e">
        <f aca="false">V1665/P1665</f>
        <v>#DIV/0!</v>
      </c>
    </row>
    <row r="1666" customFormat="false" ht="15" hidden="false" customHeight="true" outlineLevel="0" collapsed="false">
      <c r="A1666" s="122"/>
      <c r="B1666" s="122"/>
      <c r="C1666" s="122"/>
      <c r="D1666" s="122"/>
      <c r="E1666" s="122"/>
      <c r="F1666" s="122"/>
      <c r="G1666" s="86"/>
      <c r="H1666" s="61"/>
      <c r="I1666" s="61"/>
      <c r="J1666" s="61"/>
      <c r="K1666" s="122"/>
      <c r="L1666" s="199"/>
      <c r="M1666" s="122"/>
      <c r="N1666" s="63"/>
      <c r="O1666" s="63"/>
      <c r="P1666" s="63"/>
      <c r="Q1666" s="63"/>
      <c r="R1666" s="422"/>
      <c r="S1666" s="30" t="n">
        <f aca="false">P1666*R1666</f>
        <v>0</v>
      </c>
      <c r="T1666" s="123"/>
      <c r="U1666" s="192" t="n">
        <f aca="false">S1666*$T$828/SUM($S$828:$S$841)</f>
        <v>0</v>
      </c>
      <c r="V1666" s="30" t="n">
        <f aca="false">U1666+S1666</f>
        <v>0</v>
      </c>
      <c r="W1666" s="30" t="e">
        <f aca="false">V1666/P1666</f>
        <v>#DIV/0!</v>
      </c>
    </row>
    <row r="1667" customFormat="false" ht="15" hidden="false" customHeight="true" outlineLevel="0" collapsed="false">
      <c r="A1667" s="122"/>
      <c r="B1667" s="122"/>
      <c r="C1667" s="122"/>
      <c r="D1667" s="122"/>
      <c r="E1667" s="122"/>
      <c r="F1667" s="122"/>
      <c r="G1667" s="86"/>
      <c r="H1667" s="61"/>
      <c r="I1667" s="61"/>
      <c r="J1667" s="61"/>
      <c r="K1667" s="122"/>
      <c r="L1667" s="199"/>
      <c r="M1667" s="122"/>
      <c r="N1667" s="63"/>
      <c r="O1667" s="63"/>
      <c r="P1667" s="63"/>
      <c r="Q1667" s="63"/>
      <c r="R1667" s="422"/>
      <c r="S1667" s="30" t="n">
        <f aca="false">P1667*R1667</f>
        <v>0</v>
      </c>
      <c r="T1667" s="123"/>
      <c r="U1667" s="192" t="n">
        <f aca="false">S1667*$T$828/SUM($S$828:$S$841)</f>
        <v>0</v>
      </c>
      <c r="V1667" s="30" t="n">
        <f aca="false">U1667+S1667</f>
        <v>0</v>
      </c>
      <c r="W1667" s="30" t="e">
        <f aca="false">V1667/P1667</f>
        <v>#DIV/0!</v>
      </c>
    </row>
    <row r="1668" customFormat="false" ht="15" hidden="false" customHeight="true" outlineLevel="0" collapsed="false">
      <c r="A1668" s="122"/>
      <c r="B1668" s="122"/>
      <c r="C1668" s="122"/>
      <c r="D1668" s="122"/>
      <c r="E1668" s="122"/>
      <c r="F1668" s="122"/>
      <c r="G1668" s="86"/>
      <c r="H1668" s="61"/>
      <c r="I1668" s="61"/>
      <c r="J1668" s="61"/>
      <c r="K1668" s="122"/>
      <c r="L1668" s="199"/>
      <c r="M1668" s="122"/>
      <c r="N1668" s="63"/>
      <c r="O1668" s="63"/>
      <c r="P1668" s="63"/>
      <c r="Q1668" s="63"/>
      <c r="R1668" s="422"/>
      <c r="S1668" s="30" t="n">
        <f aca="false">P1668*R1668</f>
        <v>0</v>
      </c>
      <c r="T1668" s="123"/>
      <c r="U1668" s="192" t="n">
        <f aca="false">S1668*$T$828/SUM($S$828:$S$841)</f>
        <v>0</v>
      </c>
      <c r="V1668" s="30" t="n">
        <f aca="false">U1668+S1668</f>
        <v>0</v>
      </c>
      <c r="W1668" s="30" t="e">
        <f aca="false">V1668/P1668</f>
        <v>#DIV/0!</v>
      </c>
    </row>
    <row r="1669" customFormat="false" ht="15" hidden="false" customHeight="true" outlineLevel="0" collapsed="false">
      <c r="A1669" s="122"/>
      <c r="B1669" s="122"/>
      <c r="C1669" s="122"/>
      <c r="D1669" s="122"/>
      <c r="E1669" s="122"/>
      <c r="F1669" s="122"/>
      <c r="G1669" s="86"/>
      <c r="H1669" s="61"/>
      <c r="I1669" s="61"/>
      <c r="J1669" s="61"/>
      <c r="K1669" s="122"/>
      <c r="L1669" s="199"/>
      <c r="M1669" s="122"/>
      <c r="N1669" s="63"/>
      <c r="O1669" s="63"/>
      <c r="P1669" s="63"/>
      <c r="Q1669" s="63"/>
      <c r="R1669" s="422"/>
      <c r="S1669" s="30" t="n">
        <f aca="false">P1669*R1669</f>
        <v>0</v>
      </c>
      <c r="T1669" s="123"/>
      <c r="U1669" s="192" t="n">
        <f aca="false">S1669*$T$828/SUM($S$828:$S$841)</f>
        <v>0</v>
      </c>
      <c r="V1669" s="30" t="n">
        <f aca="false">U1669+S1669</f>
        <v>0</v>
      </c>
      <c r="W1669" s="30" t="e">
        <f aca="false">V1669/P1669</f>
        <v>#DIV/0!</v>
      </c>
    </row>
    <row r="1670" customFormat="false" ht="15" hidden="false" customHeight="true" outlineLevel="0" collapsed="false">
      <c r="A1670" s="122"/>
      <c r="B1670" s="122"/>
      <c r="C1670" s="122"/>
      <c r="D1670" s="122"/>
      <c r="E1670" s="122"/>
      <c r="F1670" s="122"/>
      <c r="G1670" s="86"/>
      <c r="H1670" s="61"/>
      <c r="I1670" s="61"/>
      <c r="J1670" s="61"/>
      <c r="K1670" s="122"/>
      <c r="L1670" s="199"/>
      <c r="M1670" s="122"/>
      <c r="N1670" s="63"/>
      <c r="O1670" s="63"/>
      <c r="P1670" s="63"/>
      <c r="Q1670" s="63"/>
      <c r="R1670" s="422"/>
      <c r="S1670" s="30" t="n">
        <f aca="false">P1670*R1670</f>
        <v>0</v>
      </c>
      <c r="T1670" s="123"/>
      <c r="U1670" s="192" t="n">
        <f aca="false">S1670*$T$828/SUM($S$828:$S$841)</f>
        <v>0</v>
      </c>
      <c r="V1670" s="30" t="n">
        <f aca="false">U1670+S1670</f>
        <v>0</v>
      </c>
      <c r="W1670" s="30" t="e">
        <f aca="false">V1670/P1670</f>
        <v>#DIV/0!</v>
      </c>
    </row>
    <row r="1671" customFormat="false" ht="15" hidden="false" customHeight="true" outlineLevel="0" collapsed="false">
      <c r="A1671" s="122"/>
      <c r="B1671" s="122"/>
      <c r="C1671" s="122"/>
      <c r="D1671" s="122"/>
      <c r="E1671" s="122"/>
      <c r="F1671" s="122"/>
      <c r="G1671" s="86"/>
      <c r="H1671" s="61"/>
      <c r="I1671" s="61"/>
      <c r="J1671" s="61"/>
      <c r="K1671" s="122"/>
      <c r="L1671" s="199"/>
      <c r="M1671" s="122"/>
      <c r="N1671" s="63"/>
      <c r="O1671" s="63"/>
      <c r="P1671" s="63"/>
      <c r="Q1671" s="63"/>
      <c r="R1671" s="422"/>
      <c r="S1671" s="30" t="n">
        <f aca="false">P1671*R1671</f>
        <v>0</v>
      </c>
      <c r="T1671" s="123"/>
      <c r="U1671" s="192" t="n">
        <f aca="false">S1671*$T$828/SUM($S$828:$S$841)</f>
        <v>0</v>
      </c>
      <c r="V1671" s="30" t="n">
        <f aca="false">U1671+S1671</f>
        <v>0</v>
      </c>
      <c r="W1671" s="30" t="e">
        <f aca="false">V1671/P1671</f>
        <v>#DIV/0!</v>
      </c>
    </row>
    <row r="1672" customFormat="false" ht="15" hidden="false" customHeight="true" outlineLevel="0" collapsed="false">
      <c r="A1672" s="122"/>
      <c r="B1672" s="122"/>
      <c r="C1672" s="122"/>
      <c r="D1672" s="122"/>
      <c r="E1672" s="122"/>
      <c r="F1672" s="122"/>
      <c r="G1672" s="86"/>
      <c r="H1672" s="61"/>
      <c r="I1672" s="61"/>
      <c r="J1672" s="61"/>
      <c r="K1672" s="122"/>
      <c r="L1672" s="199"/>
      <c r="M1672" s="122"/>
      <c r="N1672" s="63"/>
      <c r="O1672" s="63"/>
      <c r="P1672" s="63"/>
      <c r="Q1672" s="63"/>
      <c r="R1672" s="422"/>
      <c r="S1672" s="30" t="n">
        <f aca="false">P1672*R1672</f>
        <v>0</v>
      </c>
      <c r="T1672" s="123"/>
      <c r="U1672" s="192" t="n">
        <f aca="false">S1672*$T$828/SUM($S$828:$S$841)</f>
        <v>0</v>
      </c>
      <c r="V1672" s="30" t="n">
        <f aca="false">U1672+S1672</f>
        <v>0</v>
      </c>
      <c r="W1672" s="30" t="e">
        <f aca="false">V1672/P1672</f>
        <v>#DIV/0!</v>
      </c>
    </row>
    <row r="1673" customFormat="false" ht="15" hidden="false" customHeight="true" outlineLevel="0" collapsed="false">
      <c r="A1673" s="122"/>
      <c r="B1673" s="122"/>
      <c r="C1673" s="122"/>
      <c r="D1673" s="122"/>
      <c r="E1673" s="122"/>
      <c r="F1673" s="122"/>
      <c r="G1673" s="86"/>
      <c r="H1673" s="61"/>
      <c r="I1673" s="61"/>
      <c r="J1673" s="61"/>
      <c r="K1673" s="122"/>
      <c r="L1673" s="199"/>
      <c r="M1673" s="122"/>
      <c r="N1673" s="63"/>
      <c r="O1673" s="63"/>
      <c r="P1673" s="63"/>
      <c r="Q1673" s="63"/>
      <c r="R1673" s="422"/>
      <c r="S1673" s="30" t="n">
        <f aca="false">P1673*R1673</f>
        <v>0</v>
      </c>
      <c r="T1673" s="123"/>
      <c r="U1673" s="192" t="n">
        <f aca="false">S1673*$T$828/SUM($S$828:$S$841)</f>
        <v>0</v>
      </c>
      <c r="V1673" s="30" t="n">
        <f aca="false">U1673+S1673</f>
        <v>0</v>
      </c>
      <c r="W1673" s="30" t="e">
        <f aca="false">V1673/P1673</f>
        <v>#DIV/0!</v>
      </c>
    </row>
    <row r="1674" customFormat="false" ht="15" hidden="false" customHeight="true" outlineLevel="0" collapsed="false">
      <c r="A1674" s="122"/>
      <c r="B1674" s="122"/>
      <c r="C1674" s="122"/>
      <c r="D1674" s="122"/>
      <c r="E1674" s="122"/>
      <c r="F1674" s="122"/>
      <c r="G1674" s="86"/>
      <c r="H1674" s="61"/>
      <c r="I1674" s="61"/>
      <c r="J1674" s="61"/>
      <c r="K1674" s="122"/>
      <c r="L1674" s="199"/>
      <c r="M1674" s="122"/>
      <c r="N1674" s="63"/>
      <c r="O1674" s="63"/>
      <c r="P1674" s="63"/>
      <c r="Q1674" s="63"/>
      <c r="R1674" s="422"/>
      <c r="S1674" s="30" t="n">
        <f aca="false">P1674*R1674</f>
        <v>0</v>
      </c>
      <c r="T1674" s="123"/>
      <c r="U1674" s="192" t="n">
        <f aca="false">S1674*$T$828/SUM($S$828:$S$841)</f>
        <v>0</v>
      </c>
      <c r="V1674" s="30" t="n">
        <f aca="false">U1674+S1674</f>
        <v>0</v>
      </c>
      <c r="W1674" s="30" t="e">
        <f aca="false">V1674/P1674</f>
        <v>#DIV/0!</v>
      </c>
    </row>
    <row r="1675" customFormat="false" ht="15.75" hidden="false" customHeight="true" outlineLevel="0" collapsed="false">
      <c r="A1675" s="122"/>
      <c r="B1675" s="122"/>
      <c r="C1675" s="122"/>
      <c r="D1675" s="122"/>
      <c r="E1675" s="122"/>
      <c r="F1675" s="122"/>
      <c r="G1675" s="86"/>
      <c r="H1675" s="61"/>
      <c r="I1675" s="61"/>
      <c r="J1675" s="61"/>
      <c r="K1675" s="122"/>
      <c r="L1675" s="199"/>
      <c r="M1675" s="122"/>
      <c r="N1675" s="63"/>
      <c r="O1675" s="63"/>
      <c r="P1675" s="63"/>
      <c r="Q1675" s="63"/>
      <c r="R1675" s="422"/>
      <c r="S1675" s="30" t="n">
        <f aca="false">P1675*R1675</f>
        <v>0</v>
      </c>
      <c r="T1675" s="123"/>
      <c r="U1675" s="192" t="n">
        <f aca="false">S1675*$T$828/SUM($S$828:$S$841)</f>
        <v>0</v>
      </c>
      <c r="V1675" s="30" t="n">
        <f aca="false">U1675+S1675</f>
        <v>0</v>
      </c>
      <c r="W1675" s="30" t="e">
        <f aca="false">V1675/P1675</f>
        <v>#DIV/0!</v>
      </c>
    </row>
    <row r="1676" customFormat="false" ht="15.75" hidden="false" customHeight="true" outlineLevel="0" collapsed="false">
      <c r="A1676" s="122"/>
      <c r="B1676" s="122"/>
      <c r="C1676" s="122"/>
      <c r="D1676" s="122"/>
      <c r="E1676" s="122"/>
      <c r="F1676" s="122"/>
      <c r="G1676" s="86"/>
      <c r="H1676" s="61"/>
      <c r="I1676" s="61"/>
      <c r="J1676" s="61"/>
      <c r="K1676" s="122"/>
      <c r="L1676" s="199"/>
      <c r="M1676" s="122"/>
      <c r="N1676" s="63"/>
      <c r="O1676" s="63"/>
      <c r="P1676" s="63"/>
      <c r="Q1676" s="63"/>
      <c r="R1676" s="422"/>
      <c r="S1676" s="30" t="n">
        <f aca="false">P1676*R1676</f>
        <v>0</v>
      </c>
      <c r="T1676" s="123"/>
      <c r="U1676" s="192" t="n">
        <f aca="false">S1676*$T$828/SUM($S$828:$S$841)</f>
        <v>0</v>
      </c>
      <c r="V1676" s="30" t="n">
        <f aca="false">U1676+S1676</f>
        <v>0</v>
      </c>
      <c r="W1676" s="30" t="e">
        <f aca="false">V1676/P1676</f>
        <v>#DIV/0!</v>
      </c>
    </row>
    <row r="1677" customFormat="false" ht="15.75" hidden="false" customHeight="true" outlineLevel="0" collapsed="false">
      <c r="A1677" s="122"/>
      <c r="B1677" s="122"/>
      <c r="C1677" s="122"/>
      <c r="D1677" s="122"/>
      <c r="E1677" s="122"/>
      <c r="F1677" s="122"/>
      <c r="G1677" s="86"/>
      <c r="H1677" s="61"/>
      <c r="I1677" s="61"/>
      <c r="J1677" s="61"/>
      <c r="K1677" s="122"/>
      <c r="L1677" s="199"/>
      <c r="M1677" s="122"/>
      <c r="N1677" s="63"/>
      <c r="O1677" s="63"/>
      <c r="P1677" s="63"/>
      <c r="Q1677" s="63"/>
      <c r="R1677" s="422"/>
      <c r="S1677" s="30" t="n">
        <f aca="false">P1677*R1677</f>
        <v>0</v>
      </c>
      <c r="T1677" s="123"/>
      <c r="U1677" s="192" t="n">
        <f aca="false">S1677*$T$828/SUM($S$828:$S$841)</f>
        <v>0</v>
      </c>
      <c r="V1677" s="30" t="n">
        <f aca="false">U1677+S1677</f>
        <v>0</v>
      </c>
      <c r="W1677" s="30" t="e">
        <f aca="false">V1677/P1677</f>
        <v>#DIV/0!</v>
      </c>
    </row>
    <row r="1678" customFormat="false" ht="15.75" hidden="false" customHeight="true" outlineLevel="0" collapsed="false">
      <c r="A1678" s="122"/>
      <c r="B1678" s="122"/>
      <c r="C1678" s="122"/>
      <c r="D1678" s="122"/>
      <c r="E1678" s="122"/>
      <c r="F1678" s="122"/>
      <c r="G1678" s="86"/>
      <c r="H1678" s="61"/>
      <c r="I1678" s="61"/>
      <c r="J1678" s="61"/>
      <c r="K1678" s="122"/>
      <c r="L1678" s="199"/>
      <c r="M1678" s="122"/>
      <c r="N1678" s="63"/>
      <c r="O1678" s="63"/>
      <c r="P1678" s="63"/>
      <c r="Q1678" s="63"/>
      <c r="R1678" s="422"/>
      <c r="S1678" s="30" t="n">
        <f aca="false">P1678*R1678</f>
        <v>0</v>
      </c>
      <c r="T1678" s="123"/>
      <c r="U1678" s="192" t="n">
        <f aca="false">S1678*$T$828/SUM($S$828:$S$841)</f>
        <v>0</v>
      </c>
      <c r="V1678" s="30" t="n">
        <f aca="false">U1678+S1678</f>
        <v>0</v>
      </c>
      <c r="W1678" s="30" t="e">
        <f aca="false">V1678/P1678</f>
        <v>#DIV/0!</v>
      </c>
    </row>
    <row r="1679" customFormat="false" ht="15.75" hidden="false" customHeight="true" outlineLevel="0" collapsed="false">
      <c r="A1679" s="122"/>
      <c r="B1679" s="122"/>
      <c r="C1679" s="122"/>
      <c r="D1679" s="122"/>
      <c r="E1679" s="122"/>
      <c r="F1679" s="122"/>
      <c r="G1679" s="86"/>
      <c r="H1679" s="61"/>
      <c r="I1679" s="61"/>
      <c r="J1679" s="61"/>
      <c r="K1679" s="122"/>
      <c r="L1679" s="199"/>
      <c r="M1679" s="122"/>
      <c r="N1679" s="63"/>
      <c r="O1679" s="63"/>
      <c r="P1679" s="63"/>
      <c r="Q1679" s="63"/>
      <c r="R1679" s="422"/>
      <c r="S1679" s="30" t="n">
        <f aca="false">P1679*R1679</f>
        <v>0</v>
      </c>
      <c r="T1679" s="123"/>
      <c r="U1679" s="192" t="n">
        <f aca="false">S1679*$T$828/SUM($S$828:$S$841)</f>
        <v>0</v>
      </c>
      <c r="V1679" s="30" t="n">
        <f aca="false">U1679+S1679</f>
        <v>0</v>
      </c>
      <c r="W1679" s="30" t="e">
        <f aca="false">V1679/P1679</f>
        <v>#DIV/0!</v>
      </c>
    </row>
    <row r="1680" customFormat="false" ht="15.75" hidden="false" customHeight="true" outlineLevel="0" collapsed="false">
      <c r="A1680" s="122"/>
      <c r="B1680" s="122"/>
      <c r="C1680" s="122"/>
      <c r="D1680" s="122"/>
      <c r="E1680" s="122"/>
      <c r="F1680" s="122"/>
      <c r="G1680" s="86"/>
      <c r="H1680" s="61"/>
      <c r="I1680" s="61"/>
      <c r="J1680" s="61"/>
      <c r="K1680" s="122"/>
      <c r="L1680" s="199"/>
      <c r="M1680" s="122"/>
      <c r="N1680" s="63"/>
      <c r="O1680" s="63"/>
      <c r="P1680" s="63"/>
      <c r="Q1680" s="63"/>
      <c r="R1680" s="422"/>
      <c r="S1680" s="30" t="n">
        <f aca="false">P1680*R1680</f>
        <v>0</v>
      </c>
      <c r="T1680" s="123"/>
      <c r="U1680" s="192" t="n">
        <f aca="false">S1680*$T$828/SUM($S$828:$S$841)</f>
        <v>0</v>
      </c>
      <c r="V1680" s="30" t="n">
        <f aca="false">U1680+S1680</f>
        <v>0</v>
      </c>
      <c r="W1680" s="30" t="e">
        <f aca="false">V1680/P1680</f>
        <v>#DIV/0!</v>
      </c>
    </row>
    <row r="1681" customFormat="false" ht="15.75" hidden="false" customHeight="true" outlineLevel="0" collapsed="false">
      <c r="A1681" s="122"/>
      <c r="B1681" s="122"/>
      <c r="C1681" s="122"/>
      <c r="D1681" s="122"/>
      <c r="E1681" s="122"/>
      <c r="F1681" s="122"/>
      <c r="G1681" s="86"/>
      <c r="H1681" s="61"/>
      <c r="I1681" s="61"/>
      <c r="J1681" s="61"/>
      <c r="K1681" s="122"/>
      <c r="L1681" s="199"/>
      <c r="M1681" s="122"/>
      <c r="N1681" s="63"/>
      <c r="O1681" s="63"/>
      <c r="P1681" s="63"/>
      <c r="Q1681" s="63"/>
      <c r="R1681" s="422"/>
      <c r="S1681" s="30" t="n">
        <f aca="false">P1681*R1681</f>
        <v>0</v>
      </c>
      <c r="T1681" s="123"/>
      <c r="U1681" s="192" t="n">
        <f aca="false">S1681*$T$828/SUM($S$828:$S$841)</f>
        <v>0</v>
      </c>
      <c r="V1681" s="30" t="n">
        <f aca="false">U1681+S1681</f>
        <v>0</v>
      </c>
      <c r="W1681" s="30" t="e">
        <f aca="false">V1681/P1681</f>
        <v>#DIV/0!</v>
      </c>
    </row>
    <row r="1682" customFormat="false" ht="15" hidden="false" customHeight="false" outlineLevel="0" collapsed="false">
      <c r="A1682" s="122"/>
      <c r="B1682" s="122"/>
      <c r="C1682" s="122"/>
      <c r="D1682" s="122"/>
      <c r="E1682" s="122"/>
      <c r="F1682" s="122"/>
      <c r="G1682" s="86"/>
      <c r="H1682" s="61"/>
      <c r="I1682" s="61"/>
      <c r="J1682" s="61"/>
      <c r="K1682" s="122"/>
      <c r="L1682" s="199"/>
      <c r="M1682" s="122"/>
      <c r="N1682" s="63"/>
      <c r="O1682" s="63"/>
      <c r="P1682" s="63"/>
      <c r="Q1682" s="63"/>
      <c r="R1682" s="422"/>
      <c r="S1682" s="30" t="n">
        <f aca="false">P1682*R1682</f>
        <v>0</v>
      </c>
      <c r="T1682" s="123"/>
      <c r="U1682" s="192" t="n">
        <f aca="false">S1682*$T$828/SUM($S$828:$S$841)</f>
        <v>0</v>
      </c>
      <c r="V1682" s="30" t="n">
        <f aca="false">U1682+S1682</f>
        <v>0</v>
      </c>
      <c r="W1682" s="30" t="e">
        <f aca="false">V1682/P1682</f>
        <v>#DIV/0!</v>
      </c>
    </row>
    <row r="1683" customFormat="false" ht="15" hidden="false" customHeight="false" outlineLevel="0" collapsed="false">
      <c r="A1683" s="122"/>
      <c r="B1683" s="122"/>
      <c r="C1683" s="122"/>
      <c r="D1683" s="122"/>
      <c r="E1683" s="122"/>
      <c r="F1683" s="122"/>
      <c r="G1683" s="86"/>
      <c r="H1683" s="61"/>
      <c r="I1683" s="61"/>
      <c r="J1683" s="61"/>
      <c r="K1683" s="122"/>
      <c r="L1683" s="199"/>
      <c r="M1683" s="122"/>
      <c r="N1683" s="63"/>
      <c r="O1683" s="63"/>
      <c r="P1683" s="63"/>
      <c r="Q1683" s="63"/>
      <c r="R1683" s="422"/>
      <c r="S1683" s="30" t="n">
        <f aca="false">P1683*R1683</f>
        <v>0</v>
      </c>
      <c r="T1683" s="123"/>
      <c r="U1683" s="192" t="n">
        <f aca="false">S1683*$T$828/SUM($S$828:$S$841)</f>
        <v>0</v>
      </c>
      <c r="V1683" s="30" t="n">
        <f aca="false">U1683+S1683</f>
        <v>0</v>
      </c>
      <c r="W1683" s="30" t="e">
        <f aca="false">V1683/P1683</f>
        <v>#DIV/0!</v>
      </c>
    </row>
    <row r="1684" customFormat="false" ht="15" hidden="false" customHeight="false" outlineLevel="0" collapsed="false">
      <c r="A1684" s="122"/>
      <c r="B1684" s="122"/>
      <c r="C1684" s="122"/>
      <c r="D1684" s="122"/>
      <c r="E1684" s="122"/>
      <c r="F1684" s="122"/>
      <c r="G1684" s="86"/>
      <c r="H1684" s="61"/>
      <c r="I1684" s="61"/>
      <c r="J1684" s="61"/>
      <c r="K1684" s="122"/>
      <c r="L1684" s="199"/>
      <c r="M1684" s="122"/>
      <c r="N1684" s="63"/>
      <c r="O1684" s="63"/>
      <c r="P1684" s="63"/>
      <c r="Q1684" s="63"/>
      <c r="R1684" s="422"/>
      <c r="S1684" s="30" t="n">
        <f aca="false">P1684*R1684</f>
        <v>0</v>
      </c>
      <c r="T1684" s="123"/>
      <c r="U1684" s="192" t="n">
        <f aca="false">S1684*$T$828/SUM($S$828:$S$841)</f>
        <v>0</v>
      </c>
      <c r="V1684" s="30" t="n">
        <f aca="false">U1684+S1684</f>
        <v>0</v>
      </c>
      <c r="W1684" s="30" t="e">
        <f aca="false">V1684/P1684</f>
        <v>#DIV/0!</v>
      </c>
    </row>
    <row r="1685" customFormat="false" ht="15" hidden="false" customHeight="false" outlineLevel="0" collapsed="false">
      <c r="A1685" s="122"/>
      <c r="B1685" s="122"/>
      <c r="C1685" s="122"/>
      <c r="D1685" s="122"/>
      <c r="E1685" s="122"/>
      <c r="F1685" s="122"/>
      <c r="G1685" s="86"/>
      <c r="H1685" s="61"/>
      <c r="I1685" s="61"/>
      <c r="J1685" s="61"/>
      <c r="K1685" s="122"/>
      <c r="L1685" s="199"/>
      <c r="M1685" s="122"/>
      <c r="N1685" s="63"/>
      <c r="O1685" s="63"/>
      <c r="P1685" s="63"/>
      <c r="Q1685" s="63"/>
      <c r="R1685" s="422"/>
      <c r="S1685" s="30" t="n">
        <f aca="false">P1685*R1685</f>
        <v>0</v>
      </c>
      <c r="T1685" s="123"/>
      <c r="U1685" s="192" t="n">
        <f aca="false">S1685*$T$828/SUM($S$828:$S$841)</f>
        <v>0</v>
      </c>
      <c r="V1685" s="30" t="n">
        <f aca="false">U1685+S1685</f>
        <v>0</v>
      </c>
      <c r="W1685" s="30" t="e">
        <f aca="false">V1685/P1685</f>
        <v>#DIV/0!</v>
      </c>
    </row>
    <row r="1686" customFormat="false" ht="15" hidden="false" customHeight="false" outlineLevel="0" collapsed="false">
      <c r="A1686" s="122"/>
      <c r="B1686" s="122"/>
      <c r="C1686" s="122"/>
      <c r="D1686" s="122"/>
      <c r="E1686" s="122"/>
      <c r="F1686" s="122"/>
      <c r="G1686" s="86"/>
      <c r="H1686" s="61"/>
      <c r="I1686" s="61"/>
      <c r="J1686" s="61"/>
      <c r="K1686" s="122"/>
      <c r="L1686" s="199"/>
      <c r="M1686" s="122"/>
      <c r="N1686" s="63"/>
      <c r="O1686" s="63"/>
      <c r="P1686" s="63"/>
      <c r="Q1686" s="63"/>
      <c r="R1686" s="422"/>
      <c r="S1686" s="30" t="n">
        <f aca="false">P1686*R1686</f>
        <v>0</v>
      </c>
      <c r="T1686" s="123"/>
      <c r="U1686" s="192" t="n">
        <f aca="false">S1686*$T$828/SUM($S$828:$S$841)</f>
        <v>0</v>
      </c>
      <c r="V1686" s="30" t="n">
        <f aca="false">U1686+S1686</f>
        <v>0</v>
      </c>
      <c r="W1686" s="30" t="e">
        <f aca="false">V1686/P1686</f>
        <v>#DIV/0!</v>
      </c>
    </row>
    <row r="1687" customFormat="false" ht="15" hidden="false" customHeight="false" outlineLevel="0" collapsed="false">
      <c r="A1687" s="122"/>
      <c r="B1687" s="122"/>
      <c r="C1687" s="122"/>
      <c r="D1687" s="122"/>
      <c r="E1687" s="122"/>
      <c r="F1687" s="122"/>
      <c r="G1687" s="86"/>
      <c r="H1687" s="61"/>
      <c r="I1687" s="61"/>
      <c r="J1687" s="61"/>
      <c r="K1687" s="122"/>
      <c r="L1687" s="199"/>
      <c r="M1687" s="122"/>
      <c r="N1687" s="63"/>
      <c r="O1687" s="63"/>
      <c r="P1687" s="63"/>
      <c r="Q1687" s="63"/>
      <c r="R1687" s="422"/>
      <c r="S1687" s="30" t="n">
        <f aca="false">P1687*R1687</f>
        <v>0</v>
      </c>
      <c r="T1687" s="123"/>
      <c r="U1687" s="192" t="n">
        <f aca="false">S1687*$T$828/SUM($S$828:$S$841)</f>
        <v>0</v>
      </c>
      <c r="V1687" s="30" t="n">
        <f aca="false">U1687+S1687</f>
        <v>0</v>
      </c>
      <c r="W1687" s="30" t="e">
        <f aca="false">V1687/P1687</f>
        <v>#DIV/0!</v>
      </c>
    </row>
    <row r="1688" customFormat="false" ht="15" hidden="false" customHeight="false" outlineLevel="0" collapsed="false">
      <c r="A1688" s="122"/>
      <c r="B1688" s="122"/>
      <c r="C1688" s="122"/>
      <c r="D1688" s="122"/>
      <c r="E1688" s="122"/>
      <c r="F1688" s="122"/>
      <c r="G1688" s="86"/>
      <c r="H1688" s="61"/>
      <c r="I1688" s="61"/>
      <c r="J1688" s="61"/>
      <c r="K1688" s="122"/>
      <c r="L1688" s="199"/>
      <c r="M1688" s="122"/>
      <c r="N1688" s="63"/>
      <c r="O1688" s="63"/>
      <c r="P1688" s="63"/>
      <c r="Q1688" s="63"/>
      <c r="R1688" s="422"/>
      <c r="S1688" s="30" t="n">
        <f aca="false">P1688*R1688</f>
        <v>0</v>
      </c>
      <c r="T1688" s="123"/>
      <c r="U1688" s="192" t="n">
        <f aca="false">S1688*$T$828/SUM($S$828:$S$841)</f>
        <v>0</v>
      </c>
      <c r="V1688" s="30" t="n">
        <f aca="false">U1688+S1688</f>
        <v>0</v>
      </c>
      <c r="W1688" s="30" t="e">
        <f aca="false">V1688/P1688</f>
        <v>#DIV/0!</v>
      </c>
    </row>
    <row r="1689" customFormat="false" ht="15" hidden="false" customHeight="false" outlineLevel="0" collapsed="false">
      <c r="A1689" s="122"/>
      <c r="B1689" s="122"/>
      <c r="C1689" s="122"/>
      <c r="D1689" s="122"/>
      <c r="E1689" s="122"/>
      <c r="F1689" s="122"/>
      <c r="G1689" s="86"/>
      <c r="H1689" s="61"/>
      <c r="I1689" s="61"/>
      <c r="J1689" s="61"/>
      <c r="K1689" s="122"/>
      <c r="L1689" s="199"/>
      <c r="M1689" s="122"/>
      <c r="N1689" s="63"/>
      <c r="O1689" s="63"/>
      <c r="P1689" s="63"/>
      <c r="Q1689" s="63"/>
      <c r="R1689" s="422"/>
      <c r="S1689" s="30" t="n">
        <f aca="false">P1689*R1689</f>
        <v>0</v>
      </c>
      <c r="T1689" s="123"/>
      <c r="U1689" s="192" t="n">
        <f aca="false">S1689*$T$828/SUM($S$828:$S$841)</f>
        <v>0</v>
      </c>
      <c r="V1689" s="30" t="n">
        <f aca="false">U1689+S1689</f>
        <v>0</v>
      </c>
      <c r="W1689" s="30" t="e">
        <f aca="false">V1689/P1689</f>
        <v>#DIV/0!</v>
      </c>
    </row>
    <row r="1690" customFormat="false" ht="15" hidden="false" customHeight="false" outlineLevel="0" collapsed="false">
      <c r="A1690" s="122"/>
      <c r="B1690" s="122"/>
      <c r="C1690" s="122"/>
      <c r="D1690" s="122"/>
      <c r="E1690" s="122"/>
      <c r="F1690" s="122"/>
      <c r="G1690" s="86"/>
      <c r="H1690" s="61"/>
      <c r="I1690" s="61"/>
      <c r="J1690" s="61"/>
      <c r="K1690" s="122"/>
      <c r="L1690" s="199"/>
      <c r="M1690" s="122"/>
      <c r="N1690" s="63"/>
      <c r="O1690" s="63"/>
      <c r="P1690" s="63"/>
      <c r="Q1690" s="63"/>
      <c r="R1690" s="422"/>
      <c r="S1690" s="30" t="n">
        <f aca="false">P1690*R1690</f>
        <v>0</v>
      </c>
      <c r="T1690" s="123"/>
      <c r="U1690" s="192" t="n">
        <f aca="false">S1690*$T$828/SUM($S$828:$S$841)</f>
        <v>0</v>
      </c>
      <c r="V1690" s="30" t="n">
        <f aca="false">U1690+S1690</f>
        <v>0</v>
      </c>
      <c r="W1690" s="30" t="e">
        <f aca="false">V1690/P1690</f>
        <v>#DIV/0!</v>
      </c>
    </row>
    <row r="1691" customFormat="false" ht="15" hidden="false" customHeight="false" outlineLevel="0" collapsed="false">
      <c r="A1691" s="122"/>
      <c r="B1691" s="122"/>
      <c r="C1691" s="122"/>
      <c r="D1691" s="122"/>
      <c r="E1691" s="122"/>
      <c r="F1691" s="122"/>
      <c r="G1691" s="86"/>
      <c r="H1691" s="61"/>
      <c r="I1691" s="61"/>
      <c r="J1691" s="61"/>
      <c r="K1691" s="122"/>
      <c r="L1691" s="199"/>
      <c r="M1691" s="122"/>
      <c r="N1691" s="63"/>
      <c r="O1691" s="63"/>
      <c r="P1691" s="63"/>
      <c r="Q1691" s="63"/>
      <c r="R1691" s="422"/>
      <c r="S1691" s="30" t="n">
        <f aca="false">P1691*R1691</f>
        <v>0</v>
      </c>
      <c r="T1691" s="123"/>
      <c r="U1691" s="192" t="n">
        <f aca="false">S1691*$T$828/SUM($S$828:$S$841)</f>
        <v>0</v>
      </c>
      <c r="V1691" s="30" t="n">
        <f aca="false">U1691+S1691</f>
        <v>0</v>
      </c>
      <c r="W1691" s="30" t="e">
        <f aca="false">V1691/P1691</f>
        <v>#DIV/0!</v>
      </c>
    </row>
    <row r="1692" customFormat="false" ht="15" hidden="false" customHeight="false" outlineLevel="0" collapsed="false">
      <c r="A1692" s="122"/>
      <c r="B1692" s="122"/>
      <c r="C1692" s="122"/>
      <c r="D1692" s="122"/>
      <c r="E1692" s="122"/>
      <c r="F1692" s="122"/>
      <c r="G1692" s="86"/>
      <c r="H1692" s="61"/>
      <c r="I1692" s="61"/>
      <c r="J1692" s="61"/>
      <c r="K1692" s="122"/>
      <c r="L1692" s="199"/>
      <c r="M1692" s="122"/>
      <c r="N1692" s="63"/>
      <c r="O1692" s="63"/>
      <c r="P1692" s="63"/>
      <c r="Q1692" s="63"/>
      <c r="R1692" s="422"/>
      <c r="S1692" s="30" t="n">
        <f aca="false">P1692*R1692</f>
        <v>0</v>
      </c>
      <c r="T1692" s="123"/>
      <c r="U1692" s="192" t="n">
        <f aca="false">S1692*$T$828/SUM($S$828:$S$841)</f>
        <v>0</v>
      </c>
      <c r="V1692" s="30" t="n">
        <f aca="false">U1692+S1692</f>
        <v>0</v>
      </c>
      <c r="W1692" s="30" t="e">
        <f aca="false">V1692/P1692</f>
        <v>#DIV/0!</v>
      </c>
    </row>
    <row r="1693" customFormat="false" ht="15" hidden="false" customHeight="false" outlineLevel="0" collapsed="false">
      <c r="A1693" s="122"/>
      <c r="B1693" s="122"/>
      <c r="C1693" s="122"/>
      <c r="D1693" s="122"/>
      <c r="E1693" s="122"/>
      <c r="F1693" s="122"/>
      <c r="G1693" s="86"/>
      <c r="H1693" s="61"/>
      <c r="I1693" s="61"/>
      <c r="J1693" s="61"/>
      <c r="K1693" s="122"/>
      <c r="L1693" s="199"/>
      <c r="M1693" s="122"/>
      <c r="N1693" s="63"/>
      <c r="O1693" s="63"/>
      <c r="P1693" s="63"/>
      <c r="Q1693" s="63"/>
      <c r="R1693" s="422"/>
      <c r="S1693" s="30" t="n">
        <f aca="false">P1693*R1693</f>
        <v>0</v>
      </c>
      <c r="T1693" s="123"/>
      <c r="U1693" s="192" t="n">
        <f aca="false">S1693*$T$828/SUM($S$828:$S$841)</f>
        <v>0</v>
      </c>
      <c r="V1693" s="30" t="n">
        <f aca="false">U1693+S1693</f>
        <v>0</v>
      </c>
      <c r="W1693" s="30" t="e">
        <f aca="false">V1693/P1693</f>
        <v>#DIV/0!</v>
      </c>
    </row>
    <row r="1694" customFormat="false" ht="15" hidden="false" customHeight="false" outlineLevel="0" collapsed="false">
      <c r="A1694" s="122"/>
      <c r="B1694" s="122"/>
      <c r="C1694" s="122"/>
      <c r="D1694" s="122"/>
      <c r="E1694" s="122"/>
      <c r="F1694" s="122"/>
      <c r="G1694" s="86"/>
      <c r="H1694" s="61"/>
      <c r="I1694" s="61"/>
      <c r="J1694" s="61"/>
      <c r="K1694" s="122"/>
      <c r="L1694" s="199"/>
      <c r="M1694" s="122"/>
      <c r="N1694" s="63"/>
      <c r="O1694" s="63"/>
      <c r="P1694" s="63"/>
      <c r="Q1694" s="63"/>
      <c r="R1694" s="422"/>
      <c r="S1694" s="30" t="n">
        <f aca="false">P1694*R1694</f>
        <v>0</v>
      </c>
      <c r="T1694" s="123"/>
      <c r="U1694" s="192" t="n">
        <f aca="false">S1694*$T$828/SUM($S$828:$S$841)</f>
        <v>0</v>
      </c>
      <c r="V1694" s="30" t="n">
        <f aca="false">U1694+S1694</f>
        <v>0</v>
      </c>
      <c r="W1694" s="30" t="e">
        <f aca="false">V1694/P1694</f>
        <v>#DIV/0!</v>
      </c>
    </row>
    <row r="1695" customFormat="false" ht="15" hidden="false" customHeight="false" outlineLevel="0" collapsed="false">
      <c r="A1695" s="122"/>
      <c r="B1695" s="122"/>
      <c r="C1695" s="122"/>
      <c r="D1695" s="122"/>
      <c r="E1695" s="122"/>
      <c r="F1695" s="122"/>
      <c r="G1695" s="86"/>
      <c r="H1695" s="61"/>
      <c r="I1695" s="61"/>
      <c r="J1695" s="61"/>
      <c r="K1695" s="122"/>
      <c r="L1695" s="199"/>
      <c r="M1695" s="122"/>
      <c r="N1695" s="63"/>
      <c r="O1695" s="63"/>
      <c r="P1695" s="63"/>
      <c r="Q1695" s="63"/>
      <c r="R1695" s="422"/>
      <c r="S1695" s="30" t="n">
        <f aca="false">P1695*R1695</f>
        <v>0</v>
      </c>
      <c r="T1695" s="123"/>
      <c r="U1695" s="192" t="n">
        <f aca="false">S1695*$T$828/SUM($S$828:$S$841)</f>
        <v>0</v>
      </c>
      <c r="V1695" s="30" t="n">
        <f aca="false">U1695+S1695</f>
        <v>0</v>
      </c>
      <c r="W1695" s="30" t="e">
        <f aca="false">V1695/P1695</f>
        <v>#DIV/0!</v>
      </c>
    </row>
    <row r="1696" customFormat="false" ht="15" hidden="false" customHeight="false" outlineLevel="0" collapsed="false">
      <c r="A1696" s="122"/>
      <c r="B1696" s="122"/>
      <c r="C1696" s="122"/>
      <c r="D1696" s="122"/>
      <c r="E1696" s="122"/>
      <c r="F1696" s="122"/>
      <c r="G1696" s="86"/>
      <c r="H1696" s="61"/>
      <c r="I1696" s="61"/>
      <c r="J1696" s="61"/>
      <c r="K1696" s="122"/>
      <c r="L1696" s="199"/>
      <c r="M1696" s="122"/>
      <c r="N1696" s="63"/>
      <c r="O1696" s="63"/>
      <c r="P1696" s="63"/>
      <c r="Q1696" s="63"/>
      <c r="R1696" s="422"/>
      <c r="S1696" s="30" t="n">
        <f aca="false">P1696*R1696</f>
        <v>0</v>
      </c>
      <c r="T1696" s="123"/>
      <c r="U1696" s="192" t="n">
        <f aca="false">S1696*$T$828/SUM($S$828:$S$841)</f>
        <v>0</v>
      </c>
      <c r="V1696" s="30" t="n">
        <f aca="false">U1696+S1696</f>
        <v>0</v>
      </c>
      <c r="W1696" s="30" t="e">
        <f aca="false">V1696/P1696</f>
        <v>#DIV/0!</v>
      </c>
    </row>
    <row r="1697" customFormat="false" ht="15" hidden="false" customHeight="false" outlineLevel="0" collapsed="false">
      <c r="A1697" s="122"/>
      <c r="B1697" s="122"/>
      <c r="C1697" s="122"/>
      <c r="D1697" s="122"/>
      <c r="E1697" s="122"/>
      <c r="F1697" s="122"/>
      <c r="G1697" s="86"/>
      <c r="H1697" s="61"/>
      <c r="I1697" s="61"/>
      <c r="J1697" s="61"/>
      <c r="K1697" s="122"/>
      <c r="L1697" s="199"/>
      <c r="M1697" s="122"/>
      <c r="N1697" s="63"/>
      <c r="O1697" s="63"/>
      <c r="P1697" s="63"/>
      <c r="Q1697" s="63"/>
      <c r="R1697" s="422"/>
      <c r="S1697" s="30" t="n">
        <f aca="false">P1697*R1697</f>
        <v>0</v>
      </c>
      <c r="T1697" s="123"/>
      <c r="U1697" s="192" t="n">
        <f aca="false">S1697*$T$828/SUM($S$828:$S$841)</f>
        <v>0</v>
      </c>
      <c r="V1697" s="30" t="n">
        <f aca="false">U1697+S1697</f>
        <v>0</v>
      </c>
      <c r="W1697" s="30" t="e">
        <f aca="false">V1697/P1697</f>
        <v>#DIV/0!</v>
      </c>
    </row>
    <row r="1698" customFormat="false" ht="15" hidden="false" customHeight="false" outlineLevel="0" collapsed="false">
      <c r="A1698" s="122"/>
      <c r="B1698" s="122"/>
      <c r="C1698" s="122"/>
      <c r="D1698" s="122"/>
      <c r="E1698" s="122"/>
      <c r="F1698" s="122"/>
      <c r="G1698" s="86"/>
      <c r="H1698" s="61"/>
      <c r="I1698" s="61"/>
      <c r="J1698" s="61"/>
      <c r="K1698" s="122"/>
      <c r="L1698" s="199"/>
      <c r="M1698" s="122"/>
      <c r="N1698" s="63"/>
      <c r="O1698" s="63"/>
      <c r="P1698" s="63"/>
      <c r="Q1698" s="63"/>
      <c r="R1698" s="422"/>
      <c r="S1698" s="30" t="n">
        <f aca="false">P1698*R1698</f>
        <v>0</v>
      </c>
      <c r="T1698" s="123"/>
      <c r="U1698" s="192" t="n">
        <f aca="false">S1698*$T$828/SUM($S$828:$S$841)</f>
        <v>0</v>
      </c>
      <c r="V1698" s="30" t="n">
        <f aca="false">U1698+S1698</f>
        <v>0</v>
      </c>
      <c r="W1698" s="30" t="e">
        <f aca="false">V1698/P1698</f>
        <v>#DIV/0!</v>
      </c>
    </row>
    <row r="1699" customFormat="false" ht="15" hidden="false" customHeight="false" outlineLevel="0" collapsed="false">
      <c r="A1699" s="122"/>
      <c r="B1699" s="122"/>
      <c r="C1699" s="122"/>
      <c r="D1699" s="122"/>
      <c r="E1699" s="122"/>
      <c r="F1699" s="122"/>
      <c r="G1699" s="86"/>
      <c r="H1699" s="61"/>
      <c r="I1699" s="61"/>
      <c r="J1699" s="61"/>
      <c r="K1699" s="122"/>
      <c r="L1699" s="199"/>
      <c r="M1699" s="122"/>
      <c r="N1699" s="63"/>
      <c r="O1699" s="63"/>
      <c r="P1699" s="63"/>
      <c r="Q1699" s="63"/>
      <c r="R1699" s="422"/>
      <c r="S1699" s="30" t="n">
        <f aca="false">P1699*R1699</f>
        <v>0</v>
      </c>
      <c r="T1699" s="123"/>
      <c r="U1699" s="192" t="n">
        <f aca="false">S1699*$T$828/SUM($S$828:$S$841)</f>
        <v>0</v>
      </c>
      <c r="V1699" s="30" t="n">
        <f aca="false">U1699+S1699</f>
        <v>0</v>
      </c>
      <c r="W1699" s="30" t="e">
        <f aca="false">V1699/P1699</f>
        <v>#DIV/0!</v>
      </c>
    </row>
    <row r="1700" customFormat="false" ht="15" hidden="false" customHeight="false" outlineLevel="0" collapsed="false">
      <c r="A1700" s="122"/>
      <c r="B1700" s="122"/>
      <c r="C1700" s="122"/>
      <c r="D1700" s="122"/>
      <c r="E1700" s="122"/>
      <c r="F1700" s="122"/>
      <c r="G1700" s="86"/>
      <c r="H1700" s="61"/>
      <c r="I1700" s="61"/>
      <c r="J1700" s="61"/>
      <c r="K1700" s="122"/>
      <c r="L1700" s="199"/>
      <c r="M1700" s="122"/>
      <c r="N1700" s="63"/>
      <c r="O1700" s="63"/>
      <c r="P1700" s="63"/>
      <c r="Q1700" s="63"/>
      <c r="R1700" s="422"/>
      <c r="S1700" s="30" t="n">
        <f aca="false">P1700*R1700</f>
        <v>0</v>
      </c>
      <c r="T1700" s="123"/>
      <c r="U1700" s="192" t="n">
        <f aca="false">S1700*$T$828/SUM($S$828:$S$841)</f>
        <v>0</v>
      </c>
      <c r="V1700" s="30" t="n">
        <f aca="false">U1700+S1700</f>
        <v>0</v>
      </c>
      <c r="W1700" s="30" t="e">
        <f aca="false">V1700/P1700</f>
        <v>#DIV/0!</v>
      </c>
    </row>
    <row r="1701" customFormat="false" ht="15" hidden="false" customHeight="false" outlineLevel="0" collapsed="false">
      <c r="A1701" s="122"/>
      <c r="B1701" s="122"/>
      <c r="C1701" s="122"/>
      <c r="D1701" s="122"/>
      <c r="E1701" s="122"/>
      <c r="F1701" s="122"/>
      <c r="G1701" s="86"/>
      <c r="H1701" s="61"/>
      <c r="I1701" s="61"/>
      <c r="J1701" s="61"/>
      <c r="K1701" s="122"/>
      <c r="L1701" s="199"/>
      <c r="M1701" s="122"/>
      <c r="N1701" s="63"/>
      <c r="O1701" s="63"/>
      <c r="P1701" s="63"/>
      <c r="Q1701" s="63"/>
      <c r="R1701" s="422"/>
      <c r="S1701" s="30" t="n">
        <f aca="false">P1701*R1701</f>
        <v>0</v>
      </c>
      <c r="T1701" s="123"/>
      <c r="U1701" s="192" t="n">
        <f aca="false">S1701*$T$828/SUM($S$828:$S$841)</f>
        <v>0</v>
      </c>
      <c r="V1701" s="30" t="n">
        <f aca="false">U1701+S1701</f>
        <v>0</v>
      </c>
      <c r="W1701" s="30" t="e">
        <f aca="false">V1701/P1701</f>
        <v>#DIV/0!</v>
      </c>
    </row>
    <row r="1702" customFormat="false" ht="15" hidden="false" customHeight="false" outlineLevel="0" collapsed="false">
      <c r="A1702" s="122"/>
      <c r="B1702" s="122"/>
      <c r="C1702" s="122"/>
      <c r="D1702" s="122"/>
      <c r="E1702" s="122"/>
      <c r="F1702" s="122"/>
      <c r="G1702" s="86"/>
      <c r="H1702" s="61"/>
      <c r="I1702" s="61"/>
      <c r="J1702" s="61"/>
      <c r="K1702" s="122"/>
      <c r="L1702" s="199"/>
      <c r="M1702" s="122"/>
      <c r="N1702" s="63"/>
      <c r="O1702" s="63"/>
      <c r="P1702" s="63"/>
      <c r="Q1702" s="63"/>
      <c r="R1702" s="422"/>
      <c r="S1702" s="30" t="n">
        <f aca="false">P1702*R1702</f>
        <v>0</v>
      </c>
      <c r="T1702" s="123"/>
      <c r="U1702" s="192" t="n">
        <f aca="false">S1702*$T$828/SUM($S$828:$S$841)</f>
        <v>0</v>
      </c>
      <c r="V1702" s="30" t="n">
        <f aca="false">U1702+S1702</f>
        <v>0</v>
      </c>
      <c r="W1702" s="30" t="e">
        <f aca="false">V1702/P1702</f>
        <v>#DIV/0!</v>
      </c>
    </row>
    <row r="1703" customFormat="false" ht="15" hidden="false" customHeight="false" outlineLevel="0" collapsed="false">
      <c r="A1703" s="122"/>
      <c r="B1703" s="122"/>
      <c r="C1703" s="122"/>
      <c r="D1703" s="122"/>
      <c r="E1703" s="122"/>
      <c r="F1703" s="122"/>
      <c r="G1703" s="86"/>
      <c r="H1703" s="61"/>
      <c r="I1703" s="61"/>
      <c r="J1703" s="61"/>
      <c r="K1703" s="122"/>
      <c r="L1703" s="199"/>
      <c r="M1703" s="122"/>
      <c r="N1703" s="63"/>
      <c r="O1703" s="63"/>
      <c r="P1703" s="63"/>
      <c r="Q1703" s="63"/>
      <c r="R1703" s="422"/>
      <c r="S1703" s="30" t="n">
        <f aca="false">P1703*R1703</f>
        <v>0</v>
      </c>
      <c r="T1703" s="123"/>
      <c r="U1703" s="192" t="n">
        <f aca="false">S1703*$T$828/SUM($S$828:$S$841)</f>
        <v>0</v>
      </c>
      <c r="V1703" s="30" t="n">
        <f aca="false">U1703+S1703</f>
        <v>0</v>
      </c>
      <c r="W1703" s="30" t="e">
        <f aca="false">V1703/P1703</f>
        <v>#DIV/0!</v>
      </c>
    </row>
    <row r="1704" customFormat="false" ht="15" hidden="false" customHeight="false" outlineLevel="0" collapsed="false">
      <c r="A1704" s="122"/>
      <c r="B1704" s="122"/>
      <c r="C1704" s="122"/>
      <c r="D1704" s="122"/>
      <c r="E1704" s="122"/>
      <c r="F1704" s="122"/>
      <c r="G1704" s="86"/>
      <c r="H1704" s="61"/>
      <c r="I1704" s="61"/>
      <c r="J1704" s="61"/>
      <c r="K1704" s="122"/>
      <c r="L1704" s="199"/>
      <c r="M1704" s="122"/>
      <c r="N1704" s="63"/>
      <c r="O1704" s="63"/>
      <c r="P1704" s="63"/>
      <c r="Q1704" s="63"/>
      <c r="R1704" s="422"/>
      <c r="S1704" s="30" t="n">
        <f aca="false">P1704*R1704</f>
        <v>0</v>
      </c>
      <c r="T1704" s="123"/>
      <c r="U1704" s="192" t="n">
        <f aca="false">S1704*$T$828/SUM($S$828:$S$841)</f>
        <v>0</v>
      </c>
      <c r="V1704" s="30" t="n">
        <f aca="false">U1704+S1704</f>
        <v>0</v>
      </c>
      <c r="W1704" s="30" t="e">
        <f aca="false">V1704/P1704</f>
        <v>#DIV/0!</v>
      </c>
    </row>
    <row r="1705" customFormat="false" ht="15" hidden="false" customHeight="false" outlineLevel="0" collapsed="false">
      <c r="A1705" s="122"/>
      <c r="B1705" s="122"/>
      <c r="C1705" s="122"/>
      <c r="D1705" s="122"/>
      <c r="E1705" s="122"/>
      <c r="F1705" s="122"/>
      <c r="G1705" s="86"/>
      <c r="H1705" s="61"/>
      <c r="I1705" s="61"/>
      <c r="J1705" s="61"/>
      <c r="K1705" s="122"/>
      <c r="L1705" s="199"/>
      <c r="M1705" s="122"/>
      <c r="N1705" s="63"/>
      <c r="O1705" s="63"/>
      <c r="P1705" s="63"/>
      <c r="Q1705" s="63"/>
      <c r="R1705" s="422"/>
      <c r="S1705" s="30" t="n">
        <f aca="false">P1705*R1705</f>
        <v>0</v>
      </c>
      <c r="T1705" s="123"/>
      <c r="U1705" s="192" t="n">
        <f aca="false">S1705*$T$828/SUM($S$828:$S$841)</f>
        <v>0</v>
      </c>
      <c r="V1705" s="30" t="n">
        <f aca="false">U1705+S1705</f>
        <v>0</v>
      </c>
      <c r="W1705" s="30" t="e">
        <f aca="false">V1705/P1705</f>
        <v>#DIV/0!</v>
      </c>
    </row>
    <row r="1706" customFormat="false" ht="15" hidden="false" customHeight="false" outlineLevel="0" collapsed="false">
      <c r="A1706" s="122"/>
      <c r="B1706" s="122"/>
      <c r="C1706" s="122"/>
      <c r="D1706" s="122"/>
      <c r="E1706" s="122"/>
      <c r="F1706" s="122"/>
      <c r="G1706" s="86"/>
      <c r="H1706" s="61"/>
      <c r="I1706" s="61"/>
      <c r="J1706" s="61"/>
      <c r="K1706" s="122"/>
      <c r="L1706" s="199"/>
      <c r="M1706" s="122"/>
      <c r="N1706" s="63"/>
      <c r="O1706" s="63"/>
      <c r="P1706" s="63"/>
      <c r="Q1706" s="63"/>
      <c r="R1706" s="422"/>
      <c r="S1706" s="30" t="n">
        <f aca="false">P1706*R1706</f>
        <v>0</v>
      </c>
      <c r="T1706" s="123"/>
      <c r="U1706" s="192" t="n">
        <f aca="false">S1706*$T$828/SUM($S$828:$S$841)</f>
        <v>0</v>
      </c>
      <c r="V1706" s="30" t="n">
        <f aca="false">U1706+S1706</f>
        <v>0</v>
      </c>
      <c r="W1706" s="30" t="e">
        <f aca="false">V1706/P1706</f>
        <v>#DIV/0!</v>
      </c>
    </row>
    <row r="1707" customFormat="false" ht="15" hidden="false" customHeight="false" outlineLevel="0" collapsed="false">
      <c r="A1707" s="122"/>
      <c r="B1707" s="122"/>
      <c r="C1707" s="122"/>
      <c r="D1707" s="122"/>
      <c r="E1707" s="122"/>
      <c r="F1707" s="122"/>
      <c r="G1707" s="86"/>
      <c r="H1707" s="61"/>
      <c r="I1707" s="61"/>
      <c r="J1707" s="61"/>
      <c r="K1707" s="122"/>
      <c r="L1707" s="199"/>
      <c r="M1707" s="122"/>
      <c r="N1707" s="63"/>
      <c r="O1707" s="63"/>
      <c r="P1707" s="63"/>
      <c r="Q1707" s="63"/>
      <c r="R1707" s="422"/>
      <c r="S1707" s="30" t="n">
        <f aca="false">P1707*R1707</f>
        <v>0</v>
      </c>
      <c r="T1707" s="123"/>
      <c r="U1707" s="192" t="n">
        <f aca="false">S1707*$T$828/SUM($S$828:$S$841)</f>
        <v>0</v>
      </c>
      <c r="V1707" s="30" t="n">
        <f aca="false">U1707+S1707</f>
        <v>0</v>
      </c>
      <c r="W1707" s="30" t="e">
        <f aca="false">V1707/P1707</f>
        <v>#DIV/0!</v>
      </c>
    </row>
    <row r="1708" customFormat="false" ht="15" hidden="false" customHeight="false" outlineLevel="0" collapsed="false">
      <c r="A1708" s="122"/>
      <c r="B1708" s="122"/>
      <c r="C1708" s="122"/>
      <c r="D1708" s="122"/>
      <c r="E1708" s="122"/>
      <c r="F1708" s="122"/>
      <c r="G1708" s="86"/>
      <c r="H1708" s="61"/>
      <c r="I1708" s="61"/>
      <c r="J1708" s="61"/>
      <c r="K1708" s="122"/>
      <c r="L1708" s="199"/>
      <c r="M1708" s="122"/>
      <c r="N1708" s="63"/>
      <c r="O1708" s="63"/>
      <c r="P1708" s="63"/>
      <c r="Q1708" s="63"/>
      <c r="R1708" s="422"/>
      <c r="S1708" s="30" t="n">
        <f aca="false">P1708*R1708</f>
        <v>0</v>
      </c>
      <c r="T1708" s="123"/>
      <c r="U1708" s="192" t="n">
        <f aca="false">S1708*$T$828/SUM($S$828:$S$841)</f>
        <v>0</v>
      </c>
      <c r="V1708" s="30" t="n">
        <f aca="false">U1708+S1708</f>
        <v>0</v>
      </c>
      <c r="W1708" s="30" t="e">
        <f aca="false">V1708/P1708</f>
        <v>#DIV/0!</v>
      </c>
    </row>
    <row r="1709" customFormat="false" ht="15" hidden="false" customHeight="false" outlineLevel="0" collapsed="false">
      <c r="A1709" s="122"/>
      <c r="B1709" s="122"/>
      <c r="C1709" s="122"/>
      <c r="D1709" s="122"/>
      <c r="E1709" s="122"/>
      <c r="F1709" s="122"/>
      <c r="G1709" s="86"/>
      <c r="H1709" s="61"/>
      <c r="I1709" s="61"/>
      <c r="J1709" s="61"/>
      <c r="K1709" s="122"/>
      <c r="L1709" s="199"/>
      <c r="M1709" s="122"/>
      <c r="N1709" s="63"/>
      <c r="O1709" s="63"/>
      <c r="P1709" s="63"/>
      <c r="Q1709" s="63"/>
      <c r="R1709" s="422"/>
      <c r="S1709" s="30" t="n">
        <f aca="false">P1709*R1709</f>
        <v>0</v>
      </c>
      <c r="T1709" s="123"/>
      <c r="U1709" s="192" t="n">
        <f aca="false">S1709*$T$828/SUM($S$828:$S$841)</f>
        <v>0</v>
      </c>
      <c r="V1709" s="30" t="n">
        <f aca="false">U1709+S1709</f>
        <v>0</v>
      </c>
      <c r="W1709" s="30" t="e">
        <f aca="false">V1709/P1709</f>
        <v>#DIV/0!</v>
      </c>
    </row>
    <row r="1710" customFormat="false" ht="15" hidden="false" customHeight="false" outlineLevel="0" collapsed="false">
      <c r="A1710" s="122"/>
      <c r="B1710" s="122"/>
      <c r="C1710" s="122"/>
      <c r="D1710" s="122"/>
      <c r="E1710" s="122"/>
      <c r="F1710" s="122"/>
      <c r="G1710" s="86"/>
      <c r="H1710" s="61"/>
      <c r="I1710" s="61"/>
      <c r="J1710" s="61"/>
      <c r="K1710" s="122"/>
      <c r="L1710" s="199"/>
      <c r="M1710" s="122"/>
      <c r="N1710" s="63"/>
      <c r="O1710" s="63"/>
      <c r="P1710" s="63"/>
      <c r="Q1710" s="63"/>
      <c r="R1710" s="422"/>
      <c r="S1710" s="30" t="n">
        <f aca="false">P1710*R1710</f>
        <v>0</v>
      </c>
      <c r="T1710" s="123"/>
      <c r="U1710" s="192" t="n">
        <f aca="false">S1710*$T$828/SUM($S$828:$S$841)</f>
        <v>0</v>
      </c>
      <c r="V1710" s="30" t="n">
        <f aca="false">U1710+S1710</f>
        <v>0</v>
      </c>
      <c r="W1710" s="30" t="e">
        <f aca="false">V1710/P1710</f>
        <v>#DIV/0!</v>
      </c>
    </row>
    <row r="1711" customFormat="false" ht="15" hidden="false" customHeight="false" outlineLevel="0" collapsed="false">
      <c r="A1711" s="122"/>
      <c r="B1711" s="122"/>
      <c r="C1711" s="122"/>
      <c r="D1711" s="122"/>
      <c r="E1711" s="122"/>
      <c r="F1711" s="122"/>
      <c r="G1711" s="86"/>
      <c r="H1711" s="61"/>
      <c r="I1711" s="61"/>
      <c r="J1711" s="61"/>
      <c r="K1711" s="122"/>
      <c r="L1711" s="199"/>
      <c r="M1711" s="122"/>
      <c r="N1711" s="63"/>
      <c r="O1711" s="63"/>
      <c r="P1711" s="63"/>
      <c r="Q1711" s="63"/>
      <c r="R1711" s="422"/>
      <c r="S1711" s="30" t="n">
        <f aca="false">P1711*R1711</f>
        <v>0</v>
      </c>
      <c r="T1711" s="123"/>
      <c r="U1711" s="192" t="n">
        <f aca="false">S1711*$T$828/SUM($S$828:$S$841)</f>
        <v>0</v>
      </c>
      <c r="V1711" s="30" t="n">
        <f aca="false">U1711+S1711</f>
        <v>0</v>
      </c>
      <c r="W1711" s="30" t="e">
        <f aca="false">V1711/P1711</f>
        <v>#DIV/0!</v>
      </c>
    </row>
    <row r="1712" customFormat="false" ht="15" hidden="false" customHeight="false" outlineLevel="0" collapsed="false">
      <c r="A1712" s="122"/>
      <c r="B1712" s="122"/>
      <c r="C1712" s="122"/>
      <c r="D1712" s="122"/>
      <c r="E1712" s="122"/>
      <c r="F1712" s="122"/>
      <c r="G1712" s="86"/>
      <c r="H1712" s="61"/>
      <c r="I1712" s="61"/>
      <c r="J1712" s="61"/>
      <c r="K1712" s="122"/>
      <c r="L1712" s="199"/>
      <c r="M1712" s="122"/>
      <c r="N1712" s="63"/>
      <c r="O1712" s="63"/>
      <c r="P1712" s="63"/>
      <c r="Q1712" s="63"/>
      <c r="R1712" s="422"/>
      <c r="S1712" s="30" t="n">
        <f aca="false">P1712*R1712</f>
        <v>0</v>
      </c>
      <c r="T1712" s="123"/>
      <c r="U1712" s="192" t="n">
        <f aca="false">S1712*$T$828/SUM($S$828:$S$841)</f>
        <v>0</v>
      </c>
      <c r="V1712" s="30" t="n">
        <f aca="false">U1712+S1712</f>
        <v>0</v>
      </c>
      <c r="W1712" s="30" t="e">
        <f aca="false">V1712/P1712</f>
        <v>#DIV/0!</v>
      </c>
    </row>
    <row r="1713" customFormat="false" ht="15" hidden="false" customHeight="false" outlineLevel="0" collapsed="false">
      <c r="A1713" s="122"/>
      <c r="B1713" s="122"/>
      <c r="C1713" s="122"/>
      <c r="D1713" s="122"/>
      <c r="E1713" s="122"/>
      <c r="F1713" s="122"/>
      <c r="G1713" s="86"/>
      <c r="H1713" s="61"/>
      <c r="I1713" s="61"/>
      <c r="J1713" s="61"/>
      <c r="K1713" s="122"/>
      <c r="L1713" s="199"/>
      <c r="M1713" s="122"/>
      <c r="N1713" s="63"/>
      <c r="O1713" s="63"/>
      <c r="P1713" s="63"/>
      <c r="Q1713" s="63"/>
      <c r="R1713" s="422"/>
      <c r="S1713" s="30" t="n">
        <f aca="false">P1713*R1713</f>
        <v>0</v>
      </c>
      <c r="T1713" s="123"/>
      <c r="U1713" s="192" t="n">
        <f aca="false">S1713*$T$828/SUM($S$828:$S$841)</f>
        <v>0</v>
      </c>
      <c r="V1713" s="30" t="n">
        <f aca="false">U1713+S1713</f>
        <v>0</v>
      </c>
      <c r="W1713" s="30" t="e">
        <f aca="false">V1713/P1713</f>
        <v>#DIV/0!</v>
      </c>
    </row>
    <row r="1714" customFormat="false" ht="15" hidden="false" customHeight="false" outlineLevel="0" collapsed="false">
      <c r="A1714" s="122"/>
      <c r="B1714" s="122"/>
      <c r="C1714" s="122"/>
      <c r="D1714" s="122"/>
      <c r="E1714" s="122"/>
      <c r="F1714" s="122"/>
      <c r="G1714" s="86"/>
      <c r="H1714" s="61"/>
      <c r="I1714" s="61"/>
      <c r="J1714" s="61"/>
      <c r="K1714" s="122"/>
      <c r="L1714" s="199"/>
      <c r="M1714" s="122"/>
      <c r="N1714" s="63"/>
      <c r="O1714" s="63"/>
      <c r="P1714" s="63"/>
      <c r="Q1714" s="63"/>
      <c r="R1714" s="422"/>
      <c r="S1714" s="30" t="n">
        <f aca="false">P1714*R1714</f>
        <v>0</v>
      </c>
      <c r="T1714" s="123"/>
      <c r="U1714" s="192" t="n">
        <f aca="false">S1714*$T$828/SUM($S$828:$S$841)</f>
        <v>0</v>
      </c>
      <c r="V1714" s="30" t="n">
        <f aca="false">U1714+S1714</f>
        <v>0</v>
      </c>
      <c r="W1714" s="30" t="e">
        <f aca="false">V1714/P1714</f>
        <v>#DIV/0!</v>
      </c>
    </row>
    <row r="1715" customFormat="false" ht="15" hidden="false" customHeight="false" outlineLevel="0" collapsed="false">
      <c r="A1715" s="122"/>
      <c r="B1715" s="122"/>
      <c r="C1715" s="122"/>
      <c r="D1715" s="122"/>
      <c r="E1715" s="122"/>
      <c r="F1715" s="122"/>
      <c r="G1715" s="86"/>
      <c r="H1715" s="61"/>
      <c r="I1715" s="61"/>
      <c r="J1715" s="61"/>
      <c r="K1715" s="122"/>
      <c r="L1715" s="199"/>
      <c r="M1715" s="122"/>
      <c r="N1715" s="63"/>
      <c r="O1715" s="63"/>
      <c r="P1715" s="63"/>
      <c r="Q1715" s="63"/>
      <c r="R1715" s="422"/>
      <c r="S1715" s="30" t="n">
        <f aca="false">P1715*R1715</f>
        <v>0</v>
      </c>
      <c r="T1715" s="123"/>
      <c r="U1715" s="192" t="n">
        <f aca="false">S1715*$T$828/SUM($S$828:$S$841)</f>
        <v>0</v>
      </c>
      <c r="V1715" s="30" t="n">
        <f aca="false">U1715+S1715</f>
        <v>0</v>
      </c>
      <c r="W1715" s="30" t="e">
        <f aca="false">V1715/P1715</f>
        <v>#DIV/0!</v>
      </c>
    </row>
    <row r="1716" customFormat="false" ht="15" hidden="false" customHeight="false" outlineLevel="0" collapsed="false">
      <c r="A1716" s="122"/>
      <c r="B1716" s="122"/>
      <c r="C1716" s="122"/>
      <c r="D1716" s="122"/>
      <c r="E1716" s="122"/>
      <c r="F1716" s="122"/>
      <c r="G1716" s="86"/>
      <c r="H1716" s="61"/>
      <c r="I1716" s="61"/>
      <c r="J1716" s="61"/>
      <c r="K1716" s="122"/>
      <c r="L1716" s="199"/>
      <c r="M1716" s="122"/>
      <c r="N1716" s="63"/>
      <c r="O1716" s="63"/>
      <c r="P1716" s="63"/>
      <c r="Q1716" s="63"/>
      <c r="R1716" s="422"/>
      <c r="S1716" s="30" t="n">
        <f aca="false">P1716*R1716</f>
        <v>0</v>
      </c>
      <c r="T1716" s="123"/>
      <c r="U1716" s="192" t="n">
        <f aca="false">S1716*$T$828/SUM($S$828:$S$841)</f>
        <v>0</v>
      </c>
      <c r="V1716" s="30" t="n">
        <f aca="false">U1716+S1716</f>
        <v>0</v>
      </c>
      <c r="W1716" s="30" t="e">
        <f aca="false">V1716/P1716</f>
        <v>#DIV/0!</v>
      </c>
    </row>
    <row r="1717" customFormat="false" ht="15" hidden="false" customHeight="false" outlineLevel="0" collapsed="false">
      <c r="A1717" s="122"/>
      <c r="B1717" s="122"/>
      <c r="C1717" s="122"/>
      <c r="D1717" s="122"/>
      <c r="E1717" s="122"/>
      <c r="F1717" s="122"/>
      <c r="G1717" s="86"/>
      <c r="H1717" s="61"/>
      <c r="I1717" s="61"/>
      <c r="J1717" s="61"/>
      <c r="K1717" s="122"/>
      <c r="L1717" s="199"/>
      <c r="M1717" s="122"/>
      <c r="N1717" s="63"/>
      <c r="O1717" s="63"/>
      <c r="P1717" s="63"/>
      <c r="Q1717" s="63"/>
      <c r="R1717" s="422"/>
      <c r="S1717" s="30" t="n">
        <f aca="false">P1717*R1717</f>
        <v>0</v>
      </c>
      <c r="T1717" s="123"/>
      <c r="U1717" s="192" t="n">
        <f aca="false">S1717*$T$828/SUM($S$828:$S$841)</f>
        <v>0</v>
      </c>
      <c r="V1717" s="30" t="n">
        <f aca="false">U1717+S1717</f>
        <v>0</v>
      </c>
      <c r="W1717" s="30" t="e">
        <f aca="false">V1717/P1717</f>
        <v>#DIV/0!</v>
      </c>
    </row>
    <row r="1718" customFormat="false" ht="15" hidden="false" customHeight="false" outlineLevel="0" collapsed="false">
      <c r="A1718" s="122"/>
      <c r="B1718" s="122"/>
      <c r="C1718" s="122"/>
      <c r="D1718" s="122"/>
      <c r="E1718" s="122"/>
      <c r="F1718" s="122"/>
      <c r="G1718" s="86"/>
      <c r="H1718" s="61"/>
      <c r="I1718" s="61"/>
      <c r="J1718" s="61"/>
      <c r="K1718" s="122"/>
      <c r="L1718" s="199"/>
      <c r="M1718" s="122"/>
      <c r="N1718" s="63"/>
      <c r="O1718" s="63"/>
      <c r="P1718" s="63"/>
      <c r="Q1718" s="63"/>
      <c r="R1718" s="422"/>
      <c r="S1718" s="30" t="n">
        <f aca="false">P1718*R1718</f>
        <v>0</v>
      </c>
      <c r="T1718" s="123"/>
      <c r="U1718" s="192" t="n">
        <f aca="false">S1718*$T$828/SUM($S$828:$S$841)</f>
        <v>0</v>
      </c>
      <c r="V1718" s="30" t="n">
        <f aca="false">U1718+S1718</f>
        <v>0</v>
      </c>
      <c r="W1718" s="30" t="e">
        <f aca="false">V1718/P1718</f>
        <v>#DIV/0!</v>
      </c>
    </row>
    <row r="1719" customFormat="false" ht="15" hidden="false" customHeight="false" outlineLevel="0" collapsed="false">
      <c r="A1719" s="122"/>
      <c r="B1719" s="122"/>
      <c r="C1719" s="122"/>
      <c r="D1719" s="122"/>
      <c r="E1719" s="122"/>
      <c r="F1719" s="122"/>
      <c r="G1719" s="86"/>
      <c r="H1719" s="61"/>
      <c r="I1719" s="61"/>
      <c r="J1719" s="61"/>
      <c r="K1719" s="122"/>
      <c r="L1719" s="199"/>
      <c r="M1719" s="122"/>
      <c r="N1719" s="63"/>
      <c r="O1719" s="63"/>
      <c r="P1719" s="63"/>
      <c r="Q1719" s="63"/>
      <c r="R1719" s="422"/>
      <c r="S1719" s="30" t="n">
        <f aca="false">P1719*R1719</f>
        <v>0</v>
      </c>
      <c r="T1719" s="123"/>
      <c r="U1719" s="192" t="n">
        <f aca="false">S1719*$T$828/SUM($S$828:$S$841)</f>
        <v>0</v>
      </c>
      <c r="V1719" s="30" t="n">
        <f aca="false">U1719+S1719</f>
        <v>0</v>
      </c>
      <c r="W1719" s="30" t="e">
        <f aca="false">V1719/P1719</f>
        <v>#DIV/0!</v>
      </c>
    </row>
    <row r="1720" customFormat="false" ht="15" hidden="false" customHeight="false" outlineLevel="0" collapsed="false">
      <c r="A1720" s="122"/>
      <c r="B1720" s="122"/>
      <c r="C1720" s="122"/>
      <c r="D1720" s="122"/>
      <c r="E1720" s="122"/>
      <c r="F1720" s="122"/>
      <c r="G1720" s="86"/>
      <c r="H1720" s="61"/>
      <c r="I1720" s="61"/>
      <c r="J1720" s="61"/>
      <c r="K1720" s="122"/>
      <c r="L1720" s="199"/>
      <c r="M1720" s="122"/>
      <c r="N1720" s="63"/>
      <c r="O1720" s="63"/>
      <c r="P1720" s="63"/>
      <c r="Q1720" s="63"/>
      <c r="R1720" s="422"/>
      <c r="S1720" s="30" t="n">
        <f aca="false">P1720*R1720</f>
        <v>0</v>
      </c>
      <c r="T1720" s="123"/>
      <c r="U1720" s="192" t="n">
        <f aca="false">S1720*$T$828/SUM($S$828:$S$841)</f>
        <v>0</v>
      </c>
      <c r="V1720" s="30" t="n">
        <f aca="false">U1720+S1720</f>
        <v>0</v>
      </c>
      <c r="W1720" s="30" t="e">
        <f aca="false">V1720/P1720</f>
        <v>#DIV/0!</v>
      </c>
    </row>
    <row r="1721" customFormat="false" ht="15" hidden="false" customHeight="false" outlineLevel="0" collapsed="false">
      <c r="A1721" s="122"/>
      <c r="B1721" s="122"/>
      <c r="C1721" s="122"/>
      <c r="D1721" s="122"/>
      <c r="E1721" s="122"/>
      <c r="F1721" s="122"/>
      <c r="G1721" s="86"/>
      <c r="H1721" s="61"/>
      <c r="I1721" s="61"/>
      <c r="J1721" s="61"/>
      <c r="K1721" s="122"/>
      <c r="L1721" s="199"/>
      <c r="M1721" s="122"/>
      <c r="N1721" s="63"/>
      <c r="O1721" s="63"/>
      <c r="P1721" s="63"/>
      <c r="Q1721" s="63"/>
      <c r="R1721" s="422"/>
      <c r="S1721" s="30" t="n">
        <f aca="false">P1721*R1721</f>
        <v>0</v>
      </c>
      <c r="T1721" s="123"/>
      <c r="U1721" s="192" t="n">
        <f aca="false">S1721*$T$828/SUM($S$828:$S$841)</f>
        <v>0</v>
      </c>
      <c r="V1721" s="30" t="n">
        <f aca="false">U1721+S1721</f>
        <v>0</v>
      </c>
      <c r="W1721" s="30" t="e">
        <f aca="false">V1721/P1721</f>
        <v>#DIV/0!</v>
      </c>
    </row>
    <row r="1722" customFormat="false" ht="15" hidden="false" customHeight="false" outlineLevel="0" collapsed="false">
      <c r="A1722" s="122"/>
      <c r="B1722" s="122"/>
      <c r="C1722" s="122"/>
      <c r="D1722" s="122"/>
      <c r="E1722" s="122"/>
      <c r="F1722" s="122"/>
      <c r="G1722" s="86"/>
      <c r="H1722" s="61"/>
      <c r="I1722" s="61"/>
      <c r="J1722" s="61"/>
      <c r="K1722" s="122"/>
      <c r="L1722" s="199"/>
      <c r="M1722" s="122"/>
      <c r="N1722" s="63"/>
      <c r="O1722" s="63"/>
      <c r="P1722" s="63"/>
      <c r="Q1722" s="63"/>
      <c r="R1722" s="422"/>
      <c r="S1722" s="30" t="n">
        <f aca="false">P1722*R1722</f>
        <v>0</v>
      </c>
      <c r="T1722" s="123"/>
      <c r="U1722" s="192" t="n">
        <f aca="false">S1722*$T$828/SUM($S$828:$S$841)</f>
        <v>0</v>
      </c>
      <c r="V1722" s="30" t="n">
        <f aca="false">U1722+S1722</f>
        <v>0</v>
      </c>
      <c r="W1722" s="30" t="e">
        <f aca="false">V1722/P1722</f>
        <v>#DIV/0!</v>
      </c>
    </row>
    <row r="1723" customFormat="false" ht="15" hidden="false" customHeight="false" outlineLevel="0" collapsed="false">
      <c r="A1723" s="122"/>
      <c r="B1723" s="122"/>
      <c r="C1723" s="122"/>
      <c r="D1723" s="122"/>
      <c r="E1723" s="122"/>
      <c r="F1723" s="122"/>
      <c r="G1723" s="86"/>
      <c r="H1723" s="61"/>
      <c r="I1723" s="61"/>
      <c r="J1723" s="61"/>
      <c r="K1723" s="122"/>
      <c r="L1723" s="199"/>
      <c r="M1723" s="122"/>
      <c r="N1723" s="63"/>
      <c r="O1723" s="63"/>
      <c r="P1723" s="63"/>
      <c r="Q1723" s="63"/>
      <c r="R1723" s="422"/>
      <c r="S1723" s="30" t="n">
        <f aca="false">P1723*R1723</f>
        <v>0</v>
      </c>
      <c r="T1723" s="123"/>
      <c r="U1723" s="192" t="n">
        <f aca="false">S1723*$T$828/SUM($S$828:$S$841)</f>
        <v>0</v>
      </c>
      <c r="V1723" s="30" t="n">
        <f aca="false">U1723+S1723</f>
        <v>0</v>
      </c>
      <c r="W1723" s="30" t="e">
        <f aca="false">V1723/P1723</f>
        <v>#DIV/0!</v>
      </c>
    </row>
    <row r="1724" customFormat="false" ht="15" hidden="false" customHeight="false" outlineLevel="0" collapsed="false">
      <c r="A1724" s="122"/>
      <c r="B1724" s="122"/>
      <c r="C1724" s="122"/>
      <c r="D1724" s="122"/>
      <c r="E1724" s="122"/>
      <c r="F1724" s="122"/>
      <c r="G1724" s="86"/>
      <c r="H1724" s="61"/>
      <c r="I1724" s="61"/>
      <c r="J1724" s="61"/>
      <c r="K1724" s="122"/>
      <c r="L1724" s="199"/>
      <c r="M1724" s="122"/>
      <c r="N1724" s="63"/>
      <c r="O1724" s="63"/>
      <c r="P1724" s="63"/>
      <c r="Q1724" s="63"/>
      <c r="R1724" s="422"/>
      <c r="S1724" s="30" t="n">
        <f aca="false">P1724*R1724</f>
        <v>0</v>
      </c>
      <c r="T1724" s="123"/>
      <c r="U1724" s="192" t="n">
        <f aca="false">S1724*$T$828/SUM($S$828:$S$841)</f>
        <v>0</v>
      </c>
      <c r="V1724" s="30" t="n">
        <f aca="false">U1724+S1724</f>
        <v>0</v>
      </c>
      <c r="W1724" s="30" t="e">
        <f aca="false">V1724/P1724</f>
        <v>#DIV/0!</v>
      </c>
    </row>
    <row r="1725" customFormat="false" ht="15" hidden="false" customHeight="false" outlineLevel="0" collapsed="false">
      <c r="A1725" s="122"/>
      <c r="B1725" s="122"/>
      <c r="C1725" s="122"/>
      <c r="D1725" s="122"/>
      <c r="E1725" s="122"/>
      <c r="F1725" s="122"/>
      <c r="G1725" s="86"/>
      <c r="H1725" s="61"/>
      <c r="I1725" s="61"/>
      <c r="J1725" s="61"/>
      <c r="K1725" s="122"/>
      <c r="L1725" s="199"/>
      <c r="M1725" s="122"/>
      <c r="N1725" s="63"/>
      <c r="O1725" s="63"/>
      <c r="P1725" s="63"/>
      <c r="Q1725" s="63"/>
      <c r="R1725" s="422"/>
      <c r="S1725" s="30" t="n">
        <f aca="false">P1725*R1725</f>
        <v>0</v>
      </c>
      <c r="T1725" s="123"/>
      <c r="U1725" s="192" t="n">
        <f aca="false">S1725*$T$828/SUM($S$828:$S$841)</f>
        <v>0</v>
      </c>
      <c r="V1725" s="30" t="n">
        <f aca="false">U1725+S1725</f>
        <v>0</v>
      </c>
      <c r="W1725" s="30" t="e">
        <f aca="false">V1725/P1725</f>
        <v>#DIV/0!</v>
      </c>
    </row>
    <row r="1726" customFormat="false" ht="15" hidden="false" customHeight="false" outlineLevel="0" collapsed="false">
      <c r="A1726" s="122"/>
      <c r="B1726" s="122"/>
      <c r="C1726" s="122"/>
      <c r="D1726" s="122"/>
      <c r="E1726" s="122"/>
      <c r="F1726" s="122"/>
      <c r="G1726" s="86"/>
      <c r="H1726" s="61"/>
      <c r="I1726" s="61"/>
      <c r="J1726" s="61"/>
      <c r="K1726" s="122"/>
      <c r="L1726" s="199"/>
      <c r="M1726" s="122"/>
      <c r="N1726" s="63"/>
      <c r="O1726" s="63"/>
      <c r="P1726" s="63"/>
      <c r="Q1726" s="63"/>
      <c r="R1726" s="422"/>
      <c r="S1726" s="30" t="n">
        <f aca="false">P1726*R1726</f>
        <v>0</v>
      </c>
      <c r="T1726" s="123"/>
      <c r="U1726" s="192" t="n">
        <f aca="false">S1726*$T$828/SUM($S$828:$S$841)</f>
        <v>0</v>
      </c>
      <c r="V1726" s="30" t="n">
        <f aca="false">U1726+S1726</f>
        <v>0</v>
      </c>
      <c r="W1726" s="30" t="e">
        <f aca="false">V1726/P1726</f>
        <v>#DIV/0!</v>
      </c>
    </row>
    <row r="1727" customFormat="false" ht="15" hidden="false" customHeight="false" outlineLevel="0" collapsed="false">
      <c r="A1727" s="122"/>
      <c r="B1727" s="122"/>
      <c r="C1727" s="122"/>
      <c r="D1727" s="122"/>
      <c r="E1727" s="122"/>
      <c r="F1727" s="122"/>
      <c r="G1727" s="86"/>
      <c r="H1727" s="61"/>
      <c r="I1727" s="61"/>
      <c r="J1727" s="61"/>
      <c r="K1727" s="122"/>
      <c r="L1727" s="199"/>
      <c r="M1727" s="122"/>
      <c r="N1727" s="63"/>
      <c r="O1727" s="63"/>
      <c r="P1727" s="63"/>
      <c r="Q1727" s="63"/>
      <c r="R1727" s="422"/>
      <c r="S1727" s="30" t="n">
        <f aca="false">P1727*R1727</f>
        <v>0</v>
      </c>
      <c r="T1727" s="123"/>
      <c r="U1727" s="192" t="n">
        <f aca="false">S1727*$T$828/SUM($S$828:$S$841)</f>
        <v>0</v>
      </c>
      <c r="V1727" s="30" t="n">
        <f aca="false">U1727+S1727</f>
        <v>0</v>
      </c>
      <c r="W1727" s="30" t="e">
        <f aca="false">V1727/P1727</f>
        <v>#DIV/0!</v>
      </c>
    </row>
    <row r="1728" customFormat="false" ht="15" hidden="false" customHeight="false" outlineLevel="0" collapsed="false">
      <c r="A1728" s="122"/>
      <c r="B1728" s="122"/>
      <c r="C1728" s="122"/>
      <c r="D1728" s="122"/>
      <c r="E1728" s="122"/>
      <c r="F1728" s="122"/>
      <c r="G1728" s="86"/>
      <c r="H1728" s="61"/>
      <c r="I1728" s="61"/>
      <c r="J1728" s="61"/>
      <c r="K1728" s="122"/>
      <c r="L1728" s="199"/>
      <c r="M1728" s="122"/>
      <c r="N1728" s="63"/>
      <c r="O1728" s="63"/>
      <c r="P1728" s="63"/>
      <c r="Q1728" s="63"/>
      <c r="R1728" s="422"/>
      <c r="S1728" s="30" t="n">
        <f aca="false">P1728*R1728</f>
        <v>0</v>
      </c>
      <c r="T1728" s="123"/>
      <c r="U1728" s="192" t="n">
        <f aca="false">S1728*$T$828/SUM($S$828:$S$841)</f>
        <v>0</v>
      </c>
      <c r="V1728" s="30" t="n">
        <f aca="false">U1728+S1728</f>
        <v>0</v>
      </c>
      <c r="W1728" s="30" t="e">
        <f aca="false">V1728/P1728</f>
        <v>#DIV/0!</v>
      </c>
    </row>
    <row r="1729" customFormat="false" ht="15" hidden="false" customHeight="false" outlineLevel="0" collapsed="false">
      <c r="A1729" s="122"/>
      <c r="B1729" s="122"/>
      <c r="C1729" s="122"/>
      <c r="D1729" s="122"/>
      <c r="E1729" s="122"/>
      <c r="F1729" s="122"/>
      <c r="G1729" s="86"/>
      <c r="H1729" s="61"/>
      <c r="I1729" s="61"/>
      <c r="J1729" s="61"/>
      <c r="K1729" s="122"/>
      <c r="L1729" s="199"/>
      <c r="M1729" s="122"/>
      <c r="N1729" s="63"/>
      <c r="O1729" s="63"/>
      <c r="P1729" s="63"/>
      <c r="Q1729" s="63"/>
      <c r="R1729" s="422"/>
      <c r="S1729" s="30" t="n">
        <f aca="false">P1729*R1729</f>
        <v>0</v>
      </c>
      <c r="T1729" s="123"/>
      <c r="U1729" s="192" t="n">
        <f aca="false">S1729*$T$828/SUM($S$828:$S$841)</f>
        <v>0</v>
      </c>
      <c r="V1729" s="30" t="n">
        <f aca="false">U1729+S1729</f>
        <v>0</v>
      </c>
      <c r="W1729" s="30" t="e">
        <f aca="false">V1729/P1729</f>
        <v>#DIV/0!</v>
      </c>
    </row>
    <row r="1730" customFormat="false" ht="15" hidden="false" customHeight="false" outlineLevel="0" collapsed="false">
      <c r="A1730" s="122"/>
      <c r="B1730" s="122"/>
      <c r="C1730" s="122"/>
      <c r="D1730" s="122"/>
      <c r="E1730" s="122"/>
      <c r="F1730" s="122"/>
      <c r="G1730" s="86"/>
      <c r="H1730" s="61"/>
      <c r="I1730" s="61"/>
      <c r="J1730" s="61"/>
      <c r="K1730" s="122"/>
      <c r="L1730" s="199"/>
      <c r="M1730" s="122"/>
      <c r="N1730" s="63"/>
      <c r="O1730" s="63"/>
      <c r="P1730" s="63"/>
      <c r="Q1730" s="63"/>
      <c r="R1730" s="422"/>
      <c r="S1730" s="30" t="n">
        <f aca="false">P1730*R1730</f>
        <v>0</v>
      </c>
      <c r="T1730" s="123"/>
      <c r="U1730" s="192" t="n">
        <f aca="false">S1730*$T$828/SUM($S$828:$S$841)</f>
        <v>0</v>
      </c>
      <c r="V1730" s="30" t="n">
        <f aca="false">U1730+S1730</f>
        <v>0</v>
      </c>
      <c r="W1730" s="30" t="e">
        <f aca="false">V1730/P1730</f>
        <v>#DIV/0!</v>
      </c>
    </row>
    <row r="1731" customFormat="false" ht="15" hidden="false" customHeight="false" outlineLevel="0" collapsed="false">
      <c r="A1731" s="122"/>
      <c r="B1731" s="122"/>
      <c r="C1731" s="122"/>
      <c r="D1731" s="122"/>
      <c r="E1731" s="122"/>
      <c r="F1731" s="122"/>
      <c r="G1731" s="86"/>
      <c r="H1731" s="61"/>
      <c r="I1731" s="61"/>
      <c r="J1731" s="61"/>
      <c r="K1731" s="122"/>
      <c r="L1731" s="199"/>
      <c r="M1731" s="122"/>
      <c r="N1731" s="63"/>
      <c r="O1731" s="63"/>
      <c r="P1731" s="63"/>
      <c r="Q1731" s="63"/>
      <c r="R1731" s="422"/>
      <c r="S1731" s="30" t="n">
        <f aca="false">P1731*R1731</f>
        <v>0</v>
      </c>
      <c r="T1731" s="123"/>
      <c r="U1731" s="192" t="n">
        <f aca="false">S1731*$T$828/SUM($S$828:$S$841)</f>
        <v>0</v>
      </c>
      <c r="V1731" s="30" t="n">
        <f aca="false">U1731+S1731</f>
        <v>0</v>
      </c>
      <c r="W1731" s="30" t="e">
        <f aca="false">V1731/P1731</f>
        <v>#DIV/0!</v>
      </c>
    </row>
    <row r="1732" customFormat="false" ht="15" hidden="false" customHeight="false" outlineLevel="0" collapsed="false">
      <c r="A1732" s="122"/>
      <c r="B1732" s="122"/>
      <c r="C1732" s="122"/>
      <c r="D1732" s="122"/>
      <c r="E1732" s="122"/>
      <c r="F1732" s="122"/>
      <c r="G1732" s="86"/>
      <c r="H1732" s="61"/>
      <c r="I1732" s="61"/>
      <c r="J1732" s="61"/>
      <c r="K1732" s="122"/>
      <c r="L1732" s="199"/>
      <c r="M1732" s="122"/>
      <c r="N1732" s="63"/>
      <c r="O1732" s="63"/>
      <c r="P1732" s="63"/>
      <c r="Q1732" s="63"/>
      <c r="R1732" s="422"/>
      <c r="S1732" s="30" t="n">
        <f aca="false">P1732*R1732</f>
        <v>0</v>
      </c>
      <c r="T1732" s="123"/>
      <c r="U1732" s="192" t="n">
        <f aca="false">S1732*$T$828/SUM($S$828:$S$841)</f>
        <v>0</v>
      </c>
      <c r="V1732" s="30" t="n">
        <f aca="false">U1732+S1732</f>
        <v>0</v>
      </c>
      <c r="W1732" s="30" t="e">
        <f aca="false">V1732/P1732</f>
        <v>#DIV/0!</v>
      </c>
    </row>
    <row r="1733" customFormat="false" ht="15" hidden="false" customHeight="false" outlineLevel="0" collapsed="false">
      <c r="A1733" s="122"/>
      <c r="B1733" s="122"/>
      <c r="C1733" s="122"/>
      <c r="D1733" s="122"/>
      <c r="E1733" s="122"/>
      <c r="F1733" s="122"/>
      <c r="G1733" s="86"/>
      <c r="H1733" s="61"/>
      <c r="I1733" s="61"/>
      <c r="J1733" s="61"/>
      <c r="K1733" s="122"/>
      <c r="L1733" s="199"/>
      <c r="M1733" s="122"/>
      <c r="N1733" s="63"/>
      <c r="O1733" s="63"/>
      <c r="P1733" s="63"/>
      <c r="Q1733" s="63"/>
      <c r="R1733" s="422"/>
      <c r="S1733" s="30" t="n">
        <f aca="false">P1733*R1733</f>
        <v>0</v>
      </c>
      <c r="T1733" s="123"/>
      <c r="U1733" s="192" t="n">
        <f aca="false">S1733*$T$828/SUM($S$828:$S$841)</f>
        <v>0</v>
      </c>
      <c r="V1733" s="30" t="n">
        <f aca="false">U1733+S1733</f>
        <v>0</v>
      </c>
      <c r="W1733" s="30" t="e">
        <f aca="false">V1733/P1733</f>
        <v>#DIV/0!</v>
      </c>
    </row>
    <row r="1734" customFormat="false" ht="15" hidden="false" customHeight="false" outlineLevel="0" collapsed="false">
      <c r="A1734" s="122"/>
      <c r="B1734" s="122"/>
      <c r="C1734" s="122"/>
      <c r="D1734" s="122"/>
      <c r="E1734" s="122"/>
      <c r="F1734" s="122"/>
      <c r="G1734" s="86"/>
      <c r="H1734" s="61"/>
      <c r="I1734" s="61"/>
      <c r="J1734" s="61"/>
      <c r="K1734" s="122"/>
      <c r="L1734" s="199"/>
      <c r="M1734" s="122"/>
      <c r="N1734" s="63"/>
      <c r="O1734" s="63"/>
      <c r="P1734" s="63"/>
      <c r="Q1734" s="63"/>
      <c r="R1734" s="422"/>
      <c r="S1734" s="30" t="n">
        <f aca="false">P1734*R1734</f>
        <v>0</v>
      </c>
      <c r="T1734" s="123"/>
      <c r="U1734" s="192" t="n">
        <f aca="false">S1734*$T$828/SUM($S$828:$S$841)</f>
        <v>0</v>
      </c>
      <c r="V1734" s="30" t="n">
        <f aca="false">U1734+S1734</f>
        <v>0</v>
      </c>
      <c r="W1734" s="30" t="e">
        <f aca="false">V1734/P1734</f>
        <v>#DIV/0!</v>
      </c>
    </row>
    <row r="1735" customFormat="false" ht="15" hidden="false" customHeight="false" outlineLevel="0" collapsed="false">
      <c r="A1735" s="122"/>
      <c r="B1735" s="122"/>
      <c r="C1735" s="122"/>
      <c r="D1735" s="122"/>
      <c r="E1735" s="122"/>
      <c r="F1735" s="122"/>
      <c r="G1735" s="86"/>
      <c r="H1735" s="61"/>
      <c r="I1735" s="61"/>
      <c r="J1735" s="61"/>
      <c r="K1735" s="122"/>
      <c r="L1735" s="199"/>
      <c r="M1735" s="122"/>
      <c r="N1735" s="63"/>
      <c r="O1735" s="63"/>
      <c r="P1735" s="63"/>
      <c r="Q1735" s="63"/>
      <c r="R1735" s="422"/>
      <c r="S1735" s="30" t="n">
        <f aca="false">P1735*R1735</f>
        <v>0</v>
      </c>
      <c r="T1735" s="123"/>
      <c r="U1735" s="192" t="n">
        <f aca="false">S1735*$T$828/SUM($S$828:$S$841)</f>
        <v>0</v>
      </c>
      <c r="V1735" s="30" t="n">
        <f aca="false">U1735+S1735</f>
        <v>0</v>
      </c>
      <c r="W1735" s="30" t="e">
        <f aca="false">V1735/P1735</f>
        <v>#DIV/0!</v>
      </c>
    </row>
    <row r="1736" customFormat="false" ht="15" hidden="false" customHeight="false" outlineLevel="0" collapsed="false">
      <c r="A1736" s="122"/>
      <c r="B1736" s="122"/>
      <c r="C1736" s="122"/>
      <c r="D1736" s="122"/>
      <c r="E1736" s="122"/>
      <c r="F1736" s="122"/>
      <c r="G1736" s="86"/>
      <c r="H1736" s="61"/>
      <c r="I1736" s="61"/>
      <c r="J1736" s="61"/>
      <c r="K1736" s="122"/>
      <c r="L1736" s="199"/>
      <c r="M1736" s="122"/>
      <c r="N1736" s="63"/>
      <c r="O1736" s="63"/>
      <c r="P1736" s="63"/>
      <c r="Q1736" s="63"/>
      <c r="R1736" s="422"/>
      <c r="S1736" s="30" t="n">
        <f aca="false">P1736*R1736</f>
        <v>0</v>
      </c>
      <c r="T1736" s="123"/>
      <c r="U1736" s="192" t="n">
        <f aca="false">S1736*$T$828/SUM($S$828:$S$841)</f>
        <v>0</v>
      </c>
      <c r="V1736" s="30" t="n">
        <f aca="false">U1736+S1736</f>
        <v>0</v>
      </c>
      <c r="W1736" s="30" t="e">
        <f aca="false">V1736/P1736</f>
        <v>#DIV/0!</v>
      </c>
    </row>
    <row r="1737" customFormat="false" ht="15" hidden="false" customHeight="false" outlineLevel="0" collapsed="false">
      <c r="A1737" s="122"/>
      <c r="B1737" s="122"/>
      <c r="C1737" s="122"/>
      <c r="D1737" s="122"/>
      <c r="E1737" s="122"/>
      <c r="F1737" s="122"/>
      <c r="G1737" s="86"/>
      <c r="H1737" s="61"/>
      <c r="I1737" s="61"/>
      <c r="J1737" s="61"/>
      <c r="K1737" s="122"/>
      <c r="L1737" s="199"/>
      <c r="M1737" s="122"/>
      <c r="N1737" s="63"/>
      <c r="O1737" s="63"/>
      <c r="P1737" s="63"/>
      <c r="Q1737" s="63"/>
      <c r="R1737" s="422"/>
      <c r="S1737" s="30" t="n">
        <f aca="false">P1737*R1737</f>
        <v>0</v>
      </c>
      <c r="T1737" s="123"/>
      <c r="U1737" s="192" t="n">
        <f aca="false">S1737*$T$828/SUM($S$828:$S$841)</f>
        <v>0</v>
      </c>
      <c r="V1737" s="30" t="n">
        <f aca="false">U1737+S1737</f>
        <v>0</v>
      </c>
      <c r="W1737" s="30" t="e">
        <f aca="false">V1737/P1737</f>
        <v>#DIV/0!</v>
      </c>
    </row>
    <row r="1738" customFormat="false" ht="15" hidden="false" customHeight="false" outlineLevel="0" collapsed="false">
      <c r="A1738" s="122"/>
      <c r="B1738" s="122"/>
      <c r="C1738" s="122"/>
      <c r="D1738" s="122"/>
      <c r="E1738" s="122"/>
      <c r="F1738" s="122"/>
      <c r="G1738" s="86"/>
      <c r="H1738" s="61"/>
      <c r="I1738" s="61"/>
      <c r="J1738" s="61"/>
      <c r="K1738" s="122"/>
      <c r="L1738" s="199"/>
      <c r="M1738" s="122"/>
      <c r="N1738" s="63"/>
      <c r="O1738" s="63"/>
      <c r="P1738" s="63"/>
      <c r="Q1738" s="63"/>
      <c r="R1738" s="422"/>
      <c r="S1738" s="30" t="n">
        <f aca="false">P1738*R1738</f>
        <v>0</v>
      </c>
      <c r="T1738" s="123"/>
      <c r="U1738" s="192" t="n">
        <f aca="false">S1738*$T$828/SUM($S$828:$S$841)</f>
        <v>0</v>
      </c>
      <c r="V1738" s="30" t="n">
        <f aca="false">U1738+S1738</f>
        <v>0</v>
      </c>
      <c r="W1738" s="30" t="e">
        <f aca="false">V1738/P1738</f>
        <v>#DIV/0!</v>
      </c>
    </row>
    <row r="1739" customFormat="false" ht="15" hidden="false" customHeight="false" outlineLevel="0" collapsed="false">
      <c r="A1739" s="122"/>
      <c r="B1739" s="122"/>
      <c r="C1739" s="122"/>
      <c r="D1739" s="122"/>
      <c r="E1739" s="122"/>
      <c r="F1739" s="122"/>
      <c r="G1739" s="86"/>
      <c r="H1739" s="61"/>
      <c r="I1739" s="61"/>
      <c r="J1739" s="61"/>
      <c r="K1739" s="122"/>
      <c r="L1739" s="199"/>
      <c r="M1739" s="122"/>
      <c r="N1739" s="63"/>
      <c r="O1739" s="63"/>
      <c r="P1739" s="63"/>
      <c r="Q1739" s="63"/>
      <c r="R1739" s="422"/>
      <c r="S1739" s="30" t="n">
        <f aca="false">P1739*R1739</f>
        <v>0</v>
      </c>
      <c r="T1739" s="123"/>
      <c r="U1739" s="192" t="n">
        <f aca="false">S1739*$T$828/SUM($S$828:$S$841)</f>
        <v>0</v>
      </c>
      <c r="V1739" s="30" t="n">
        <f aca="false">U1739+S1739</f>
        <v>0</v>
      </c>
      <c r="W1739" s="30" t="e">
        <f aca="false">V1739/P1739</f>
        <v>#DIV/0!</v>
      </c>
    </row>
    <row r="1740" customFormat="false" ht="15" hidden="false" customHeight="false" outlineLevel="0" collapsed="false">
      <c r="A1740" s="122"/>
      <c r="B1740" s="122"/>
      <c r="C1740" s="122"/>
      <c r="D1740" s="122"/>
      <c r="E1740" s="122"/>
      <c r="F1740" s="122"/>
      <c r="G1740" s="86"/>
      <c r="H1740" s="61"/>
      <c r="I1740" s="61"/>
      <c r="J1740" s="61"/>
      <c r="K1740" s="122"/>
      <c r="L1740" s="199"/>
      <c r="M1740" s="122"/>
      <c r="N1740" s="63"/>
      <c r="O1740" s="63"/>
      <c r="P1740" s="63"/>
      <c r="Q1740" s="63"/>
      <c r="R1740" s="422"/>
      <c r="S1740" s="30" t="n">
        <f aca="false">P1740*R1740</f>
        <v>0</v>
      </c>
      <c r="T1740" s="123"/>
      <c r="U1740" s="192" t="n">
        <f aca="false">S1740*$T$828/SUM($S$828:$S$841)</f>
        <v>0</v>
      </c>
      <c r="V1740" s="30" t="n">
        <f aca="false">U1740+S1740</f>
        <v>0</v>
      </c>
      <c r="W1740" s="30" t="e">
        <f aca="false">V1740/P1740</f>
        <v>#DIV/0!</v>
      </c>
    </row>
    <row r="1741" customFormat="false" ht="15" hidden="false" customHeight="false" outlineLevel="0" collapsed="false">
      <c r="A1741" s="122"/>
      <c r="B1741" s="122"/>
      <c r="C1741" s="122"/>
      <c r="D1741" s="122"/>
      <c r="E1741" s="122"/>
      <c r="F1741" s="122"/>
      <c r="G1741" s="86"/>
      <c r="H1741" s="61"/>
      <c r="I1741" s="61"/>
      <c r="J1741" s="61"/>
      <c r="K1741" s="122"/>
      <c r="L1741" s="199"/>
      <c r="M1741" s="122"/>
      <c r="N1741" s="63"/>
      <c r="O1741" s="63"/>
      <c r="P1741" s="63"/>
      <c r="Q1741" s="63"/>
      <c r="R1741" s="422"/>
      <c r="S1741" s="30" t="n">
        <f aca="false">P1741*R1741</f>
        <v>0</v>
      </c>
      <c r="T1741" s="123"/>
      <c r="U1741" s="192" t="n">
        <f aca="false">S1741*$T$828/SUM($S$828:$S$841)</f>
        <v>0</v>
      </c>
      <c r="V1741" s="30" t="n">
        <f aca="false">U1741+S1741</f>
        <v>0</v>
      </c>
      <c r="W1741" s="30" t="e">
        <f aca="false">V1741/P1741</f>
        <v>#DIV/0!</v>
      </c>
    </row>
    <row r="1742" customFormat="false" ht="15" hidden="false" customHeight="false" outlineLevel="0" collapsed="false">
      <c r="A1742" s="122"/>
      <c r="B1742" s="122"/>
      <c r="C1742" s="122"/>
      <c r="D1742" s="122"/>
      <c r="E1742" s="122"/>
      <c r="F1742" s="122"/>
      <c r="G1742" s="86"/>
      <c r="H1742" s="61"/>
      <c r="I1742" s="61"/>
      <c r="J1742" s="61"/>
      <c r="K1742" s="122"/>
      <c r="L1742" s="199"/>
      <c r="M1742" s="122"/>
      <c r="N1742" s="63"/>
      <c r="O1742" s="63"/>
      <c r="P1742" s="63"/>
      <c r="Q1742" s="63"/>
      <c r="R1742" s="422"/>
      <c r="S1742" s="30" t="n">
        <f aca="false">P1742*R1742</f>
        <v>0</v>
      </c>
      <c r="T1742" s="123"/>
      <c r="U1742" s="192" t="n">
        <f aca="false">S1742*$T$828/SUM($S$828:$S$841)</f>
        <v>0</v>
      </c>
      <c r="V1742" s="30" t="n">
        <f aca="false">U1742+S1742</f>
        <v>0</v>
      </c>
      <c r="W1742" s="30" t="e">
        <f aca="false">V1742/P1742</f>
        <v>#DIV/0!</v>
      </c>
    </row>
    <row r="1743" customFormat="false" ht="15" hidden="false" customHeight="false" outlineLevel="0" collapsed="false">
      <c r="A1743" s="122"/>
      <c r="B1743" s="122"/>
      <c r="C1743" s="122"/>
      <c r="D1743" s="122"/>
      <c r="E1743" s="122"/>
      <c r="F1743" s="122"/>
      <c r="G1743" s="86"/>
      <c r="H1743" s="61"/>
      <c r="I1743" s="61"/>
      <c r="J1743" s="61"/>
      <c r="K1743" s="122"/>
      <c r="L1743" s="199"/>
      <c r="M1743" s="122"/>
      <c r="N1743" s="63"/>
      <c r="O1743" s="63"/>
      <c r="P1743" s="63"/>
      <c r="Q1743" s="63"/>
      <c r="R1743" s="422"/>
      <c r="S1743" s="30" t="n">
        <f aca="false">P1743*R1743</f>
        <v>0</v>
      </c>
      <c r="T1743" s="123"/>
      <c r="U1743" s="192" t="n">
        <f aca="false">S1743*$T$828/SUM($S$828:$S$841)</f>
        <v>0</v>
      </c>
      <c r="V1743" s="30" t="n">
        <f aca="false">U1743+S1743</f>
        <v>0</v>
      </c>
      <c r="W1743" s="30" t="e">
        <f aca="false">V1743/P1743</f>
        <v>#DIV/0!</v>
      </c>
    </row>
    <row r="1744" customFormat="false" ht="15" hidden="false" customHeight="false" outlineLevel="0" collapsed="false">
      <c r="A1744" s="122"/>
      <c r="B1744" s="122"/>
      <c r="C1744" s="122"/>
      <c r="D1744" s="122"/>
      <c r="E1744" s="122"/>
      <c r="F1744" s="122"/>
      <c r="G1744" s="86"/>
      <c r="H1744" s="61"/>
      <c r="I1744" s="61"/>
      <c r="J1744" s="61"/>
      <c r="K1744" s="122"/>
      <c r="L1744" s="199"/>
      <c r="M1744" s="122"/>
      <c r="N1744" s="63"/>
      <c r="O1744" s="63"/>
      <c r="P1744" s="63"/>
      <c r="Q1744" s="63"/>
      <c r="R1744" s="422"/>
      <c r="S1744" s="30" t="n">
        <f aca="false">P1744*R1744</f>
        <v>0</v>
      </c>
      <c r="T1744" s="123"/>
      <c r="U1744" s="192" t="n">
        <f aca="false">S1744*$T$828/SUM($S$828:$S$841)</f>
        <v>0</v>
      </c>
      <c r="V1744" s="30" t="n">
        <f aca="false">U1744+S1744</f>
        <v>0</v>
      </c>
      <c r="W1744" s="30" t="e">
        <f aca="false">V1744/P1744</f>
        <v>#DIV/0!</v>
      </c>
    </row>
    <row r="1745" customFormat="false" ht="15" hidden="false" customHeight="false" outlineLevel="0" collapsed="false">
      <c r="A1745" s="122"/>
      <c r="B1745" s="122"/>
      <c r="C1745" s="122"/>
      <c r="D1745" s="122"/>
      <c r="E1745" s="122"/>
      <c r="F1745" s="122"/>
      <c r="G1745" s="86"/>
      <c r="H1745" s="61"/>
      <c r="I1745" s="61"/>
      <c r="J1745" s="61"/>
      <c r="K1745" s="122"/>
      <c r="L1745" s="199"/>
      <c r="M1745" s="122"/>
      <c r="N1745" s="63"/>
      <c r="O1745" s="63"/>
      <c r="P1745" s="63"/>
      <c r="Q1745" s="63"/>
      <c r="R1745" s="422"/>
      <c r="S1745" s="30" t="n">
        <f aca="false">P1745*R1745</f>
        <v>0</v>
      </c>
      <c r="T1745" s="123"/>
      <c r="U1745" s="192" t="n">
        <f aca="false">S1745*$T$828/SUM($S$828:$S$841)</f>
        <v>0</v>
      </c>
      <c r="V1745" s="30" t="n">
        <f aca="false">U1745+S1745</f>
        <v>0</v>
      </c>
      <c r="W1745" s="30" t="e">
        <f aca="false">V1745/P1745</f>
        <v>#DIV/0!</v>
      </c>
    </row>
    <row r="1746" customFormat="false" ht="15" hidden="false" customHeight="false" outlineLevel="0" collapsed="false">
      <c r="A1746" s="122"/>
      <c r="B1746" s="122"/>
      <c r="C1746" s="122"/>
      <c r="D1746" s="122"/>
      <c r="E1746" s="122"/>
      <c r="F1746" s="122"/>
      <c r="G1746" s="86"/>
      <c r="H1746" s="61"/>
      <c r="I1746" s="61"/>
      <c r="J1746" s="61"/>
      <c r="K1746" s="122"/>
      <c r="L1746" s="199"/>
      <c r="M1746" s="122"/>
      <c r="N1746" s="63"/>
      <c r="O1746" s="63"/>
      <c r="P1746" s="63"/>
      <c r="Q1746" s="63"/>
      <c r="R1746" s="422"/>
      <c r="S1746" s="30" t="n">
        <f aca="false">P1746*R1746</f>
        <v>0</v>
      </c>
      <c r="T1746" s="123"/>
      <c r="U1746" s="192" t="n">
        <f aca="false">S1746*$T$828/SUM($S$828:$S$841)</f>
        <v>0</v>
      </c>
      <c r="V1746" s="30" t="n">
        <f aca="false">U1746+S1746</f>
        <v>0</v>
      </c>
      <c r="W1746" s="30" t="e">
        <f aca="false">V1746/P1746</f>
        <v>#DIV/0!</v>
      </c>
    </row>
    <row r="1747" customFormat="false" ht="15" hidden="false" customHeight="false" outlineLevel="0" collapsed="false">
      <c r="A1747" s="122"/>
      <c r="B1747" s="122"/>
      <c r="C1747" s="122"/>
      <c r="D1747" s="122"/>
      <c r="E1747" s="122"/>
      <c r="F1747" s="122"/>
      <c r="G1747" s="86"/>
      <c r="H1747" s="61"/>
      <c r="I1747" s="61"/>
      <c r="J1747" s="61"/>
      <c r="K1747" s="122"/>
      <c r="L1747" s="199"/>
      <c r="M1747" s="122"/>
      <c r="N1747" s="63"/>
      <c r="O1747" s="63"/>
      <c r="P1747" s="63"/>
      <c r="Q1747" s="63"/>
      <c r="R1747" s="422"/>
      <c r="S1747" s="30" t="n">
        <f aca="false">P1747*R1747</f>
        <v>0</v>
      </c>
      <c r="T1747" s="123"/>
      <c r="U1747" s="192" t="n">
        <f aca="false">S1747*$T$828/SUM($S$828:$S$841)</f>
        <v>0</v>
      </c>
      <c r="V1747" s="30" t="n">
        <f aca="false">U1747+S1747</f>
        <v>0</v>
      </c>
      <c r="W1747" s="30" t="e">
        <f aca="false">V1747/P1747</f>
        <v>#DIV/0!</v>
      </c>
    </row>
    <row r="1748" customFormat="false" ht="15" hidden="false" customHeight="false" outlineLevel="0" collapsed="false">
      <c r="A1748" s="122"/>
      <c r="B1748" s="122"/>
      <c r="C1748" s="122"/>
      <c r="D1748" s="122"/>
      <c r="E1748" s="122"/>
      <c r="F1748" s="122"/>
      <c r="G1748" s="86"/>
      <c r="H1748" s="61"/>
      <c r="I1748" s="61"/>
      <c r="J1748" s="61"/>
      <c r="K1748" s="122"/>
      <c r="L1748" s="199"/>
      <c r="M1748" s="122"/>
      <c r="N1748" s="63"/>
      <c r="O1748" s="63"/>
      <c r="P1748" s="63"/>
      <c r="Q1748" s="63"/>
      <c r="R1748" s="422"/>
      <c r="S1748" s="30" t="n">
        <f aca="false">P1748*R1748</f>
        <v>0</v>
      </c>
      <c r="T1748" s="123"/>
      <c r="U1748" s="192" t="n">
        <f aca="false">S1748*$T$828/SUM($S$828:$S$841)</f>
        <v>0</v>
      </c>
      <c r="V1748" s="30" t="n">
        <f aca="false">U1748+S1748</f>
        <v>0</v>
      </c>
      <c r="W1748" s="30" t="e">
        <f aca="false">V1748/P1748</f>
        <v>#DIV/0!</v>
      </c>
    </row>
    <row r="1749" customFormat="false" ht="15" hidden="false" customHeight="false" outlineLevel="0" collapsed="false">
      <c r="A1749" s="122"/>
      <c r="B1749" s="122"/>
      <c r="C1749" s="122"/>
      <c r="D1749" s="122"/>
      <c r="E1749" s="122"/>
      <c r="F1749" s="122"/>
      <c r="G1749" s="86"/>
      <c r="H1749" s="61"/>
      <c r="I1749" s="61"/>
      <c r="J1749" s="61"/>
      <c r="K1749" s="122"/>
      <c r="L1749" s="199"/>
      <c r="M1749" s="122"/>
      <c r="N1749" s="63"/>
      <c r="O1749" s="63"/>
      <c r="P1749" s="63"/>
      <c r="Q1749" s="63"/>
      <c r="R1749" s="422"/>
      <c r="S1749" s="30" t="n">
        <f aca="false">P1749*R1749</f>
        <v>0</v>
      </c>
      <c r="T1749" s="123"/>
      <c r="U1749" s="192" t="n">
        <f aca="false">S1749*$T$828/SUM($S$828:$S$841)</f>
        <v>0</v>
      </c>
      <c r="V1749" s="30" t="n">
        <f aca="false">U1749+S1749</f>
        <v>0</v>
      </c>
      <c r="W1749" s="30" t="e">
        <f aca="false">V1749/P1749</f>
        <v>#DIV/0!</v>
      </c>
    </row>
    <row r="1750" customFormat="false" ht="15" hidden="false" customHeight="false" outlineLevel="0" collapsed="false">
      <c r="A1750" s="122"/>
      <c r="B1750" s="122"/>
      <c r="C1750" s="122"/>
      <c r="D1750" s="122"/>
      <c r="E1750" s="122"/>
      <c r="F1750" s="122"/>
      <c r="G1750" s="86"/>
      <c r="H1750" s="61"/>
      <c r="I1750" s="61"/>
      <c r="J1750" s="61"/>
      <c r="K1750" s="122"/>
      <c r="L1750" s="199"/>
      <c r="M1750" s="122"/>
      <c r="N1750" s="63"/>
      <c r="O1750" s="63"/>
      <c r="P1750" s="63"/>
      <c r="Q1750" s="63"/>
      <c r="R1750" s="422"/>
      <c r="S1750" s="30" t="n">
        <f aca="false">P1750*R1750</f>
        <v>0</v>
      </c>
      <c r="T1750" s="123"/>
      <c r="U1750" s="192" t="n">
        <f aca="false">S1750*$T$828/SUM($S$828:$S$841)</f>
        <v>0</v>
      </c>
      <c r="V1750" s="30" t="n">
        <f aca="false">U1750+S1750</f>
        <v>0</v>
      </c>
      <c r="W1750" s="30" t="e">
        <f aca="false">V1750/P1750</f>
        <v>#DIV/0!</v>
      </c>
    </row>
    <row r="1751" customFormat="false" ht="15" hidden="false" customHeight="false" outlineLevel="0" collapsed="false">
      <c r="A1751" s="122"/>
      <c r="B1751" s="122"/>
      <c r="C1751" s="122"/>
      <c r="D1751" s="122"/>
      <c r="E1751" s="122"/>
      <c r="F1751" s="122"/>
      <c r="G1751" s="86"/>
      <c r="H1751" s="61"/>
      <c r="I1751" s="61"/>
      <c r="J1751" s="61"/>
      <c r="K1751" s="122"/>
      <c r="L1751" s="199"/>
      <c r="M1751" s="122"/>
      <c r="N1751" s="63"/>
      <c r="O1751" s="63"/>
      <c r="P1751" s="63"/>
      <c r="Q1751" s="63"/>
      <c r="R1751" s="422"/>
      <c r="S1751" s="30" t="n">
        <f aca="false">P1751*R1751</f>
        <v>0</v>
      </c>
      <c r="T1751" s="123"/>
      <c r="U1751" s="192" t="n">
        <f aca="false">S1751*$T$828/SUM($S$828:$S$841)</f>
        <v>0</v>
      </c>
      <c r="V1751" s="30" t="n">
        <f aca="false">U1751+S1751</f>
        <v>0</v>
      </c>
      <c r="W1751" s="30" t="e">
        <f aca="false">V1751/P1751</f>
        <v>#DIV/0!</v>
      </c>
    </row>
    <row r="1752" customFormat="false" ht="15" hidden="false" customHeight="false" outlineLevel="0" collapsed="false">
      <c r="A1752" s="122"/>
      <c r="B1752" s="122"/>
      <c r="C1752" s="122"/>
      <c r="D1752" s="122"/>
      <c r="E1752" s="122"/>
      <c r="F1752" s="122"/>
      <c r="G1752" s="86"/>
      <c r="H1752" s="61"/>
      <c r="I1752" s="61"/>
      <c r="J1752" s="61"/>
      <c r="K1752" s="122"/>
      <c r="L1752" s="199"/>
      <c r="M1752" s="122"/>
      <c r="N1752" s="63"/>
      <c r="O1752" s="63"/>
      <c r="P1752" s="63"/>
      <c r="Q1752" s="63"/>
      <c r="R1752" s="422"/>
      <c r="S1752" s="30" t="n">
        <f aca="false">P1752*R1752</f>
        <v>0</v>
      </c>
      <c r="T1752" s="123"/>
      <c r="U1752" s="192" t="n">
        <f aca="false">S1752*$T$828/SUM($S$828:$S$841)</f>
        <v>0</v>
      </c>
      <c r="V1752" s="30" t="n">
        <f aca="false">U1752+S1752</f>
        <v>0</v>
      </c>
      <c r="W1752" s="30" t="e">
        <f aca="false">V1752/P1752</f>
        <v>#DIV/0!</v>
      </c>
    </row>
    <row r="1753" customFormat="false" ht="15" hidden="false" customHeight="false" outlineLevel="0" collapsed="false">
      <c r="A1753" s="122"/>
      <c r="B1753" s="122"/>
      <c r="C1753" s="122"/>
      <c r="D1753" s="122"/>
      <c r="E1753" s="122"/>
      <c r="F1753" s="122"/>
      <c r="G1753" s="86"/>
      <c r="H1753" s="61"/>
      <c r="I1753" s="61"/>
      <c r="J1753" s="61"/>
      <c r="K1753" s="122"/>
      <c r="L1753" s="199"/>
      <c r="M1753" s="122"/>
      <c r="N1753" s="63"/>
      <c r="O1753" s="63"/>
      <c r="P1753" s="63"/>
      <c r="Q1753" s="63"/>
      <c r="R1753" s="422"/>
      <c r="S1753" s="30" t="n">
        <f aca="false">P1753*R1753</f>
        <v>0</v>
      </c>
      <c r="T1753" s="123"/>
      <c r="U1753" s="192" t="n">
        <f aca="false">S1753*$T$828/SUM($S$828:$S$841)</f>
        <v>0</v>
      </c>
      <c r="V1753" s="30" t="n">
        <f aca="false">U1753+S1753</f>
        <v>0</v>
      </c>
      <c r="W1753" s="30" t="e">
        <f aca="false">V1753/P1753</f>
        <v>#DIV/0!</v>
      </c>
    </row>
    <row r="1754" customFormat="false" ht="15" hidden="false" customHeight="false" outlineLevel="0" collapsed="false">
      <c r="A1754" s="122"/>
      <c r="B1754" s="122"/>
      <c r="C1754" s="122"/>
      <c r="D1754" s="122"/>
      <c r="E1754" s="122"/>
      <c r="F1754" s="122"/>
      <c r="G1754" s="86"/>
      <c r="H1754" s="61"/>
      <c r="I1754" s="61"/>
      <c r="J1754" s="61"/>
      <c r="K1754" s="122"/>
      <c r="L1754" s="199"/>
      <c r="M1754" s="122"/>
      <c r="N1754" s="63"/>
      <c r="O1754" s="63"/>
      <c r="P1754" s="63"/>
      <c r="Q1754" s="63"/>
      <c r="R1754" s="422"/>
      <c r="S1754" s="30" t="n">
        <f aca="false">P1754*R1754</f>
        <v>0</v>
      </c>
      <c r="T1754" s="123"/>
      <c r="U1754" s="192" t="n">
        <f aca="false">S1754*$T$828/SUM($S$828:$S$841)</f>
        <v>0</v>
      </c>
      <c r="V1754" s="30" t="n">
        <f aca="false">U1754+S1754</f>
        <v>0</v>
      </c>
      <c r="W1754" s="30" t="e">
        <f aca="false">V1754/P1754</f>
        <v>#DIV/0!</v>
      </c>
    </row>
    <row r="1755" customFormat="false" ht="15" hidden="false" customHeight="false" outlineLevel="0" collapsed="false">
      <c r="A1755" s="122"/>
      <c r="B1755" s="122"/>
      <c r="C1755" s="122"/>
      <c r="D1755" s="122"/>
      <c r="E1755" s="122"/>
      <c r="F1755" s="122"/>
      <c r="G1755" s="86"/>
      <c r="H1755" s="61"/>
      <c r="I1755" s="61"/>
      <c r="J1755" s="61"/>
      <c r="K1755" s="122"/>
      <c r="L1755" s="199"/>
      <c r="M1755" s="122"/>
      <c r="N1755" s="63"/>
      <c r="O1755" s="63"/>
      <c r="P1755" s="63"/>
      <c r="Q1755" s="63"/>
      <c r="R1755" s="422"/>
      <c r="S1755" s="30" t="n">
        <f aca="false">P1755*R1755</f>
        <v>0</v>
      </c>
      <c r="T1755" s="123"/>
      <c r="U1755" s="192" t="n">
        <f aca="false">S1755*$T$828/SUM($S$828:$S$841)</f>
        <v>0</v>
      </c>
      <c r="V1755" s="30" t="n">
        <f aca="false">U1755+S1755</f>
        <v>0</v>
      </c>
      <c r="W1755" s="30" t="e">
        <f aca="false">V1755/P1755</f>
        <v>#DIV/0!</v>
      </c>
    </row>
    <row r="1756" customFormat="false" ht="15" hidden="false" customHeight="false" outlineLevel="0" collapsed="false">
      <c r="A1756" s="122"/>
      <c r="B1756" s="122"/>
      <c r="C1756" s="122"/>
      <c r="D1756" s="122"/>
      <c r="E1756" s="122"/>
      <c r="F1756" s="122"/>
      <c r="G1756" s="86"/>
      <c r="H1756" s="61"/>
      <c r="I1756" s="61"/>
      <c r="J1756" s="61"/>
      <c r="K1756" s="122"/>
      <c r="L1756" s="199"/>
      <c r="M1756" s="122"/>
      <c r="N1756" s="63"/>
      <c r="O1756" s="63"/>
      <c r="P1756" s="63"/>
      <c r="Q1756" s="63"/>
      <c r="R1756" s="422"/>
      <c r="S1756" s="30" t="n">
        <f aca="false">P1756*R1756</f>
        <v>0</v>
      </c>
      <c r="T1756" s="123"/>
      <c r="U1756" s="192" t="n">
        <f aca="false">S1756*$T$828/SUM($S$828:$S$841)</f>
        <v>0</v>
      </c>
      <c r="V1756" s="30" t="n">
        <f aca="false">U1756+S1756</f>
        <v>0</v>
      </c>
      <c r="W1756" s="30" t="e">
        <f aca="false">V1756/P1756</f>
        <v>#DIV/0!</v>
      </c>
    </row>
    <row r="1757" customFormat="false" ht="15" hidden="false" customHeight="false" outlineLevel="0" collapsed="false">
      <c r="A1757" s="122"/>
      <c r="B1757" s="122"/>
      <c r="C1757" s="122"/>
      <c r="D1757" s="122"/>
      <c r="E1757" s="122"/>
      <c r="F1757" s="122"/>
      <c r="G1757" s="86"/>
      <c r="H1757" s="61"/>
      <c r="I1757" s="61"/>
      <c r="J1757" s="61"/>
      <c r="K1757" s="122"/>
      <c r="L1757" s="199"/>
      <c r="M1757" s="122"/>
      <c r="N1757" s="63"/>
      <c r="O1757" s="63"/>
      <c r="P1757" s="63"/>
      <c r="Q1757" s="63"/>
      <c r="R1757" s="422"/>
      <c r="S1757" s="30" t="n">
        <f aca="false">P1757*R1757</f>
        <v>0</v>
      </c>
      <c r="T1757" s="123"/>
      <c r="U1757" s="192" t="n">
        <f aca="false">S1757*$T$828/SUM($S$828:$S$841)</f>
        <v>0</v>
      </c>
      <c r="V1757" s="30" t="n">
        <f aca="false">U1757+S1757</f>
        <v>0</v>
      </c>
      <c r="W1757" s="30" t="e">
        <f aca="false">V1757/P1757</f>
        <v>#DIV/0!</v>
      </c>
    </row>
    <row r="1758" customFormat="false" ht="15" hidden="false" customHeight="false" outlineLevel="0" collapsed="false">
      <c r="A1758" s="122"/>
      <c r="B1758" s="122"/>
      <c r="C1758" s="122"/>
      <c r="D1758" s="122"/>
      <c r="E1758" s="122"/>
      <c r="F1758" s="122"/>
      <c r="G1758" s="86"/>
      <c r="H1758" s="61"/>
      <c r="I1758" s="61"/>
      <c r="J1758" s="61"/>
      <c r="K1758" s="122"/>
      <c r="L1758" s="199"/>
      <c r="M1758" s="122"/>
      <c r="N1758" s="63"/>
      <c r="O1758" s="63"/>
      <c r="P1758" s="63"/>
      <c r="Q1758" s="63"/>
      <c r="R1758" s="422"/>
      <c r="S1758" s="30" t="n">
        <f aca="false">P1758*R1758</f>
        <v>0</v>
      </c>
      <c r="T1758" s="123"/>
      <c r="U1758" s="192" t="n">
        <f aca="false">S1758*$T$828/SUM($S$828:$S$841)</f>
        <v>0</v>
      </c>
      <c r="V1758" s="30" t="n">
        <f aca="false">U1758+S1758</f>
        <v>0</v>
      </c>
      <c r="W1758" s="30" t="e">
        <f aca="false">V1758/P1758</f>
        <v>#DIV/0!</v>
      </c>
    </row>
    <row r="1759" customFormat="false" ht="15" hidden="false" customHeight="false" outlineLevel="0" collapsed="false">
      <c r="A1759" s="122"/>
      <c r="B1759" s="122"/>
      <c r="C1759" s="122"/>
      <c r="D1759" s="122"/>
      <c r="E1759" s="122"/>
      <c r="F1759" s="122"/>
      <c r="G1759" s="86"/>
      <c r="H1759" s="61"/>
      <c r="I1759" s="61"/>
      <c r="J1759" s="61"/>
      <c r="K1759" s="122"/>
      <c r="L1759" s="199"/>
      <c r="M1759" s="122"/>
      <c r="N1759" s="63"/>
      <c r="O1759" s="63"/>
      <c r="P1759" s="63"/>
      <c r="Q1759" s="63"/>
      <c r="R1759" s="422"/>
      <c r="S1759" s="30" t="n">
        <f aca="false">P1759*R1759</f>
        <v>0</v>
      </c>
      <c r="T1759" s="123"/>
      <c r="U1759" s="192" t="n">
        <f aca="false">S1759*$T$828/SUM($S$828:$S$841)</f>
        <v>0</v>
      </c>
      <c r="V1759" s="30" t="n">
        <f aca="false">U1759+S1759</f>
        <v>0</v>
      </c>
      <c r="W1759" s="30" t="e">
        <f aca="false">V1759/P1759</f>
        <v>#DIV/0!</v>
      </c>
    </row>
    <row r="1760" customFormat="false" ht="15" hidden="false" customHeight="false" outlineLevel="0" collapsed="false">
      <c r="A1760" s="122"/>
      <c r="B1760" s="122"/>
      <c r="C1760" s="122"/>
      <c r="D1760" s="122"/>
      <c r="E1760" s="122"/>
      <c r="F1760" s="122"/>
      <c r="G1760" s="86"/>
      <c r="H1760" s="61"/>
      <c r="I1760" s="61"/>
      <c r="J1760" s="61"/>
      <c r="K1760" s="122"/>
      <c r="L1760" s="199"/>
      <c r="M1760" s="122"/>
      <c r="N1760" s="63"/>
      <c r="O1760" s="63"/>
      <c r="P1760" s="63"/>
      <c r="Q1760" s="63"/>
      <c r="R1760" s="422"/>
      <c r="S1760" s="30" t="n">
        <f aca="false">P1760*R1760</f>
        <v>0</v>
      </c>
      <c r="T1760" s="123"/>
      <c r="U1760" s="192" t="n">
        <f aca="false">S1760*$T$828/SUM($S$828:$S$841)</f>
        <v>0</v>
      </c>
      <c r="V1760" s="30" t="n">
        <f aca="false">U1760+S1760</f>
        <v>0</v>
      </c>
      <c r="W1760" s="30" t="e">
        <f aca="false">V1760/P1760</f>
        <v>#DIV/0!</v>
      </c>
    </row>
    <row r="1761" customFormat="false" ht="15" hidden="false" customHeight="false" outlineLevel="0" collapsed="false">
      <c r="A1761" s="122"/>
      <c r="B1761" s="122"/>
      <c r="C1761" s="122"/>
      <c r="D1761" s="122"/>
      <c r="E1761" s="122"/>
      <c r="F1761" s="122"/>
      <c r="G1761" s="86"/>
      <c r="H1761" s="61"/>
      <c r="I1761" s="61"/>
      <c r="J1761" s="61"/>
      <c r="K1761" s="122"/>
      <c r="L1761" s="199"/>
      <c r="M1761" s="122"/>
      <c r="N1761" s="63"/>
      <c r="O1761" s="63"/>
      <c r="P1761" s="63"/>
      <c r="Q1761" s="63"/>
      <c r="R1761" s="422"/>
      <c r="S1761" s="30" t="n">
        <f aca="false">P1761*R1761</f>
        <v>0</v>
      </c>
      <c r="T1761" s="123"/>
      <c r="U1761" s="192" t="n">
        <f aca="false">S1761*$T$828/SUM($S$828:$S$841)</f>
        <v>0</v>
      </c>
      <c r="V1761" s="30" t="n">
        <f aca="false">U1761+S1761</f>
        <v>0</v>
      </c>
      <c r="W1761" s="30" t="e">
        <f aca="false">V1761/P1761</f>
        <v>#DIV/0!</v>
      </c>
    </row>
    <row r="1762" customFormat="false" ht="15" hidden="false" customHeight="false" outlineLevel="0" collapsed="false">
      <c r="A1762" s="122"/>
      <c r="B1762" s="122"/>
      <c r="C1762" s="122"/>
      <c r="D1762" s="122"/>
      <c r="E1762" s="122"/>
      <c r="F1762" s="122"/>
      <c r="G1762" s="86"/>
      <c r="H1762" s="61"/>
      <c r="I1762" s="61"/>
      <c r="J1762" s="61"/>
      <c r="K1762" s="122"/>
      <c r="L1762" s="199"/>
      <c r="M1762" s="122"/>
      <c r="N1762" s="63"/>
      <c r="O1762" s="63"/>
      <c r="P1762" s="63"/>
      <c r="Q1762" s="63"/>
      <c r="R1762" s="422"/>
      <c r="S1762" s="30" t="n">
        <f aca="false">P1762*R1762</f>
        <v>0</v>
      </c>
      <c r="T1762" s="123"/>
      <c r="U1762" s="192" t="n">
        <f aca="false">S1762*$T$828/SUM($S$828:$S$841)</f>
        <v>0</v>
      </c>
      <c r="V1762" s="30" t="n">
        <f aca="false">U1762+S1762</f>
        <v>0</v>
      </c>
      <c r="W1762" s="30" t="e">
        <f aca="false">V1762/P1762</f>
        <v>#DIV/0!</v>
      </c>
    </row>
    <row r="1763" customFormat="false" ht="15" hidden="false" customHeight="false" outlineLevel="0" collapsed="false">
      <c r="A1763" s="122"/>
      <c r="B1763" s="122"/>
      <c r="C1763" s="122"/>
      <c r="D1763" s="122"/>
      <c r="E1763" s="122"/>
      <c r="F1763" s="122"/>
      <c r="G1763" s="86"/>
      <c r="H1763" s="61"/>
      <c r="I1763" s="61"/>
      <c r="J1763" s="61"/>
      <c r="K1763" s="122"/>
      <c r="L1763" s="199"/>
      <c r="M1763" s="122"/>
      <c r="N1763" s="63"/>
      <c r="O1763" s="63"/>
      <c r="P1763" s="63"/>
      <c r="Q1763" s="63"/>
      <c r="R1763" s="422"/>
      <c r="S1763" s="30" t="n">
        <f aca="false">P1763*R1763</f>
        <v>0</v>
      </c>
      <c r="T1763" s="123"/>
      <c r="U1763" s="192" t="n">
        <f aca="false">S1763*$T$828/SUM($S$828:$S$841)</f>
        <v>0</v>
      </c>
      <c r="V1763" s="30" t="n">
        <f aca="false">U1763+S1763</f>
        <v>0</v>
      </c>
      <c r="W1763" s="30" t="e">
        <f aca="false">V1763/P1763</f>
        <v>#DIV/0!</v>
      </c>
    </row>
    <row r="1764" customFormat="false" ht="15" hidden="false" customHeight="false" outlineLevel="0" collapsed="false">
      <c r="A1764" s="122"/>
      <c r="B1764" s="122"/>
      <c r="C1764" s="122"/>
      <c r="D1764" s="122"/>
      <c r="E1764" s="122"/>
      <c r="F1764" s="122"/>
      <c r="G1764" s="86"/>
      <c r="H1764" s="61"/>
      <c r="I1764" s="61"/>
      <c r="J1764" s="61"/>
      <c r="K1764" s="122"/>
      <c r="L1764" s="199"/>
      <c r="M1764" s="122"/>
      <c r="N1764" s="63"/>
      <c r="O1764" s="63"/>
      <c r="P1764" s="63"/>
      <c r="Q1764" s="63"/>
      <c r="R1764" s="422"/>
      <c r="S1764" s="30" t="n">
        <f aca="false">P1764*R1764</f>
        <v>0</v>
      </c>
      <c r="T1764" s="123"/>
      <c r="U1764" s="192" t="n">
        <f aca="false">S1764*$T$828/SUM($S$828:$S$841)</f>
        <v>0</v>
      </c>
      <c r="V1764" s="30" t="n">
        <f aca="false">U1764+S1764</f>
        <v>0</v>
      </c>
      <c r="W1764" s="30" t="e">
        <f aca="false">V1764/P1764</f>
        <v>#DIV/0!</v>
      </c>
    </row>
    <row r="1765" customFormat="false" ht="15" hidden="false" customHeight="false" outlineLevel="0" collapsed="false">
      <c r="A1765" s="122"/>
      <c r="B1765" s="122"/>
      <c r="C1765" s="122"/>
      <c r="D1765" s="122"/>
      <c r="E1765" s="122"/>
      <c r="F1765" s="122"/>
      <c r="G1765" s="86"/>
      <c r="H1765" s="61"/>
      <c r="I1765" s="61"/>
      <c r="J1765" s="61"/>
      <c r="K1765" s="122"/>
      <c r="L1765" s="199"/>
      <c r="M1765" s="122"/>
      <c r="N1765" s="63"/>
      <c r="O1765" s="63"/>
      <c r="P1765" s="63"/>
      <c r="Q1765" s="63"/>
      <c r="R1765" s="422"/>
      <c r="S1765" s="30" t="n">
        <f aca="false">P1765*R1765</f>
        <v>0</v>
      </c>
      <c r="T1765" s="123"/>
      <c r="U1765" s="192" t="n">
        <f aca="false">S1765*$T$828/SUM($S$828:$S$841)</f>
        <v>0</v>
      </c>
      <c r="V1765" s="30" t="n">
        <f aca="false">U1765+S1765</f>
        <v>0</v>
      </c>
      <c r="W1765" s="30" t="e">
        <f aca="false">V1765/P1765</f>
        <v>#DIV/0!</v>
      </c>
    </row>
    <row r="1766" customFormat="false" ht="15" hidden="false" customHeight="false" outlineLevel="0" collapsed="false">
      <c r="A1766" s="122"/>
      <c r="B1766" s="122"/>
      <c r="C1766" s="122"/>
      <c r="D1766" s="122"/>
      <c r="E1766" s="122"/>
      <c r="F1766" s="122"/>
      <c r="G1766" s="86"/>
      <c r="H1766" s="61"/>
      <c r="I1766" s="61"/>
      <c r="J1766" s="61"/>
      <c r="K1766" s="122"/>
      <c r="L1766" s="199"/>
      <c r="M1766" s="122"/>
      <c r="N1766" s="63"/>
      <c r="O1766" s="63"/>
      <c r="P1766" s="63"/>
      <c r="Q1766" s="63"/>
      <c r="R1766" s="422"/>
      <c r="S1766" s="30" t="n">
        <f aca="false">P1766*R1766</f>
        <v>0</v>
      </c>
      <c r="T1766" s="123"/>
      <c r="U1766" s="192" t="n">
        <f aca="false">S1766*$T$828/SUM($S$828:$S$841)</f>
        <v>0</v>
      </c>
      <c r="V1766" s="30" t="n">
        <f aca="false">U1766+S1766</f>
        <v>0</v>
      </c>
      <c r="W1766" s="30" t="e">
        <f aca="false">V1766/P1766</f>
        <v>#DIV/0!</v>
      </c>
    </row>
    <row r="1767" customFormat="false" ht="15" hidden="false" customHeight="false" outlineLevel="0" collapsed="false">
      <c r="A1767" s="122"/>
      <c r="B1767" s="122"/>
      <c r="C1767" s="122"/>
      <c r="D1767" s="122"/>
      <c r="E1767" s="122"/>
      <c r="F1767" s="122"/>
      <c r="G1767" s="86"/>
      <c r="H1767" s="61"/>
      <c r="I1767" s="61"/>
      <c r="J1767" s="61"/>
      <c r="K1767" s="122"/>
      <c r="L1767" s="199"/>
      <c r="M1767" s="122"/>
      <c r="N1767" s="63"/>
      <c r="O1767" s="63"/>
      <c r="P1767" s="63"/>
      <c r="Q1767" s="63"/>
      <c r="R1767" s="422"/>
      <c r="S1767" s="30" t="n">
        <f aca="false">P1767*R1767</f>
        <v>0</v>
      </c>
      <c r="T1767" s="123"/>
      <c r="U1767" s="192" t="n">
        <f aca="false">S1767*$T$828/SUM($S$828:$S$841)</f>
        <v>0</v>
      </c>
      <c r="V1767" s="30" t="n">
        <f aca="false">U1767+S1767</f>
        <v>0</v>
      </c>
      <c r="W1767" s="30" t="e">
        <f aca="false">V1767/P1767</f>
        <v>#DIV/0!</v>
      </c>
    </row>
    <row r="1768" customFormat="false" ht="15" hidden="false" customHeight="false" outlineLevel="0" collapsed="false">
      <c r="A1768" s="122"/>
      <c r="B1768" s="122"/>
      <c r="C1768" s="122"/>
      <c r="D1768" s="122"/>
      <c r="E1768" s="122"/>
      <c r="F1768" s="122"/>
      <c r="G1768" s="86"/>
      <c r="H1768" s="61"/>
      <c r="I1768" s="61"/>
      <c r="J1768" s="61"/>
      <c r="K1768" s="122"/>
      <c r="L1768" s="199"/>
      <c r="M1768" s="122"/>
      <c r="N1768" s="63"/>
      <c r="O1768" s="63"/>
      <c r="P1768" s="63"/>
      <c r="Q1768" s="63"/>
      <c r="R1768" s="422"/>
      <c r="S1768" s="30" t="n">
        <f aca="false">P1768*R1768</f>
        <v>0</v>
      </c>
      <c r="T1768" s="123"/>
      <c r="U1768" s="192" t="n">
        <f aca="false">S1768*$T$828/SUM($S$828:$S$841)</f>
        <v>0</v>
      </c>
      <c r="V1768" s="30" t="n">
        <f aca="false">U1768+S1768</f>
        <v>0</v>
      </c>
      <c r="W1768" s="30" t="e">
        <f aca="false">V1768/P1768</f>
        <v>#DIV/0!</v>
      </c>
    </row>
    <row r="1769" customFormat="false" ht="15" hidden="false" customHeight="false" outlineLevel="0" collapsed="false">
      <c r="A1769" s="122"/>
      <c r="B1769" s="122"/>
      <c r="C1769" s="122"/>
      <c r="D1769" s="122"/>
      <c r="E1769" s="122"/>
      <c r="F1769" s="122"/>
      <c r="G1769" s="86"/>
      <c r="H1769" s="61"/>
      <c r="I1769" s="61"/>
      <c r="J1769" s="61"/>
      <c r="K1769" s="122"/>
      <c r="L1769" s="199"/>
      <c r="M1769" s="122"/>
      <c r="N1769" s="63"/>
      <c r="O1769" s="63"/>
      <c r="P1769" s="63"/>
      <c r="Q1769" s="63"/>
      <c r="R1769" s="422"/>
      <c r="S1769" s="30" t="n">
        <f aca="false">P1769*R1769</f>
        <v>0</v>
      </c>
      <c r="T1769" s="123"/>
      <c r="U1769" s="192" t="n">
        <f aca="false">S1769*$T$828/SUM($S$828:$S$841)</f>
        <v>0</v>
      </c>
      <c r="V1769" s="30" t="n">
        <f aca="false">U1769+S1769</f>
        <v>0</v>
      </c>
      <c r="W1769" s="30" t="e">
        <f aca="false">V1769/P1769</f>
        <v>#DIV/0!</v>
      </c>
    </row>
    <row r="1770" customFormat="false" ht="15" hidden="false" customHeight="false" outlineLevel="0" collapsed="false">
      <c r="A1770" s="122"/>
      <c r="B1770" s="122"/>
      <c r="C1770" s="122"/>
      <c r="D1770" s="122"/>
      <c r="E1770" s="122"/>
      <c r="F1770" s="122"/>
      <c r="G1770" s="86"/>
      <c r="H1770" s="61"/>
      <c r="I1770" s="61"/>
      <c r="J1770" s="61"/>
      <c r="K1770" s="122"/>
      <c r="L1770" s="199"/>
      <c r="M1770" s="122"/>
      <c r="N1770" s="63"/>
      <c r="O1770" s="63"/>
      <c r="P1770" s="63"/>
      <c r="Q1770" s="63"/>
      <c r="R1770" s="422"/>
      <c r="S1770" s="30" t="n">
        <f aca="false">P1770*R1770</f>
        <v>0</v>
      </c>
      <c r="T1770" s="123"/>
      <c r="U1770" s="192" t="n">
        <f aca="false">S1770*$T$828/SUM($S$828:$S$841)</f>
        <v>0</v>
      </c>
      <c r="V1770" s="30" t="n">
        <f aca="false">U1770+S1770</f>
        <v>0</v>
      </c>
      <c r="W1770" s="30" t="e">
        <f aca="false">V1770/P1770</f>
        <v>#DIV/0!</v>
      </c>
    </row>
    <row r="1771" customFormat="false" ht="15" hidden="false" customHeight="false" outlineLevel="0" collapsed="false">
      <c r="A1771" s="122"/>
      <c r="B1771" s="122"/>
      <c r="C1771" s="122"/>
      <c r="D1771" s="122"/>
      <c r="E1771" s="122"/>
      <c r="F1771" s="122"/>
      <c r="G1771" s="86"/>
      <c r="H1771" s="61"/>
      <c r="I1771" s="61"/>
      <c r="J1771" s="61"/>
      <c r="K1771" s="122"/>
      <c r="L1771" s="199"/>
      <c r="M1771" s="122"/>
      <c r="N1771" s="63"/>
      <c r="O1771" s="63"/>
      <c r="P1771" s="63"/>
      <c r="Q1771" s="63"/>
      <c r="R1771" s="422"/>
      <c r="S1771" s="30" t="n">
        <f aca="false">P1771*R1771</f>
        <v>0</v>
      </c>
      <c r="T1771" s="123"/>
      <c r="U1771" s="192" t="n">
        <f aca="false">S1771*$T$828/SUM($S$828:$S$841)</f>
        <v>0</v>
      </c>
      <c r="V1771" s="30" t="n">
        <f aca="false">U1771+S1771</f>
        <v>0</v>
      </c>
      <c r="W1771" s="30" t="e">
        <f aca="false">V1771/P1771</f>
        <v>#DIV/0!</v>
      </c>
    </row>
    <row r="1772" customFormat="false" ht="15" hidden="false" customHeight="false" outlineLevel="0" collapsed="false">
      <c r="A1772" s="122"/>
      <c r="B1772" s="122"/>
      <c r="C1772" s="122"/>
      <c r="D1772" s="122"/>
      <c r="E1772" s="122"/>
      <c r="F1772" s="122"/>
      <c r="G1772" s="86"/>
      <c r="H1772" s="61"/>
      <c r="I1772" s="61"/>
      <c r="J1772" s="61"/>
      <c r="K1772" s="122"/>
      <c r="L1772" s="199"/>
      <c r="M1772" s="122"/>
      <c r="N1772" s="63"/>
      <c r="O1772" s="63"/>
      <c r="P1772" s="63"/>
      <c r="Q1772" s="63"/>
      <c r="R1772" s="422"/>
      <c r="S1772" s="30" t="n">
        <f aca="false">P1772*R1772</f>
        <v>0</v>
      </c>
      <c r="T1772" s="123"/>
      <c r="U1772" s="192" t="n">
        <f aca="false">S1772*$T$828/SUM($S$828:$S$841)</f>
        <v>0</v>
      </c>
      <c r="V1772" s="30" t="n">
        <f aca="false">U1772+S1772</f>
        <v>0</v>
      </c>
      <c r="W1772" s="30" t="e">
        <f aca="false">V1772/P1772</f>
        <v>#DIV/0!</v>
      </c>
    </row>
    <row r="1773" customFormat="false" ht="15" hidden="false" customHeight="false" outlineLevel="0" collapsed="false">
      <c r="A1773" s="122"/>
      <c r="B1773" s="122"/>
      <c r="C1773" s="122"/>
      <c r="D1773" s="122"/>
      <c r="E1773" s="122"/>
      <c r="F1773" s="122"/>
      <c r="G1773" s="86"/>
      <c r="H1773" s="61"/>
      <c r="I1773" s="61"/>
      <c r="J1773" s="61"/>
      <c r="K1773" s="122"/>
      <c r="L1773" s="199"/>
      <c r="M1773" s="122"/>
      <c r="N1773" s="63"/>
      <c r="O1773" s="63"/>
      <c r="P1773" s="63"/>
      <c r="Q1773" s="63"/>
      <c r="R1773" s="422"/>
      <c r="S1773" s="30" t="n">
        <f aca="false">P1773*R1773</f>
        <v>0</v>
      </c>
      <c r="T1773" s="123"/>
      <c r="U1773" s="192" t="n">
        <f aca="false">S1773*$T$828/SUM($S$828:$S$841)</f>
        <v>0</v>
      </c>
      <c r="V1773" s="30" t="n">
        <f aca="false">U1773+S1773</f>
        <v>0</v>
      </c>
      <c r="W1773" s="30" t="e">
        <f aca="false">V1773/P1773</f>
        <v>#DIV/0!</v>
      </c>
    </row>
    <row r="1774" customFormat="false" ht="15" hidden="false" customHeight="false" outlineLevel="0" collapsed="false">
      <c r="A1774" s="122"/>
      <c r="B1774" s="122"/>
      <c r="C1774" s="122"/>
      <c r="D1774" s="122"/>
      <c r="E1774" s="122"/>
      <c r="F1774" s="122"/>
      <c r="G1774" s="86"/>
      <c r="H1774" s="61"/>
      <c r="I1774" s="61"/>
      <c r="J1774" s="61"/>
      <c r="K1774" s="122"/>
      <c r="L1774" s="199"/>
      <c r="M1774" s="122"/>
      <c r="N1774" s="63"/>
      <c r="O1774" s="63"/>
      <c r="P1774" s="63"/>
      <c r="Q1774" s="63"/>
      <c r="R1774" s="422"/>
      <c r="S1774" s="30" t="n">
        <f aca="false">P1774*R1774</f>
        <v>0</v>
      </c>
      <c r="T1774" s="123"/>
      <c r="U1774" s="192" t="n">
        <f aca="false">S1774*$T$828/SUM($S$828:$S$841)</f>
        <v>0</v>
      </c>
      <c r="V1774" s="30" t="n">
        <f aca="false">U1774+S1774</f>
        <v>0</v>
      </c>
      <c r="W1774" s="30" t="e">
        <f aca="false">V1774/P1774</f>
        <v>#DIV/0!</v>
      </c>
    </row>
    <row r="1775" customFormat="false" ht="15" hidden="false" customHeight="false" outlineLevel="0" collapsed="false">
      <c r="A1775" s="122"/>
      <c r="B1775" s="122"/>
      <c r="C1775" s="122"/>
      <c r="D1775" s="122"/>
      <c r="E1775" s="122"/>
      <c r="F1775" s="122"/>
      <c r="G1775" s="86"/>
      <c r="H1775" s="61"/>
      <c r="I1775" s="61"/>
      <c r="J1775" s="61"/>
      <c r="K1775" s="122"/>
      <c r="L1775" s="199"/>
      <c r="M1775" s="122"/>
      <c r="N1775" s="63"/>
      <c r="O1775" s="63"/>
      <c r="P1775" s="63"/>
      <c r="Q1775" s="63"/>
      <c r="R1775" s="422"/>
      <c r="S1775" s="30" t="n">
        <f aca="false">P1775*R1775</f>
        <v>0</v>
      </c>
      <c r="T1775" s="123"/>
      <c r="U1775" s="192" t="n">
        <f aca="false">S1775*$T$828/SUM($S$828:$S$841)</f>
        <v>0</v>
      </c>
      <c r="V1775" s="30" t="n">
        <f aca="false">U1775+S1775</f>
        <v>0</v>
      </c>
      <c r="W1775" s="30" t="e">
        <f aca="false">V1775/P1775</f>
        <v>#DIV/0!</v>
      </c>
    </row>
    <row r="1776" customFormat="false" ht="15" hidden="false" customHeight="false" outlineLevel="0" collapsed="false">
      <c r="A1776" s="122"/>
      <c r="B1776" s="122"/>
      <c r="C1776" s="122"/>
      <c r="D1776" s="122"/>
      <c r="E1776" s="122"/>
      <c r="F1776" s="122"/>
      <c r="G1776" s="86"/>
      <c r="H1776" s="61"/>
      <c r="I1776" s="61"/>
      <c r="J1776" s="61"/>
      <c r="K1776" s="122"/>
      <c r="L1776" s="199"/>
      <c r="M1776" s="122"/>
      <c r="N1776" s="63"/>
      <c r="O1776" s="63"/>
      <c r="P1776" s="63"/>
      <c r="Q1776" s="63"/>
      <c r="R1776" s="422"/>
      <c r="S1776" s="30" t="n">
        <f aca="false">P1776*R1776</f>
        <v>0</v>
      </c>
      <c r="T1776" s="123"/>
      <c r="U1776" s="192" t="n">
        <f aca="false">S1776*$T$828/SUM($S$828:$S$841)</f>
        <v>0</v>
      </c>
      <c r="V1776" s="30" t="n">
        <f aca="false">U1776+S1776</f>
        <v>0</v>
      </c>
      <c r="W1776" s="30" t="e">
        <f aca="false">V1776/P1776</f>
        <v>#DIV/0!</v>
      </c>
    </row>
    <row r="1777" customFormat="false" ht="15" hidden="false" customHeight="false" outlineLevel="0" collapsed="false">
      <c r="A1777" s="122"/>
      <c r="B1777" s="122"/>
      <c r="C1777" s="122"/>
      <c r="D1777" s="122"/>
      <c r="E1777" s="122"/>
      <c r="F1777" s="122"/>
      <c r="G1777" s="86"/>
      <c r="H1777" s="61"/>
      <c r="I1777" s="61"/>
      <c r="J1777" s="61"/>
      <c r="K1777" s="122"/>
      <c r="L1777" s="199"/>
      <c r="M1777" s="122"/>
      <c r="N1777" s="63"/>
      <c r="O1777" s="63"/>
      <c r="P1777" s="63"/>
      <c r="Q1777" s="63"/>
      <c r="R1777" s="422"/>
      <c r="S1777" s="30" t="n">
        <f aca="false">P1777*R1777</f>
        <v>0</v>
      </c>
      <c r="T1777" s="123"/>
      <c r="U1777" s="192" t="n">
        <f aca="false">S1777*$T$828/SUM($S$828:$S$841)</f>
        <v>0</v>
      </c>
      <c r="V1777" s="30" t="n">
        <f aca="false">U1777+S1777</f>
        <v>0</v>
      </c>
      <c r="W1777" s="30" t="e">
        <f aca="false">V1777/P1777</f>
        <v>#DIV/0!</v>
      </c>
    </row>
    <row r="1778" customFormat="false" ht="15" hidden="false" customHeight="false" outlineLevel="0" collapsed="false">
      <c r="A1778" s="122"/>
      <c r="B1778" s="122"/>
      <c r="C1778" s="122"/>
      <c r="D1778" s="122"/>
      <c r="E1778" s="122"/>
      <c r="F1778" s="122"/>
      <c r="G1778" s="86"/>
      <c r="H1778" s="61"/>
      <c r="I1778" s="61"/>
      <c r="J1778" s="61"/>
      <c r="K1778" s="122"/>
      <c r="L1778" s="199"/>
      <c r="M1778" s="122"/>
      <c r="N1778" s="63"/>
      <c r="O1778" s="63"/>
      <c r="P1778" s="63"/>
      <c r="Q1778" s="63"/>
      <c r="R1778" s="422"/>
      <c r="S1778" s="30" t="n">
        <f aca="false">P1778*R1778</f>
        <v>0</v>
      </c>
      <c r="T1778" s="123"/>
      <c r="U1778" s="192" t="n">
        <f aca="false">S1778*$T$828/SUM($S$828:$S$841)</f>
        <v>0</v>
      </c>
      <c r="V1778" s="30" t="n">
        <f aca="false">U1778+S1778</f>
        <v>0</v>
      </c>
      <c r="W1778" s="30" t="e">
        <f aca="false">V1778/P1778</f>
        <v>#DIV/0!</v>
      </c>
    </row>
    <row r="1779" customFormat="false" ht="15" hidden="false" customHeight="false" outlineLevel="0" collapsed="false">
      <c r="A1779" s="122"/>
      <c r="B1779" s="122"/>
      <c r="C1779" s="122"/>
      <c r="D1779" s="122"/>
      <c r="E1779" s="122"/>
      <c r="F1779" s="122"/>
      <c r="G1779" s="86"/>
      <c r="H1779" s="61"/>
      <c r="I1779" s="61"/>
      <c r="J1779" s="61"/>
      <c r="K1779" s="122"/>
      <c r="L1779" s="199"/>
      <c r="M1779" s="122"/>
      <c r="N1779" s="63"/>
      <c r="O1779" s="63"/>
      <c r="P1779" s="63"/>
      <c r="Q1779" s="63"/>
      <c r="R1779" s="422"/>
      <c r="S1779" s="30" t="n">
        <f aca="false">P1779*R1779</f>
        <v>0</v>
      </c>
      <c r="T1779" s="123"/>
      <c r="U1779" s="192" t="n">
        <f aca="false">S1779*$T$828/SUM($S$828:$S$841)</f>
        <v>0</v>
      </c>
      <c r="V1779" s="30" t="n">
        <f aca="false">U1779+S1779</f>
        <v>0</v>
      </c>
      <c r="W1779" s="30" t="e">
        <f aca="false">V1779/P1779</f>
        <v>#DIV/0!</v>
      </c>
    </row>
    <row r="1780" customFormat="false" ht="15" hidden="false" customHeight="false" outlineLevel="0" collapsed="false">
      <c r="A1780" s="122"/>
      <c r="B1780" s="122"/>
      <c r="C1780" s="122"/>
      <c r="D1780" s="122"/>
      <c r="E1780" s="122"/>
      <c r="F1780" s="122"/>
      <c r="G1780" s="86"/>
      <c r="H1780" s="61"/>
      <c r="I1780" s="61"/>
      <c r="J1780" s="61"/>
      <c r="K1780" s="122"/>
      <c r="L1780" s="199"/>
      <c r="M1780" s="122"/>
      <c r="N1780" s="63"/>
      <c r="O1780" s="63"/>
      <c r="P1780" s="63"/>
      <c r="Q1780" s="63"/>
      <c r="R1780" s="422"/>
      <c r="S1780" s="30" t="n">
        <f aca="false">P1780*R1780</f>
        <v>0</v>
      </c>
      <c r="T1780" s="123"/>
      <c r="U1780" s="192" t="n">
        <f aca="false">S1780*$T$828/SUM($S$828:$S$841)</f>
        <v>0</v>
      </c>
      <c r="V1780" s="30" t="n">
        <f aca="false">U1780+S1780</f>
        <v>0</v>
      </c>
      <c r="W1780" s="30" t="e">
        <f aca="false">V1780/P1780</f>
        <v>#DIV/0!</v>
      </c>
    </row>
    <row r="1781" customFormat="false" ht="15" hidden="false" customHeight="false" outlineLevel="0" collapsed="false">
      <c r="A1781" s="122"/>
      <c r="B1781" s="122"/>
      <c r="C1781" s="122"/>
      <c r="D1781" s="122"/>
      <c r="E1781" s="122"/>
      <c r="F1781" s="122"/>
      <c r="G1781" s="86"/>
      <c r="H1781" s="61"/>
      <c r="I1781" s="61"/>
      <c r="J1781" s="61"/>
      <c r="K1781" s="122"/>
      <c r="L1781" s="199"/>
      <c r="M1781" s="122"/>
      <c r="N1781" s="63"/>
      <c r="O1781" s="63"/>
      <c r="P1781" s="63"/>
      <c r="Q1781" s="63"/>
      <c r="R1781" s="422"/>
      <c r="S1781" s="30" t="n">
        <f aca="false">P1781*R1781</f>
        <v>0</v>
      </c>
      <c r="T1781" s="123"/>
      <c r="U1781" s="192" t="n">
        <f aca="false">S1781*$T$828/SUM($S$828:$S$841)</f>
        <v>0</v>
      </c>
      <c r="V1781" s="30" t="n">
        <f aca="false">U1781+S1781</f>
        <v>0</v>
      </c>
      <c r="W1781" s="30" t="e">
        <f aca="false">V1781/P1781</f>
        <v>#DIV/0!</v>
      </c>
    </row>
    <row r="1782" customFormat="false" ht="15" hidden="false" customHeight="false" outlineLevel="0" collapsed="false">
      <c r="A1782" s="122"/>
      <c r="B1782" s="122"/>
      <c r="C1782" s="122"/>
      <c r="D1782" s="122"/>
      <c r="E1782" s="122"/>
      <c r="F1782" s="122"/>
      <c r="G1782" s="86"/>
      <c r="H1782" s="61"/>
      <c r="I1782" s="61"/>
      <c r="J1782" s="61"/>
      <c r="K1782" s="122"/>
      <c r="L1782" s="199"/>
      <c r="M1782" s="122"/>
      <c r="N1782" s="63"/>
      <c r="O1782" s="63"/>
      <c r="P1782" s="63"/>
      <c r="Q1782" s="63"/>
      <c r="R1782" s="422"/>
      <c r="S1782" s="30" t="n">
        <f aca="false">P1782*R1782</f>
        <v>0</v>
      </c>
      <c r="T1782" s="123"/>
      <c r="U1782" s="192" t="n">
        <f aca="false">S1782*$T$828/SUM($S$828:$S$841)</f>
        <v>0</v>
      </c>
      <c r="V1782" s="30" t="n">
        <f aca="false">U1782+S1782</f>
        <v>0</v>
      </c>
      <c r="W1782" s="30" t="e">
        <f aca="false">V1782/P1782</f>
        <v>#DIV/0!</v>
      </c>
    </row>
    <row r="1783" customFormat="false" ht="15" hidden="false" customHeight="false" outlineLevel="0" collapsed="false">
      <c r="A1783" s="122"/>
      <c r="B1783" s="122"/>
      <c r="C1783" s="122"/>
      <c r="D1783" s="122"/>
      <c r="E1783" s="122"/>
      <c r="F1783" s="122"/>
      <c r="G1783" s="86"/>
      <c r="H1783" s="61"/>
      <c r="I1783" s="61"/>
      <c r="J1783" s="61"/>
      <c r="K1783" s="122"/>
      <c r="L1783" s="199"/>
      <c r="M1783" s="122"/>
      <c r="N1783" s="63"/>
      <c r="O1783" s="63"/>
      <c r="P1783" s="63"/>
      <c r="Q1783" s="63"/>
      <c r="R1783" s="422"/>
      <c r="S1783" s="30" t="n">
        <f aca="false">P1783*R1783</f>
        <v>0</v>
      </c>
      <c r="T1783" s="123"/>
      <c r="U1783" s="192" t="n">
        <f aca="false">S1783*$T$828/SUM($S$828:$S$841)</f>
        <v>0</v>
      </c>
      <c r="V1783" s="30" t="n">
        <f aca="false">U1783+S1783</f>
        <v>0</v>
      </c>
      <c r="W1783" s="30" t="e">
        <f aca="false">V1783/P1783</f>
        <v>#DIV/0!</v>
      </c>
    </row>
    <row r="1784" customFormat="false" ht="15" hidden="false" customHeight="false" outlineLevel="0" collapsed="false">
      <c r="A1784" s="122"/>
      <c r="B1784" s="122"/>
      <c r="C1784" s="122"/>
      <c r="D1784" s="122"/>
      <c r="E1784" s="122"/>
      <c r="F1784" s="122"/>
      <c r="G1784" s="86"/>
      <c r="H1784" s="61"/>
      <c r="I1784" s="61"/>
      <c r="J1784" s="61"/>
      <c r="K1784" s="122"/>
      <c r="L1784" s="199"/>
      <c r="M1784" s="122"/>
      <c r="N1784" s="63"/>
      <c r="O1784" s="63"/>
      <c r="P1784" s="63"/>
      <c r="Q1784" s="63"/>
      <c r="R1784" s="422"/>
      <c r="S1784" s="30" t="n">
        <f aca="false">P1784*R1784</f>
        <v>0</v>
      </c>
      <c r="T1784" s="123"/>
      <c r="U1784" s="192" t="n">
        <f aca="false">S1784*$T$828/SUM($S$828:$S$841)</f>
        <v>0</v>
      </c>
      <c r="V1784" s="30" t="n">
        <f aca="false">U1784+S1784</f>
        <v>0</v>
      </c>
      <c r="W1784" s="30" t="e">
        <f aca="false">V1784/P1784</f>
        <v>#DIV/0!</v>
      </c>
    </row>
    <row r="1785" customFormat="false" ht="15" hidden="false" customHeight="false" outlineLevel="0" collapsed="false">
      <c r="A1785" s="122"/>
      <c r="B1785" s="122"/>
      <c r="C1785" s="122"/>
      <c r="D1785" s="122"/>
      <c r="E1785" s="122"/>
      <c r="F1785" s="122"/>
      <c r="G1785" s="86"/>
      <c r="H1785" s="61"/>
      <c r="I1785" s="61"/>
      <c r="J1785" s="61"/>
      <c r="K1785" s="122"/>
      <c r="L1785" s="199"/>
      <c r="M1785" s="122"/>
      <c r="N1785" s="63"/>
      <c r="O1785" s="63"/>
      <c r="P1785" s="63"/>
      <c r="Q1785" s="63"/>
      <c r="R1785" s="422"/>
      <c r="S1785" s="30" t="n">
        <f aca="false">P1785*R1785</f>
        <v>0</v>
      </c>
      <c r="T1785" s="123"/>
      <c r="U1785" s="192" t="n">
        <f aca="false">S1785*$T$828/SUM($S$828:$S$841)</f>
        <v>0</v>
      </c>
      <c r="V1785" s="30" t="n">
        <f aca="false">U1785+S1785</f>
        <v>0</v>
      </c>
      <c r="W1785" s="30" t="e">
        <f aca="false">V1785/P1785</f>
        <v>#DIV/0!</v>
      </c>
    </row>
    <row r="1786" customFormat="false" ht="15" hidden="false" customHeight="false" outlineLevel="0" collapsed="false">
      <c r="A1786" s="122"/>
      <c r="B1786" s="122"/>
      <c r="C1786" s="122"/>
      <c r="D1786" s="122"/>
      <c r="E1786" s="122"/>
      <c r="F1786" s="122"/>
      <c r="G1786" s="86"/>
      <c r="H1786" s="61"/>
      <c r="I1786" s="61"/>
      <c r="J1786" s="61"/>
      <c r="K1786" s="122"/>
      <c r="L1786" s="199"/>
      <c r="M1786" s="122"/>
      <c r="N1786" s="63"/>
      <c r="O1786" s="63"/>
      <c r="P1786" s="63"/>
      <c r="Q1786" s="63"/>
      <c r="R1786" s="422"/>
      <c r="S1786" s="30" t="n">
        <f aca="false">P1786*R1786</f>
        <v>0</v>
      </c>
      <c r="T1786" s="123"/>
      <c r="U1786" s="192" t="n">
        <f aca="false">S1786*$T$828/SUM($S$828:$S$841)</f>
        <v>0</v>
      </c>
      <c r="V1786" s="30" t="n">
        <f aca="false">U1786+S1786</f>
        <v>0</v>
      </c>
      <c r="W1786" s="30" t="e">
        <f aca="false">V1786/P1786</f>
        <v>#DIV/0!</v>
      </c>
    </row>
    <row r="1787" customFormat="false" ht="15" hidden="false" customHeight="false" outlineLevel="0" collapsed="false">
      <c r="A1787" s="122"/>
      <c r="B1787" s="122"/>
      <c r="C1787" s="122"/>
      <c r="D1787" s="122"/>
      <c r="E1787" s="122"/>
      <c r="F1787" s="122"/>
      <c r="G1787" s="86"/>
      <c r="H1787" s="61"/>
      <c r="I1787" s="61"/>
      <c r="J1787" s="61"/>
      <c r="K1787" s="122"/>
      <c r="L1787" s="199"/>
      <c r="M1787" s="122"/>
      <c r="N1787" s="63"/>
      <c r="O1787" s="63"/>
      <c r="P1787" s="63"/>
      <c r="Q1787" s="63"/>
      <c r="R1787" s="422"/>
      <c r="S1787" s="30" t="n">
        <f aca="false">P1787*R1787</f>
        <v>0</v>
      </c>
      <c r="T1787" s="123"/>
      <c r="U1787" s="192" t="n">
        <f aca="false">S1787*$T$828/SUM($S$828:$S$841)</f>
        <v>0</v>
      </c>
      <c r="V1787" s="30" t="n">
        <f aca="false">U1787+S1787</f>
        <v>0</v>
      </c>
      <c r="W1787" s="30" t="e">
        <f aca="false">V1787/P1787</f>
        <v>#DIV/0!</v>
      </c>
    </row>
    <row r="1788" customFormat="false" ht="15" hidden="false" customHeight="false" outlineLevel="0" collapsed="false">
      <c r="A1788" s="122"/>
      <c r="B1788" s="122"/>
      <c r="C1788" s="122"/>
      <c r="D1788" s="122"/>
      <c r="E1788" s="122"/>
      <c r="F1788" s="122"/>
      <c r="G1788" s="86"/>
      <c r="H1788" s="61"/>
      <c r="I1788" s="61"/>
      <c r="J1788" s="61"/>
      <c r="K1788" s="122"/>
      <c r="L1788" s="199"/>
      <c r="M1788" s="122"/>
      <c r="N1788" s="63"/>
      <c r="O1788" s="63"/>
      <c r="P1788" s="63"/>
      <c r="Q1788" s="63"/>
      <c r="R1788" s="422"/>
      <c r="S1788" s="30" t="n">
        <f aca="false">P1788*R1788</f>
        <v>0</v>
      </c>
      <c r="T1788" s="123"/>
      <c r="U1788" s="192" t="n">
        <f aca="false">S1788*$T$828/SUM($S$828:$S$841)</f>
        <v>0</v>
      </c>
      <c r="V1788" s="30" t="n">
        <f aca="false">U1788+S1788</f>
        <v>0</v>
      </c>
      <c r="W1788" s="30" t="e">
        <f aca="false">V1788/P1788</f>
        <v>#DIV/0!</v>
      </c>
    </row>
    <row r="1789" customFormat="false" ht="15" hidden="false" customHeight="false" outlineLevel="0" collapsed="false">
      <c r="A1789" s="122"/>
      <c r="B1789" s="122"/>
      <c r="C1789" s="122"/>
      <c r="D1789" s="122"/>
      <c r="E1789" s="122"/>
      <c r="F1789" s="122"/>
      <c r="G1789" s="86"/>
      <c r="H1789" s="61"/>
      <c r="I1789" s="61"/>
      <c r="J1789" s="61"/>
      <c r="K1789" s="122"/>
      <c r="L1789" s="199"/>
      <c r="M1789" s="122"/>
      <c r="N1789" s="63"/>
      <c r="O1789" s="63"/>
      <c r="P1789" s="63"/>
      <c r="Q1789" s="63"/>
      <c r="R1789" s="422"/>
      <c r="S1789" s="30" t="n">
        <f aca="false">P1789*R1789</f>
        <v>0</v>
      </c>
      <c r="T1789" s="123"/>
      <c r="U1789" s="192" t="n">
        <f aca="false">S1789*$T$828/SUM($S$828:$S$841)</f>
        <v>0</v>
      </c>
      <c r="V1789" s="30" t="n">
        <f aca="false">U1789+S1789</f>
        <v>0</v>
      </c>
      <c r="W1789" s="30" t="e">
        <f aca="false">V1789/P1789</f>
        <v>#DIV/0!</v>
      </c>
    </row>
    <row r="1790" customFormat="false" ht="15" hidden="false" customHeight="false" outlineLevel="0" collapsed="false">
      <c r="A1790" s="122"/>
      <c r="B1790" s="122"/>
      <c r="C1790" s="122"/>
      <c r="D1790" s="122"/>
      <c r="E1790" s="122"/>
      <c r="F1790" s="122"/>
      <c r="G1790" s="86"/>
      <c r="H1790" s="61"/>
      <c r="I1790" s="61"/>
      <c r="J1790" s="61"/>
      <c r="K1790" s="122"/>
      <c r="L1790" s="199"/>
      <c r="M1790" s="122"/>
      <c r="N1790" s="63"/>
      <c r="O1790" s="63"/>
      <c r="P1790" s="63"/>
      <c r="Q1790" s="63"/>
      <c r="R1790" s="422"/>
      <c r="S1790" s="30" t="n">
        <f aca="false">P1790*R1790</f>
        <v>0</v>
      </c>
      <c r="T1790" s="123"/>
      <c r="U1790" s="192" t="n">
        <f aca="false">S1790*$T$828/SUM($S$828:$S$841)</f>
        <v>0</v>
      </c>
      <c r="V1790" s="30" t="n">
        <f aca="false">U1790+S1790</f>
        <v>0</v>
      </c>
      <c r="W1790" s="30" t="e">
        <f aca="false">V1790/P1790</f>
        <v>#DIV/0!</v>
      </c>
    </row>
    <row r="1791" customFormat="false" ht="15" hidden="false" customHeight="false" outlineLevel="0" collapsed="false">
      <c r="A1791" s="122"/>
      <c r="B1791" s="122"/>
      <c r="C1791" s="122"/>
      <c r="D1791" s="122"/>
      <c r="E1791" s="122"/>
      <c r="F1791" s="122"/>
      <c r="G1791" s="86"/>
      <c r="H1791" s="61"/>
      <c r="I1791" s="61"/>
      <c r="J1791" s="61"/>
      <c r="K1791" s="122"/>
      <c r="L1791" s="199"/>
      <c r="M1791" s="122"/>
      <c r="N1791" s="63"/>
      <c r="O1791" s="63"/>
      <c r="P1791" s="63"/>
      <c r="Q1791" s="63"/>
      <c r="R1791" s="422"/>
      <c r="S1791" s="30" t="n">
        <f aca="false">P1791*R1791</f>
        <v>0</v>
      </c>
      <c r="T1791" s="123"/>
      <c r="U1791" s="192" t="n">
        <f aca="false">S1791*$T$828/SUM($S$828:$S$841)</f>
        <v>0</v>
      </c>
      <c r="V1791" s="30" t="n">
        <f aca="false">U1791+S1791</f>
        <v>0</v>
      </c>
      <c r="W1791" s="30" t="e">
        <f aca="false">V1791/P1791</f>
        <v>#DIV/0!</v>
      </c>
    </row>
    <row r="1792" customFormat="false" ht="15" hidden="false" customHeight="false" outlineLevel="0" collapsed="false">
      <c r="A1792" s="122"/>
      <c r="B1792" s="122"/>
      <c r="C1792" s="122"/>
      <c r="D1792" s="122"/>
      <c r="E1792" s="122"/>
      <c r="F1792" s="122"/>
      <c r="G1792" s="86"/>
      <c r="H1792" s="61"/>
      <c r="I1792" s="61"/>
      <c r="J1792" s="61"/>
      <c r="K1792" s="122"/>
      <c r="L1792" s="199"/>
      <c r="M1792" s="122"/>
      <c r="N1792" s="63"/>
      <c r="O1792" s="63"/>
      <c r="P1792" s="63"/>
      <c r="Q1792" s="63"/>
      <c r="R1792" s="422"/>
      <c r="S1792" s="30" t="n">
        <f aca="false">P1792*R1792</f>
        <v>0</v>
      </c>
      <c r="T1792" s="123"/>
      <c r="U1792" s="192" t="n">
        <f aca="false">S1792*$T$828/SUM($S$828:$S$841)</f>
        <v>0</v>
      </c>
      <c r="V1792" s="30" t="n">
        <f aca="false">U1792+S1792</f>
        <v>0</v>
      </c>
      <c r="W1792" s="30" t="e">
        <f aca="false">V1792/P1792</f>
        <v>#DIV/0!</v>
      </c>
    </row>
    <row r="1793" customFormat="false" ht="15" hidden="false" customHeight="false" outlineLevel="0" collapsed="false">
      <c r="A1793" s="122"/>
      <c r="B1793" s="122"/>
      <c r="C1793" s="122"/>
      <c r="D1793" s="122"/>
      <c r="E1793" s="122"/>
      <c r="F1793" s="122"/>
      <c r="G1793" s="86"/>
      <c r="H1793" s="61"/>
      <c r="I1793" s="61"/>
      <c r="J1793" s="61"/>
      <c r="K1793" s="122"/>
      <c r="L1793" s="199"/>
      <c r="M1793" s="122"/>
      <c r="N1793" s="63"/>
      <c r="O1793" s="63"/>
      <c r="P1793" s="63"/>
      <c r="Q1793" s="63"/>
      <c r="R1793" s="422"/>
      <c r="S1793" s="30" t="n">
        <f aca="false">P1793*R1793</f>
        <v>0</v>
      </c>
      <c r="T1793" s="123"/>
      <c r="U1793" s="192" t="n">
        <f aca="false">S1793*$T$828/SUM($S$828:$S$841)</f>
        <v>0</v>
      </c>
      <c r="V1793" s="30" t="n">
        <f aca="false">U1793+S1793</f>
        <v>0</v>
      </c>
      <c r="W1793" s="30" t="e">
        <f aca="false">V1793/P1793</f>
        <v>#DIV/0!</v>
      </c>
    </row>
    <row r="1794" customFormat="false" ht="15" hidden="false" customHeight="false" outlineLevel="0" collapsed="false">
      <c r="A1794" s="122"/>
      <c r="B1794" s="122"/>
      <c r="C1794" s="122"/>
      <c r="D1794" s="122"/>
      <c r="E1794" s="122"/>
      <c r="F1794" s="122"/>
      <c r="G1794" s="86"/>
      <c r="H1794" s="61"/>
      <c r="I1794" s="61"/>
      <c r="J1794" s="61"/>
      <c r="K1794" s="122"/>
      <c r="L1794" s="199"/>
      <c r="M1794" s="122"/>
      <c r="N1794" s="63"/>
      <c r="O1794" s="63"/>
      <c r="P1794" s="63"/>
      <c r="Q1794" s="63"/>
      <c r="R1794" s="422"/>
      <c r="S1794" s="30" t="n">
        <f aca="false">P1794*R1794</f>
        <v>0</v>
      </c>
      <c r="T1794" s="123"/>
      <c r="U1794" s="192" t="n">
        <f aca="false">S1794*$T$828/SUM($S$828:$S$841)</f>
        <v>0</v>
      </c>
      <c r="V1794" s="30" t="n">
        <f aca="false">U1794+S1794</f>
        <v>0</v>
      </c>
      <c r="W1794" s="30" t="e">
        <f aca="false">V1794/P1794</f>
        <v>#DIV/0!</v>
      </c>
    </row>
    <row r="1795" customFormat="false" ht="15" hidden="false" customHeight="false" outlineLevel="0" collapsed="false">
      <c r="A1795" s="122"/>
      <c r="B1795" s="122"/>
      <c r="C1795" s="122"/>
      <c r="D1795" s="122"/>
      <c r="E1795" s="122"/>
      <c r="F1795" s="122"/>
      <c r="G1795" s="86"/>
      <c r="H1795" s="61"/>
      <c r="I1795" s="61"/>
      <c r="J1795" s="61"/>
      <c r="K1795" s="122"/>
      <c r="L1795" s="199"/>
      <c r="M1795" s="122"/>
      <c r="N1795" s="63"/>
      <c r="O1795" s="63"/>
      <c r="P1795" s="63"/>
      <c r="Q1795" s="63"/>
      <c r="R1795" s="422"/>
      <c r="S1795" s="30" t="n">
        <f aca="false">P1795*R1795</f>
        <v>0</v>
      </c>
      <c r="T1795" s="123"/>
      <c r="U1795" s="192" t="n">
        <f aca="false">S1795*$T$828/SUM($S$828:$S$841)</f>
        <v>0</v>
      </c>
      <c r="V1795" s="30" t="n">
        <f aca="false">U1795+S1795</f>
        <v>0</v>
      </c>
      <c r="W1795" s="30" t="e">
        <f aca="false">V1795/P1795</f>
        <v>#DIV/0!</v>
      </c>
    </row>
    <row r="1796" customFormat="false" ht="15" hidden="false" customHeight="false" outlineLevel="0" collapsed="false">
      <c r="A1796" s="122"/>
      <c r="B1796" s="122"/>
      <c r="C1796" s="122"/>
      <c r="D1796" s="122"/>
      <c r="E1796" s="122"/>
      <c r="F1796" s="122"/>
      <c r="G1796" s="86"/>
      <c r="H1796" s="61"/>
      <c r="I1796" s="61"/>
      <c r="J1796" s="61"/>
      <c r="K1796" s="122"/>
      <c r="L1796" s="199"/>
      <c r="M1796" s="122"/>
      <c r="N1796" s="63"/>
      <c r="O1796" s="63"/>
      <c r="P1796" s="63"/>
      <c r="Q1796" s="63"/>
      <c r="R1796" s="422"/>
      <c r="S1796" s="30" t="n">
        <f aca="false">P1796*R1796</f>
        <v>0</v>
      </c>
      <c r="T1796" s="123"/>
      <c r="U1796" s="192" t="n">
        <f aca="false">S1796*$T$828/SUM($S$828:$S$841)</f>
        <v>0</v>
      </c>
      <c r="V1796" s="30" t="n">
        <f aca="false">U1796+S1796</f>
        <v>0</v>
      </c>
      <c r="W1796" s="30" t="e">
        <f aca="false">V1796/P1796</f>
        <v>#DIV/0!</v>
      </c>
    </row>
    <row r="1797" customFormat="false" ht="15" hidden="false" customHeight="false" outlineLevel="0" collapsed="false">
      <c r="A1797" s="122"/>
      <c r="B1797" s="122"/>
      <c r="C1797" s="122"/>
      <c r="D1797" s="122"/>
      <c r="E1797" s="122"/>
      <c r="F1797" s="122"/>
      <c r="G1797" s="86"/>
      <c r="H1797" s="61"/>
      <c r="I1797" s="61"/>
      <c r="J1797" s="61"/>
      <c r="K1797" s="122"/>
      <c r="L1797" s="199"/>
      <c r="M1797" s="122"/>
      <c r="N1797" s="63"/>
      <c r="O1797" s="63"/>
      <c r="P1797" s="63"/>
      <c r="Q1797" s="63"/>
      <c r="R1797" s="422"/>
      <c r="S1797" s="30" t="n">
        <f aca="false">P1797*R1797</f>
        <v>0</v>
      </c>
      <c r="T1797" s="123"/>
      <c r="U1797" s="192" t="n">
        <f aca="false">S1797*$T$828/SUM($S$828:$S$841)</f>
        <v>0</v>
      </c>
      <c r="V1797" s="30" t="n">
        <f aca="false">U1797+S1797</f>
        <v>0</v>
      </c>
      <c r="W1797" s="30" t="e">
        <f aca="false">V1797/P1797</f>
        <v>#DIV/0!</v>
      </c>
    </row>
    <row r="1798" customFormat="false" ht="15" hidden="false" customHeight="false" outlineLevel="0" collapsed="false">
      <c r="A1798" s="122"/>
      <c r="B1798" s="122"/>
      <c r="C1798" s="122"/>
      <c r="D1798" s="122"/>
      <c r="E1798" s="122"/>
      <c r="F1798" s="122"/>
      <c r="G1798" s="86"/>
      <c r="H1798" s="61"/>
      <c r="I1798" s="61"/>
      <c r="J1798" s="61"/>
      <c r="K1798" s="122"/>
      <c r="L1798" s="199"/>
      <c r="M1798" s="122"/>
      <c r="N1798" s="63"/>
      <c r="O1798" s="63"/>
      <c r="P1798" s="63"/>
      <c r="Q1798" s="63"/>
      <c r="R1798" s="422"/>
      <c r="S1798" s="30" t="n">
        <f aca="false">P1798*R1798</f>
        <v>0</v>
      </c>
      <c r="T1798" s="123"/>
      <c r="U1798" s="192" t="n">
        <f aca="false">S1798*$T$828/SUM($S$828:$S$841)</f>
        <v>0</v>
      </c>
      <c r="V1798" s="30" t="n">
        <f aca="false">U1798+S1798</f>
        <v>0</v>
      </c>
      <c r="W1798" s="30" t="e">
        <f aca="false">V1798/P1798</f>
        <v>#DIV/0!</v>
      </c>
    </row>
    <row r="1799" customFormat="false" ht="15" hidden="false" customHeight="false" outlineLevel="0" collapsed="false">
      <c r="A1799" s="122"/>
      <c r="B1799" s="122"/>
      <c r="C1799" s="122"/>
      <c r="D1799" s="122"/>
      <c r="E1799" s="122"/>
      <c r="F1799" s="122"/>
      <c r="G1799" s="86"/>
      <c r="H1799" s="61"/>
      <c r="I1799" s="61"/>
      <c r="J1799" s="61"/>
      <c r="K1799" s="122"/>
      <c r="L1799" s="199"/>
      <c r="M1799" s="122"/>
      <c r="N1799" s="63"/>
      <c r="O1799" s="63"/>
      <c r="P1799" s="63"/>
      <c r="Q1799" s="63"/>
      <c r="R1799" s="422"/>
      <c r="S1799" s="30" t="n">
        <f aca="false">P1799*R1799</f>
        <v>0</v>
      </c>
      <c r="T1799" s="123"/>
      <c r="U1799" s="192" t="n">
        <f aca="false">S1799*$T$828/SUM($S$828:$S$841)</f>
        <v>0</v>
      </c>
      <c r="V1799" s="30" t="n">
        <f aca="false">U1799+S1799</f>
        <v>0</v>
      </c>
      <c r="W1799" s="30" t="e">
        <f aca="false">V1799/P1799</f>
        <v>#DIV/0!</v>
      </c>
    </row>
    <row r="1800" customFormat="false" ht="15" hidden="false" customHeight="false" outlineLevel="0" collapsed="false">
      <c r="A1800" s="122"/>
      <c r="B1800" s="122"/>
      <c r="C1800" s="122"/>
      <c r="D1800" s="122"/>
      <c r="E1800" s="122"/>
      <c r="F1800" s="122"/>
      <c r="G1800" s="86"/>
      <c r="H1800" s="61"/>
      <c r="I1800" s="61"/>
      <c r="J1800" s="61"/>
      <c r="K1800" s="122"/>
      <c r="L1800" s="199"/>
      <c r="M1800" s="122"/>
      <c r="N1800" s="63"/>
      <c r="O1800" s="63"/>
      <c r="P1800" s="63"/>
      <c r="Q1800" s="63"/>
      <c r="R1800" s="422"/>
      <c r="S1800" s="30" t="n">
        <f aca="false">P1800*R1800</f>
        <v>0</v>
      </c>
      <c r="T1800" s="123"/>
      <c r="U1800" s="192" t="n">
        <f aca="false">S1800*$T$828/SUM($S$828:$S$841)</f>
        <v>0</v>
      </c>
      <c r="V1800" s="30" t="n">
        <f aca="false">U1800+S1800</f>
        <v>0</v>
      </c>
      <c r="W1800" s="30" t="e">
        <f aca="false">V1800/P1800</f>
        <v>#DIV/0!</v>
      </c>
    </row>
    <row r="1801" customFormat="false" ht="15" hidden="false" customHeight="false" outlineLevel="0" collapsed="false">
      <c r="A1801" s="122"/>
      <c r="B1801" s="122"/>
      <c r="C1801" s="122"/>
      <c r="D1801" s="122"/>
      <c r="E1801" s="122"/>
      <c r="F1801" s="122"/>
      <c r="G1801" s="86"/>
      <c r="H1801" s="61"/>
      <c r="I1801" s="61"/>
      <c r="J1801" s="61"/>
      <c r="K1801" s="122"/>
      <c r="L1801" s="199"/>
      <c r="M1801" s="122"/>
      <c r="N1801" s="63"/>
      <c r="O1801" s="63"/>
      <c r="P1801" s="63"/>
      <c r="Q1801" s="63"/>
      <c r="R1801" s="422"/>
      <c r="S1801" s="30" t="n">
        <f aca="false">P1801*R1801</f>
        <v>0</v>
      </c>
      <c r="T1801" s="123"/>
      <c r="U1801" s="192" t="n">
        <f aca="false">S1801*$T$828/SUM($S$828:$S$841)</f>
        <v>0</v>
      </c>
      <c r="V1801" s="30" t="n">
        <f aca="false">U1801+S1801</f>
        <v>0</v>
      </c>
      <c r="W1801" s="30" t="e">
        <f aca="false">V1801/P1801</f>
        <v>#DIV/0!</v>
      </c>
    </row>
    <row r="1802" customFormat="false" ht="15" hidden="false" customHeight="false" outlineLevel="0" collapsed="false">
      <c r="A1802" s="122"/>
      <c r="B1802" s="122"/>
      <c r="C1802" s="122"/>
      <c r="D1802" s="122"/>
      <c r="E1802" s="122"/>
      <c r="F1802" s="122"/>
      <c r="G1802" s="86"/>
      <c r="H1802" s="61"/>
      <c r="I1802" s="61"/>
      <c r="J1802" s="61"/>
      <c r="K1802" s="122"/>
      <c r="L1802" s="199"/>
      <c r="M1802" s="122"/>
      <c r="N1802" s="63"/>
      <c r="O1802" s="63"/>
      <c r="P1802" s="63"/>
      <c r="Q1802" s="63"/>
      <c r="R1802" s="422"/>
      <c r="S1802" s="30" t="n">
        <f aca="false">P1802*R1802</f>
        <v>0</v>
      </c>
      <c r="T1802" s="123"/>
      <c r="U1802" s="192" t="n">
        <f aca="false">S1802*$T$828/SUM($S$828:$S$841)</f>
        <v>0</v>
      </c>
      <c r="V1802" s="30" t="n">
        <f aca="false">U1802+S1802</f>
        <v>0</v>
      </c>
      <c r="W1802" s="30" t="e">
        <f aca="false">V1802/P1802</f>
        <v>#DIV/0!</v>
      </c>
    </row>
    <row r="1803" customFormat="false" ht="15" hidden="false" customHeight="false" outlineLevel="0" collapsed="false">
      <c r="A1803" s="122"/>
      <c r="B1803" s="122"/>
      <c r="C1803" s="122"/>
      <c r="D1803" s="122"/>
      <c r="E1803" s="122"/>
      <c r="F1803" s="122"/>
      <c r="G1803" s="86"/>
      <c r="H1803" s="61"/>
      <c r="I1803" s="61"/>
      <c r="J1803" s="61"/>
      <c r="K1803" s="122"/>
      <c r="L1803" s="199"/>
      <c r="M1803" s="122"/>
      <c r="N1803" s="63"/>
      <c r="O1803" s="63"/>
      <c r="P1803" s="63"/>
      <c r="Q1803" s="63"/>
      <c r="R1803" s="422"/>
      <c r="S1803" s="30" t="n">
        <f aca="false">P1803*R1803</f>
        <v>0</v>
      </c>
      <c r="T1803" s="123"/>
      <c r="U1803" s="192" t="n">
        <f aca="false">S1803*$T$828/SUM($S$828:$S$841)</f>
        <v>0</v>
      </c>
      <c r="V1803" s="30" t="n">
        <f aca="false">U1803+S1803</f>
        <v>0</v>
      </c>
      <c r="W1803" s="30" t="e">
        <f aca="false">V1803/P1803</f>
        <v>#DIV/0!</v>
      </c>
    </row>
    <row r="1804" customFormat="false" ht="15" hidden="false" customHeight="false" outlineLevel="0" collapsed="false">
      <c r="A1804" s="122"/>
      <c r="B1804" s="122"/>
      <c r="C1804" s="122"/>
      <c r="D1804" s="122"/>
      <c r="E1804" s="122"/>
      <c r="F1804" s="122"/>
      <c r="G1804" s="86"/>
      <c r="H1804" s="61"/>
      <c r="I1804" s="61"/>
      <c r="J1804" s="61"/>
      <c r="K1804" s="122"/>
      <c r="L1804" s="199"/>
      <c r="M1804" s="122"/>
      <c r="N1804" s="63"/>
      <c r="O1804" s="63"/>
      <c r="P1804" s="63"/>
      <c r="Q1804" s="63"/>
      <c r="R1804" s="422"/>
      <c r="S1804" s="30" t="n">
        <f aca="false">P1804*R1804</f>
        <v>0</v>
      </c>
      <c r="T1804" s="123"/>
      <c r="U1804" s="192" t="n">
        <f aca="false">S1804*$T$828/SUM($S$828:$S$841)</f>
        <v>0</v>
      </c>
      <c r="V1804" s="30" t="n">
        <f aca="false">U1804+S1804</f>
        <v>0</v>
      </c>
      <c r="W1804" s="30" t="e">
        <f aca="false">V1804/P1804</f>
        <v>#DIV/0!</v>
      </c>
    </row>
    <row r="1805" customFormat="false" ht="15" hidden="false" customHeight="false" outlineLevel="0" collapsed="false">
      <c r="A1805" s="122"/>
      <c r="B1805" s="122"/>
      <c r="C1805" s="122"/>
      <c r="D1805" s="122"/>
      <c r="E1805" s="122"/>
      <c r="F1805" s="122"/>
      <c r="G1805" s="86"/>
      <c r="H1805" s="61"/>
      <c r="I1805" s="61"/>
      <c r="J1805" s="61"/>
      <c r="K1805" s="122"/>
      <c r="L1805" s="199"/>
      <c r="M1805" s="122"/>
      <c r="N1805" s="63"/>
      <c r="O1805" s="63"/>
      <c r="P1805" s="63"/>
      <c r="Q1805" s="63"/>
      <c r="R1805" s="422"/>
      <c r="S1805" s="30" t="n">
        <f aca="false">P1805*R1805</f>
        <v>0</v>
      </c>
      <c r="T1805" s="123"/>
      <c r="U1805" s="192" t="n">
        <f aca="false">S1805*$T$828/SUM($S$828:$S$841)</f>
        <v>0</v>
      </c>
      <c r="V1805" s="30" t="n">
        <f aca="false">U1805+S1805</f>
        <v>0</v>
      </c>
      <c r="W1805" s="30" t="e">
        <f aca="false">V1805/P1805</f>
        <v>#DIV/0!</v>
      </c>
    </row>
    <row r="1806" customFormat="false" ht="15" hidden="false" customHeight="false" outlineLevel="0" collapsed="false">
      <c r="A1806" s="122"/>
      <c r="B1806" s="122"/>
      <c r="C1806" s="122"/>
      <c r="D1806" s="122"/>
      <c r="E1806" s="122"/>
      <c r="F1806" s="122"/>
      <c r="G1806" s="86"/>
      <c r="H1806" s="61"/>
      <c r="I1806" s="61"/>
      <c r="J1806" s="61"/>
      <c r="K1806" s="122"/>
      <c r="L1806" s="199"/>
      <c r="M1806" s="122"/>
      <c r="N1806" s="63"/>
      <c r="O1806" s="63"/>
      <c r="P1806" s="63"/>
      <c r="Q1806" s="63"/>
      <c r="R1806" s="422"/>
      <c r="S1806" s="30" t="n">
        <f aca="false">P1806*R1806</f>
        <v>0</v>
      </c>
      <c r="T1806" s="123"/>
      <c r="U1806" s="192" t="n">
        <f aca="false">S1806*$T$828/SUM($S$828:$S$841)</f>
        <v>0</v>
      </c>
      <c r="V1806" s="30" t="n">
        <f aca="false">U1806+S1806</f>
        <v>0</v>
      </c>
      <c r="W1806" s="30" t="e">
        <f aca="false">V1806/P1806</f>
        <v>#DIV/0!</v>
      </c>
    </row>
    <row r="1807" customFormat="false" ht="15" hidden="false" customHeight="false" outlineLevel="0" collapsed="false">
      <c r="A1807" s="122"/>
      <c r="B1807" s="122"/>
      <c r="C1807" s="122"/>
      <c r="D1807" s="122"/>
      <c r="E1807" s="122"/>
      <c r="F1807" s="122"/>
      <c r="G1807" s="86"/>
      <c r="H1807" s="61"/>
      <c r="I1807" s="61"/>
      <c r="J1807" s="61"/>
      <c r="K1807" s="122"/>
      <c r="L1807" s="199"/>
      <c r="M1807" s="122"/>
      <c r="N1807" s="63"/>
      <c r="O1807" s="63"/>
      <c r="P1807" s="63"/>
      <c r="Q1807" s="63"/>
      <c r="R1807" s="422"/>
      <c r="S1807" s="30" t="n">
        <f aca="false">P1807*R1807</f>
        <v>0</v>
      </c>
      <c r="T1807" s="123"/>
      <c r="U1807" s="192" t="n">
        <f aca="false">S1807*$T$828/SUM($S$828:$S$841)</f>
        <v>0</v>
      </c>
      <c r="V1807" s="30" t="n">
        <f aca="false">U1807+S1807</f>
        <v>0</v>
      </c>
      <c r="W1807" s="30" t="e">
        <f aca="false">V1807/P1807</f>
        <v>#DIV/0!</v>
      </c>
    </row>
    <row r="1808" customFormat="false" ht="15" hidden="false" customHeight="false" outlineLevel="0" collapsed="false">
      <c r="A1808" s="122"/>
      <c r="B1808" s="122"/>
      <c r="C1808" s="122"/>
      <c r="D1808" s="122"/>
      <c r="E1808" s="122"/>
      <c r="F1808" s="122"/>
      <c r="G1808" s="86"/>
      <c r="H1808" s="61"/>
      <c r="I1808" s="61"/>
      <c r="J1808" s="61"/>
      <c r="K1808" s="122"/>
      <c r="L1808" s="199"/>
      <c r="M1808" s="122"/>
      <c r="N1808" s="63"/>
      <c r="O1808" s="63"/>
      <c r="P1808" s="63"/>
      <c r="Q1808" s="63"/>
      <c r="R1808" s="422"/>
      <c r="S1808" s="30" t="n">
        <f aca="false">P1808*R1808</f>
        <v>0</v>
      </c>
      <c r="T1808" s="123"/>
      <c r="U1808" s="192" t="n">
        <f aca="false">S1808*$T$828/SUM($S$828:$S$841)</f>
        <v>0</v>
      </c>
      <c r="V1808" s="30" t="n">
        <f aca="false">U1808+S1808</f>
        <v>0</v>
      </c>
      <c r="W1808" s="30" t="e">
        <f aca="false">V1808/P1808</f>
        <v>#DIV/0!</v>
      </c>
    </row>
    <row r="1809" customFormat="false" ht="15" hidden="false" customHeight="false" outlineLevel="0" collapsed="false">
      <c r="A1809" s="122"/>
      <c r="B1809" s="122"/>
      <c r="C1809" s="122"/>
      <c r="D1809" s="122"/>
      <c r="E1809" s="122"/>
      <c r="F1809" s="122"/>
      <c r="G1809" s="86"/>
      <c r="H1809" s="61"/>
      <c r="I1809" s="61"/>
      <c r="J1809" s="61"/>
      <c r="K1809" s="122"/>
      <c r="L1809" s="199"/>
      <c r="M1809" s="122"/>
      <c r="N1809" s="63"/>
      <c r="O1809" s="63"/>
      <c r="P1809" s="63"/>
      <c r="Q1809" s="63"/>
      <c r="R1809" s="422"/>
      <c r="S1809" s="30" t="n">
        <f aca="false">P1809*R1809</f>
        <v>0</v>
      </c>
      <c r="T1809" s="123"/>
      <c r="U1809" s="192" t="n">
        <f aca="false">S1809*$T$828/SUM($S$828:$S$841)</f>
        <v>0</v>
      </c>
      <c r="V1809" s="30" t="n">
        <f aca="false">U1809+S1809</f>
        <v>0</v>
      </c>
      <c r="W1809" s="30" t="e">
        <f aca="false">V1809/P1809</f>
        <v>#DIV/0!</v>
      </c>
    </row>
    <row r="1810" customFormat="false" ht="15" hidden="false" customHeight="false" outlineLevel="0" collapsed="false">
      <c r="A1810" s="122"/>
      <c r="B1810" s="122"/>
      <c r="C1810" s="122"/>
      <c r="D1810" s="122"/>
      <c r="E1810" s="122"/>
      <c r="F1810" s="122"/>
      <c r="G1810" s="86"/>
      <c r="H1810" s="61"/>
      <c r="I1810" s="61"/>
      <c r="J1810" s="61"/>
      <c r="K1810" s="122"/>
      <c r="L1810" s="199"/>
      <c r="M1810" s="122"/>
      <c r="N1810" s="63"/>
      <c r="O1810" s="63"/>
      <c r="P1810" s="63"/>
      <c r="Q1810" s="63"/>
      <c r="R1810" s="422"/>
      <c r="S1810" s="30" t="n">
        <f aca="false">P1810*R1810</f>
        <v>0</v>
      </c>
      <c r="T1810" s="123"/>
      <c r="U1810" s="192" t="n">
        <f aca="false">S1810*$T$828/SUM($S$828:$S$841)</f>
        <v>0</v>
      </c>
      <c r="V1810" s="30" t="n">
        <f aca="false">U1810+S1810</f>
        <v>0</v>
      </c>
      <c r="W1810" s="30" t="e">
        <f aca="false">V1810/P1810</f>
        <v>#DIV/0!</v>
      </c>
    </row>
    <row r="1811" customFormat="false" ht="15" hidden="false" customHeight="false" outlineLevel="0" collapsed="false">
      <c r="A1811" s="122"/>
      <c r="B1811" s="122"/>
      <c r="C1811" s="122"/>
      <c r="D1811" s="122"/>
      <c r="E1811" s="122"/>
      <c r="F1811" s="122"/>
      <c r="G1811" s="86"/>
      <c r="H1811" s="61"/>
      <c r="I1811" s="61"/>
      <c r="J1811" s="61"/>
      <c r="K1811" s="122"/>
      <c r="L1811" s="199"/>
      <c r="M1811" s="122"/>
      <c r="N1811" s="63"/>
      <c r="O1811" s="63"/>
      <c r="P1811" s="63"/>
      <c r="Q1811" s="63"/>
      <c r="R1811" s="422"/>
      <c r="S1811" s="30" t="n">
        <f aca="false">P1811*R1811</f>
        <v>0</v>
      </c>
      <c r="T1811" s="123"/>
      <c r="U1811" s="192" t="n">
        <f aca="false">S1811*$T$828/SUM($S$828:$S$841)</f>
        <v>0</v>
      </c>
      <c r="V1811" s="30" t="n">
        <f aca="false">U1811+S1811</f>
        <v>0</v>
      </c>
      <c r="W1811" s="30" t="e">
        <f aca="false">V1811/P1811</f>
        <v>#DIV/0!</v>
      </c>
    </row>
    <row r="1812" customFormat="false" ht="15" hidden="false" customHeight="false" outlineLevel="0" collapsed="false">
      <c r="A1812" s="122"/>
      <c r="B1812" s="122"/>
      <c r="C1812" s="122"/>
      <c r="D1812" s="122"/>
      <c r="E1812" s="122"/>
      <c r="F1812" s="122"/>
      <c r="G1812" s="86"/>
      <c r="H1812" s="61"/>
      <c r="I1812" s="61"/>
      <c r="J1812" s="61"/>
      <c r="K1812" s="122"/>
      <c r="L1812" s="199"/>
      <c r="M1812" s="122"/>
      <c r="N1812" s="63"/>
      <c r="O1812" s="63"/>
      <c r="P1812" s="63"/>
      <c r="Q1812" s="63"/>
      <c r="R1812" s="422"/>
      <c r="S1812" s="30" t="n">
        <f aca="false">P1812*R1812</f>
        <v>0</v>
      </c>
      <c r="T1812" s="123"/>
      <c r="U1812" s="192" t="n">
        <f aca="false">S1812*$T$828/SUM($S$828:$S$841)</f>
        <v>0</v>
      </c>
      <c r="V1812" s="30" t="n">
        <f aca="false">U1812+S1812</f>
        <v>0</v>
      </c>
      <c r="W1812" s="30" t="e">
        <f aca="false">V1812/P1812</f>
        <v>#DIV/0!</v>
      </c>
    </row>
    <row r="1813" customFormat="false" ht="15" hidden="false" customHeight="false" outlineLevel="0" collapsed="false">
      <c r="A1813" s="122"/>
      <c r="B1813" s="122"/>
      <c r="C1813" s="122"/>
      <c r="D1813" s="122"/>
      <c r="E1813" s="122"/>
      <c r="F1813" s="122"/>
      <c r="G1813" s="86"/>
      <c r="H1813" s="61"/>
      <c r="I1813" s="61"/>
      <c r="J1813" s="61"/>
      <c r="K1813" s="122"/>
      <c r="L1813" s="199"/>
      <c r="M1813" s="122"/>
      <c r="N1813" s="63"/>
      <c r="O1813" s="63"/>
      <c r="P1813" s="63"/>
      <c r="Q1813" s="63"/>
      <c r="R1813" s="422"/>
      <c r="S1813" s="30" t="n">
        <f aca="false">P1813*R1813</f>
        <v>0</v>
      </c>
      <c r="T1813" s="123"/>
      <c r="U1813" s="192" t="n">
        <f aca="false">S1813*$T$828/SUM($S$828:$S$841)</f>
        <v>0</v>
      </c>
      <c r="V1813" s="30" t="n">
        <f aca="false">U1813+S1813</f>
        <v>0</v>
      </c>
      <c r="W1813" s="30" t="e">
        <f aca="false">V1813/P1813</f>
        <v>#DIV/0!</v>
      </c>
    </row>
    <row r="1814" customFormat="false" ht="15" hidden="false" customHeight="false" outlineLevel="0" collapsed="false">
      <c r="A1814" s="122"/>
      <c r="B1814" s="122"/>
      <c r="C1814" s="122"/>
      <c r="D1814" s="122"/>
      <c r="E1814" s="122"/>
      <c r="F1814" s="122"/>
      <c r="G1814" s="86"/>
      <c r="H1814" s="61"/>
      <c r="I1814" s="61"/>
      <c r="J1814" s="61"/>
      <c r="K1814" s="122"/>
      <c r="L1814" s="199"/>
      <c r="M1814" s="122"/>
      <c r="N1814" s="63"/>
      <c r="O1814" s="63"/>
      <c r="P1814" s="63"/>
      <c r="Q1814" s="63"/>
      <c r="R1814" s="422"/>
      <c r="S1814" s="30" t="n">
        <f aca="false">P1814*R1814</f>
        <v>0</v>
      </c>
      <c r="T1814" s="123"/>
      <c r="U1814" s="192" t="n">
        <f aca="false">S1814*$T$828/SUM($S$828:$S$841)</f>
        <v>0</v>
      </c>
      <c r="V1814" s="30" t="n">
        <f aca="false">U1814+S1814</f>
        <v>0</v>
      </c>
      <c r="W1814" s="30" t="e">
        <f aca="false">V1814/P1814</f>
        <v>#DIV/0!</v>
      </c>
    </row>
    <row r="1815" customFormat="false" ht="15" hidden="false" customHeight="false" outlineLevel="0" collapsed="false">
      <c r="A1815" s="122"/>
      <c r="B1815" s="122"/>
      <c r="C1815" s="122"/>
      <c r="D1815" s="122"/>
      <c r="E1815" s="122"/>
      <c r="F1815" s="122"/>
      <c r="G1815" s="86"/>
      <c r="H1815" s="61"/>
      <c r="I1815" s="61"/>
      <c r="J1815" s="61"/>
      <c r="K1815" s="122"/>
      <c r="L1815" s="199"/>
      <c r="M1815" s="122"/>
      <c r="N1815" s="63"/>
      <c r="O1815" s="63"/>
      <c r="P1815" s="63"/>
      <c r="Q1815" s="63"/>
      <c r="R1815" s="422"/>
      <c r="S1815" s="30" t="n">
        <f aca="false">P1815*R1815</f>
        <v>0</v>
      </c>
      <c r="T1815" s="123"/>
      <c r="U1815" s="192" t="n">
        <f aca="false">S1815*$T$828/SUM($S$828:$S$841)</f>
        <v>0</v>
      </c>
      <c r="V1815" s="30" t="n">
        <f aca="false">U1815+S1815</f>
        <v>0</v>
      </c>
      <c r="W1815" s="30" t="e">
        <f aca="false">V1815/P1815</f>
        <v>#DIV/0!</v>
      </c>
    </row>
    <row r="1816" customFormat="false" ht="15" hidden="false" customHeight="false" outlineLevel="0" collapsed="false">
      <c r="A1816" s="122"/>
      <c r="B1816" s="122"/>
      <c r="C1816" s="122"/>
      <c r="D1816" s="122"/>
      <c r="E1816" s="122"/>
      <c r="F1816" s="122"/>
      <c r="G1816" s="86"/>
      <c r="H1816" s="61"/>
      <c r="I1816" s="61"/>
      <c r="J1816" s="61"/>
      <c r="K1816" s="122"/>
      <c r="L1816" s="199"/>
      <c r="M1816" s="122"/>
      <c r="N1816" s="63"/>
      <c r="O1816" s="63"/>
      <c r="P1816" s="63"/>
      <c r="Q1816" s="63"/>
      <c r="R1816" s="422"/>
      <c r="S1816" s="30" t="n">
        <f aca="false">P1816*R1816</f>
        <v>0</v>
      </c>
      <c r="T1816" s="123"/>
      <c r="U1816" s="192" t="n">
        <f aca="false">S1816*$T$828/SUM($S$828:$S$841)</f>
        <v>0</v>
      </c>
      <c r="V1816" s="30" t="n">
        <f aca="false">U1816+S1816</f>
        <v>0</v>
      </c>
      <c r="W1816" s="30" t="e">
        <f aca="false">V1816/P1816</f>
        <v>#DIV/0!</v>
      </c>
    </row>
    <row r="1817" customFormat="false" ht="15" hidden="false" customHeight="false" outlineLevel="0" collapsed="false">
      <c r="A1817" s="122"/>
      <c r="B1817" s="122"/>
      <c r="C1817" s="122"/>
      <c r="D1817" s="122"/>
      <c r="E1817" s="122"/>
      <c r="F1817" s="122"/>
      <c r="G1817" s="86"/>
      <c r="H1817" s="61"/>
      <c r="I1817" s="61"/>
      <c r="J1817" s="61"/>
      <c r="K1817" s="122"/>
      <c r="L1817" s="199"/>
      <c r="M1817" s="122"/>
      <c r="N1817" s="63"/>
      <c r="O1817" s="63"/>
      <c r="P1817" s="63"/>
      <c r="Q1817" s="63"/>
      <c r="R1817" s="422"/>
      <c r="S1817" s="30" t="n">
        <f aca="false">P1817*R1817</f>
        <v>0</v>
      </c>
      <c r="T1817" s="123"/>
      <c r="U1817" s="192" t="n">
        <f aca="false">S1817*$T$828/SUM($S$828:$S$841)</f>
        <v>0</v>
      </c>
      <c r="V1817" s="30" t="n">
        <f aca="false">U1817+S1817</f>
        <v>0</v>
      </c>
      <c r="W1817" s="30" t="e">
        <f aca="false">V1817/P1817</f>
        <v>#DIV/0!</v>
      </c>
    </row>
    <row r="1818" customFormat="false" ht="15" hidden="false" customHeight="false" outlineLevel="0" collapsed="false">
      <c r="A1818" s="122"/>
      <c r="B1818" s="122"/>
      <c r="C1818" s="122"/>
      <c r="D1818" s="122"/>
      <c r="E1818" s="122"/>
      <c r="F1818" s="122"/>
      <c r="G1818" s="86"/>
      <c r="H1818" s="61"/>
      <c r="I1818" s="61"/>
      <c r="J1818" s="61"/>
      <c r="K1818" s="122"/>
      <c r="L1818" s="199"/>
      <c r="M1818" s="122"/>
      <c r="N1818" s="63"/>
      <c r="O1818" s="63"/>
      <c r="P1818" s="63"/>
      <c r="Q1818" s="63"/>
      <c r="R1818" s="422"/>
      <c r="S1818" s="30" t="n">
        <f aca="false">P1818*R1818</f>
        <v>0</v>
      </c>
      <c r="T1818" s="123"/>
      <c r="U1818" s="192" t="n">
        <f aca="false">S1818*$T$828/SUM($S$828:$S$841)</f>
        <v>0</v>
      </c>
      <c r="V1818" s="30" t="n">
        <f aca="false">U1818+S1818</f>
        <v>0</v>
      </c>
      <c r="W1818" s="30" t="e">
        <f aca="false">V1818/P1818</f>
        <v>#DIV/0!</v>
      </c>
    </row>
    <row r="1819" customFormat="false" ht="15" hidden="false" customHeight="false" outlineLevel="0" collapsed="false">
      <c r="A1819" s="122"/>
      <c r="B1819" s="122"/>
      <c r="C1819" s="122"/>
      <c r="D1819" s="122"/>
      <c r="E1819" s="122"/>
      <c r="F1819" s="122"/>
      <c r="G1819" s="86"/>
      <c r="H1819" s="61"/>
      <c r="I1819" s="61"/>
      <c r="J1819" s="61"/>
      <c r="K1819" s="122"/>
      <c r="L1819" s="199"/>
      <c r="M1819" s="122"/>
      <c r="N1819" s="63"/>
      <c r="O1819" s="63"/>
      <c r="P1819" s="63"/>
      <c r="Q1819" s="63"/>
      <c r="R1819" s="422"/>
      <c r="S1819" s="30" t="n">
        <f aca="false">P1819*R1819</f>
        <v>0</v>
      </c>
      <c r="T1819" s="123"/>
      <c r="U1819" s="192" t="n">
        <f aca="false">S1819*$T$828/SUM($S$828:$S$841)</f>
        <v>0</v>
      </c>
      <c r="V1819" s="30" t="n">
        <f aca="false">U1819+S1819</f>
        <v>0</v>
      </c>
      <c r="W1819" s="30" t="e">
        <f aca="false">V1819/P1819</f>
        <v>#DIV/0!</v>
      </c>
    </row>
    <row r="1820" customFormat="false" ht="15" hidden="false" customHeight="false" outlineLevel="0" collapsed="false">
      <c r="A1820" s="122"/>
      <c r="B1820" s="122"/>
      <c r="C1820" s="122"/>
      <c r="D1820" s="122"/>
      <c r="E1820" s="122"/>
      <c r="F1820" s="122"/>
      <c r="G1820" s="86"/>
      <c r="H1820" s="61"/>
      <c r="I1820" s="61"/>
      <c r="J1820" s="61"/>
      <c r="K1820" s="122"/>
      <c r="L1820" s="199"/>
      <c r="M1820" s="122"/>
      <c r="N1820" s="63"/>
      <c r="O1820" s="63"/>
      <c r="P1820" s="63"/>
      <c r="Q1820" s="63"/>
      <c r="R1820" s="422"/>
      <c r="S1820" s="30" t="n">
        <f aca="false">P1820*R1820</f>
        <v>0</v>
      </c>
      <c r="T1820" s="123"/>
      <c r="U1820" s="192" t="n">
        <f aca="false">S1820*$T$828/SUM($S$828:$S$841)</f>
        <v>0</v>
      </c>
      <c r="V1820" s="30" t="n">
        <f aca="false">U1820+S1820</f>
        <v>0</v>
      </c>
      <c r="W1820" s="30" t="e">
        <f aca="false">V1820/P1820</f>
        <v>#DIV/0!</v>
      </c>
    </row>
    <row r="1821" customFormat="false" ht="15" hidden="false" customHeight="false" outlineLevel="0" collapsed="false">
      <c r="A1821" s="122"/>
      <c r="B1821" s="122"/>
      <c r="C1821" s="122"/>
      <c r="D1821" s="122"/>
      <c r="E1821" s="122"/>
      <c r="F1821" s="122"/>
      <c r="G1821" s="86"/>
      <c r="H1821" s="61"/>
      <c r="I1821" s="61"/>
      <c r="J1821" s="61"/>
      <c r="K1821" s="122"/>
      <c r="L1821" s="199"/>
      <c r="M1821" s="122"/>
      <c r="N1821" s="63"/>
      <c r="O1821" s="63"/>
      <c r="P1821" s="63"/>
      <c r="Q1821" s="63"/>
      <c r="R1821" s="422"/>
      <c r="S1821" s="30" t="n">
        <f aca="false">P1821*R1821</f>
        <v>0</v>
      </c>
      <c r="T1821" s="123"/>
      <c r="U1821" s="192" t="n">
        <f aca="false">S1821*$T$828/SUM($S$828:$S$841)</f>
        <v>0</v>
      </c>
      <c r="V1821" s="30" t="n">
        <f aca="false">U1821+S1821</f>
        <v>0</v>
      </c>
      <c r="W1821" s="30" t="e">
        <f aca="false">V1821/P1821</f>
        <v>#DIV/0!</v>
      </c>
    </row>
    <row r="1822" customFormat="false" ht="15" hidden="false" customHeight="false" outlineLevel="0" collapsed="false">
      <c r="A1822" s="122"/>
      <c r="B1822" s="122"/>
      <c r="C1822" s="122"/>
      <c r="D1822" s="122"/>
      <c r="E1822" s="122"/>
      <c r="F1822" s="122"/>
      <c r="G1822" s="86"/>
      <c r="H1822" s="61"/>
      <c r="I1822" s="61"/>
      <c r="J1822" s="61"/>
      <c r="K1822" s="122"/>
      <c r="L1822" s="199"/>
      <c r="M1822" s="122"/>
      <c r="N1822" s="63"/>
      <c r="O1822" s="63"/>
      <c r="P1822" s="63"/>
      <c r="Q1822" s="63"/>
      <c r="R1822" s="422"/>
      <c r="S1822" s="30" t="n">
        <f aca="false">P1822*R1822</f>
        <v>0</v>
      </c>
      <c r="T1822" s="123"/>
      <c r="U1822" s="192" t="n">
        <f aca="false">S1822*$T$828/SUM($S$828:$S$841)</f>
        <v>0</v>
      </c>
      <c r="V1822" s="30" t="n">
        <f aca="false">U1822+S1822</f>
        <v>0</v>
      </c>
      <c r="W1822" s="30" t="e">
        <f aca="false">V1822/P1822</f>
        <v>#DIV/0!</v>
      </c>
    </row>
    <row r="1823" customFormat="false" ht="15" hidden="false" customHeight="false" outlineLevel="0" collapsed="false">
      <c r="A1823" s="122"/>
      <c r="B1823" s="122"/>
      <c r="C1823" s="122"/>
      <c r="D1823" s="122"/>
      <c r="E1823" s="122"/>
      <c r="F1823" s="122"/>
      <c r="G1823" s="86"/>
      <c r="H1823" s="61"/>
      <c r="I1823" s="61"/>
      <c r="J1823" s="61"/>
      <c r="K1823" s="122"/>
      <c r="L1823" s="199"/>
      <c r="M1823" s="122"/>
      <c r="N1823" s="63"/>
      <c r="O1823" s="63"/>
      <c r="P1823" s="63"/>
      <c r="Q1823" s="63"/>
      <c r="R1823" s="422"/>
      <c r="S1823" s="30" t="n">
        <f aca="false">P1823*R1823</f>
        <v>0</v>
      </c>
      <c r="T1823" s="123"/>
      <c r="U1823" s="192" t="n">
        <f aca="false">S1823*$T$828/SUM($S$828:$S$841)</f>
        <v>0</v>
      </c>
      <c r="V1823" s="30" t="n">
        <f aca="false">U1823+S1823</f>
        <v>0</v>
      </c>
      <c r="W1823" s="30" t="e">
        <f aca="false">V1823/P1823</f>
        <v>#DIV/0!</v>
      </c>
    </row>
    <row r="1824" customFormat="false" ht="15" hidden="false" customHeight="false" outlineLevel="0" collapsed="false">
      <c r="A1824" s="122"/>
      <c r="B1824" s="122"/>
      <c r="C1824" s="122"/>
      <c r="D1824" s="122"/>
      <c r="E1824" s="122"/>
      <c r="F1824" s="122"/>
      <c r="G1824" s="86"/>
      <c r="H1824" s="61"/>
      <c r="I1824" s="61"/>
      <c r="J1824" s="61"/>
      <c r="K1824" s="122"/>
      <c r="L1824" s="199"/>
      <c r="M1824" s="122"/>
      <c r="N1824" s="63"/>
      <c r="O1824" s="63"/>
      <c r="P1824" s="63"/>
      <c r="Q1824" s="63"/>
      <c r="R1824" s="422"/>
      <c r="S1824" s="30" t="n">
        <f aca="false">P1824*R1824</f>
        <v>0</v>
      </c>
      <c r="T1824" s="123"/>
      <c r="U1824" s="192" t="n">
        <f aca="false">S1824*$T$828/SUM($S$828:$S$841)</f>
        <v>0</v>
      </c>
      <c r="V1824" s="30" t="n">
        <f aca="false">U1824+S1824</f>
        <v>0</v>
      </c>
      <c r="W1824" s="30" t="e">
        <f aca="false">V1824/P1824</f>
        <v>#DIV/0!</v>
      </c>
    </row>
    <row r="1825" customFormat="false" ht="15" hidden="false" customHeight="false" outlineLevel="0" collapsed="false">
      <c r="A1825" s="122"/>
      <c r="B1825" s="122"/>
      <c r="C1825" s="122"/>
      <c r="D1825" s="122"/>
      <c r="E1825" s="122"/>
      <c r="F1825" s="122"/>
      <c r="G1825" s="86"/>
      <c r="H1825" s="61"/>
      <c r="I1825" s="61"/>
      <c r="J1825" s="61"/>
      <c r="K1825" s="122"/>
      <c r="L1825" s="199"/>
      <c r="M1825" s="122"/>
      <c r="N1825" s="63"/>
      <c r="O1825" s="63"/>
      <c r="P1825" s="63"/>
      <c r="Q1825" s="63"/>
      <c r="R1825" s="422"/>
      <c r="S1825" s="30" t="n">
        <f aca="false">P1825*R1825</f>
        <v>0</v>
      </c>
      <c r="T1825" s="123"/>
      <c r="U1825" s="192" t="n">
        <f aca="false">S1825*$T$828/SUM($S$828:$S$841)</f>
        <v>0</v>
      </c>
      <c r="V1825" s="30" t="n">
        <f aca="false">U1825+S1825</f>
        <v>0</v>
      </c>
      <c r="W1825" s="30" t="e">
        <f aca="false">V1825/P1825</f>
        <v>#DIV/0!</v>
      </c>
    </row>
    <row r="1826" customFormat="false" ht="15" hidden="false" customHeight="false" outlineLevel="0" collapsed="false">
      <c r="A1826" s="122"/>
      <c r="B1826" s="122"/>
      <c r="C1826" s="122"/>
      <c r="D1826" s="122"/>
      <c r="E1826" s="122"/>
      <c r="F1826" s="122"/>
      <c r="G1826" s="86"/>
      <c r="H1826" s="61"/>
      <c r="I1826" s="61"/>
      <c r="J1826" s="61"/>
      <c r="K1826" s="122"/>
      <c r="L1826" s="199"/>
      <c r="M1826" s="122"/>
      <c r="N1826" s="63"/>
      <c r="O1826" s="63"/>
      <c r="P1826" s="63"/>
      <c r="Q1826" s="63"/>
      <c r="R1826" s="422"/>
      <c r="S1826" s="30" t="n">
        <f aca="false">P1826*R1826</f>
        <v>0</v>
      </c>
      <c r="T1826" s="123"/>
      <c r="U1826" s="192" t="n">
        <f aca="false">S1826*$T$828/SUM($S$828:$S$841)</f>
        <v>0</v>
      </c>
      <c r="V1826" s="30" t="n">
        <f aca="false">U1826+S1826</f>
        <v>0</v>
      </c>
      <c r="W1826" s="30" t="e">
        <f aca="false">V1826/P1826</f>
        <v>#DIV/0!</v>
      </c>
    </row>
    <row r="1827" customFormat="false" ht="15" hidden="false" customHeight="false" outlineLevel="0" collapsed="false">
      <c r="A1827" s="122"/>
      <c r="B1827" s="122"/>
      <c r="C1827" s="122"/>
      <c r="D1827" s="122"/>
      <c r="E1827" s="122"/>
      <c r="F1827" s="122"/>
      <c r="G1827" s="86"/>
      <c r="H1827" s="61"/>
      <c r="I1827" s="61"/>
      <c r="J1827" s="61"/>
      <c r="K1827" s="122"/>
      <c r="L1827" s="199"/>
      <c r="M1827" s="122"/>
      <c r="N1827" s="63"/>
      <c r="O1827" s="63"/>
      <c r="P1827" s="63"/>
      <c r="Q1827" s="63"/>
      <c r="R1827" s="422"/>
      <c r="S1827" s="30" t="n">
        <f aca="false">P1827*R1827</f>
        <v>0</v>
      </c>
      <c r="T1827" s="123"/>
      <c r="U1827" s="192" t="n">
        <f aca="false">S1827*$T$828/SUM($S$828:$S$841)</f>
        <v>0</v>
      </c>
      <c r="V1827" s="30" t="n">
        <f aca="false">U1827+S1827</f>
        <v>0</v>
      </c>
      <c r="W1827" s="30" t="e">
        <f aca="false">V1827/P1827</f>
        <v>#DIV/0!</v>
      </c>
    </row>
    <row r="1828" customFormat="false" ht="15" hidden="false" customHeight="false" outlineLevel="0" collapsed="false">
      <c r="A1828" s="122"/>
      <c r="B1828" s="122"/>
      <c r="C1828" s="122"/>
      <c r="D1828" s="122"/>
      <c r="E1828" s="122"/>
      <c r="F1828" s="122"/>
      <c r="G1828" s="86"/>
      <c r="H1828" s="61"/>
      <c r="I1828" s="61"/>
      <c r="J1828" s="61"/>
      <c r="K1828" s="122"/>
      <c r="L1828" s="199"/>
      <c r="M1828" s="122"/>
      <c r="N1828" s="63"/>
      <c r="O1828" s="63"/>
      <c r="P1828" s="63"/>
      <c r="Q1828" s="63"/>
      <c r="R1828" s="422"/>
      <c r="S1828" s="30" t="n">
        <f aca="false">P1828*R1828</f>
        <v>0</v>
      </c>
      <c r="T1828" s="123"/>
      <c r="U1828" s="192" t="n">
        <f aca="false">S1828*$T$828/SUM($S$828:$S$841)</f>
        <v>0</v>
      </c>
      <c r="V1828" s="30" t="n">
        <f aca="false">U1828+S1828</f>
        <v>0</v>
      </c>
      <c r="W1828" s="30" t="e">
        <f aca="false">V1828/P1828</f>
        <v>#DIV/0!</v>
      </c>
    </row>
    <row r="1829" customFormat="false" ht="15" hidden="false" customHeight="false" outlineLevel="0" collapsed="false">
      <c r="A1829" s="122"/>
      <c r="B1829" s="122"/>
      <c r="C1829" s="122"/>
      <c r="D1829" s="122"/>
      <c r="E1829" s="122"/>
      <c r="F1829" s="122"/>
      <c r="G1829" s="86"/>
      <c r="H1829" s="61"/>
      <c r="I1829" s="61"/>
      <c r="J1829" s="61"/>
      <c r="K1829" s="122"/>
      <c r="L1829" s="199"/>
      <c r="M1829" s="122"/>
      <c r="N1829" s="225"/>
      <c r="O1829" s="63"/>
      <c r="P1829" s="63"/>
      <c r="Q1829" s="63"/>
      <c r="R1829" s="422"/>
      <c r="S1829" s="30" t="n">
        <f aca="false">P1829*R1829</f>
        <v>0</v>
      </c>
      <c r="T1829" s="123"/>
      <c r="U1829" s="192" t="n">
        <f aca="false">S1829*$T$828/SUM($S$828:$S$841)</f>
        <v>0</v>
      </c>
      <c r="V1829" s="30" t="n">
        <f aca="false">U1829+S1829</f>
        <v>0</v>
      </c>
      <c r="W1829" s="30" t="e">
        <f aca="false">V1829/P1829</f>
        <v>#DIV/0!</v>
      </c>
    </row>
    <row r="1830" customFormat="false" ht="15" hidden="false" customHeight="false" outlineLevel="0" collapsed="false">
      <c r="A1830" s="122"/>
      <c r="B1830" s="122"/>
      <c r="C1830" s="122"/>
      <c r="D1830" s="122"/>
      <c r="E1830" s="122"/>
      <c r="F1830" s="122"/>
      <c r="G1830" s="86"/>
      <c r="H1830" s="61"/>
      <c r="I1830" s="61"/>
      <c r="J1830" s="61"/>
      <c r="K1830" s="122"/>
      <c r="L1830" s="199"/>
      <c r="M1830" s="122"/>
      <c r="N1830" s="63"/>
      <c r="O1830" s="63"/>
      <c r="P1830" s="63"/>
      <c r="Q1830" s="63"/>
      <c r="R1830" s="422"/>
      <c r="S1830" s="30" t="n">
        <f aca="false">P1830*R1830</f>
        <v>0</v>
      </c>
      <c r="T1830" s="123"/>
      <c r="U1830" s="192" t="n">
        <f aca="false">S1830*$T$828/SUM($S$828:$S$841)</f>
        <v>0</v>
      </c>
      <c r="V1830" s="30" t="n">
        <f aca="false">U1830+S1830</f>
        <v>0</v>
      </c>
      <c r="W1830" s="30" t="e">
        <f aca="false">V1830/P1830</f>
        <v>#DIV/0!</v>
      </c>
    </row>
    <row r="1831" customFormat="false" ht="15" hidden="false" customHeight="false" outlineLevel="0" collapsed="false">
      <c r="A1831" s="122"/>
      <c r="B1831" s="122"/>
      <c r="C1831" s="122"/>
      <c r="D1831" s="122"/>
      <c r="E1831" s="122"/>
      <c r="F1831" s="122"/>
      <c r="G1831" s="86"/>
      <c r="H1831" s="61"/>
      <c r="I1831" s="61"/>
      <c r="J1831" s="61"/>
      <c r="K1831" s="122"/>
      <c r="L1831" s="199"/>
      <c r="M1831" s="122"/>
      <c r="N1831" s="63"/>
      <c r="O1831" s="63"/>
      <c r="P1831" s="63"/>
      <c r="Q1831" s="63"/>
      <c r="R1831" s="422"/>
      <c r="S1831" s="30" t="n">
        <f aca="false">P1831*R1831</f>
        <v>0</v>
      </c>
      <c r="T1831" s="123"/>
      <c r="U1831" s="192" t="n">
        <f aca="false">S1831*$T$828/SUM($S$828:$S$841)</f>
        <v>0</v>
      </c>
      <c r="V1831" s="30" t="n">
        <f aca="false">U1831+S1831</f>
        <v>0</v>
      </c>
      <c r="W1831" s="30" t="e">
        <f aca="false">V1831/P1831</f>
        <v>#DIV/0!</v>
      </c>
    </row>
    <row r="1832" customFormat="false" ht="15" hidden="false" customHeight="false" outlineLevel="0" collapsed="false">
      <c r="A1832" s="122"/>
      <c r="B1832" s="122"/>
      <c r="C1832" s="122"/>
      <c r="D1832" s="122"/>
      <c r="E1832" s="122"/>
      <c r="F1832" s="122"/>
      <c r="G1832" s="86"/>
      <c r="H1832" s="61"/>
      <c r="I1832" s="61"/>
      <c r="J1832" s="61"/>
      <c r="K1832" s="122"/>
      <c r="L1832" s="199"/>
      <c r="M1832" s="122"/>
      <c r="N1832" s="63"/>
      <c r="O1832" s="63"/>
      <c r="P1832" s="63"/>
      <c r="Q1832" s="63"/>
      <c r="R1832" s="422"/>
      <c r="S1832" s="30" t="n">
        <f aca="false">P1832*R1832</f>
        <v>0</v>
      </c>
      <c r="T1832" s="123"/>
      <c r="U1832" s="192" t="n">
        <f aca="false">S1832*$T$828/SUM($S$828:$S$841)</f>
        <v>0</v>
      </c>
      <c r="V1832" s="30" t="n">
        <f aca="false">U1832+S1832</f>
        <v>0</v>
      </c>
      <c r="W1832" s="30" t="e">
        <f aca="false">V1832/P1832</f>
        <v>#DIV/0!</v>
      </c>
    </row>
    <row r="1833" customFormat="false" ht="15" hidden="false" customHeight="false" outlineLevel="0" collapsed="false">
      <c r="A1833" s="122"/>
      <c r="B1833" s="122"/>
      <c r="C1833" s="122"/>
      <c r="D1833" s="122"/>
      <c r="E1833" s="122"/>
      <c r="F1833" s="122"/>
      <c r="G1833" s="86"/>
      <c r="H1833" s="61"/>
      <c r="I1833" s="61"/>
      <c r="J1833" s="61"/>
      <c r="K1833" s="122"/>
      <c r="L1833" s="199"/>
      <c r="M1833" s="122"/>
      <c r="N1833" s="63"/>
      <c r="O1833" s="63"/>
      <c r="P1833" s="63"/>
      <c r="Q1833" s="63"/>
      <c r="R1833" s="422"/>
      <c r="S1833" s="30" t="n">
        <f aca="false">P1833*R1833</f>
        <v>0</v>
      </c>
      <c r="T1833" s="123"/>
      <c r="U1833" s="192" t="n">
        <f aca="false">S1833*$T$828/SUM($S$828:$S$841)</f>
        <v>0</v>
      </c>
      <c r="V1833" s="30" t="n">
        <f aca="false">U1833+S1833</f>
        <v>0</v>
      </c>
      <c r="W1833" s="30" t="e">
        <f aca="false">V1833/P1833</f>
        <v>#DIV/0!</v>
      </c>
    </row>
    <row r="1834" customFormat="false" ht="15" hidden="false" customHeight="false" outlineLevel="0" collapsed="false">
      <c r="A1834" s="122"/>
      <c r="B1834" s="122"/>
      <c r="C1834" s="122"/>
      <c r="D1834" s="122"/>
      <c r="E1834" s="122"/>
      <c r="F1834" s="122"/>
      <c r="G1834" s="86"/>
      <c r="H1834" s="61"/>
      <c r="I1834" s="61"/>
      <c r="J1834" s="61"/>
      <c r="K1834" s="122"/>
      <c r="L1834" s="199"/>
      <c r="M1834" s="122"/>
      <c r="N1834" s="63"/>
      <c r="O1834" s="63"/>
      <c r="P1834" s="63"/>
      <c r="Q1834" s="63"/>
      <c r="R1834" s="422"/>
      <c r="S1834" s="30" t="n">
        <f aca="false">P1834*R1834</f>
        <v>0</v>
      </c>
      <c r="T1834" s="123"/>
      <c r="U1834" s="192" t="n">
        <f aca="false">S1834*$T$828/SUM($S$828:$S$841)</f>
        <v>0</v>
      </c>
      <c r="V1834" s="30" t="n">
        <f aca="false">U1834+S1834</f>
        <v>0</v>
      </c>
      <c r="W1834" s="30" t="e">
        <f aca="false">V1834/P1834</f>
        <v>#DIV/0!</v>
      </c>
    </row>
    <row r="1835" customFormat="false" ht="15" hidden="false" customHeight="false" outlineLevel="0" collapsed="false">
      <c r="A1835" s="122"/>
      <c r="B1835" s="122"/>
      <c r="C1835" s="122"/>
      <c r="D1835" s="122"/>
      <c r="E1835" s="122"/>
      <c r="F1835" s="122"/>
      <c r="G1835" s="86"/>
      <c r="H1835" s="61"/>
      <c r="I1835" s="61"/>
      <c r="J1835" s="61"/>
      <c r="K1835" s="122"/>
      <c r="L1835" s="199"/>
      <c r="M1835" s="122"/>
      <c r="N1835" s="63"/>
      <c r="O1835" s="63"/>
      <c r="P1835" s="63"/>
      <c r="Q1835" s="63"/>
      <c r="R1835" s="422"/>
      <c r="S1835" s="30" t="n">
        <f aca="false">P1835*R1835</f>
        <v>0</v>
      </c>
      <c r="T1835" s="123"/>
      <c r="U1835" s="192" t="n">
        <f aca="false">S1835*$T$828/SUM($S$828:$S$841)</f>
        <v>0</v>
      </c>
      <c r="V1835" s="30" t="n">
        <f aca="false">U1835+S1835</f>
        <v>0</v>
      </c>
      <c r="W1835" s="30" t="e">
        <f aca="false">V1835/P1835</f>
        <v>#DIV/0!</v>
      </c>
    </row>
    <row r="1836" customFormat="false" ht="15" hidden="false" customHeight="false" outlineLevel="0" collapsed="false">
      <c r="A1836" s="122"/>
      <c r="B1836" s="122"/>
      <c r="C1836" s="122"/>
      <c r="D1836" s="122"/>
      <c r="E1836" s="122"/>
      <c r="F1836" s="122"/>
      <c r="G1836" s="86"/>
      <c r="H1836" s="61"/>
      <c r="I1836" s="61"/>
      <c r="J1836" s="61"/>
      <c r="K1836" s="122"/>
      <c r="L1836" s="199"/>
      <c r="M1836" s="122"/>
      <c r="N1836" s="63"/>
      <c r="O1836" s="63"/>
      <c r="P1836" s="63"/>
      <c r="Q1836" s="63"/>
      <c r="R1836" s="422"/>
      <c r="S1836" s="30" t="n">
        <f aca="false">P1836*R1836</f>
        <v>0</v>
      </c>
      <c r="T1836" s="123"/>
      <c r="U1836" s="192" t="n">
        <f aca="false">S1836*$T$828/SUM($S$828:$S$841)</f>
        <v>0</v>
      </c>
      <c r="V1836" s="30" t="n">
        <f aca="false">U1836+S1836</f>
        <v>0</v>
      </c>
      <c r="W1836" s="30" t="e">
        <f aca="false">V1836/P1836</f>
        <v>#DIV/0!</v>
      </c>
    </row>
    <row r="1837" customFormat="false" ht="15" hidden="false" customHeight="false" outlineLevel="0" collapsed="false">
      <c r="A1837" s="122"/>
      <c r="B1837" s="122"/>
      <c r="C1837" s="122"/>
      <c r="D1837" s="122"/>
      <c r="E1837" s="122"/>
      <c r="F1837" s="122"/>
      <c r="G1837" s="86"/>
      <c r="H1837" s="61"/>
      <c r="I1837" s="61"/>
      <c r="J1837" s="61"/>
      <c r="K1837" s="122"/>
      <c r="L1837" s="199"/>
      <c r="M1837" s="122"/>
      <c r="N1837" s="63"/>
      <c r="O1837" s="63"/>
      <c r="P1837" s="63"/>
      <c r="Q1837" s="63"/>
      <c r="R1837" s="422"/>
      <c r="S1837" s="30" t="n">
        <f aca="false">P1837*R1837</f>
        <v>0</v>
      </c>
      <c r="T1837" s="123"/>
      <c r="U1837" s="192" t="n">
        <f aca="false">S1837*$T$828/SUM($S$828:$S$841)</f>
        <v>0</v>
      </c>
      <c r="V1837" s="30" t="n">
        <f aca="false">U1837+S1837</f>
        <v>0</v>
      </c>
      <c r="W1837" s="30" t="e">
        <f aca="false">V1837/P1837</f>
        <v>#DIV/0!</v>
      </c>
    </row>
    <row r="1838" customFormat="false" ht="15" hidden="false" customHeight="false" outlineLevel="0" collapsed="false">
      <c r="A1838" s="122"/>
      <c r="B1838" s="122"/>
      <c r="C1838" s="122"/>
      <c r="D1838" s="122"/>
      <c r="E1838" s="122"/>
      <c r="F1838" s="122"/>
      <c r="G1838" s="86"/>
      <c r="H1838" s="61"/>
      <c r="I1838" s="61"/>
      <c r="J1838" s="61"/>
      <c r="K1838" s="122"/>
      <c r="L1838" s="199"/>
      <c r="M1838" s="122"/>
      <c r="N1838" s="225"/>
      <c r="O1838" s="63"/>
      <c r="P1838" s="63"/>
      <c r="Q1838" s="63"/>
      <c r="R1838" s="422"/>
      <c r="S1838" s="30" t="n">
        <f aca="false">P1838*R1838</f>
        <v>0</v>
      </c>
      <c r="T1838" s="123"/>
      <c r="U1838" s="192" t="n">
        <f aca="false">S1838*$T$828/SUM($S$828:$S$841)</f>
        <v>0</v>
      </c>
      <c r="V1838" s="30" t="n">
        <f aca="false">U1838+S1838</f>
        <v>0</v>
      </c>
      <c r="W1838" s="30" t="e">
        <f aca="false">V1838/P1838</f>
        <v>#DIV/0!</v>
      </c>
    </row>
    <row r="1839" customFormat="false" ht="15" hidden="false" customHeight="false" outlineLevel="0" collapsed="false">
      <c r="A1839" s="122"/>
      <c r="B1839" s="122"/>
      <c r="C1839" s="122"/>
      <c r="D1839" s="122"/>
      <c r="E1839" s="122"/>
      <c r="F1839" s="122"/>
      <c r="G1839" s="86"/>
      <c r="H1839" s="61"/>
      <c r="I1839" s="61"/>
      <c r="J1839" s="61"/>
      <c r="K1839" s="122"/>
      <c r="L1839" s="199"/>
      <c r="M1839" s="122"/>
      <c r="N1839" s="225"/>
      <c r="O1839" s="63"/>
      <c r="P1839" s="63"/>
      <c r="Q1839" s="63"/>
      <c r="R1839" s="422"/>
      <c r="S1839" s="30" t="n">
        <f aca="false">P1839*R1839</f>
        <v>0</v>
      </c>
      <c r="T1839" s="123"/>
      <c r="U1839" s="192" t="n">
        <f aca="false">S1839*$T$828/SUM($S$828:$S$841)</f>
        <v>0</v>
      </c>
      <c r="V1839" s="30" t="n">
        <f aca="false">U1839+S1839</f>
        <v>0</v>
      </c>
      <c r="W1839" s="30" t="e">
        <f aca="false">V1839/P1839</f>
        <v>#DIV/0!</v>
      </c>
    </row>
    <row r="1840" customFormat="false" ht="15" hidden="false" customHeight="false" outlineLevel="0" collapsed="false">
      <c r="A1840" s="122"/>
      <c r="B1840" s="122"/>
      <c r="C1840" s="122"/>
      <c r="D1840" s="122"/>
      <c r="E1840" s="122"/>
      <c r="F1840" s="122"/>
      <c r="G1840" s="86"/>
      <c r="H1840" s="61"/>
      <c r="I1840" s="61"/>
      <c r="J1840" s="61"/>
      <c r="K1840" s="122"/>
      <c r="L1840" s="199"/>
      <c r="M1840" s="122"/>
      <c r="N1840" s="225"/>
      <c r="O1840" s="63"/>
      <c r="P1840" s="63"/>
      <c r="Q1840" s="63"/>
      <c r="R1840" s="422"/>
      <c r="S1840" s="30" t="n">
        <f aca="false">P1840*R1840</f>
        <v>0</v>
      </c>
      <c r="T1840" s="123"/>
      <c r="U1840" s="192" t="n">
        <f aca="false">S1840*$T$828/SUM($S$828:$S$841)</f>
        <v>0</v>
      </c>
      <c r="V1840" s="30" t="n">
        <f aca="false">U1840+S1840</f>
        <v>0</v>
      </c>
      <c r="W1840" s="30" t="e">
        <f aca="false">V1840/P1840</f>
        <v>#DIV/0!</v>
      </c>
    </row>
    <row r="1841" customFormat="false" ht="15" hidden="false" customHeight="false" outlineLevel="0" collapsed="false">
      <c r="A1841" s="122"/>
      <c r="B1841" s="122"/>
      <c r="C1841" s="122"/>
      <c r="D1841" s="122"/>
      <c r="E1841" s="122"/>
      <c r="F1841" s="122"/>
      <c r="G1841" s="86"/>
      <c r="H1841" s="61"/>
      <c r="I1841" s="61"/>
      <c r="J1841" s="61"/>
      <c r="K1841" s="122"/>
      <c r="L1841" s="199"/>
      <c r="M1841" s="122"/>
      <c r="N1841" s="63"/>
      <c r="O1841" s="63"/>
      <c r="P1841" s="63"/>
      <c r="Q1841" s="63"/>
      <c r="R1841" s="422"/>
      <c r="S1841" s="30" t="n">
        <f aca="false">P1841*R1841</f>
        <v>0</v>
      </c>
      <c r="T1841" s="123"/>
      <c r="U1841" s="192" t="n">
        <f aca="false">S1841*$T$828/SUM($S$828:$S$841)</f>
        <v>0</v>
      </c>
      <c r="V1841" s="30" t="n">
        <f aca="false">U1841+S1841</f>
        <v>0</v>
      </c>
      <c r="W1841" s="30" t="e">
        <f aca="false">V1841/P1841</f>
        <v>#DIV/0!</v>
      </c>
    </row>
    <row r="1842" customFormat="false" ht="15" hidden="false" customHeight="false" outlineLevel="0" collapsed="false">
      <c r="A1842" s="122"/>
      <c r="B1842" s="122"/>
      <c r="C1842" s="122"/>
      <c r="D1842" s="122"/>
      <c r="E1842" s="122"/>
      <c r="F1842" s="122"/>
      <c r="G1842" s="86"/>
      <c r="H1842" s="61"/>
      <c r="I1842" s="61"/>
      <c r="J1842" s="61"/>
      <c r="K1842" s="122"/>
      <c r="L1842" s="199"/>
      <c r="M1842" s="122"/>
      <c r="N1842" s="63"/>
      <c r="O1842" s="63"/>
      <c r="P1842" s="63"/>
      <c r="Q1842" s="63"/>
      <c r="R1842" s="422"/>
      <c r="S1842" s="30" t="n">
        <f aca="false">P1842*R1842</f>
        <v>0</v>
      </c>
      <c r="T1842" s="123"/>
      <c r="U1842" s="192" t="n">
        <f aca="false">S1842*$T$828/SUM($S$828:$S$841)</f>
        <v>0</v>
      </c>
      <c r="V1842" s="30" t="n">
        <f aca="false">U1842+S1842</f>
        <v>0</v>
      </c>
      <c r="W1842" s="30" t="e">
        <f aca="false">V1842/P1842</f>
        <v>#DIV/0!</v>
      </c>
    </row>
    <row r="1843" customFormat="false" ht="15" hidden="false" customHeight="false" outlineLevel="0" collapsed="false">
      <c r="A1843" s="122"/>
      <c r="B1843" s="122"/>
      <c r="C1843" s="122"/>
      <c r="D1843" s="122"/>
      <c r="E1843" s="122"/>
      <c r="F1843" s="122"/>
      <c r="G1843" s="86"/>
      <c r="H1843" s="61"/>
      <c r="I1843" s="61"/>
      <c r="J1843" s="61"/>
      <c r="K1843" s="122"/>
      <c r="L1843" s="199"/>
      <c r="M1843" s="122"/>
      <c r="N1843" s="225"/>
      <c r="O1843" s="63"/>
      <c r="P1843" s="63"/>
      <c r="Q1843" s="63"/>
      <c r="R1843" s="422"/>
      <c r="S1843" s="30" t="n">
        <f aca="false">P1843*R1843</f>
        <v>0</v>
      </c>
      <c r="T1843" s="123"/>
      <c r="U1843" s="192" t="n">
        <f aca="false">S1843*$T$828/SUM($S$828:$S$841)</f>
        <v>0</v>
      </c>
      <c r="V1843" s="30" t="n">
        <f aca="false">U1843+S1843</f>
        <v>0</v>
      </c>
      <c r="W1843" s="30" t="e">
        <f aca="false">V1843/P1843</f>
        <v>#DIV/0!</v>
      </c>
    </row>
    <row r="1844" customFormat="false" ht="15" hidden="false" customHeight="false" outlineLevel="0" collapsed="false">
      <c r="A1844" s="122"/>
      <c r="B1844" s="122"/>
      <c r="C1844" s="122"/>
      <c r="D1844" s="122"/>
      <c r="E1844" s="122"/>
      <c r="F1844" s="122"/>
      <c r="G1844" s="86"/>
      <c r="H1844" s="61"/>
      <c r="I1844" s="61"/>
      <c r="J1844" s="61"/>
      <c r="K1844" s="122"/>
      <c r="L1844" s="199"/>
      <c r="M1844" s="122"/>
      <c r="N1844" s="225"/>
      <c r="O1844" s="63"/>
      <c r="P1844" s="63"/>
      <c r="Q1844" s="63"/>
      <c r="R1844" s="422"/>
      <c r="S1844" s="30" t="n">
        <f aca="false">P1844*R1844</f>
        <v>0</v>
      </c>
      <c r="T1844" s="123"/>
      <c r="U1844" s="192" t="n">
        <f aca="false">S1844*$T$828/SUM($S$828:$S$841)</f>
        <v>0</v>
      </c>
      <c r="V1844" s="30" t="n">
        <f aca="false">U1844+S1844</f>
        <v>0</v>
      </c>
      <c r="W1844" s="30" t="e">
        <f aca="false">V1844/P1844</f>
        <v>#DIV/0!</v>
      </c>
    </row>
    <row r="1845" customFormat="false" ht="15" hidden="false" customHeight="false" outlineLevel="0" collapsed="false">
      <c r="A1845" s="122"/>
      <c r="B1845" s="122"/>
      <c r="C1845" s="122"/>
      <c r="D1845" s="122"/>
      <c r="E1845" s="122"/>
      <c r="F1845" s="122"/>
      <c r="G1845" s="86"/>
      <c r="H1845" s="61"/>
      <c r="I1845" s="61"/>
      <c r="J1845" s="61"/>
      <c r="K1845" s="122"/>
      <c r="L1845" s="199"/>
      <c r="M1845" s="122"/>
      <c r="N1845" s="225"/>
      <c r="O1845" s="63"/>
      <c r="P1845" s="63"/>
      <c r="Q1845" s="63"/>
      <c r="R1845" s="422"/>
      <c r="S1845" s="30" t="n">
        <f aca="false">P1845*R1845</f>
        <v>0</v>
      </c>
      <c r="T1845" s="123"/>
      <c r="U1845" s="192" t="n">
        <f aca="false">S1845*$T$828/SUM($S$828:$S$841)</f>
        <v>0</v>
      </c>
      <c r="V1845" s="30" t="n">
        <f aca="false">U1845+S1845</f>
        <v>0</v>
      </c>
      <c r="W1845" s="30" t="e">
        <f aca="false">V1845/P1845</f>
        <v>#DIV/0!</v>
      </c>
    </row>
    <row r="1846" customFormat="false" ht="15" hidden="false" customHeight="false" outlineLevel="0" collapsed="false">
      <c r="A1846" s="122"/>
      <c r="B1846" s="122"/>
      <c r="C1846" s="122"/>
      <c r="D1846" s="122"/>
      <c r="E1846" s="122"/>
      <c r="F1846" s="122"/>
      <c r="G1846" s="86"/>
      <c r="H1846" s="61"/>
      <c r="I1846" s="61"/>
      <c r="J1846" s="61"/>
      <c r="K1846" s="122"/>
      <c r="L1846" s="199"/>
      <c r="M1846" s="122"/>
      <c r="N1846" s="225"/>
      <c r="O1846" s="63"/>
      <c r="P1846" s="63"/>
      <c r="Q1846" s="63"/>
      <c r="R1846" s="422"/>
      <c r="S1846" s="30" t="n">
        <f aca="false">P1846*R1846</f>
        <v>0</v>
      </c>
      <c r="T1846" s="123"/>
      <c r="U1846" s="192" t="n">
        <f aca="false">S1846*$T$828/SUM($S$828:$S$841)</f>
        <v>0</v>
      </c>
      <c r="V1846" s="30" t="n">
        <f aca="false">U1846+S1846</f>
        <v>0</v>
      </c>
      <c r="W1846" s="30" t="e">
        <f aca="false">V1846/P1846</f>
        <v>#DIV/0!</v>
      </c>
    </row>
    <row r="1847" customFormat="false" ht="15" hidden="false" customHeight="false" outlineLevel="0" collapsed="false">
      <c r="A1847" s="122"/>
      <c r="B1847" s="122"/>
      <c r="C1847" s="122"/>
      <c r="D1847" s="122"/>
      <c r="E1847" s="122"/>
      <c r="F1847" s="122"/>
      <c r="G1847" s="86"/>
      <c r="H1847" s="61"/>
      <c r="I1847" s="61"/>
      <c r="J1847" s="61"/>
      <c r="K1847" s="122"/>
      <c r="L1847" s="199"/>
      <c r="M1847" s="122"/>
      <c r="N1847" s="225"/>
      <c r="O1847" s="63"/>
      <c r="P1847" s="63"/>
      <c r="Q1847" s="63"/>
      <c r="R1847" s="422"/>
      <c r="S1847" s="30" t="n">
        <f aca="false">P1847*R1847</f>
        <v>0</v>
      </c>
      <c r="T1847" s="123"/>
      <c r="U1847" s="192" t="n">
        <f aca="false">S1847*$T$828/SUM($S$828:$S$841)</f>
        <v>0</v>
      </c>
      <c r="V1847" s="30" t="n">
        <f aca="false">U1847+S1847</f>
        <v>0</v>
      </c>
      <c r="W1847" s="30" t="e">
        <f aca="false">V1847/P1847</f>
        <v>#DIV/0!</v>
      </c>
    </row>
    <row r="1848" customFormat="false" ht="15" hidden="false" customHeight="false" outlineLevel="0" collapsed="false">
      <c r="A1848" s="122"/>
      <c r="B1848" s="122"/>
      <c r="C1848" s="122"/>
      <c r="D1848" s="122"/>
      <c r="E1848" s="122"/>
      <c r="F1848" s="122"/>
      <c r="G1848" s="86"/>
      <c r="H1848" s="61"/>
      <c r="I1848" s="61"/>
      <c r="J1848" s="61"/>
      <c r="K1848" s="122"/>
      <c r="L1848" s="199"/>
      <c r="M1848" s="122"/>
      <c r="N1848" s="225"/>
      <c r="O1848" s="63"/>
      <c r="P1848" s="63"/>
      <c r="Q1848" s="63"/>
      <c r="R1848" s="422"/>
      <c r="S1848" s="30" t="n">
        <f aca="false">P1848*R1848</f>
        <v>0</v>
      </c>
      <c r="T1848" s="123"/>
      <c r="U1848" s="192" t="n">
        <f aca="false">S1848*$T$828/SUM($S$828:$S$841)</f>
        <v>0</v>
      </c>
      <c r="V1848" s="30" t="n">
        <f aca="false">U1848+S1848</f>
        <v>0</v>
      </c>
      <c r="W1848" s="30" t="e">
        <f aca="false">V1848/P1848</f>
        <v>#DIV/0!</v>
      </c>
    </row>
    <row r="1849" customFormat="false" ht="15" hidden="false" customHeight="false" outlineLevel="0" collapsed="false">
      <c r="A1849" s="122"/>
      <c r="B1849" s="122"/>
      <c r="C1849" s="122"/>
      <c r="D1849" s="122"/>
      <c r="E1849" s="122"/>
      <c r="F1849" s="122"/>
      <c r="G1849" s="86"/>
      <c r="H1849" s="61"/>
      <c r="I1849" s="61"/>
      <c r="J1849" s="61"/>
      <c r="K1849" s="122"/>
      <c r="L1849" s="199"/>
      <c r="M1849" s="122"/>
      <c r="N1849" s="63"/>
      <c r="O1849" s="63"/>
      <c r="P1849" s="63"/>
      <c r="Q1849" s="63"/>
      <c r="R1849" s="422"/>
      <c r="S1849" s="30" t="n">
        <f aca="false">P1849*R1849</f>
        <v>0</v>
      </c>
      <c r="T1849" s="123"/>
      <c r="U1849" s="192" t="n">
        <f aca="false">S1849*$T$828/SUM($S$828:$S$841)</f>
        <v>0</v>
      </c>
      <c r="V1849" s="30" t="n">
        <f aca="false">U1849+S1849</f>
        <v>0</v>
      </c>
      <c r="W1849" s="30" t="e">
        <f aca="false">V1849/P1849</f>
        <v>#DIV/0!</v>
      </c>
    </row>
    <row r="1850" customFormat="false" ht="15" hidden="false" customHeight="false" outlineLevel="0" collapsed="false">
      <c r="A1850" s="122"/>
      <c r="B1850" s="122"/>
      <c r="C1850" s="122"/>
      <c r="D1850" s="122"/>
      <c r="E1850" s="122"/>
      <c r="F1850" s="122"/>
      <c r="G1850" s="86"/>
      <c r="H1850" s="61"/>
      <c r="I1850" s="61"/>
      <c r="J1850" s="61"/>
      <c r="K1850" s="122"/>
      <c r="L1850" s="199"/>
      <c r="M1850" s="122"/>
      <c r="N1850" s="63"/>
      <c r="O1850" s="63"/>
      <c r="P1850" s="63"/>
      <c r="Q1850" s="63"/>
      <c r="R1850" s="422"/>
      <c r="S1850" s="30" t="n">
        <f aca="false">P1850*R1850</f>
        <v>0</v>
      </c>
      <c r="T1850" s="123"/>
      <c r="U1850" s="192" t="n">
        <f aca="false">S1850*$T$828/SUM($S$828:$S$841)</f>
        <v>0</v>
      </c>
      <c r="V1850" s="30" t="n">
        <f aca="false">U1850+S1850</f>
        <v>0</v>
      </c>
      <c r="W1850" s="30" t="e">
        <f aca="false">V1850/P1850</f>
        <v>#DIV/0!</v>
      </c>
    </row>
    <row r="1851" customFormat="false" ht="15" hidden="false" customHeight="false" outlineLevel="0" collapsed="false">
      <c r="A1851" s="122"/>
      <c r="B1851" s="122"/>
      <c r="C1851" s="122"/>
      <c r="D1851" s="122"/>
      <c r="E1851" s="122"/>
      <c r="F1851" s="122"/>
      <c r="G1851" s="86"/>
      <c r="H1851" s="61"/>
      <c r="I1851" s="61"/>
      <c r="J1851" s="61"/>
      <c r="K1851" s="122"/>
      <c r="L1851" s="199"/>
      <c r="M1851" s="122"/>
      <c r="N1851" s="425"/>
      <c r="O1851" s="63"/>
      <c r="P1851" s="63"/>
      <c r="Q1851" s="63"/>
      <c r="R1851" s="422"/>
      <c r="S1851" s="30" t="n">
        <f aca="false">P1851*R1851</f>
        <v>0</v>
      </c>
      <c r="T1851" s="123"/>
      <c r="U1851" s="192" t="n">
        <f aca="false">S1851*$T$828/SUM($S$828:$S$841)</f>
        <v>0</v>
      </c>
      <c r="V1851" s="30" t="n">
        <f aca="false">U1851+S1851</f>
        <v>0</v>
      </c>
      <c r="W1851" s="30" t="e">
        <f aca="false">V1851/P1851</f>
        <v>#DIV/0!</v>
      </c>
    </row>
    <row r="1852" customFormat="false" ht="15" hidden="false" customHeight="false" outlineLevel="0" collapsed="false">
      <c r="A1852" s="122"/>
      <c r="B1852" s="122"/>
      <c r="C1852" s="122"/>
      <c r="D1852" s="122"/>
      <c r="E1852" s="122"/>
      <c r="F1852" s="122"/>
      <c r="G1852" s="86"/>
      <c r="H1852" s="61"/>
      <c r="I1852" s="61"/>
      <c r="J1852" s="61"/>
      <c r="K1852" s="122"/>
      <c r="L1852" s="199"/>
      <c r="M1852" s="122"/>
      <c r="N1852" s="225"/>
      <c r="O1852" s="63"/>
      <c r="P1852" s="63"/>
      <c r="Q1852" s="63"/>
      <c r="R1852" s="422"/>
      <c r="S1852" s="30" t="n">
        <f aca="false">P1852*R1852</f>
        <v>0</v>
      </c>
      <c r="T1852" s="123"/>
      <c r="U1852" s="192" t="n">
        <f aca="false">S1852*$T$828/SUM($S$828:$S$841)</f>
        <v>0</v>
      </c>
      <c r="V1852" s="30" t="n">
        <f aca="false">U1852+S1852</f>
        <v>0</v>
      </c>
      <c r="W1852" s="30" t="e">
        <f aca="false">V1852/P1852</f>
        <v>#DIV/0!</v>
      </c>
    </row>
    <row r="1853" customFormat="false" ht="15" hidden="false" customHeight="false" outlineLevel="0" collapsed="false">
      <c r="A1853" s="122"/>
      <c r="B1853" s="122"/>
      <c r="C1853" s="122"/>
      <c r="D1853" s="122"/>
      <c r="E1853" s="122"/>
      <c r="F1853" s="122"/>
      <c r="G1853" s="86"/>
      <c r="H1853" s="61"/>
      <c r="I1853" s="61"/>
      <c r="J1853" s="61"/>
      <c r="K1853" s="122"/>
      <c r="L1853" s="199"/>
      <c r="M1853" s="122"/>
      <c r="N1853" s="425"/>
      <c r="O1853" s="63"/>
      <c r="P1853" s="63"/>
      <c r="Q1853" s="63"/>
      <c r="R1853" s="422"/>
      <c r="S1853" s="30" t="n">
        <f aca="false">P1853*R1853</f>
        <v>0</v>
      </c>
      <c r="T1853" s="123"/>
      <c r="U1853" s="192" t="n">
        <f aca="false">S1853*$T$828/SUM($S$828:$S$841)</f>
        <v>0</v>
      </c>
      <c r="V1853" s="30" t="n">
        <f aca="false">U1853+S1853</f>
        <v>0</v>
      </c>
      <c r="W1853" s="30" t="e">
        <f aca="false">V1853/P1853</f>
        <v>#DIV/0!</v>
      </c>
    </row>
    <row r="1854" customFormat="false" ht="15" hidden="false" customHeight="false" outlineLevel="0" collapsed="false">
      <c r="A1854" s="122"/>
      <c r="B1854" s="122"/>
      <c r="C1854" s="122"/>
      <c r="D1854" s="122"/>
      <c r="E1854" s="122"/>
      <c r="F1854" s="122"/>
      <c r="G1854" s="86"/>
      <c r="H1854" s="61"/>
      <c r="I1854" s="61"/>
      <c r="J1854" s="61"/>
      <c r="K1854" s="122"/>
      <c r="L1854" s="199"/>
      <c r="M1854" s="122"/>
      <c r="N1854" s="63"/>
      <c r="O1854" s="63"/>
      <c r="P1854" s="63"/>
      <c r="Q1854" s="63"/>
      <c r="R1854" s="422"/>
      <c r="S1854" s="30" t="n">
        <f aca="false">P1854*R1854</f>
        <v>0</v>
      </c>
      <c r="T1854" s="123"/>
      <c r="U1854" s="192" t="n">
        <f aca="false">S1854*$T$828/SUM($S$828:$S$841)</f>
        <v>0</v>
      </c>
      <c r="V1854" s="30" t="n">
        <f aca="false">U1854+S1854</f>
        <v>0</v>
      </c>
      <c r="W1854" s="30" t="e">
        <f aca="false">V1854/P1854</f>
        <v>#DIV/0!</v>
      </c>
    </row>
    <row r="1855" customFormat="false" ht="15" hidden="false" customHeight="false" outlineLevel="0" collapsed="false">
      <c r="A1855" s="122"/>
      <c r="B1855" s="122"/>
      <c r="C1855" s="122"/>
      <c r="D1855" s="122"/>
      <c r="E1855" s="122"/>
      <c r="F1855" s="122"/>
      <c r="G1855" s="86"/>
      <c r="H1855" s="61"/>
      <c r="I1855" s="61"/>
      <c r="J1855" s="61"/>
      <c r="K1855" s="122"/>
      <c r="L1855" s="199"/>
      <c r="M1855" s="122"/>
      <c r="N1855" s="63"/>
      <c r="O1855" s="63"/>
      <c r="P1855" s="63"/>
      <c r="Q1855" s="63"/>
      <c r="R1855" s="422"/>
      <c r="S1855" s="30" t="n">
        <f aca="false">P1855*R1855</f>
        <v>0</v>
      </c>
      <c r="T1855" s="123"/>
      <c r="U1855" s="192" t="n">
        <f aca="false">S1855*$T$828/SUM($S$828:$S$841)</f>
        <v>0</v>
      </c>
      <c r="V1855" s="30" t="n">
        <f aca="false">U1855+S1855</f>
        <v>0</v>
      </c>
      <c r="W1855" s="30" t="e">
        <f aca="false">V1855/P1855</f>
        <v>#DIV/0!</v>
      </c>
    </row>
    <row r="1856" customFormat="false" ht="15" hidden="false" customHeight="false" outlineLevel="0" collapsed="false">
      <c r="A1856" s="122"/>
      <c r="B1856" s="122"/>
      <c r="C1856" s="122"/>
      <c r="D1856" s="122"/>
      <c r="E1856" s="122"/>
      <c r="F1856" s="122"/>
      <c r="G1856" s="86"/>
      <c r="H1856" s="61"/>
      <c r="I1856" s="61"/>
      <c r="J1856" s="61"/>
      <c r="K1856" s="122"/>
      <c r="L1856" s="199"/>
      <c r="M1856" s="122"/>
      <c r="N1856" s="63"/>
      <c r="O1856" s="63"/>
      <c r="P1856" s="63"/>
      <c r="Q1856" s="63"/>
      <c r="R1856" s="422"/>
      <c r="S1856" s="30" t="n">
        <f aca="false">P1856*R1856</f>
        <v>0</v>
      </c>
      <c r="T1856" s="123"/>
      <c r="U1856" s="192" t="n">
        <f aca="false">S1856*$T$828/SUM($S$828:$S$841)</f>
        <v>0</v>
      </c>
      <c r="V1856" s="30" t="n">
        <f aca="false">U1856+S1856</f>
        <v>0</v>
      </c>
      <c r="W1856" s="30" t="e">
        <f aca="false">V1856/P1856</f>
        <v>#DIV/0!</v>
      </c>
    </row>
    <row r="1857" customFormat="false" ht="15" hidden="false" customHeight="false" outlineLevel="0" collapsed="false">
      <c r="A1857" s="122"/>
      <c r="B1857" s="122"/>
      <c r="C1857" s="122"/>
      <c r="D1857" s="122"/>
      <c r="E1857" s="122"/>
      <c r="F1857" s="122"/>
      <c r="G1857" s="86"/>
      <c r="H1857" s="61"/>
      <c r="I1857" s="61"/>
      <c r="J1857" s="61"/>
      <c r="K1857" s="122"/>
      <c r="L1857" s="199"/>
      <c r="M1857" s="122"/>
      <c r="N1857" s="225"/>
      <c r="O1857" s="63"/>
      <c r="P1857" s="63"/>
      <c r="Q1857" s="63"/>
      <c r="R1857" s="422"/>
      <c r="S1857" s="30" t="n">
        <f aca="false">P1857*R1857</f>
        <v>0</v>
      </c>
      <c r="T1857" s="123"/>
      <c r="U1857" s="192" t="n">
        <f aca="false">S1857*$T$828/SUM($S$828:$S$841)</f>
        <v>0</v>
      </c>
      <c r="V1857" s="30" t="n">
        <f aca="false">U1857+S1857</f>
        <v>0</v>
      </c>
      <c r="W1857" s="30" t="e">
        <f aca="false">V1857/P1857</f>
        <v>#DIV/0!</v>
      </c>
    </row>
    <row r="1858" customFormat="false" ht="15" hidden="false" customHeight="false" outlineLevel="0" collapsed="false">
      <c r="A1858" s="122"/>
      <c r="B1858" s="122"/>
      <c r="C1858" s="122"/>
      <c r="D1858" s="122"/>
      <c r="E1858" s="122"/>
      <c r="F1858" s="122"/>
      <c r="G1858" s="86"/>
      <c r="H1858" s="61"/>
      <c r="I1858" s="61"/>
      <c r="J1858" s="61"/>
      <c r="K1858" s="122"/>
      <c r="L1858" s="199"/>
      <c r="M1858" s="122"/>
      <c r="N1858" s="63"/>
      <c r="O1858" s="63"/>
      <c r="P1858" s="63"/>
      <c r="Q1858" s="63"/>
      <c r="R1858" s="422"/>
      <c r="S1858" s="30" t="n">
        <f aca="false">P1858*R1858</f>
        <v>0</v>
      </c>
      <c r="T1858" s="123"/>
      <c r="U1858" s="192" t="n">
        <f aca="false">S1858*$T$828/SUM($S$828:$S$841)</f>
        <v>0</v>
      </c>
      <c r="V1858" s="30" t="n">
        <f aca="false">U1858+S1858</f>
        <v>0</v>
      </c>
      <c r="W1858" s="30" t="e">
        <f aca="false">V1858/P1858</f>
        <v>#DIV/0!</v>
      </c>
    </row>
    <row r="1859" customFormat="false" ht="15" hidden="false" customHeight="false" outlineLevel="0" collapsed="false">
      <c r="A1859" s="122"/>
      <c r="B1859" s="122"/>
      <c r="C1859" s="122"/>
      <c r="D1859" s="122"/>
      <c r="E1859" s="122"/>
      <c r="F1859" s="122"/>
      <c r="G1859" s="86"/>
      <c r="H1859" s="61"/>
      <c r="I1859" s="61"/>
      <c r="J1859" s="61"/>
      <c r="K1859" s="122"/>
      <c r="L1859" s="199"/>
      <c r="M1859" s="122"/>
      <c r="N1859" s="63"/>
      <c r="O1859" s="63"/>
      <c r="P1859" s="63"/>
      <c r="Q1859" s="63"/>
      <c r="R1859" s="422"/>
      <c r="S1859" s="30" t="n">
        <f aca="false">P1859*R1859</f>
        <v>0</v>
      </c>
      <c r="T1859" s="123"/>
      <c r="U1859" s="192" t="n">
        <f aca="false">S1859*$T$828/SUM($S$828:$S$841)</f>
        <v>0</v>
      </c>
      <c r="V1859" s="30" t="n">
        <f aca="false">U1859+S1859</f>
        <v>0</v>
      </c>
      <c r="W1859" s="30" t="e">
        <f aca="false">V1859/P1859</f>
        <v>#DIV/0!</v>
      </c>
    </row>
    <row r="1860" customFormat="false" ht="15" hidden="false" customHeight="false" outlineLevel="0" collapsed="false">
      <c r="A1860" s="122"/>
      <c r="B1860" s="122"/>
      <c r="C1860" s="122"/>
      <c r="D1860" s="122"/>
      <c r="E1860" s="122"/>
      <c r="F1860" s="122"/>
      <c r="G1860" s="86"/>
      <c r="H1860" s="61"/>
      <c r="I1860" s="61"/>
      <c r="J1860" s="61"/>
      <c r="K1860" s="122"/>
      <c r="L1860" s="199"/>
      <c r="M1860" s="122"/>
      <c r="N1860" s="63"/>
      <c r="O1860" s="63"/>
      <c r="P1860" s="63"/>
      <c r="Q1860" s="63"/>
      <c r="R1860" s="422"/>
      <c r="S1860" s="30" t="n">
        <f aca="false">P1860*R1860</f>
        <v>0</v>
      </c>
      <c r="T1860" s="123"/>
      <c r="U1860" s="192" t="n">
        <f aca="false">S1860*$T$828/SUM($S$828:$S$841)</f>
        <v>0</v>
      </c>
      <c r="V1860" s="30" t="n">
        <f aca="false">U1860+S1860</f>
        <v>0</v>
      </c>
      <c r="W1860" s="30" t="e">
        <f aca="false">V1860/P1860</f>
        <v>#DIV/0!</v>
      </c>
    </row>
    <row r="1861" customFormat="false" ht="15" hidden="false" customHeight="false" outlineLevel="0" collapsed="false">
      <c r="A1861" s="122"/>
      <c r="B1861" s="122"/>
      <c r="C1861" s="122"/>
      <c r="D1861" s="122"/>
      <c r="E1861" s="122"/>
      <c r="F1861" s="122"/>
      <c r="G1861" s="86"/>
      <c r="H1861" s="61"/>
      <c r="I1861" s="61"/>
      <c r="J1861" s="61"/>
      <c r="K1861" s="122"/>
      <c r="L1861" s="199"/>
      <c r="M1861" s="122"/>
      <c r="N1861" s="63"/>
      <c r="O1861" s="63"/>
      <c r="P1861" s="63"/>
      <c r="Q1861" s="63"/>
      <c r="R1861" s="422"/>
      <c r="S1861" s="30" t="n">
        <f aca="false">P1861*R1861</f>
        <v>0</v>
      </c>
      <c r="T1861" s="123"/>
      <c r="U1861" s="192" t="n">
        <f aca="false">S1861*$T$828/SUM($S$828:$S$841)</f>
        <v>0</v>
      </c>
      <c r="V1861" s="30" t="n">
        <f aca="false">U1861+S1861</f>
        <v>0</v>
      </c>
      <c r="W1861" s="30" t="e">
        <f aca="false">V1861/P1861</f>
        <v>#DIV/0!</v>
      </c>
    </row>
    <row r="1862" customFormat="false" ht="15" hidden="false" customHeight="false" outlineLevel="0" collapsed="false">
      <c r="A1862" s="122"/>
      <c r="B1862" s="122"/>
      <c r="C1862" s="122"/>
      <c r="D1862" s="122"/>
      <c r="E1862" s="122"/>
      <c r="F1862" s="122"/>
      <c r="G1862" s="86"/>
      <c r="H1862" s="61"/>
      <c r="I1862" s="61"/>
      <c r="J1862" s="61"/>
      <c r="K1862" s="122"/>
      <c r="L1862" s="199"/>
      <c r="M1862" s="122"/>
      <c r="N1862" s="63"/>
      <c r="O1862" s="63"/>
      <c r="P1862" s="63"/>
      <c r="Q1862" s="63"/>
      <c r="R1862" s="422"/>
      <c r="S1862" s="30" t="n">
        <f aca="false">P1862*R1862</f>
        <v>0</v>
      </c>
      <c r="T1862" s="123"/>
      <c r="U1862" s="192" t="n">
        <f aca="false">S1862*$T$828/SUM($S$828:$S$841)</f>
        <v>0</v>
      </c>
      <c r="V1862" s="30" t="n">
        <f aca="false">U1862+S1862</f>
        <v>0</v>
      </c>
      <c r="W1862" s="30" t="e">
        <f aca="false">V1862/P1862</f>
        <v>#DIV/0!</v>
      </c>
    </row>
    <row r="1863" customFormat="false" ht="15" hidden="false" customHeight="false" outlineLevel="0" collapsed="false">
      <c r="A1863" s="122"/>
      <c r="B1863" s="122"/>
      <c r="C1863" s="122"/>
      <c r="D1863" s="122"/>
      <c r="E1863" s="122"/>
      <c r="F1863" s="122"/>
      <c r="G1863" s="86"/>
      <c r="H1863" s="61"/>
      <c r="I1863" s="61"/>
      <c r="J1863" s="61"/>
      <c r="K1863" s="122"/>
      <c r="L1863" s="199"/>
      <c r="M1863" s="122"/>
      <c r="N1863" s="63"/>
      <c r="O1863" s="63"/>
      <c r="P1863" s="63"/>
      <c r="Q1863" s="63"/>
      <c r="R1863" s="422"/>
      <c r="S1863" s="30" t="n">
        <f aca="false">P1863*R1863</f>
        <v>0</v>
      </c>
      <c r="T1863" s="123"/>
      <c r="U1863" s="192" t="n">
        <f aca="false">S1863*$T$828/SUM($S$828:$S$841)</f>
        <v>0</v>
      </c>
      <c r="V1863" s="30" t="n">
        <f aca="false">U1863+S1863</f>
        <v>0</v>
      </c>
      <c r="W1863" s="30" t="e">
        <f aca="false">V1863/P1863</f>
        <v>#DIV/0!</v>
      </c>
    </row>
    <row r="1864" customFormat="false" ht="15" hidden="false" customHeight="false" outlineLevel="0" collapsed="false">
      <c r="A1864" s="122"/>
      <c r="B1864" s="122"/>
      <c r="C1864" s="122"/>
      <c r="D1864" s="122"/>
      <c r="E1864" s="122"/>
      <c r="F1864" s="122"/>
      <c r="G1864" s="86"/>
      <c r="H1864" s="61"/>
      <c r="I1864" s="61"/>
      <c r="J1864" s="61"/>
      <c r="K1864" s="122"/>
      <c r="L1864" s="199"/>
      <c r="M1864" s="122"/>
      <c r="N1864" s="63"/>
      <c r="O1864" s="63"/>
      <c r="P1864" s="63"/>
      <c r="Q1864" s="63"/>
      <c r="R1864" s="422"/>
      <c r="S1864" s="30" t="n">
        <f aca="false">P1864*R1864</f>
        <v>0</v>
      </c>
      <c r="T1864" s="123"/>
      <c r="U1864" s="192" t="n">
        <f aca="false">S1864*$T$828/SUM($S$828:$S$841)</f>
        <v>0</v>
      </c>
      <c r="V1864" s="30" t="n">
        <f aca="false">U1864+S1864</f>
        <v>0</v>
      </c>
      <c r="W1864" s="30" t="e">
        <f aca="false">V1864/P1864</f>
        <v>#DIV/0!</v>
      </c>
    </row>
    <row r="1865" customFormat="false" ht="15" hidden="false" customHeight="false" outlineLevel="0" collapsed="false">
      <c r="A1865" s="122"/>
      <c r="B1865" s="122"/>
      <c r="C1865" s="122"/>
      <c r="D1865" s="122"/>
      <c r="E1865" s="122"/>
      <c r="F1865" s="122"/>
      <c r="G1865" s="86"/>
      <c r="H1865" s="61"/>
      <c r="I1865" s="61"/>
      <c r="J1865" s="61"/>
      <c r="K1865" s="122"/>
      <c r="L1865" s="199"/>
      <c r="M1865" s="122"/>
      <c r="N1865" s="63"/>
      <c r="O1865" s="63"/>
      <c r="P1865" s="63"/>
      <c r="Q1865" s="63"/>
      <c r="R1865" s="422"/>
      <c r="S1865" s="30" t="n">
        <f aca="false">P1865*R1865</f>
        <v>0</v>
      </c>
      <c r="T1865" s="123"/>
      <c r="U1865" s="192" t="n">
        <f aca="false">S1865*$T$828/SUM($S$828:$S$841)</f>
        <v>0</v>
      </c>
      <c r="V1865" s="30" t="n">
        <f aca="false">U1865+S1865</f>
        <v>0</v>
      </c>
      <c r="W1865" s="30" t="e">
        <f aca="false">V1865/P1865</f>
        <v>#DIV/0!</v>
      </c>
    </row>
    <row r="1866" customFormat="false" ht="15" hidden="false" customHeight="false" outlineLevel="0" collapsed="false">
      <c r="A1866" s="122"/>
      <c r="B1866" s="122"/>
      <c r="C1866" s="122"/>
      <c r="D1866" s="122"/>
      <c r="E1866" s="122"/>
      <c r="F1866" s="122"/>
      <c r="G1866" s="86"/>
      <c r="H1866" s="61"/>
      <c r="I1866" s="61"/>
      <c r="J1866" s="61"/>
      <c r="K1866" s="122"/>
      <c r="L1866" s="199"/>
      <c r="M1866" s="122"/>
      <c r="N1866" s="63"/>
      <c r="O1866" s="63"/>
      <c r="P1866" s="63"/>
      <c r="Q1866" s="63"/>
      <c r="R1866" s="422"/>
      <c r="S1866" s="30" t="n">
        <f aca="false">P1866*R1866</f>
        <v>0</v>
      </c>
      <c r="T1866" s="123"/>
      <c r="U1866" s="192" t="n">
        <f aca="false">S1866*$T$828/SUM($S$828:$S$841)</f>
        <v>0</v>
      </c>
      <c r="V1866" s="30" t="n">
        <f aca="false">U1866+S1866</f>
        <v>0</v>
      </c>
      <c r="W1866" s="30" t="e">
        <f aca="false">V1866/P1866</f>
        <v>#DIV/0!</v>
      </c>
    </row>
    <row r="1867" customFormat="false" ht="15" hidden="false" customHeight="false" outlineLevel="0" collapsed="false">
      <c r="A1867" s="122"/>
      <c r="B1867" s="122"/>
      <c r="C1867" s="122"/>
      <c r="D1867" s="122"/>
      <c r="E1867" s="122"/>
      <c r="F1867" s="122"/>
      <c r="G1867" s="86"/>
      <c r="H1867" s="61"/>
      <c r="I1867" s="61"/>
      <c r="J1867" s="61"/>
      <c r="K1867" s="122"/>
      <c r="L1867" s="199"/>
      <c r="M1867" s="122"/>
      <c r="N1867" s="225"/>
      <c r="O1867" s="63"/>
      <c r="P1867" s="63"/>
      <c r="Q1867" s="63"/>
      <c r="R1867" s="422"/>
      <c r="S1867" s="30" t="n">
        <f aca="false">P1867*R1867</f>
        <v>0</v>
      </c>
      <c r="T1867" s="123"/>
      <c r="U1867" s="192" t="n">
        <f aca="false">S1867*$T$828/SUM($S$828:$S$841)</f>
        <v>0</v>
      </c>
      <c r="V1867" s="30" t="n">
        <f aca="false">U1867+S1867</f>
        <v>0</v>
      </c>
      <c r="W1867" s="30" t="e">
        <f aca="false">V1867/P1867</f>
        <v>#DIV/0!</v>
      </c>
    </row>
    <row r="1868" customFormat="false" ht="15" hidden="false" customHeight="false" outlineLevel="0" collapsed="false">
      <c r="A1868" s="122"/>
      <c r="B1868" s="122"/>
      <c r="C1868" s="122"/>
      <c r="D1868" s="122"/>
      <c r="E1868" s="122"/>
      <c r="F1868" s="122"/>
      <c r="G1868" s="86"/>
      <c r="H1868" s="61"/>
      <c r="I1868" s="61"/>
      <c r="J1868" s="61"/>
      <c r="K1868" s="122"/>
      <c r="L1868" s="199"/>
      <c r="M1868" s="122"/>
      <c r="N1868" s="63"/>
      <c r="O1868" s="63"/>
      <c r="P1868" s="63"/>
      <c r="Q1868" s="63"/>
      <c r="R1868" s="422"/>
      <c r="S1868" s="30" t="n">
        <f aca="false">P1868*R1868</f>
        <v>0</v>
      </c>
      <c r="T1868" s="123"/>
      <c r="U1868" s="192" t="n">
        <f aca="false">S1868*$T$828/SUM($S$828:$S$841)</f>
        <v>0</v>
      </c>
      <c r="V1868" s="30" t="n">
        <f aca="false">U1868+S1868</f>
        <v>0</v>
      </c>
      <c r="W1868" s="30" t="e">
        <f aca="false">V1868/P1868</f>
        <v>#DIV/0!</v>
      </c>
    </row>
    <row r="1869" customFormat="false" ht="15" hidden="false" customHeight="false" outlineLevel="0" collapsed="false">
      <c r="A1869" s="122"/>
      <c r="B1869" s="122"/>
      <c r="C1869" s="122"/>
      <c r="D1869" s="122"/>
      <c r="E1869" s="122"/>
      <c r="F1869" s="122"/>
      <c r="G1869" s="86"/>
      <c r="H1869" s="61"/>
      <c r="I1869" s="61"/>
      <c r="J1869" s="61"/>
      <c r="K1869" s="122"/>
      <c r="L1869" s="199"/>
      <c r="M1869" s="122"/>
      <c r="N1869" s="63"/>
      <c r="O1869" s="63"/>
      <c r="P1869" s="63"/>
      <c r="Q1869" s="63"/>
      <c r="R1869" s="422"/>
      <c r="S1869" s="30" t="n">
        <f aca="false">P1869*R1869</f>
        <v>0</v>
      </c>
      <c r="T1869" s="123"/>
      <c r="U1869" s="192" t="n">
        <f aca="false">S1869*$T$828/SUM($S$828:$S$841)</f>
        <v>0</v>
      </c>
      <c r="V1869" s="30" t="n">
        <f aca="false">U1869+S1869</f>
        <v>0</v>
      </c>
      <c r="W1869" s="30" t="e">
        <f aca="false">V1869/P1869</f>
        <v>#DIV/0!</v>
      </c>
    </row>
    <row r="1870" customFormat="false" ht="15" hidden="false" customHeight="false" outlineLevel="0" collapsed="false">
      <c r="A1870" s="122"/>
      <c r="B1870" s="122"/>
      <c r="C1870" s="122"/>
      <c r="D1870" s="122"/>
      <c r="E1870" s="122"/>
      <c r="F1870" s="122"/>
      <c r="G1870" s="86"/>
      <c r="H1870" s="61"/>
      <c r="I1870" s="61"/>
      <c r="J1870" s="61"/>
      <c r="K1870" s="122"/>
      <c r="L1870" s="199"/>
      <c r="M1870" s="122"/>
      <c r="N1870" s="63"/>
      <c r="O1870" s="63"/>
      <c r="P1870" s="63"/>
      <c r="Q1870" s="63"/>
      <c r="R1870" s="422"/>
      <c r="S1870" s="30" t="n">
        <f aca="false">P1870*R1870</f>
        <v>0</v>
      </c>
      <c r="T1870" s="123"/>
      <c r="U1870" s="192" t="n">
        <f aca="false">S1870*$T$828/SUM($S$828:$S$841)</f>
        <v>0</v>
      </c>
      <c r="V1870" s="30" t="n">
        <f aca="false">U1870+S1870</f>
        <v>0</v>
      </c>
      <c r="W1870" s="30" t="e">
        <f aca="false">V1870/P1870</f>
        <v>#DIV/0!</v>
      </c>
    </row>
    <row r="1871" customFormat="false" ht="15" hidden="false" customHeight="false" outlineLevel="0" collapsed="false">
      <c r="A1871" s="122"/>
      <c r="B1871" s="122"/>
      <c r="C1871" s="122"/>
      <c r="D1871" s="122"/>
      <c r="E1871" s="122"/>
      <c r="F1871" s="122"/>
      <c r="G1871" s="86"/>
      <c r="H1871" s="61"/>
      <c r="I1871" s="61"/>
      <c r="J1871" s="61"/>
      <c r="K1871" s="122"/>
      <c r="L1871" s="199"/>
      <c r="M1871" s="122"/>
      <c r="N1871" s="225"/>
      <c r="O1871" s="63"/>
      <c r="P1871" s="63"/>
      <c r="Q1871" s="63"/>
      <c r="R1871" s="422"/>
      <c r="S1871" s="30" t="n">
        <f aca="false">P1871*R1871</f>
        <v>0</v>
      </c>
      <c r="T1871" s="123"/>
      <c r="U1871" s="192" t="n">
        <f aca="false">S1871*$T$828/SUM($S$828:$S$841)</f>
        <v>0</v>
      </c>
      <c r="V1871" s="30" t="n">
        <f aca="false">U1871+S1871</f>
        <v>0</v>
      </c>
      <c r="W1871" s="30" t="e">
        <f aca="false">V1871/P1871</f>
        <v>#DIV/0!</v>
      </c>
    </row>
    <row r="1872" customFormat="false" ht="15" hidden="false" customHeight="false" outlineLevel="0" collapsed="false">
      <c r="A1872" s="122"/>
      <c r="B1872" s="122"/>
      <c r="C1872" s="122"/>
      <c r="D1872" s="122"/>
      <c r="E1872" s="122"/>
      <c r="F1872" s="122"/>
      <c r="G1872" s="86"/>
      <c r="H1872" s="61"/>
      <c r="I1872" s="61"/>
      <c r="J1872" s="61"/>
      <c r="K1872" s="122"/>
      <c r="L1872" s="199"/>
      <c r="M1872" s="122"/>
      <c r="N1872" s="225"/>
      <c r="O1872" s="63"/>
      <c r="P1872" s="63"/>
      <c r="Q1872" s="63"/>
      <c r="R1872" s="422"/>
      <c r="S1872" s="30" t="n">
        <f aca="false">P1872*R1872</f>
        <v>0</v>
      </c>
      <c r="T1872" s="123"/>
      <c r="U1872" s="192" t="n">
        <f aca="false">S1872*$T$828/SUM($S$828:$S$841)</f>
        <v>0</v>
      </c>
      <c r="V1872" s="30" t="n">
        <f aca="false">U1872+S1872</f>
        <v>0</v>
      </c>
      <c r="W1872" s="30" t="e">
        <f aca="false">V1872/P1872</f>
        <v>#DIV/0!</v>
      </c>
    </row>
    <row r="1873" customFormat="false" ht="15" hidden="false" customHeight="false" outlineLevel="0" collapsed="false">
      <c r="A1873" s="122"/>
      <c r="B1873" s="122"/>
      <c r="C1873" s="122"/>
      <c r="D1873" s="122"/>
      <c r="E1873" s="122"/>
      <c r="F1873" s="122"/>
      <c r="G1873" s="86"/>
      <c r="H1873" s="61"/>
      <c r="I1873" s="61"/>
      <c r="J1873" s="61"/>
      <c r="K1873" s="122"/>
      <c r="L1873" s="199"/>
      <c r="M1873" s="122"/>
      <c r="N1873" s="432"/>
      <c r="O1873" s="63"/>
      <c r="P1873" s="63"/>
      <c r="Q1873" s="63"/>
      <c r="R1873" s="422"/>
      <c r="S1873" s="30" t="n">
        <f aca="false">P1873*R1873</f>
        <v>0</v>
      </c>
      <c r="T1873" s="123"/>
      <c r="U1873" s="192" t="n">
        <f aca="false">S1873*$T$828/SUM($S$828:$S$841)</f>
        <v>0</v>
      </c>
      <c r="V1873" s="30" t="n">
        <f aca="false">U1873+S1873</f>
        <v>0</v>
      </c>
      <c r="W1873" s="30" t="e">
        <f aca="false">V1873/P1873</f>
        <v>#DIV/0!</v>
      </c>
    </row>
    <row r="1874" customFormat="false" ht="15" hidden="false" customHeight="false" outlineLevel="0" collapsed="false">
      <c r="A1874" s="122"/>
      <c r="B1874" s="122"/>
      <c r="C1874" s="122"/>
      <c r="D1874" s="122"/>
      <c r="E1874" s="122"/>
      <c r="F1874" s="122"/>
      <c r="G1874" s="86"/>
      <c r="H1874" s="61"/>
      <c r="I1874" s="61"/>
      <c r="J1874" s="61"/>
      <c r="K1874" s="122"/>
      <c r="L1874" s="199"/>
      <c r="M1874" s="122"/>
      <c r="N1874" s="63"/>
      <c r="O1874" s="63"/>
      <c r="P1874" s="63"/>
      <c r="Q1874" s="63"/>
      <c r="R1874" s="422"/>
      <c r="S1874" s="30" t="n">
        <f aca="false">P1874*R1874</f>
        <v>0</v>
      </c>
      <c r="T1874" s="123"/>
      <c r="U1874" s="192" t="n">
        <f aca="false">S1874*$T$828/SUM($S$828:$S$841)</f>
        <v>0</v>
      </c>
      <c r="V1874" s="30" t="n">
        <f aca="false">U1874+S1874</f>
        <v>0</v>
      </c>
      <c r="W1874" s="30" t="e">
        <f aca="false">V1874/P1874</f>
        <v>#DIV/0!</v>
      </c>
    </row>
    <row r="1875" customFormat="false" ht="15" hidden="false" customHeight="false" outlineLevel="0" collapsed="false">
      <c r="A1875" s="122"/>
      <c r="B1875" s="122"/>
      <c r="C1875" s="122"/>
      <c r="D1875" s="122"/>
      <c r="E1875" s="122"/>
      <c r="F1875" s="122"/>
      <c r="G1875" s="86"/>
      <c r="H1875" s="61"/>
      <c r="I1875" s="61"/>
      <c r="J1875" s="61"/>
      <c r="K1875" s="122"/>
      <c r="L1875" s="199"/>
      <c r="M1875" s="122"/>
      <c r="N1875" s="63"/>
      <c r="O1875" s="63"/>
      <c r="P1875" s="63"/>
      <c r="Q1875" s="63"/>
      <c r="R1875" s="422"/>
      <c r="S1875" s="30" t="n">
        <f aca="false">P1875*R1875</f>
        <v>0</v>
      </c>
      <c r="T1875" s="123"/>
      <c r="U1875" s="192" t="n">
        <f aca="false">S1875*$T$828/SUM($S$828:$S$841)</f>
        <v>0</v>
      </c>
      <c r="V1875" s="30" t="n">
        <f aca="false">U1875+S1875</f>
        <v>0</v>
      </c>
      <c r="W1875" s="30" t="e">
        <f aca="false">V1875/P1875</f>
        <v>#DIV/0!</v>
      </c>
    </row>
    <row r="1876" customFormat="false" ht="15" hidden="false" customHeight="false" outlineLevel="0" collapsed="false">
      <c r="A1876" s="122"/>
      <c r="B1876" s="122"/>
      <c r="C1876" s="122"/>
      <c r="D1876" s="122"/>
      <c r="E1876" s="122"/>
      <c r="F1876" s="122"/>
      <c r="G1876" s="86"/>
      <c r="H1876" s="61"/>
      <c r="I1876" s="61"/>
      <c r="J1876" s="61"/>
      <c r="K1876" s="122"/>
      <c r="L1876" s="199"/>
      <c r="M1876" s="122"/>
      <c r="N1876" s="63"/>
      <c r="O1876" s="63"/>
      <c r="P1876" s="63"/>
      <c r="Q1876" s="63"/>
      <c r="R1876" s="422"/>
      <c r="S1876" s="30" t="n">
        <f aca="false">P1876*R1876</f>
        <v>0</v>
      </c>
      <c r="T1876" s="123"/>
      <c r="U1876" s="192" t="n">
        <f aca="false">S1876*$T$828/SUM($S$828:$S$841)</f>
        <v>0</v>
      </c>
      <c r="V1876" s="30" t="n">
        <f aca="false">U1876+S1876</f>
        <v>0</v>
      </c>
      <c r="W1876" s="30" t="e">
        <f aca="false">V1876/P1876</f>
        <v>#DIV/0!</v>
      </c>
    </row>
    <row r="1877" customFormat="false" ht="15" hidden="false" customHeight="false" outlineLevel="0" collapsed="false">
      <c r="A1877" s="122"/>
      <c r="B1877" s="122"/>
      <c r="C1877" s="122"/>
      <c r="D1877" s="122"/>
      <c r="E1877" s="122"/>
      <c r="F1877" s="122"/>
      <c r="G1877" s="86"/>
      <c r="H1877" s="61"/>
      <c r="I1877" s="61"/>
      <c r="J1877" s="61"/>
      <c r="K1877" s="122"/>
      <c r="L1877" s="199"/>
      <c r="M1877" s="122"/>
      <c r="N1877" s="63"/>
      <c r="O1877" s="63"/>
      <c r="P1877" s="434"/>
      <c r="Q1877" s="63"/>
      <c r="R1877" s="422"/>
      <c r="S1877" s="30" t="n">
        <f aca="false">P1877*R1877</f>
        <v>0</v>
      </c>
      <c r="T1877" s="123"/>
      <c r="U1877" s="192" t="n">
        <f aca="false">S1877*$T$828/SUM($S$828:$S$841)</f>
        <v>0</v>
      </c>
      <c r="V1877" s="30" t="n">
        <f aca="false">U1877+S1877</f>
        <v>0</v>
      </c>
      <c r="W1877" s="30" t="e">
        <f aca="false">V1877/P1877</f>
        <v>#DIV/0!</v>
      </c>
    </row>
    <row r="1878" customFormat="false" ht="15" hidden="false" customHeight="false" outlineLevel="0" collapsed="false">
      <c r="A1878" s="122"/>
      <c r="B1878" s="122"/>
      <c r="C1878" s="122"/>
      <c r="D1878" s="122"/>
      <c r="E1878" s="122"/>
      <c r="F1878" s="122"/>
      <c r="G1878" s="86"/>
      <c r="H1878" s="61"/>
      <c r="I1878" s="61"/>
      <c r="J1878" s="61"/>
      <c r="K1878" s="122"/>
      <c r="L1878" s="199"/>
      <c r="M1878" s="122"/>
      <c r="N1878" s="63"/>
      <c r="O1878" s="63"/>
      <c r="P1878" s="434"/>
      <c r="Q1878" s="63"/>
      <c r="R1878" s="422"/>
      <c r="S1878" s="30" t="n">
        <f aca="false">P1878*R1878</f>
        <v>0</v>
      </c>
      <c r="T1878" s="123"/>
      <c r="U1878" s="192" t="n">
        <f aca="false">S1878*$T$828/SUM($S$828:$S$841)</f>
        <v>0</v>
      </c>
      <c r="V1878" s="30" t="n">
        <f aca="false">U1878+S1878</f>
        <v>0</v>
      </c>
      <c r="W1878" s="30" t="e">
        <f aca="false">V1878/P1878</f>
        <v>#DIV/0!</v>
      </c>
    </row>
    <row r="1879" customFormat="false" ht="15" hidden="false" customHeight="false" outlineLevel="0" collapsed="false">
      <c r="A1879" s="122"/>
      <c r="B1879" s="122"/>
      <c r="C1879" s="122"/>
      <c r="D1879" s="122"/>
      <c r="E1879" s="122"/>
      <c r="F1879" s="122"/>
      <c r="G1879" s="86"/>
      <c r="H1879" s="61"/>
      <c r="I1879" s="61"/>
      <c r="J1879" s="61"/>
      <c r="K1879" s="122"/>
      <c r="L1879" s="199"/>
      <c r="M1879" s="122"/>
      <c r="N1879" s="63"/>
      <c r="O1879" s="63"/>
      <c r="P1879" s="434"/>
      <c r="Q1879" s="63"/>
      <c r="R1879" s="422"/>
      <c r="S1879" s="30" t="n">
        <f aca="false">P1879*R1879</f>
        <v>0</v>
      </c>
      <c r="T1879" s="123"/>
      <c r="U1879" s="192" t="n">
        <f aca="false">S1879*$T$828/SUM($S$828:$S$841)</f>
        <v>0</v>
      </c>
      <c r="V1879" s="30" t="n">
        <f aca="false">U1879+S1879</f>
        <v>0</v>
      </c>
      <c r="W1879" s="30" t="e">
        <f aca="false">V1879/P1879</f>
        <v>#DIV/0!</v>
      </c>
    </row>
    <row r="1880" customFormat="false" ht="15" hidden="false" customHeight="false" outlineLevel="0" collapsed="false">
      <c r="A1880" s="122"/>
      <c r="B1880" s="122"/>
      <c r="C1880" s="122"/>
      <c r="D1880" s="122"/>
      <c r="E1880" s="122"/>
      <c r="F1880" s="122"/>
      <c r="G1880" s="86"/>
      <c r="H1880" s="61"/>
      <c r="I1880" s="61"/>
      <c r="J1880" s="61"/>
      <c r="K1880" s="122"/>
      <c r="L1880" s="199"/>
      <c r="M1880" s="122"/>
      <c r="N1880" s="63"/>
      <c r="O1880" s="63"/>
      <c r="P1880" s="434"/>
      <c r="Q1880" s="63"/>
      <c r="R1880" s="422"/>
      <c r="S1880" s="30" t="n">
        <f aca="false">P1880*R1880</f>
        <v>0</v>
      </c>
      <c r="T1880" s="123"/>
      <c r="U1880" s="192" t="n">
        <f aca="false">S1880*$T$828/SUM($S$828:$S$841)</f>
        <v>0</v>
      </c>
      <c r="V1880" s="30" t="n">
        <f aca="false">U1880+S1880</f>
        <v>0</v>
      </c>
      <c r="W1880" s="30" t="e">
        <f aca="false">V1880/P1880</f>
        <v>#DIV/0!</v>
      </c>
    </row>
    <row r="1881" customFormat="false" ht="15" hidden="false" customHeight="false" outlineLevel="0" collapsed="false">
      <c r="A1881" s="122"/>
      <c r="B1881" s="122"/>
      <c r="C1881" s="122"/>
      <c r="D1881" s="122"/>
      <c r="E1881" s="122"/>
      <c r="F1881" s="122"/>
      <c r="G1881" s="86"/>
      <c r="H1881" s="61"/>
      <c r="I1881" s="61"/>
      <c r="J1881" s="61"/>
      <c r="K1881" s="122"/>
      <c r="L1881" s="199"/>
      <c r="M1881" s="122"/>
      <c r="N1881" s="63"/>
      <c r="O1881" s="63"/>
      <c r="P1881" s="434"/>
      <c r="Q1881" s="63"/>
      <c r="R1881" s="422"/>
      <c r="S1881" s="30" t="n">
        <f aca="false">P1881*R1881</f>
        <v>0</v>
      </c>
      <c r="T1881" s="123"/>
      <c r="U1881" s="192" t="n">
        <f aca="false">S1881*$T$828/SUM($S$828:$S$841)</f>
        <v>0</v>
      </c>
      <c r="V1881" s="30" t="n">
        <f aca="false">U1881+S1881</f>
        <v>0</v>
      </c>
      <c r="W1881" s="30" t="e">
        <f aca="false">V1881/P1881</f>
        <v>#DIV/0!</v>
      </c>
    </row>
    <row r="1882" customFormat="false" ht="15" hidden="false" customHeight="false" outlineLevel="0" collapsed="false">
      <c r="A1882" s="122"/>
      <c r="B1882" s="122"/>
      <c r="C1882" s="122"/>
      <c r="D1882" s="122"/>
      <c r="E1882" s="122"/>
      <c r="F1882" s="122"/>
      <c r="G1882" s="86"/>
      <c r="H1882" s="61"/>
      <c r="I1882" s="61"/>
      <c r="J1882" s="61"/>
      <c r="K1882" s="122"/>
      <c r="L1882" s="199"/>
      <c r="M1882" s="122"/>
      <c r="N1882" s="63"/>
      <c r="O1882" s="63"/>
      <c r="P1882" s="434"/>
      <c r="Q1882" s="63"/>
      <c r="R1882" s="422"/>
      <c r="S1882" s="30" t="n">
        <f aca="false">P1882*R1882</f>
        <v>0</v>
      </c>
      <c r="T1882" s="123"/>
      <c r="U1882" s="192" t="n">
        <f aca="false">S1882*$T$828/SUM($S$828:$S$841)</f>
        <v>0</v>
      </c>
      <c r="V1882" s="30" t="n">
        <f aca="false">U1882+S1882</f>
        <v>0</v>
      </c>
      <c r="W1882" s="30" t="e">
        <f aca="false">V1882/P1882</f>
        <v>#DIV/0!</v>
      </c>
    </row>
    <row r="1883" customFormat="false" ht="15" hidden="false" customHeight="false" outlineLevel="0" collapsed="false">
      <c r="A1883" s="122"/>
      <c r="B1883" s="122"/>
      <c r="C1883" s="122"/>
      <c r="D1883" s="122"/>
      <c r="E1883" s="122"/>
      <c r="F1883" s="122"/>
      <c r="G1883" s="86"/>
      <c r="H1883" s="61"/>
      <c r="I1883" s="61"/>
      <c r="J1883" s="61"/>
      <c r="K1883" s="122"/>
      <c r="L1883" s="199"/>
      <c r="M1883" s="122"/>
      <c r="N1883" s="63"/>
      <c r="O1883" s="63"/>
      <c r="P1883" s="434"/>
      <c r="Q1883" s="63"/>
      <c r="R1883" s="422"/>
      <c r="S1883" s="30" t="n">
        <f aca="false">P1883*R1883</f>
        <v>0</v>
      </c>
      <c r="T1883" s="123"/>
      <c r="U1883" s="192" t="n">
        <f aca="false">S1883*$T$828/SUM($S$828:$S$841)</f>
        <v>0</v>
      </c>
      <c r="V1883" s="30" t="n">
        <f aca="false">U1883+S1883</f>
        <v>0</v>
      </c>
      <c r="W1883" s="30" t="e">
        <f aca="false">V1883/P1883</f>
        <v>#DIV/0!</v>
      </c>
    </row>
    <row r="1884" customFormat="false" ht="15" hidden="false" customHeight="false" outlineLevel="0" collapsed="false">
      <c r="A1884" s="122"/>
      <c r="B1884" s="122"/>
      <c r="C1884" s="122"/>
      <c r="D1884" s="122"/>
      <c r="E1884" s="122"/>
      <c r="F1884" s="122"/>
      <c r="G1884" s="86"/>
      <c r="H1884" s="61"/>
      <c r="I1884" s="61"/>
      <c r="J1884" s="61"/>
      <c r="K1884" s="122"/>
      <c r="L1884" s="199"/>
      <c r="M1884" s="122"/>
      <c r="N1884" s="63"/>
      <c r="O1884" s="63"/>
      <c r="P1884" s="434"/>
      <c r="Q1884" s="63"/>
      <c r="R1884" s="422"/>
      <c r="S1884" s="30" t="n">
        <f aca="false">P1884*R1884</f>
        <v>0</v>
      </c>
      <c r="T1884" s="123"/>
      <c r="U1884" s="192" t="n">
        <f aca="false">S1884*$T$828/SUM($S$828:$S$841)</f>
        <v>0</v>
      </c>
      <c r="V1884" s="30" t="n">
        <f aca="false">U1884+S1884</f>
        <v>0</v>
      </c>
      <c r="W1884" s="30" t="e">
        <f aca="false">V1884/P1884</f>
        <v>#DIV/0!</v>
      </c>
    </row>
    <row r="1885" customFormat="false" ht="15" hidden="false" customHeight="false" outlineLevel="0" collapsed="false">
      <c r="A1885" s="122"/>
      <c r="B1885" s="122"/>
      <c r="C1885" s="122"/>
      <c r="D1885" s="122"/>
      <c r="E1885" s="122"/>
      <c r="F1885" s="122"/>
      <c r="G1885" s="86"/>
      <c r="H1885" s="61"/>
      <c r="I1885" s="61"/>
      <c r="J1885" s="61"/>
      <c r="K1885" s="122"/>
      <c r="L1885" s="199"/>
      <c r="M1885" s="122"/>
      <c r="N1885" s="63"/>
      <c r="O1885" s="63"/>
      <c r="P1885" s="63"/>
      <c r="Q1885" s="63"/>
      <c r="R1885" s="422"/>
      <c r="S1885" s="30" t="n">
        <f aca="false">P1885*R1885</f>
        <v>0</v>
      </c>
      <c r="T1885" s="123"/>
      <c r="U1885" s="192" t="n">
        <f aca="false">S1885*$T$828/SUM($S$828:$S$841)</f>
        <v>0</v>
      </c>
      <c r="V1885" s="30" t="n">
        <f aca="false">U1885+S1885</f>
        <v>0</v>
      </c>
      <c r="W1885" s="30" t="e">
        <f aca="false">V1885/P1885</f>
        <v>#DIV/0!</v>
      </c>
    </row>
    <row r="1886" customFormat="false" ht="15" hidden="false" customHeight="false" outlineLevel="0" collapsed="false">
      <c r="A1886" s="122"/>
      <c r="B1886" s="122"/>
      <c r="C1886" s="122"/>
      <c r="D1886" s="122"/>
      <c r="E1886" s="122"/>
      <c r="F1886" s="122"/>
      <c r="G1886" s="86"/>
      <c r="H1886" s="61"/>
      <c r="I1886" s="61"/>
      <c r="J1886" s="61"/>
      <c r="K1886" s="122"/>
      <c r="L1886" s="199"/>
      <c r="M1886" s="122"/>
      <c r="N1886" s="63"/>
      <c r="O1886" s="63"/>
      <c r="P1886" s="63"/>
      <c r="Q1886" s="63"/>
      <c r="R1886" s="422"/>
      <c r="S1886" s="30" t="n">
        <f aca="false">P1886*R1886</f>
        <v>0</v>
      </c>
      <c r="T1886" s="123"/>
      <c r="U1886" s="192" t="n">
        <f aca="false">S1886*$T$828/SUM($S$828:$S$841)</f>
        <v>0</v>
      </c>
      <c r="V1886" s="30" t="n">
        <f aca="false">U1886+S1886</f>
        <v>0</v>
      </c>
      <c r="W1886" s="30" t="e">
        <f aca="false">V1886/P1886</f>
        <v>#DIV/0!</v>
      </c>
    </row>
    <row r="1887" customFormat="false" ht="15" hidden="false" customHeight="false" outlineLevel="0" collapsed="false">
      <c r="A1887" s="122"/>
      <c r="B1887" s="122"/>
      <c r="C1887" s="122"/>
      <c r="D1887" s="122"/>
      <c r="E1887" s="122"/>
      <c r="F1887" s="122"/>
      <c r="G1887" s="86"/>
      <c r="H1887" s="61"/>
      <c r="I1887" s="61"/>
      <c r="J1887" s="61"/>
      <c r="K1887" s="122"/>
      <c r="L1887" s="199"/>
      <c r="M1887" s="122"/>
      <c r="N1887" s="63"/>
      <c r="O1887" s="63"/>
      <c r="P1887" s="63"/>
      <c r="Q1887" s="63"/>
      <c r="R1887" s="422"/>
      <c r="S1887" s="30" t="n">
        <f aca="false">P1887*R1887</f>
        <v>0</v>
      </c>
      <c r="T1887" s="123"/>
      <c r="U1887" s="192" t="n">
        <f aca="false">S1887*$T$828/SUM($S$828:$S$841)</f>
        <v>0</v>
      </c>
      <c r="V1887" s="30" t="n">
        <f aca="false">U1887+S1887</f>
        <v>0</v>
      </c>
      <c r="W1887" s="30" t="e">
        <f aca="false">V1887/P1887</f>
        <v>#DIV/0!</v>
      </c>
    </row>
    <row r="1888" customFormat="false" ht="15" hidden="false" customHeight="false" outlineLevel="0" collapsed="false">
      <c r="A1888" s="122"/>
      <c r="B1888" s="122"/>
      <c r="C1888" s="122"/>
      <c r="D1888" s="122"/>
      <c r="E1888" s="122"/>
      <c r="F1888" s="122"/>
      <c r="G1888" s="86"/>
      <c r="H1888" s="61"/>
      <c r="I1888" s="61"/>
      <c r="J1888" s="61"/>
      <c r="K1888" s="122"/>
      <c r="L1888" s="199"/>
      <c r="M1888" s="122"/>
      <c r="N1888" s="63"/>
      <c r="O1888" s="63"/>
      <c r="P1888" s="63"/>
      <c r="Q1888" s="63"/>
      <c r="R1888" s="422"/>
      <c r="S1888" s="30" t="n">
        <f aca="false">P1888*R1888</f>
        <v>0</v>
      </c>
      <c r="T1888" s="123"/>
      <c r="U1888" s="192" t="n">
        <f aca="false">S1888*$T$828/SUM($S$828:$S$841)</f>
        <v>0</v>
      </c>
      <c r="V1888" s="30" t="n">
        <f aca="false">U1888+S1888</f>
        <v>0</v>
      </c>
      <c r="W1888" s="30" t="e">
        <f aca="false">V1888/P1888</f>
        <v>#DIV/0!</v>
      </c>
    </row>
    <row r="1889" customFormat="false" ht="15" hidden="false" customHeight="false" outlineLevel="0" collapsed="false">
      <c r="A1889" s="122"/>
      <c r="B1889" s="122"/>
      <c r="C1889" s="122"/>
      <c r="D1889" s="122"/>
      <c r="E1889" s="122"/>
      <c r="F1889" s="122"/>
      <c r="G1889" s="86"/>
      <c r="H1889" s="61"/>
      <c r="I1889" s="61"/>
      <c r="J1889" s="61"/>
      <c r="K1889" s="122"/>
      <c r="L1889" s="199"/>
      <c r="M1889" s="122"/>
      <c r="N1889" s="63"/>
      <c r="O1889" s="63"/>
      <c r="P1889" s="63"/>
      <c r="Q1889" s="63"/>
      <c r="R1889" s="422"/>
      <c r="S1889" s="30" t="n">
        <f aca="false">P1889*R1889</f>
        <v>0</v>
      </c>
      <c r="T1889" s="123"/>
      <c r="U1889" s="192" t="n">
        <f aca="false">S1889*$T$828/SUM($S$828:$S$841)</f>
        <v>0</v>
      </c>
      <c r="V1889" s="30" t="n">
        <f aca="false">U1889+S1889</f>
        <v>0</v>
      </c>
      <c r="W1889" s="30" t="e">
        <f aca="false">V1889/P1889</f>
        <v>#DIV/0!</v>
      </c>
    </row>
    <row r="1890" customFormat="false" ht="15" hidden="false" customHeight="false" outlineLevel="0" collapsed="false">
      <c r="A1890" s="122"/>
      <c r="B1890" s="122"/>
      <c r="C1890" s="122"/>
      <c r="D1890" s="122"/>
      <c r="E1890" s="122"/>
      <c r="F1890" s="122"/>
      <c r="G1890" s="86"/>
      <c r="H1890" s="61"/>
      <c r="I1890" s="61"/>
      <c r="J1890" s="61"/>
      <c r="K1890" s="122"/>
      <c r="L1890" s="199"/>
      <c r="M1890" s="122"/>
      <c r="N1890" s="63"/>
      <c r="O1890" s="63"/>
      <c r="P1890" s="63"/>
      <c r="Q1890" s="63"/>
      <c r="R1890" s="422"/>
      <c r="S1890" s="30" t="n">
        <f aca="false">P1890*R1890</f>
        <v>0</v>
      </c>
      <c r="T1890" s="123"/>
      <c r="U1890" s="192" t="n">
        <f aca="false">S1890*$T$828/SUM($S$828:$S$841)</f>
        <v>0</v>
      </c>
      <c r="V1890" s="30" t="n">
        <f aca="false">U1890+S1890</f>
        <v>0</v>
      </c>
      <c r="W1890" s="30" t="e">
        <f aca="false">V1890/P1890</f>
        <v>#DIV/0!</v>
      </c>
    </row>
    <row r="1891" customFormat="false" ht="15" hidden="false" customHeight="false" outlineLevel="0" collapsed="false">
      <c r="A1891" s="122"/>
      <c r="B1891" s="122"/>
      <c r="C1891" s="122"/>
      <c r="D1891" s="122"/>
      <c r="E1891" s="122"/>
      <c r="F1891" s="122"/>
      <c r="G1891" s="86"/>
      <c r="H1891" s="61"/>
      <c r="I1891" s="61"/>
      <c r="J1891" s="61"/>
      <c r="K1891" s="122"/>
      <c r="L1891" s="199"/>
      <c r="M1891" s="122"/>
      <c r="N1891" s="63"/>
      <c r="O1891" s="63"/>
      <c r="P1891" s="63"/>
      <c r="Q1891" s="63"/>
      <c r="R1891" s="422"/>
      <c r="S1891" s="30" t="n">
        <f aca="false">P1891*R1891</f>
        <v>0</v>
      </c>
      <c r="T1891" s="123"/>
      <c r="U1891" s="192" t="n">
        <f aca="false">S1891*$T$828/SUM($S$828:$S$841)</f>
        <v>0</v>
      </c>
      <c r="V1891" s="30" t="n">
        <f aca="false">U1891+S1891</f>
        <v>0</v>
      </c>
      <c r="W1891" s="30" t="e">
        <f aca="false">V1891/P1891</f>
        <v>#DIV/0!</v>
      </c>
    </row>
    <row r="1892" customFormat="false" ht="15" hidden="false" customHeight="false" outlineLevel="0" collapsed="false">
      <c r="A1892" s="122"/>
      <c r="B1892" s="122"/>
      <c r="C1892" s="122"/>
      <c r="D1892" s="122"/>
      <c r="E1892" s="122"/>
      <c r="F1892" s="122"/>
      <c r="G1892" s="86"/>
      <c r="H1892" s="61"/>
      <c r="I1892" s="61"/>
      <c r="J1892" s="61"/>
      <c r="K1892" s="122"/>
      <c r="L1892" s="199"/>
      <c r="M1892" s="122"/>
      <c r="N1892" s="63"/>
      <c r="O1892" s="63"/>
      <c r="P1892" s="63"/>
      <c r="Q1892" s="63"/>
      <c r="R1892" s="422"/>
      <c r="S1892" s="30" t="n">
        <f aca="false">P1892*R1892</f>
        <v>0</v>
      </c>
      <c r="T1892" s="123"/>
      <c r="U1892" s="192" t="n">
        <f aca="false">S1892*$T$828/SUM($S$828:$S$841)</f>
        <v>0</v>
      </c>
      <c r="V1892" s="30" t="n">
        <f aca="false">U1892+S1892</f>
        <v>0</v>
      </c>
      <c r="W1892" s="30" t="e">
        <f aca="false">V1892/P1892</f>
        <v>#DIV/0!</v>
      </c>
    </row>
    <row r="1893" customFormat="false" ht="15" hidden="false" customHeight="false" outlineLevel="0" collapsed="false">
      <c r="A1893" s="122"/>
      <c r="B1893" s="122"/>
      <c r="C1893" s="122"/>
      <c r="D1893" s="122"/>
      <c r="E1893" s="122"/>
      <c r="F1893" s="122"/>
      <c r="G1893" s="86"/>
      <c r="H1893" s="61"/>
      <c r="I1893" s="61"/>
      <c r="J1893" s="61"/>
      <c r="K1893" s="122"/>
      <c r="L1893" s="199"/>
      <c r="M1893" s="122"/>
      <c r="N1893" s="63"/>
      <c r="O1893" s="63"/>
      <c r="P1893" s="63"/>
      <c r="Q1893" s="63"/>
      <c r="R1893" s="422"/>
      <c r="S1893" s="30" t="n">
        <f aca="false">P1893*R1893</f>
        <v>0</v>
      </c>
      <c r="T1893" s="123"/>
      <c r="U1893" s="192" t="n">
        <f aca="false">S1893*$T$828/SUM($S$828:$S$841)</f>
        <v>0</v>
      </c>
      <c r="V1893" s="30" t="n">
        <f aca="false">U1893+S1893</f>
        <v>0</v>
      </c>
      <c r="W1893" s="30" t="e">
        <f aca="false">V1893/P1893</f>
        <v>#DIV/0!</v>
      </c>
    </row>
    <row r="1894" customFormat="false" ht="15" hidden="false" customHeight="false" outlineLevel="0" collapsed="false">
      <c r="A1894" s="122"/>
      <c r="B1894" s="122"/>
      <c r="C1894" s="122"/>
      <c r="D1894" s="122"/>
      <c r="E1894" s="122"/>
      <c r="F1894" s="122"/>
      <c r="G1894" s="86"/>
      <c r="H1894" s="61"/>
      <c r="I1894" s="61"/>
      <c r="J1894" s="61"/>
      <c r="K1894" s="122"/>
      <c r="L1894" s="199"/>
      <c r="M1894" s="122"/>
      <c r="N1894" s="63"/>
      <c r="O1894" s="63"/>
      <c r="P1894" s="63"/>
      <c r="Q1894" s="63"/>
      <c r="R1894" s="422"/>
      <c r="S1894" s="30" t="n">
        <f aca="false">P1894*R1894</f>
        <v>0</v>
      </c>
      <c r="T1894" s="123"/>
      <c r="U1894" s="192" t="n">
        <f aca="false">S1894*$T$828/SUM($S$828:$S$841)</f>
        <v>0</v>
      </c>
      <c r="V1894" s="30" t="n">
        <f aca="false">U1894+S1894</f>
        <v>0</v>
      </c>
      <c r="W1894" s="30" t="e">
        <f aca="false">V1894/P1894</f>
        <v>#DIV/0!</v>
      </c>
    </row>
    <row r="1895" customFormat="false" ht="15" hidden="false" customHeight="false" outlineLevel="0" collapsed="false">
      <c r="A1895" s="122"/>
      <c r="B1895" s="122"/>
      <c r="C1895" s="122"/>
      <c r="D1895" s="122"/>
      <c r="E1895" s="122"/>
      <c r="F1895" s="122"/>
      <c r="G1895" s="86"/>
      <c r="H1895" s="61"/>
      <c r="I1895" s="61"/>
      <c r="J1895" s="61"/>
      <c r="K1895" s="122"/>
      <c r="L1895" s="199"/>
      <c r="M1895" s="122"/>
      <c r="N1895" s="63"/>
      <c r="O1895" s="63"/>
      <c r="P1895" s="63"/>
      <c r="Q1895" s="63"/>
      <c r="R1895" s="422"/>
      <c r="S1895" s="30" t="n">
        <f aca="false">P1895*R1895</f>
        <v>0</v>
      </c>
      <c r="T1895" s="123"/>
      <c r="U1895" s="192" t="n">
        <f aca="false">S1895*$T$828/SUM($S$828:$S$841)</f>
        <v>0</v>
      </c>
      <c r="V1895" s="30" t="n">
        <f aca="false">U1895+S1895</f>
        <v>0</v>
      </c>
      <c r="W1895" s="30" t="e">
        <f aca="false">V1895/P1895</f>
        <v>#DIV/0!</v>
      </c>
    </row>
    <row r="1896" customFormat="false" ht="15" hidden="false" customHeight="false" outlineLevel="0" collapsed="false">
      <c r="A1896" s="122"/>
      <c r="B1896" s="122"/>
      <c r="C1896" s="122"/>
      <c r="D1896" s="122"/>
      <c r="E1896" s="122"/>
      <c r="F1896" s="122"/>
      <c r="G1896" s="86"/>
      <c r="H1896" s="61"/>
      <c r="I1896" s="61"/>
      <c r="J1896" s="61"/>
      <c r="K1896" s="122"/>
      <c r="L1896" s="199"/>
      <c r="M1896" s="122"/>
      <c r="N1896" s="63"/>
      <c r="O1896" s="63"/>
      <c r="P1896" s="63"/>
      <c r="Q1896" s="63"/>
      <c r="R1896" s="422"/>
      <c r="S1896" s="30" t="n">
        <f aca="false">P1896*R1896</f>
        <v>0</v>
      </c>
      <c r="T1896" s="123"/>
      <c r="U1896" s="192" t="n">
        <f aca="false">S1896*$T$828/SUM($S$828:$S$841)</f>
        <v>0</v>
      </c>
      <c r="V1896" s="30" t="n">
        <f aca="false">U1896+S1896</f>
        <v>0</v>
      </c>
      <c r="W1896" s="30" t="e">
        <f aca="false">V1896/P1896</f>
        <v>#DIV/0!</v>
      </c>
    </row>
    <row r="1897" customFormat="false" ht="15" hidden="false" customHeight="false" outlineLevel="0" collapsed="false">
      <c r="A1897" s="122"/>
      <c r="B1897" s="122"/>
      <c r="C1897" s="122"/>
      <c r="D1897" s="122"/>
      <c r="E1897" s="122"/>
      <c r="F1897" s="122"/>
      <c r="G1897" s="86"/>
      <c r="H1897" s="61"/>
      <c r="I1897" s="61"/>
      <c r="J1897" s="61"/>
      <c r="K1897" s="122"/>
      <c r="L1897" s="199"/>
      <c r="M1897" s="122"/>
      <c r="N1897" s="63"/>
      <c r="O1897" s="63"/>
      <c r="P1897" s="63"/>
      <c r="Q1897" s="63"/>
      <c r="R1897" s="422"/>
      <c r="S1897" s="30" t="n">
        <f aca="false">P1897*R1897</f>
        <v>0</v>
      </c>
      <c r="T1897" s="123"/>
      <c r="U1897" s="192" t="n">
        <f aca="false">S1897*$T$828/SUM($S$828:$S$841)</f>
        <v>0</v>
      </c>
      <c r="V1897" s="30" t="n">
        <f aca="false">U1897+S1897</f>
        <v>0</v>
      </c>
      <c r="W1897" s="30" t="e">
        <f aca="false">V1897/P1897</f>
        <v>#DIV/0!</v>
      </c>
    </row>
    <row r="1898" customFormat="false" ht="15" hidden="false" customHeight="false" outlineLevel="0" collapsed="false">
      <c r="A1898" s="122"/>
      <c r="B1898" s="122"/>
      <c r="C1898" s="122"/>
      <c r="D1898" s="122"/>
      <c r="E1898" s="122"/>
      <c r="F1898" s="122"/>
      <c r="G1898" s="86"/>
      <c r="H1898" s="61"/>
      <c r="I1898" s="61"/>
      <c r="J1898" s="61"/>
      <c r="K1898" s="122"/>
      <c r="L1898" s="199"/>
      <c r="M1898" s="122"/>
      <c r="N1898" s="63"/>
      <c r="O1898" s="63"/>
      <c r="P1898" s="63"/>
      <c r="Q1898" s="63"/>
      <c r="R1898" s="422"/>
      <c r="S1898" s="30" t="n">
        <f aca="false">P1898*R1898</f>
        <v>0</v>
      </c>
      <c r="T1898" s="123"/>
      <c r="U1898" s="192" t="n">
        <f aca="false">S1898*$T$828/SUM($S$828:$S$841)</f>
        <v>0</v>
      </c>
      <c r="V1898" s="30" t="n">
        <f aca="false">U1898+S1898</f>
        <v>0</v>
      </c>
      <c r="W1898" s="30" t="e">
        <f aca="false">V1898/P1898</f>
        <v>#DIV/0!</v>
      </c>
    </row>
    <row r="1899" customFormat="false" ht="15" hidden="false" customHeight="false" outlineLevel="0" collapsed="false">
      <c r="A1899" s="122"/>
      <c r="B1899" s="122"/>
      <c r="C1899" s="122"/>
      <c r="D1899" s="122"/>
      <c r="E1899" s="122"/>
      <c r="F1899" s="122"/>
      <c r="G1899" s="86"/>
      <c r="H1899" s="61"/>
      <c r="I1899" s="61"/>
      <c r="J1899" s="61"/>
      <c r="K1899" s="122"/>
      <c r="L1899" s="199"/>
      <c r="M1899" s="122"/>
      <c r="N1899" s="63"/>
      <c r="O1899" s="63"/>
      <c r="P1899" s="63"/>
      <c r="Q1899" s="63"/>
      <c r="R1899" s="422"/>
      <c r="S1899" s="30" t="n">
        <f aca="false">P1899*R1899</f>
        <v>0</v>
      </c>
      <c r="T1899" s="123"/>
      <c r="U1899" s="192" t="n">
        <f aca="false">S1899*$T$828/SUM($S$828:$S$841)</f>
        <v>0</v>
      </c>
      <c r="V1899" s="30" t="n">
        <f aca="false">U1899+S1899</f>
        <v>0</v>
      </c>
      <c r="W1899" s="30" t="e">
        <f aca="false">V1899/P1899</f>
        <v>#DIV/0!</v>
      </c>
    </row>
    <row r="1900" customFormat="false" ht="15" hidden="false" customHeight="false" outlineLevel="0" collapsed="false">
      <c r="A1900" s="122"/>
      <c r="B1900" s="122"/>
      <c r="C1900" s="122"/>
      <c r="D1900" s="122"/>
      <c r="E1900" s="122"/>
      <c r="F1900" s="122"/>
      <c r="G1900" s="86"/>
      <c r="H1900" s="61"/>
      <c r="I1900" s="61"/>
      <c r="J1900" s="61"/>
      <c r="K1900" s="122"/>
      <c r="L1900" s="199"/>
      <c r="M1900" s="122"/>
      <c r="N1900" s="63"/>
      <c r="O1900" s="63"/>
      <c r="P1900" s="63"/>
      <c r="Q1900" s="63"/>
      <c r="R1900" s="422"/>
      <c r="S1900" s="30" t="n">
        <f aca="false">P1900*R1900</f>
        <v>0</v>
      </c>
      <c r="T1900" s="123"/>
      <c r="U1900" s="192" t="n">
        <f aca="false">S1900*$T$828/SUM($S$828:$S$841)</f>
        <v>0</v>
      </c>
      <c r="V1900" s="30" t="n">
        <f aca="false">U1900+S1900</f>
        <v>0</v>
      </c>
      <c r="W1900" s="30" t="e">
        <f aca="false">V1900/P1900</f>
        <v>#DIV/0!</v>
      </c>
    </row>
    <row r="1901" customFormat="false" ht="15" hidden="false" customHeight="false" outlineLevel="0" collapsed="false">
      <c r="A1901" s="122"/>
      <c r="B1901" s="122"/>
      <c r="C1901" s="122"/>
      <c r="D1901" s="122"/>
      <c r="E1901" s="122"/>
      <c r="F1901" s="122"/>
      <c r="G1901" s="86"/>
      <c r="H1901" s="61"/>
      <c r="I1901" s="61"/>
      <c r="J1901" s="61"/>
      <c r="K1901" s="122"/>
      <c r="L1901" s="199"/>
      <c r="M1901" s="122"/>
      <c r="N1901" s="63"/>
      <c r="O1901" s="63"/>
      <c r="P1901" s="63"/>
      <c r="Q1901" s="63"/>
      <c r="R1901" s="422"/>
      <c r="S1901" s="30" t="n">
        <f aca="false">P1901*R1901</f>
        <v>0</v>
      </c>
      <c r="T1901" s="123"/>
      <c r="U1901" s="192" t="n">
        <f aca="false">S1901*$T$828/SUM($S$828:$S$841)</f>
        <v>0</v>
      </c>
      <c r="V1901" s="30" t="n">
        <f aca="false">U1901+S1901</f>
        <v>0</v>
      </c>
      <c r="W1901" s="30" t="e">
        <f aca="false">V1901/P1901</f>
        <v>#DIV/0!</v>
      </c>
    </row>
    <row r="1902" customFormat="false" ht="15" hidden="false" customHeight="false" outlineLevel="0" collapsed="false">
      <c r="A1902" s="122"/>
      <c r="B1902" s="122"/>
      <c r="C1902" s="122"/>
      <c r="D1902" s="122"/>
      <c r="E1902" s="122"/>
      <c r="F1902" s="122"/>
      <c r="G1902" s="86"/>
      <c r="H1902" s="61"/>
      <c r="I1902" s="61"/>
      <c r="J1902" s="61"/>
      <c r="K1902" s="122"/>
      <c r="L1902" s="199"/>
      <c r="M1902" s="122"/>
      <c r="N1902" s="63"/>
      <c r="O1902" s="63"/>
      <c r="P1902" s="63"/>
      <c r="Q1902" s="63"/>
      <c r="R1902" s="422"/>
      <c r="S1902" s="30" t="n">
        <f aca="false">P1902*R1902</f>
        <v>0</v>
      </c>
      <c r="T1902" s="123"/>
      <c r="U1902" s="192" t="n">
        <f aca="false">S1902*$T$828/SUM($S$828:$S$841)</f>
        <v>0</v>
      </c>
      <c r="V1902" s="30" t="n">
        <f aca="false">U1902+S1902</f>
        <v>0</v>
      </c>
      <c r="W1902" s="30" t="e">
        <f aca="false">V1902/P1902</f>
        <v>#DIV/0!</v>
      </c>
    </row>
    <row r="1903" customFormat="false" ht="15" hidden="false" customHeight="false" outlineLevel="0" collapsed="false">
      <c r="A1903" s="122"/>
      <c r="B1903" s="122"/>
      <c r="C1903" s="122"/>
      <c r="D1903" s="122"/>
      <c r="E1903" s="122"/>
      <c r="F1903" s="122"/>
      <c r="G1903" s="86"/>
      <c r="H1903" s="61"/>
      <c r="I1903" s="61"/>
      <c r="J1903" s="61"/>
      <c r="K1903" s="122"/>
      <c r="L1903" s="199"/>
      <c r="M1903" s="122"/>
      <c r="N1903" s="63"/>
      <c r="O1903" s="63"/>
      <c r="P1903" s="63"/>
      <c r="Q1903" s="63"/>
      <c r="R1903" s="422"/>
      <c r="S1903" s="30" t="n">
        <f aca="false">P1903*R1903</f>
        <v>0</v>
      </c>
      <c r="T1903" s="123"/>
      <c r="U1903" s="192" t="n">
        <f aca="false">S1903*$T$828/SUM($S$828:$S$841)</f>
        <v>0</v>
      </c>
      <c r="V1903" s="30" t="n">
        <f aca="false">U1903+S1903</f>
        <v>0</v>
      </c>
      <c r="W1903" s="30" t="e">
        <f aca="false">V1903/P1903</f>
        <v>#DIV/0!</v>
      </c>
    </row>
    <row r="1904" customFormat="false" ht="15" hidden="false" customHeight="false" outlineLevel="0" collapsed="false">
      <c r="A1904" s="122"/>
      <c r="B1904" s="122"/>
      <c r="C1904" s="122"/>
      <c r="D1904" s="122"/>
      <c r="E1904" s="122"/>
      <c r="F1904" s="122"/>
      <c r="G1904" s="86"/>
      <c r="H1904" s="61"/>
      <c r="I1904" s="61"/>
      <c r="J1904" s="61"/>
      <c r="K1904" s="122"/>
      <c r="L1904" s="199"/>
      <c r="M1904" s="122"/>
      <c r="N1904" s="63"/>
      <c r="O1904" s="63"/>
      <c r="P1904" s="63"/>
      <c r="Q1904" s="63"/>
      <c r="R1904" s="422"/>
      <c r="S1904" s="30" t="n">
        <f aca="false">P1904*R1904</f>
        <v>0</v>
      </c>
      <c r="T1904" s="123"/>
      <c r="U1904" s="192" t="n">
        <f aca="false">S1904*$T$828/SUM($S$828:$S$841)</f>
        <v>0</v>
      </c>
      <c r="V1904" s="30" t="n">
        <f aca="false">U1904+S1904</f>
        <v>0</v>
      </c>
      <c r="W1904" s="30" t="e">
        <f aca="false">V1904/P1904</f>
        <v>#DIV/0!</v>
      </c>
    </row>
    <row r="1905" customFormat="false" ht="15" hidden="false" customHeight="false" outlineLevel="0" collapsed="false">
      <c r="A1905" s="122"/>
      <c r="B1905" s="122"/>
      <c r="C1905" s="122"/>
      <c r="D1905" s="122"/>
      <c r="E1905" s="122"/>
      <c r="F1905" s="122"/>
      <c r="G1905" s="86"/>
      <c r="H1905" s="61"/>
      <c r="I1905" s="61"/>
      <c r="J1905" s="61"/>
      <c r="K1905" s="122"/>
      <c r="L1905" s="199"/>
      <c r="M1905" s="122"/>
      <c r="N1905" s="63"/>
      <c r="O1905" s="63"/>
      <c r="P1905" s="63"/>
      <c r="Q1905" s="63"/>
      <c r="R1905" s="422"/>
      <c r="S1905" s="30" t="n">
        <f aca="false">P1905*R1905</f>
        <v>0</v>
      </c>
      <c r="T1905" s="123"/>
      <c r="U1905" s="192" t="n">
        <f aca="false">S1905*$T$828/SUM($S$828:$S$841)</f>
        <v>0</v>
      </c>
      <c r="V1905" s="30" t="n">
        <f aca="false">U1905+S1905</f>
        <v>0</v>
      </c>
      <c r="W1905" s="30" t="e">
        <f aca="false">V1905/P1905</f>
        <v>#DIV/0!</v>
      </c>
    </row>
    <row r="1906" customFormat="false" ht="15" hidden="false" customHeight="false" outlineLevel="0" collapsed="false">
      <c r="A1906" s="122"/>
      <c r="B1906" s="122"/>
      <c r="C1906" s="122"/>
      <c r="D1906" s="122"/>
      <c r="E1906" s="122"/>
      <c r="F1906" s="122"/>
      <c r="G1906" s="86"/>
      <c r="H1906" s="61"/>
      <c r="I1906" s="61"/>
      <c r="J1906" s="61"/>
      <c r="K1906" s="122"/>
      <c r="L1906" s="199"/>
      <c r="M1906" s="122"/>
      <c r="N1906" s="63"/>
      <c r="O1906" s="63"/>
      <c r="P1906" s="63"/>
      <c r="Q1906" s="63"/>
      <c r="R1906" s="422"/>
      <c r="S1906" s="30" t="n">
        <f aca="false">P1906*R1906</f>
        <v>0</v>
      </c>
      <c r="T1906" s="123"/>
      <c r="U1906" s="192" t="n">
        <f aca="false">S1906*$T$828/SUM($S$828:$S$841)</f>
        <v>0</v>
      </c>
      <c r="V1906" s="30" t="n">
        <f aca="false">U1906+S1906</f>
        <v>0</v>
      </c>
      <c r="W1906" s="30" t="e">
        <f aca="false">V1906/P1906</f>
        <v>#DIV/0!</v>
      </c>
    </row>
    <row r="1907" customFormat="false" ht="15" hidden="false" customHeight="false" outlineLevel="0" collapsed="false">
      <c r="A1907" s="122"/>
      <c r="B1907" s="122"/>
      <c r="C1907" s="122"/>
      <c r="D1907" s="122"/>
      <c r="E1907" s="122"/>
      <c r="F1907" s="122"/>
      <c r="G1907" s="86"/>
      <c r="H1907" s="61"/>
      <c r="I1907" s="61"/>
      <c r="J1907" s="61"/>
      <c r="K1907" s="122"/>
      <c r="L1907" s="199"/>
      <c r="M1907" s="122"/>
      <c r="N1907" s="63"/>
      <c r="O1907" s="63"/>
      <c r="P1907" s="63"/>
      <c r="Q1907" s="63"/>
      <c r="R1907" s="422"/>
      <c r="S1907" s="30" t="n">
        <f aca="false">P1907*R1907</f>
        <v>0</v>
      </c>
      <c r="T1907" s="123"/>
      <c r="U1907" s="192" t="n">
        <f aca="false">S1907*$T$828/SUM($S$828:$S$841)</f>
        <v>0</v>
      </c>
      <c r="V1907" s="30" t="n">
        <f aca="false">U1907+S1907</f>
        <v>0</v>
      </c>
      <c r="W1907" s="30" t="e">
        <f aca="false">V1907/P1907</f>
        <v>#DIV/0!</v>
      </c>
    </row>
    <row r="1908" customFormat="false" ht="15" hidden="false" customHeight="false" outlineLevel="0" collapsed="false">
      <c r="A1908" s="122"/>
      <c r="B1908" s="122"/>
      <c r="C1908" s="122"/>
      <c r="D1908" s="122"/>
      <c r="E1908" s="122"/>
      <c r="F1908" s="122"/>
      <c r="G1908" s="86"/>
      <c r="H1908" s="61"/>
      <c r="I1908" s="61"/>
      <c r="J1908" s="61"/>
      <c r="K1908" s="122"/>
      <c r="L1908" s="199"/>
      <c r="M1908" s="122"/>
      <c r="N1908" s="63"/>
      <c r="O1908" s="63"/>
      <c r="P1908" s="63"/>
      <c r="Q1908" s="63"/>
      <c r="R1908" s="422"/>
      <c r="S1908" s="30" t="n">
        <f aca="false">P1908*R1908</f>
        <v>0</v>
      </c>
      <c r="T1908" s="123"/>
      <c r="U1908" s="192" t="n">
        <f aca="false">S1908*$T$828/SUM($S$828:$S$841)</f>
        <v>0</v>
      </c>
      <c r="V1908" s="30" t="n">
        <f aca="false">U1908+S1908</f>
        <v>0</v>
      </c>
      <c r="W1908" s="30" t="e">
        <f aca="false">V1908/P1908</f>
        <v>#DIV/0!</v>
      </c>
    </row>
    <row r="1909" customFormat="false" ht="15" hidden="false" customHeight="false" outlineLevel="0" collapsed="false">
      <c r="A1909" s="122"/>
      <c r="B1909" s="122"/>
      <c r="C1909" s="122"/>
      <c r="D1909" s="122"/>
      <c r="E1909" s="122"/>
      <c r="F1909" s="122"/>
      <c r="G1909" s="86"/>
      <c r="H1909" s="61"/>
      <c r="I1909" s="61"/>
      <c r="J1909" s="61"/>
      <c r="K1909" s="122"/>
      <c r="L1909" s="199"/>
      <c r="M1909" s="122"/>
      <c r="N1909" s="63"/>
      <c r="O1909" s="63"/>
      <c r="P1909" s="63"/>
      <c r="Q1909" s="63"/>
      <c r="R1909" s="422"/>
      <c r="S1909" s="30" t="n">
        <f aca="false">P1909*R1909</f>
        <v>0</v>
      </c>
      <c r="T1909" s="123"/>
      <c r="U1909" s="192" t="n">
        <f aca="false">S1909*$T$828/SUM($S$828:$S$841)</f>
        <v>0</v>
      </c>
      <c r="V1909" s="30" t="n">
        <f aca="false">U1909+S1909</f>
        <v>0</v>
      </c>
      <c r="W1909" s="30" t="e">
        <f aca="false">V1909/P1909</f>
        <v>#DIV/0!</v>
      </c>
    </row>
    <row r="1910" customFormat="false" ht="15" hidden="false" customHeight="false" outlineLevel="0" collapsed="false">
      <c r="A1910" s="122"/>
      <c r="B1910" s="122"/>
      <c r="C1910" s="122"/>
      <c r="D1910" s="122"/>
      <c r="E1910" s="122"/>
      <c r="F1910" s="122"/>
      <c r="G1910" s="86"/>
      <c r="H1910" s="61"/>
      <c r="I1910" s="61"/>
      <c r="J1910" s="61"/>
      <c r="K1910" s="122"/>
      <c r="L1910" s="199"/>
      <c r="M1910" s="122"/>
      <c r="N1910" s="63"/>
      <c r="O1910" s="63"/>
      <c r="P1910" s="63"/>
      <c r="Q1910" s="63"/>
      <c r="R1910" s="422"/>
      <c r="S1910" s="30" t="n">
        <f aca="false">P1910*R1910</f>
        <v>0</v>
      </c>
      <c r="T1910" s="123"/>
      <c r="U1910" s="192" t="n">
        <f aca="false">S1910*$T$828/SUM($S$828:$S$841)</f>
        <v>0</v>
      </c>
      <c r="V1910" s="30" t="n">
        <f aca="false">U1910+S1910</f>
        <v>0</v>
      </c>
      <c r="W1910" s="30" t="e">
        <f aca="false">V1910/P1910</f>
        <v>#DIV/0!</v>
      </c>
    </row>
    <row r="1911" customFormat="false" ht="15" hidden="false" customHeight="false" outlineLevel="0" collapsed="false">
      <c r="A1911" s="122"/>
      <c r="B1911" s="122"/>
      <c r="C1911" s="122"/>
      <c r="D1911" s="122"/>
      <c r="E1911" s="122"/>
      <c r="F1911" s="122"/>
      <c r="G1911" s="86"/>
      <c r="H1911" s="61"/>
      <c r="I1911" s="61"/>
      <c r="J1911" s="61"/>
      <c r="K1911" s="122"/>
      <c r="L1911" s="199"/>
      <c r="M1911" s="122"/>
      <c r="N1911" s="63"/>
      <c r="O1911" s="63"/>
      <c r="P1911" s="63"/>
      <c r="Q1911" s="63"/>
      <c r="R1911" s="422"/>
      <c r="S1911" s="30" t="n">
        <f aca="false">P1911*R1911</f>
        <v>0</v>
      </c>
      <c r="T1911" s="123"/>
      <c r="U1911" s="192" t="n">
        <f aca="false">S1911*$T$828/SUM($S$828:$S$841)</f>
        <v>0</v>
      </c>
      <c r="V1911" s="30" t="n">
        <f aca="false">U1911+S1911</f>
        <v>0</v>
      </c>
      <c r="W1911" s="30" t="e">
        <f aca="false">V1911/P1911</f>
        <v>#DIV/0!</v>
      </c>
    </row>
    <row r="1912" customFormat="false" ht="15" hidden="false" customHeight="false" outlineLevel="0" collapsed="false">
      <c r="A1912" s="122"/>
      <c r="B1912" s="122"/>
      <c r="C1912" s="122"/>
      <c r="D1912" s="122"/>
      <c r="E1912" s="122"/>
      <c r="F1912" s="122"/>
      <c r="G1912" s="86"/>
      <c r="H1912" s="61"/>
      <c r="I1912" s="61"/>
      <c r="J1912" s="61"/>
      <c r="K1912" s="122"/>
      <c r="L1912" s="199"/>
      <c r="M1912" s="122"/>
      <c r="N1912" s="63"/>
      <c r="O1912" s="63"/>
      <c r="P1912" s="63"/>
      <c r="Q1912" s="63"/>
      <c r="R1912" s="422"/>
      <c r="S1912" s="30" t="n">
        <f aca="false">P1912*R1912</f>
        <v>0</v>
      </c>
      <c r="T1912" s="123"/>
      <c r="U1912" s="192" t="n">
        <f aca="false">S1912*$T$828/SUM($S$828:$S$841)</f>
        <v>0</v>
      </c>
      <c r="V1912" s="30" t="n">
        <f aca="false">U1912+S1912</f>
        <v>0</v>
      </c>
      <c r="W1912" s="30" t="e">
        <f aca="false">V1912/P1912</f>
        <v>#DIV/0!</v>
      </c>
    </row>
    <row r="1913" customFormat="false" ht="15" hidden="false" customHeight="false" outlineLevel="0" collapsed="false">
      <c r="A1913" s="122"/>
      <c r="B1913" s="122"/>
      <c r="C1913" s="122"/>
      <c r="D1913" s="122"/>
      <c r="E1913" s="122"/>
      <c r="F1913" s="122"/>
      <c r="G1913" s="86"/>
      <c r="H1913" s="61"/>
      <c r="I1913" s="61"/>
      <c r="J1913" s="61"/>
      <c r="K1913" s="122"/>
      <c r="L1913" s="199"/>
      <c r="M1913" s="122"/>
      <c r="N1913" s="63"/>
      <c r="O1913" s="63"/>
      <c r="P1913" s="63"/>
      <c r="Q1913" s="63"/>
      <c r="R1913" s="422"/>
      <c r="S1913" s="30" t="n">
        <f aca="false">P1913*R1913</f>
        <v>0</v>
      </c>
      <c r="T1913" s="123"/>
      <c r="U1913" s="192" t="n">
        <f aca="false">S1913*$T$828/SUM($S$828:$S$841)</f>
        <v>0</v>
      </c>
      <c r="V1913" s="30" t="n">
        <f aca="false">U1913+S1913</f>
        <v>0</v>
      </c>
      <c r="W1913" s="30" t="e">
        <f aca="false">V1913/P1913</f>
        <v>#DIV/0!</v>
      </c>
    </row>
    <row r="1914" customFormat="false" ht="15" hidden="false" customHeight="false" outlineLevel="0" collapsed="false">
      <c r="A1914" s="122"/>
      <c r="B1914" s="122"/>
      <c r="C1914" s="122"/>
      <c r="D1914" s="122"/>
      <c r="E1914" s="122"/>
      <c r="F1914" s="122"/>
      <c r="G1914" s="86"/>
      <c r="H1914" s="61"/>
      <c r="I1914" s="61"/>
      <c r="J1914" s="61"/>
      <c r="K1914" s="122"/>
      <c r="L1914" s="199"/>
      <c r="M1914" s="122"/>
      <c r="N1914" s="63"/>
      <c r="O1914" s="63"/>
      <c r="P1914" s="63"/>
      <c r="Q1914" s="63"/>
      <c r="R1914" s="422"/>
      <c r="S1914" s="30" t="n">
        <f aca="false">P1914*R1914</f>
        <v>0</v>
      </c>
      <c r="T1914" s="123"/>
      <c r="U1914" s="192" t="n">
        <f aca="false">S1914*$T$828/SUM($S$828:$S$841)</f>
        <v>0</v>
      </c>
      <c r="V1914" s="30" t="n">
        <f aca="false">U1914+S1914</f>
        <v>0</v>
      </c>
      <c r="W1914" s="30" t="e">
        <f aca="false">V1914/P1914</f>
        <v>#DIV/0!</v>
      </c>
    </row>
    <row r="1915" customFormat="false" ht="15" hidden="false" customHeight="false" outlineLevel="0" collapsed="false">
      <c r="A1915" s="122"/>
      <c r="B1915" s="122"/>
      <c r="C1915" s="122"/>
      <c r="D1915" s="122"/>
      <c r="E1915" s="122"/>
      <c r="F1915" s="122"/>
      <c r="G1915" s="86"/>
      <c r="H1915" s="61"/>
      <c r="I1915" s="61"/>
      <c r="J1915" s="61"/>
      <c r="K1915" s="122"/>
      <c r="L1915" s="199"/>
      <c r="M1915" s="122"/>
      <c r="N1915" s="63"/>
      <c r="O1915" s="63"/>
      <c r="P1915" s="63"/>
      <c r="Q1915" s="63"/>
      <c r="R1915" s="422"/>
      <c r="S1915" s="30" t="n">
        <f aca="false">P1915*R1915</f>
        <v>0</v>
      </c>
      <c r="T1915" s="123"/>
      <c r="U1915" s="192" t="n">
        <f aca="false">S1915*$T$828/SUM($S$828:$S$841)</f>
        <v>0</v>
      </c>
      <c r="V1915" s="30" t="n">
        <f aca="false">U1915+S1915</f>
        <v>0</v>
      </c>
      <c r="W1915" s="30" t="e">
        <f aca="false">V1915/P1915</f>
        <v>#DIV/0!</v>
      </c>
    </row>
    <row r="1916" customFormat="false" ht="15" hidden="false" customHeight="false" outlineLevel="0" collapsed="false">
      <c r="A1916" s="122"/>
      <c r="B1916" s="122"/>
      <c r="C1916" s="122"/>
      <c r="D1916" s="122"/>
      <c r="E1916" s="122"/>
      <c r="F1916" s="122"/>
      <c r="G1916" s="86"/>
      <c r="H1916" s="61"/>
      <c r="I1916" s="61"/>
      <c r="J1916" s="61"/>
      <c r="K1916" s="122"/>
      <c r="L1916" s="199"/>
      <c r="M1916" s="122"/>
      <c r="N1916" s="63"/>
      <c r="O1916" s="63"/>
      <c r="P1916" s="63"/>
      <c r="Q1916" s="63"/>
      <c r="R1916" s="422"/>
      <c r="S1916" s="30" t="n">
        <f aca="false">P1916*R1916</f>
        <v>0</v>
      </c>
      <c r="T1916" s="123"/>
      <c r="U1916" s="192" t="n">
        <f aca="false">S1916*$T$828/SUM($S$828:$S$841)</f>
        <v>0</v>
      </c>
      <c r="V1916" s="30" t="n">
        <f aca="false">U1916+S1916</f>
        <v>0</v>
      </c>
      <c r="W1916" s="30" t="e">
        <f aca="false">V1916/P1916</f>
        <v>#DIV/0!</v>
      </c>
    </row>
    <row r="1917" customFormat="false" ht="15" hidden="false" customHeight="false" outlineLevel="0" collapsed="false">
      <c r="A1917" s="122"/>
      <c r="B1917" s="122"/>
      <c r="C1917" s="122"/>
      <c r="D1917" s="122"/>
      <c r="E1917" s="122"/>
      <c r="F1917" s="122"/>
      <c r="G1917" s="86"/>
      <c r="H1917" s="61"/>
      <c r="I1917" s="61"/>
      <c r="J1917" s="61"/>
      <c r="K1917" s="122"/>
      <c r="L1917" s="199"/>
      <c r="M1917" s="122"/>
      <c r="N1917" s="63"/>
      <c r="O1917" s="63"/>
      <c r="P1917" s="63"/>
      <c r="Q1917" s="63"/>
      <c r="R1917" s="422"/>
      <c r="S1917" s="30" t="n">
        <f aca="false">P1917*R1917</f>
        <v>0</v>
      </c>
      <c r="T1917" s="123"/>
      <c r="U1917" s="192" t="n">
        <f aca="false">S1917*$T$828/SUM($S$828:$S$841)</f>
        <v>0</v>
      </c>
      <c r="V1917" s="30" t="n">
        <f aca="false">U1917+S1917</f>
        <v>0</v>
      </c>
      <c r="W1917" s="30" t="e">
        <f aca="false">V1917/P1917</f>
        <v>#DIV/0!</v>
      </c>
    </row>
    <row r="1918" customFormat="false" ht="15" hidden="false" customHeight="false" outlineLevel="0" collapsed="false">
      <c r="A1918" s="122"/>
      <c r="B1918" s="122"/>
      <c r="C1918" s="122"/>
      <c r="D1918" s="122"/>
      <c r="E1918" s="122"/>
      <c r="F1918" s="122"/>
      <c r="G1918" s="86"/>
      <c r="H1918" s="61"/>
      <c r="I1918" s="61"/>
      <c r="J1918" s="61"/>
      <c r="K1918" s="122"/>
      <c r="L1918" s="199"/>
      <c r="M1918" s="122"/>
      <c r="N1918" s="63"/>
      <c r="O1918" s="63"/>
      <c r="P1918" s="63"/>
      <c r="Q1918" s="63"/>
      <c r="R1918" s="422"/>
      <c r="S1918" s="30" t="n">
        <f aca="false">P1918*R1918</f>
        <v>0</v>
      </c>
      <c r="T1918" s="123"/>
      <c r="U1918" s="192" t="n">
        <f aca="false">S1918*$T$828/SUM($S$828:$S$841)</f>
        <v>0</v>
      </c>
      <c r="V1918" s="30" t="n">
        <f aca="false">U1918+S1918</f>
        <v>0</v>
      </c>
      <c r="W1918" s="30" t="e">
        <f aca="false">V1918/P1918</f>
        <v>#DIV/0!</v>
      </c>
    </row>
    <row r="1919" customFormat="false" ht="15" hidden="false" customHeight="false" outlineLevel="0" collapsed="false">
      <c r="A1919" s="122"/>
      <c r="B1919" s="122"/>
      <c r="C1919" s="122"/>
      <c r="D1919" s="122"/>
      <c r="E1919" s="122"/>
      <c r="F1919" s="122"/>
      <c r="G1919" s="86"/>
      <c r="H1919" s="61"/>
      <c r="I1919" s="61"/>
      <c r="J1919" s="61"/>
      <c r="K1919" s="122"/>
      <c r="L1919" s="199"/>
      <c r="M1919" s="122"/>
      <c r="N1919" s="63"/>
      <c r="O1919" s="63"/>
      <c r="P1919" s="63"/>
      <c r="Q1919" s="63"/>
      <c r="R1919" s="422"/>
      <c r="S1919" s="30" t="n">
        <f aca="false">P1919*R1919</f>
        <v>0</v>
      </c>
      <c r="T1919" s="123"/>
      <c r="U1919" s="192" t="n">
        <f aca="false">S1919*$T$828/SUM($S$828:$S$841)</f>
        <v>0</v>
      </c>
      <c r="V1919" s="30" t="n">
        <f aca="false">U1919+S1919</f>
        <v>0</v>
      </c>
      <c r="W1919" s="30" t="e">
        <f aca="false">V1919/P1919</f>
        <v>#DIV/0!</v>
      </c>
    </row>
    <row r="1920" customFormat="false" ht="15" hidden="false" customHeight="false" outlineLevel="0" collapsed="false">
      <c r="A1920" s="122"/>
      <c r="B1920" s="122"/>
      <c r="C1920" s="122"/>
      <c r="D1920" s="122"/>
      <c r="E1920" s="122"/>
      <c r="F1920" s="122"/>
      <c r="G1920" s="86"/>
      <c r="H1920" s="61"/>
      <c r="I1920" s="61"/>
      <c r="J1920" s="61"/>
      <c r="K1920" s="122"/>
      <c r="L1920" s="199"/>
      <c r="M1920" s="122"/>
      <c r="N1920" s="63"/>
      <c r="O1920" s="63"/>
      <c r="P1920" s="63"/>
      <c r="Q1920" s="63"/>
      <c r="R1920" s="422"/>
      <c r="S1920" s="30" t="n">
        <f aca="false">P1920*R1920</f>
        <v>0</v>
      </c>
      <c r="T1920" s="123"/>
      <c r="U1920" s="192" t="n">
        <f aca="false">S1920*$T$828/SUM($S$828:$S$841)</f>
        <v>0</v>
      </c>
      <c r="V1920" s="30" t="n">
        <f aca="false">U1920+S1920</f>
        <v>0</v>
      </c>
      <c r="W1920" s="30" t="e">
        <f aca="false">V1920/P1920</f>
        <v>#DIV/0!</v>
      </c>
    </row>
    <row r="1921" customFormat="false" ht="15" hidden="false" customHeight="false" outlineLevel="0" collapsed="false">
      <c r="A1921" s="122"/>
      <c r="B1921" s="122"/>
      <c r="C1921" s="122"/>
      <c r="D1921" s="122"/>
      <c r="E1921" s="122"/>
      <c r="F1921" s="122"/>
      <c r="G1921" s="86"/>
      <c r="H1921" s="61"/>
      <c r="I1921" s="61"/>
      <c r="J1921" s="61"/>
      <c r="K1921" s="122"/>
      <c r="L1921" s="199"/>
      <c r="M1921" s="122"/>
      <c r="N1921" s="63"/>
      <c r="O1921" s="63"/>
      <c r="P1921" s="63"/>
      <c r="Q1921" s="63"/>
      <c r="R1921" s="422"/>
      <c r="S1921" s="30" t="n">
        <f aca="false">P1921*R1921</f>
        <v>0</v>
      </c>
      <c r="T1921" s="123"/>
      <c r="U1921" s="192" t="n">
        <f aca="false">S1921*$T$828/SUM($S$828:$S$841)</f>
        <v>0</v>
      </c>
      <c r="V1921" s="30" t="n">
        <f aca="false">U1921+S1921</f>
        <v>0</v>
      </c>
      <c r="W1921" s="30" t="e">
        <f aca="false">V1921/P1921</f>
        <v>#DIV/0!</v>
      </c>
    </row>
    <row r="1922" customFormat="false" ht="15" hidden="false" customHeight="false" outlineLevel="0" collapsed="false">
      <c r="A1922" s="122"/>
      <c r="B1922" s="122"/>
      <c r="C1922" s="122"/>
      <c r="D1922" s="122"/>
      <c r="E1922" s="122"/>
      <c r="F1922" s="122"/>
      <c r="G1922" s="86"/>
      <c r="H1922" s="61"/>
      <c r="I1922" s="61"/>
      <c r="J1922" s="61"/>
      <c r="K1922" s="122"/>
      <c r="L1922" s="199"/>
      <c r="M1922" s="122"/>
      <c r="N1922" s="63"/>
      <c r="O1922" s="63"/>
      <c r="P1922" s="63"/>
      <c r="Q1922" s="63"/>
      <c r="R1922" s="422"/>
      <c r="S1922" s="30" t="n">
        <f aca="false">P1922*R1922</f>
        <v>0</v>
      </c>
      <c r="T1922" s="123"/>
      <c r="U1922" s="192" t="n">
        <f aca="false">S1922*$T$828/SUM($S$828:$S$841)</f>
        <v>0</v>
      </c>
      <c r="V1922" s="30" t="n">
        <f aca="false">U1922+S1922</f>
        <v>0</v>
      </c>
      <c r="W1922" s="30" t="e">
        <f aca="false">V1922/P1922</f>
        <v>#DIV/0!</v>
      </c>
    </row>
    <row r="1923" customFormat="false" ht="15" hidden="false" customHeight="false" outlineLevel="0" collapsed="false">
      <c r="A1923" s="122"/>
      <c r="B1923" s="122"/>
      <c r="C1923" s="122"/>
      <c r="D1923" s="122"/>
      <c r="E1923" s="122"/>
      <c r="F1923" s="122"/>
      <c r="G1923" s="86"/>
      <c r="H1923" s="61"/>
      <c r="I1923" s="61"/>
      <c r="J1923" s="61"/>
      <c r="K1923" s="122"/>
      <c r="L1923" s="199"/>
      <c r="M1923" s="122"/>
      <c r="N1923" s="63"/>
      <c r="O1923" s="63"/>
      <c r="P1923" s="63"/>
      <c r="Q1923" s="63"/>
      <c r="R1923" s="422"/>
      <c r="S1923" s="30" t="n">
        <f aca="false">P1923*R1923</f>
        <v>0</v>
      </c>
      <c r="T1923" s="123"/>
      <c r="U1923" s="192" t="n">
        <f aca="false">S1923*$T$828/SUM($S$828:$S$841)</f>
        <v>0</v>
      </c>
      <c r="V1923" s="30" t="n">
        <f aca="false">U1923+S1923</f>
        <v>0</v>
      </c>
      <c r="W1923" s="30" t="e">
        <f aca="false">V1923/P1923</f>
        <v>#DIV/0!</v>
      </c>
    </row>
    <row r="1924" customFormat="false" ht="15" hidden="false" customHeight="false" outlineLevel="0" collapsed="false">
      <c r="A1924" s="122"/>
      <c r="B1924" s="122"/>
      <c r="C1924" s="122"/>
      <c r="D1924" s="122"/>
      <c r="E1924" s="122"/>
      <c r="F1924" s="122"/>
      <c r="G1924" s="86"/>
      <c r="H1924" s="61"/>
      <c r="I1924" s="61"/>
      <c r="J1924" s="61"/>
      <c r="K1924" s="122"/>
      <c r="L1924" s="199"/>
      <c r="M1924" s="122"/>
      <c r="N1924" s="63"/>
      <c r="O1924" s="63"/>
      <c r="P1924" s="63"/>
      <c r="Q1924" s="63"/>
      <c r="R1924" s="422"/>
      <c r="S1924" s="30" t="n">
        <f aca="false">P1924*R1924</f>
        <v>0</v>
      </c>
      <c r="T1924" s="123"/>
      <c r="U1924" s="192" t="n">
        <f aca="false">S1924*$T$828/SUM($S$828:$S$841)</f>
        <v>0</v>
      </c>
      <c r="V1924" s="30" t="n">
        <f aca="false">U1924+S1924</f>
        <v>0</v>
      </c>
      <c r="W1924" s="30" t="e">
        <f aca="false">V1924/P1924</f>
        <v>#DIV/0!</v>
      </c>
    </row>
    <row r="1925" customFormat="false" ht="15" hidden="false" customHeight="false" outlineLevel="0" collapsed="false">
      <c r="A1925" s="122"/>
      <c r="B1925" s="122"/>
      <c r="C1925" s="122"/>
      <c r="D1925" s="122"/>
      <c r="E1925" s="122"/>
      <c r="F1925" s="122"/>
      <c r="G1925" s="86"/>
      <c r="H1925" s="61"/>
      <c r="I1925" s="61"/>
      <c r="J1925" s="61"/>
      <c r="K1925" s="122"/>
      <c r="L1925" s="199"/>
      <c r="M1925" s="122"/>
      <c r="N1925" s="63"/>
      <c r="O1925" s="63"/>
      <c r="P1925" s="63"/>
      <c r="Q1925" s="63"/>
      <c r="R1925" s="422"/>
      <c r="S1925" s="30" t="n">
        <f aca="false">P1925*R1925</f>
        <v>0</v>
      </c>
      <c r="T1925" s="123"/>
      <c r="U1925" s="192" t="n">
        <f aca="false">S1925*$T$828/SUM($S$828:$S$841)</f>
        <v>0</v>
      </c>
      <c r="V1925" s="30" t="n">
        <f aca="false">U1925+S1925</f>
        <v>0</v>
      </c>
      <c r="W1925" s="30" t="e">
        <f aca="false">V1925/P1925</f>
        <v>#DIV/0!</v>
      </c>
    </row>
    <row r="1926" customFormat="false" ht="15" hidden="false" customHeight="false" outlineLevel="0" collapsed="false">
      <c r="A1926" s="122"/>
      <c r="B1926" s="122"/>
      <c r="C1926" s="122"/>
      <c r="D1926" s="122"/>
      <c r="E1926" s="122"/>
      <c r="F1926" s="122"/>
      <c r="G1926" s="86"/>
      <c r="H1926" s="61"/>
      <c r="I1926" s="61"/>
      <c r="J1926" s="61"/>
      <c r="K1926" s="122"/>
      <c r="L1926" s="199"/>
      <c r="M1926" s="122"/>
      <c r="N1926" s="63"/>
      <c r="O1926" s="63"/>
      <c r="P1926" s="63"/>
      <c r="Q1926" s="63"/>
      <c r="R1926" s="422"/>
      <c r="S1926" s="30" t="n">
        <f aca="false">P1926*R1926</f>
        <v>0</v>
      </c>
      <c r="T1926" s="123"/>
      <c r="U1926" s="192" t="n">
        <f aca="false">S1926*$T$828/SUM($S$828:$S$841)</f>
        <v>0</v>
      </c>
      <c r="V1926" s="30" t="n">
        <f aca="false">U1926+S1926</f>
        <v>0</v>
      </c>
      <c r="W1926" s="30" t="e">
        <f aca="false">V1926/P1926</f>
        <v>#DIV/0!</v>
      </c>
    </row>
    <row r="1927" customFormat="false" ht="15" hidden="false" customHeight="false" outlineLevel="0" collapsed="false">
      <c r="A1927" s="122"/>
      <c r="B1927" s="122"/>
      <c r="C1927" s="122"/>
      <c r="D1927" s="122"/>
      <c r="E1927" s="122"/>
      <c r="F1927" s="122"/>
      <c r="G1927" s="86"/>
      <c r="H1927" s="61"/>
      <c r="I1927" s="61"/>
      <c r="J1927" s="61"/>
      <c r="K1927" s="122"/>
      <c r="L1927" s="199"/>
      <c r="M1927" s="122"/>
      <c r="N1927" s="63"/>
      <c r="O1927" s="63"/>
      <c r="P1927" s="63"/>
      <c r="Q1927" s="63"/>
      <c r="R1927" s="422"/>
      <c r="S1927" s="30" t="n">
        <f aca="false">P1927*R1927</f>
        <v>0</v>
      </c>
      <c r="T1927" s="123"/>
      <c r="U1927" s="192" t="n">
        <f aca="false">S1927*$T$828/SUM($S$828:$S$841)</f>
        <v>0</v>
      </c>
      <c r="V1927" s="30" t="n">
        <f aca="false">U1927+S1927</f>
        <v>0</v>
      </c>
      <c r="W1927" s="30" t="e">
        <f aca="false">V1927/P1927</f>
        <v>#DIV/0!</v>
      </c>
    </row>
    <row r="1928" customFormat="false" ht="15" hidden="false" customHeight="false" outlineLevel="0" collapsed="false">
      <c r="A1928" s="122"/>
      <c r="B1928" s="122"/>
      <c r="C1928" s="122"/>
      <c r="D1928" s="122"/>
      <c r="E1928" s="122"/>
      <c r="F1928" s="122"/>
      <c r="G1928" s="86"/>
      <c r="H1928" s="61"/>
      <c r="I1928" s="61"/>
      <c r="J1928" s="61"/>
      <c r="K1928" s="122"/>
      <c r="L1928" s="199"/>
      <c r="M1928" s="122"/>
      <c r="N1928" s="63"/>
      <c r="O1928" s="63"/>
      <c r="P1928" s="63"/>
      <c r="Q1928" s="63"/>
      <c r="R1928" s="422"/>
      <c r="S1928" s="30" t="n">
        <f aca="false">P1928*R1928</f>
        <v>0</v>
      </c>
      <c r="T1928" s="123"/>
      <c r="U1928" s="192" t="n">
        <f aca="false">S1928*$T$828/SUM($S$828:$S$841)</f>
        <v>0</v>
      </c>
      <c r="V1928" s="30" t="n">
        <f aca="false">U1928+S1928</f>
        <v>0</v>
      </c>
      <c r="W1928" s="30" t="e">
        <f aca="false">V1928/P1928</f>
        <v>#DIV/0!</v>
      </c>
    </row>
    <row r="1929" customFormat="false" ht="15" hidden="false" customHeight="false" outlineLevel="0" collapsed="false">
      <c r="A1929" s="122"/>
      <c r="B1929" s="122"/>
      <c r="C1929" s="122"/>
      <c r="D1929" s="122"/>
      <c r="E1929" s="122"/>
      <c r="F1929" s="122"/>
      <c r="G1929" s="86"/>
      <c r="H1929" s="122"/>
      <c r="I1929" s="122"/>
      <c r="J1929" s="122"/>
      <c r="K1929" s="122"/>
      <c r="L1929" s="199"/>
      <c r="M1929" s="122"/>
      <c r="N1929" s="63"/>
      <c r="O1929" s="63"/>
      <c r="P1929" s="63"/>
      <c r="Q1929" s="63"/>
      <c r="R1929" s="422"/>
      <c r="S1929" s="30" t="n">
        <f aca="false">P1929*R1929</f>
        <v>0</v>
      </c>
      <c r="T1929" s="123"/>
      <c r="U1929" s="192" t="n">
        <f aca="false">S1929*$T$828/SUM($S$828:$S$841)</f>
        <v>0</v>
      </c>
      <c r="V1929" s="30" t="n">
        <f aca="false">U1929+S1929</f>
        <v>0</v>
      </c>
      <c r="W1929" s="30" t="e">
        <f aca="false">V1929/P1929</f>
        <v>#DIV/0!</v>
      </c>
    </row>
    <row r="1930" customFormat="false" ht="15" hidden="false" customHeight="false" outlineLevel="0" collapsed="false">
      <c r="A1930" s="122"/>
      <c r="B1930" s="122"/>
      <c r="C1930" s="122"/>
      <c r="D1930" s="122"/>
      <c r="E1930" s="122"/>
      <c r="F1930" s="122"/>
      <c r="G1930" s="86"/>
      <c r="H1930" s="61"/>
      <c r="I1930" s="61"/>
      <c r="J1930" s="61"/>
      <c r="K1930" s="122"/>
      <c r="L1930" s="199"/>
      <c r="M1930" s="122"/>
      <c r="N1930" s="63"/>
      <c r="O1930" s="63"/>
      <c r="P1930" s="63"/>
      <c r="Q1930" s="63"/>
      <c r="R1930" s="424"/>
      <c r="S1930" s="30" t="n">
        <f aca="false">P1930*R1930</f>
        <v>0</v>
      </c>
      <c r="T1930" s="123"/>
      <c r="U1930" s="192" t="n">
        <f aca="false">S1930*$T$828/SUM($S$828:$S$841)</f>
        <v>0</v>
      </c>
      <c r="V1930" s="30" t="n">
        <f aca="false">U1930+S1930</f>
        <v>0</v>
      </c>
      <c r="W1930" s="30" t="e">
        <f aca="false">V1930/P1930</f>
        <v>#DIV/0!</v>
      </c>
    </row>
    <row r="1931" s="437" customFormat="true" ht="15" hidden="false" customHeight="false" outlineLevel="0" collapsed="false">
      <c r="A1931" s="122"/>
      <c r="B1931" s="122"/>
      <c r="C1931" s="122"/>
      <c r="D1931" s="122"/>
      <c r="E1931" s="122"/>
      <c r="F1931" s="122"/>
      <c r="G1931" s="435"/>
      <c r="H1931" s="61"/>
      <c r="I1931" s="61"/>
      <c r="J1931" s="61"/>
      <c r="K1931" s="436"/>
      <c r="L1931" s="199"/>
      <c r="M1931" s="436"/>
      <c r="N1931" s="225"/>
      <c r="O1931" s="225"/>
      <c r="P1931" s="225"/>
      <c r="Q1931" s="225"/>
      <c r="R1931" s="424"/>
      <c r="S1931" s="30" t="n">
        <f aca="false">P1931*R1931</f>
        <v>0</v>
      </c>
      <c r="T1931" s="123"/>
      <c r="U1931" s="192" t="n">
        <f aca="false">S1931*$T$828/SUM($S$828:$S$841)</f>
        <v>0</v>
      </c>
      <c r="V1931" s="30" t="n">
        <f aca="false">U1931+S1931</f>
        <v>0</v>
      </c>
      <c r="W1931" s="30" t="e">
        <f aca="false">V1931/P1931</f>
        <v>#DIV/0!</v>
      </c>
    </row>
    <row r="1932" customFormat="false" ht="15" hidden="false" customHeight="false" outlineLevel="0" collapsed="false">
      <c r="A1932" s="122"/>
      <c r="B1932" s="122"/>
      <c r="C1932" s="122"/>
      <c r="D1932" s="122"/>
      <c r="E1932" s="122"/>
      <c r="F1932" s="122"/>
      <c r="G1932" s="86"/>
      <c r="H1932" s="61"/>
      <c r="I1932" s="61"/>
      <c r="J1932" s="61"/>
      <c r="K1932" s="122"/>
      <c r="L1932" s="199"/>
      <c r="M1932" s="122"/>
      <c r="N1932" s="438"/>
      <c r="O1932" s="63"/>
      <c r="P1932" s="439"/>
      <c r="Q1932" s="440"/>
      <c r="R1932" s="441"/>
      <c r="S1932" s="30" t="n">
        <f aca="false">P1932*R1932</f>
        <v>0</v>
      </c>
      <c r="T1932" s="123"/>
      <c r="U1932" s="192" t="n">
        <f aca="false">S1932*$T$828/SUM($S$828:$S$841)</f>
        <v>0</v>
      </c>
      <c r="V1932" s="30" t="n">
        <f aca="false">U1932+S1932</f>
        <v>0</v>
      </c>
      <c r="W1932" s="30" t="e">
        <f aca="false">V1932/P1932</f>
        <v>#DIV/0!</v>
      </c>
    </row>
    <row r="1933" customFormat="false" ht="15" hidden="false" customHeight="false" outlineLevel="0" collapsed="false">
      <c r="A1933" s="122"/>
      <c r="B1933" s="122"/>
      <c r="C1933" s="122"/>
      <c r="D1933" s="122"/>
      <c r="E1933" s="122"/>
      <c r="F1933" s="122"/>
      <c r="G1933" s="86"/>
      <c r="H1933" s="61"/>
      <c r="I1933" s="61"/>
      <c r="J1933" s="61"/>
      <c r="K1933" s="122"/>
      <c r="L1933" s="199"/>
      <c r="M1933" s="122"/>
      <c r="N1933" s="442"/>
      <c r="O1933" s="443"/>
      <c r="P1933" s="439"/>
      <c r="Q1933" s="444"/>
      <c r="R1933" s="441"/>
      <c r="S1933" s="30" t="n">
        <f aca="false">P1933*R1933</f>
        <v>0</v>
      </c>
      <c r="T1933" s="123"/>
      <c r="U1933" s="192" t="n">
        <f aca="false">S1933*$T$828/SUM($S$828:$S$841)</f>
        <v>0</v>
      </c>
      <c r="V1933" s="30" t="n">
        <f aca="false">U1933+S1933</f>
        <v>0</v>
      </c>
      <c r="W1933" s="30" t="e">
        <f aca="false">V1933/P1933</f>
        <v>#DIV/0!</v>
      </c>
      <c r="X1933" s="8"/>
    </row>
    <row r="1934" customFormat="false" ht="15" hidden="false" customHeight="false" outlineLevel="0" collapsed="false">
      <c r="A1934" s="122"/>
      <c r="B1934" s="122"/>
      <c r="C1934" s="122"/>
      <c r="D1934" s="122"/>
      <c r="E1934" s="122"/>
      <c r="F1934" s="122"/>
      <c r="G1934" s="86"/>
      <c r="H1934" s="61"/>
      <c r="I1934" s="61"/>
      <c r="J1934" s="61"/>
      <c r="K1934" s="122"/>
      <c r="L1934" s="199"/>
      <c r="M1934" s="122"/>
      <c r="N1934" s="442"/>
      <c r="O1934" s="443"/>
      <c r="P1934" s="439"/>
      <c r="Q1934" s="445"/>
      <c r="R1934" s="441"/>
      <c r="S1934" s="30" t="n">
        <f aca="false">P1934*R1934</f>
        <v>0</v>
      </c>
      <c r="T1934" s="30"/>
      <c r="U1934" s="192" t="n">
        <f aca="false">S1934*$T$828/SUM($S$828:$S$841)</f>
        <v>0</v>
      </c>
      <c r="V1934" s="30" t="n">
        <f aca="false">U1934+S1934</f>
        <v>0</v>
      </c>
      <c r="W1934" s="30" t="e">
        <f aca="false">V1934/P1934</f>
        <v>#DIV/0!</v>
      </c>
      <c r="X1934" s="8"/>
    </row>
    <row r="1935" customFormat="false" ht="15" hidden="false" customHeight="false" outlineLevel="0" collapsed="false">
      <c r="A1935" s="122"/>
      <c r="B1935" s="122"/>
      <c r="C1935" s="122"/>
      <c r="D1935" s="122"/>
      <c r="E1935" s="122"/>
      <c r="F1935" s="122"/>
      <c r="G1935" s="86"/>
      <c r="H1935" s="61"/>
      <c r="I1935" s="61"/>
      <c r="J1935" s="61"/>
      <c r="K1935" s="122"/>
      <c r="L1935" s="199"/>
      <c r="M1935" s="122"/>
      <c r="N1935" s="442"/>
      <c r="O1935" s="443"/>
      <c r="P1935" s="439"/>
      <c r="Q1935" s="445"/>
      <c r="R1935" s="441"/>
      <c r="S1935" s="30" t="n">
        <f aca="false">P1935*R1935</f>
        <v>0</v>
      </c>
      <c r="T1935" s="30"/>
      <c r="U1935" s="192" t="n">
        <f aca="false">S1935*$T$828/SUM($S$828:$S$841)</f>
        <v>0</v>
      </c>
      <c r="V1935" s="30" t="n">
        <f aca="false">U1935+S1935</f>
        <v>0</v>
      </c>
      <c r="W1935" s="30" t="e">
        <f aca="false">V1935/P1935</f>
        <v>#DIV/0!</v>
      </c>
      <c r="X1935" s="8"/>
    </row>
    <row r="1936" customFormat="false" ht="15" hidden="false" customHeight="false" outlineLevel="0" collapsed="false">
      <c r="A1936" s="122"/>
      <c r="B1936" s="122"/>
      <c r="C1936" s="122"/>
      <c r="D1936" s="122"/>
      <c r="E1936" s="122"/>
      <c r="F1936" s="122"/>
      <c r="G1936" s="86"/>
      <c r="H1936" s="61"/>
      <c r="I1936" s="61"/>
      <c r="J1936" s="61"/>
      <c r="K1936" s="122"/>
      <c r="L1936" s="199"/>
      <c r="M1936" s="122"/>
      <c r="N1936" s="442"/>
      <c r="O1936" s="443"/>
      <c r="P1936" s="439"/>
      <c r="Q1936" s="445"/>
      <c r="R1936" s="441"/>
      <c r="S1936" s="30" t="n">
        <f aca="false">P1936*R1936</f>
        <v>0</v>
      </c>
      <c r="T1936" s="30"/>
      <c r="U1936" s="192" t="n">
        <f aca="false">S1936*$T$828/SUM($S$828:$S$841)</f>
        <v>0</v>
      </c>
      <c r="V1936" s="30" t="n">
        <f aca="false">U1936+S1936</f>
        <v>0</v>
      </c>
      <c r="W1936" s="30" t="e">
        <f aca="false">V1936/P1936</f>
        <v>#DIV/0!</v>
      </c>
      <c r="X1936" s="8"/>
    </row>
    <row r="1937" customFormat="false" ht="15" hidden="false" customHeight="false" outlineLevel="0" collapsed="false">
      <c r="A1937" s="122"/>
      <c r="B1937" s="122"/>
      <c r="C1937" s="122"/>
      <c r="D1937" s="122"/>
      <c r="E1937" s="122"/>
      <c r="F1937" s="122"/>
      <c r="G1937" s="86"/>
      <c r="H1937" s="61"/>
      <c r="I1937" s="61"/>
      <c r="J1937" s="61"/>
      <c r="K1937" s="122"/>
      <c r="L1937" s="199"/>
      <c r="M1937" s="122"/>
      <c r="N1937" s="442"/>
      <c r="O1937" s="443"/>
      <c r="P1937" s="439"/>
      <c r="Q1937" s="445"/>
      <c r="R1937" s="441"/>
      <c r="S1937" s="30" t="n">
        <f aca="false">P1937*R1937</f>
        <v>0</v>
      </c>
      <c r="T1937" s="30"/>
      <c r="U1937" s="192" t="n">
        <f aca="false">S1937*$T$828/SUM($S$828:$S$841)</f>
        <v>0</v>
      </c>
      <c r="V1937" s="30" t="n">
        <f aca="false">U1937+S1937</f>
        <v>0</v>
      </c>
      <c r="W1937" s="30" t="e">
        <f aca="false">V1937/P1937</f>
        <v>#DIV/0!</v>
      </c>
      <c r="X1937" s="8"/>
    </row>
    <row r="1938" customFormat="false" ht="15" hidden="false" customHeight="false" outlineLevel="0" collapsed="false">
      <c r="A1938" s="122"/>
      <c r="B1938" s="122"/>
      <c r="C1938" s="122"/>
      <c r="D1938" s="122"/>
      <c r="E1938" s="122"/>
      <c r="F1938" s="122"/>
      <c r="G1938" s="86"/>
      <c r="H1938" s="61"/>
      <c r="I1938" s="61"/>
      <c r="J1938" s="61"/>
      <c r="K1938" s="122"/>
      <c r="L1938" s="199"/>
      <c r="M1938" s="122"/>
      <c r="N1938" s="442"/>
      <c r="O1938" s="443"/>
      <c r="P1938" s="439"/>
      <c r="Q1938" s="445"/>
      <c r="R1938" s="441"/>
      <c r="S1938" s="30" t="n">
        <f aca="false">P1938*R1938</f>
        <v>0</v>
      </c>
      <c r="T1938" s="30"/>
      <c r="U1938" s="192" t="n">
        <f aca="false">S1938*$T$828/SUM($S$828:$S$841)</f>
        <v>0</v>
      </c>
      <c r="V1938" s="30" t="n">
        <f aca="false">U1938+S1938</f>
        <v>0</v>
      </c>
      <c r="W1938" s="30" t="e">
        <f aca="false">V1938/P1938</f>
        <v>#DIV/0!</v>
      </c>
      <c r="X1938" s="8"/>
    </row>
    <row r="1939" customFormat="false" ht="15" hidden="false" customHeight="false" outlineLevel="0" collapsed="false">
      <c r="A1939" s="122"/>
      <c r="B1939" s="122"/>
      <c r="C1939" s="122"/>
      <c r="D1939" s="122"/>
      <c r="E1939" s="122"/>
      <c r="F1939" s="122"/>
      <c r="G1939" s="86"/>
      <c r="H1939" s="61"/>
      <c r="I1939" s="61"/>
      <c r="J1939" s="61"/>
      <c r="K1939" s="122"/>
      <c r="L1939" s="199"/>
      <c r="M1939" s="122"/>
      <c r="N1939" s="442"/>
      <c r="O1939" s="443"/>
      <c r="P1939" s="439"/>
      <c r="Q1939" s="445"/>
      <c r="R1939" s="441"/>
      <c r="S1939" s="30" t="n">
        <f aca="false">P1939*R1939</f>
        <v>0</v>
      </c>
      <c r="T1939" s="30"/>
      <c r="U1939" s="192" t="n">
        <f aca="false">S1939*$T$828/SUM($S$828:$S$841)</f>
        <v>0</v>
      </c>
      <c r="V1939" s="30" t="n">
        <f aca="false">U1939+S1939</f>
        <v>0</v>
      </c>
      <c r="W1939" s="30" t="e">
        <f aca="false">V1939/P1939</f>
        <v>#DIV/0!</v>
      </c>
      <c r="X1939" s="8"/>
    </row>
    <row r="1940" customFormat="false" ht="15" hidden="false" customHeight="false" outlineLevel="0" collapsed="false">
      <c r="A1940" s="122"/>
      <c r="B1940" s="122"/>
      <c r="C1940" s="122"/>
      <c r="D1940" s="122"/>
      <c r="E1940" s="122"/>
      <c r="F1940" s="122"/>
      <c r="G1940" s="86"/>
      <c r="H1940" s="61"/>
      <c r="I1940" s="61"/>
      <c r="J1940" s="61"/>
      <c r="K1940" s="122"/>
      <c r="L1940" s="199"/>
      <c r="M1940" s="122"/>
      <c r="N1940" s="442"/>
      <c r="O1940" s="443"/>
      <c r="P1940" s="439"/>
      <c r="Q1940" s="445"/>
      <c r="R1940" s="441"/>
      <c r="S1940" s="30" t="n">
        <f aca="false">P1940*R1940</f>
        <v>0</v>
      </c>
      <c r="T1940" s="30"/>
      <c r="U1940" s="192" t="n">
        <f aca="false">S1940*$T$828/SUM($S$828:$S$841)</f>
        <v>0</v>
      </c>
      <c r="V1940" s="30" t="n">
        <f aca="false">U1940+S1940</f>
        <v>0</v>
      </c>
      <c r="W1940" s="30" t="e">
        <f aca="false">V1940/P1940</f>
        <v>#DIV/0!</v>
      </c>
      <c r="X1940" s="8"/>
    </row>
    <row r="1941" customFormat="false" ht="15" hidden="false" customHeight="false" outlineLevel="0" collapsed="false">
      <c r="A1941" s="122"/>
      <c r="B1941" s="122"/>
      <c r="C1941" s="122"/>
      <c r="D1941" s="122"/>
      <c r="E1941" s="122"/>
      <c r="F1941" s="122"/>
      <c r="G1941" s="86"/>
      <c r="H1941" s="61"/>
      <c r="I1941" s="61"/>
      <c r="J1941" s="61"/>
      <c r="K1941" s="122"/>
      <c r="L1941" s="199"/>
      <c r="M1941" s="122"/>
      <c r="N1941" s="442"/>
      <c r="O1941" s="443"/>
      <c r="P1941" s="439"/>
      <c r="Q1941" s="445"/>
      <c r="R1941" s="441"/>
      <c r="S1941" s="30" t="n">
        <f aca="false">P1941*R1941</f>
        <v>0</v>
      </c>
      <c r="T1941" s="30"/>
      <c r="U1941" s="192" t="n">
        <f aca="false">S1941*$T$828/SUM($S$828:$S$841)</f>
        <v>0</v>
      </c>
      <c r="V1941" s="30" t="n">
        <f aca="false">U1941+S1941</f>
        <v>0</v>
      </c>
      <c r="W1941" s="30" t="e">
        <f aca="false">V1941/P1941</f>
        <v>#DIV/0!</v>
      </c>
      <c r="X1941" s="8"/>
    </row>
    <row r="1942" customFormat="false" ht="15" hidden="false" customHeight="false" outlineLevel="0" collapsed="false">
      <c r="A1942" s="122"/>
      <c r="B1942" s="122"/>
      <c r="C1942" s="122"/>
      <c r="D1942" s="122"/>
      <c r="E1942" s="122"/>
      <c r="F1942" s="122"/>
      <c r="G1942" s="86"/>
      <c r="H1942" s="61"/>
      <c r="I1942" s="61"/>
      <c r="J1942" s="61"/>
      <c r="K1942" s="122"/>
      <c r="L1942" s="199"/>
      <c r="M1942" s="122"/>
      <c r="N1942" s="442"/>
      <c r="O1942" s="443"/>
      <c r="P1942" s="439"/>
      <c r="Q1942" s="445"/>
      <c r="R1942" s="441"/>
      <c r="S1942" s="30" t="n">
        <f aca="false">P1942*R1942</f>
        <v>0</v>
      </c>
      <c r="T1942" s="30"/>
      <c r="U1942" s="192" t="n">
        <f aca="false">S1942*$T$828/SUM($S$828:$S$841)</f>
        <v>0</v>
      </c>
      <c r="V1942" s="30" t="n">
        <f aca="false">U1942+S1942</f>
        <v>0</v>
      </c>
      <c r="W1942" s="30" t="e">
        <f aca="false">V1942/P1942</f>
        <v>#DIV/0!</v>
      </c>
      <c r="X1942" s="8"/>
    </row>
    <row r="1943" customFormat="false" ht="15" hidden="false" customHeight="false" outlineLevel="0" collapsed="false">
      <c r="A1943" s="122"/>
      <c r="B1943" s="122"/>
      <c r="C1943" s="122"/>
      <c r="D1943" s="122"/>
      <c r="E1943" s="122"/>
      <c r="F1943" s="122"/>
      <c r="G1943" s="86"/>
      <c r="H1943" s="61"/>
      <c r="I1943" s="61"/>
      <c r="J1943" s="61"/>
      <c r="K1943" s="122"/>
      <c r="L1943" s="199"/>
      <c r="M1943" s="122"/>
      <c r="N1943" s="442"/>
      <c r="O1943" s="443"/>
      <c r="P1943" s="439"/>
      <c r="Q1943" s="445"/>
      <c r="R1943" s="441"/>
      <c r="S1943" s="30" t="n">
        <f aca="false">P1943*R1943</f>
        <v>0</v>
      </c>
      <c r="T1943" s="30"/>
      <c r="U1943" s="192" t="n">
        <f aca="false">S1943*$T$828/SUM($S$828:$S$841)</f>
        <v>0</v>
      </c>
      <c r="V1943" s="30" t="n">
        <f aca="false">U1943+S1943</f>
        <v>0</v>
      </c>
      <c r="W1943" s="30" t="e">
        <f aca="false">V1943/P1943</f>
        <v>#DIV/0!</v>
      </c>
      <c r="X1943" s="8"/>
    </row>
    <row r="1944" customFormat="false" ht="15" hidden="false" customHeight="false" outlineLevel="0" collapsed="false">
      <c r="A1944" s="122"/>
      <c r="B1944" s="122"/>
      <c r="C1944" s="122"/>
      <c r="D1944" s="122"/>
      <c r="E1944" s="122"/>
      <c r="F1944" s="122"/>
      <c r="G1944" s="86"/>
      <c r="H1944" s="61"/>
      <c r="I1944" s="61"/>
      <c r="J1944" s="61"/>
      <c r="K1944" s="122"/>
      <c r="L1944" s="199"/>
      <c r="M1944" s="122"/>
      <c r="N1944" s="442"/>
      <c r="O1944" s="443"/>
      <c r="P1944" s="439"/>
      <c r="Q1944" s="445"/>
      <c r="R1944" s="441"/>
      <c r="S1944" s="30" t="n">
        <f aca="false">P1944*R1944</f>
        <v>0</v>
      </c>
      <c r="T1944" s="30"/>
      <c r="U1944" s="192" t="n">
        <f aca="false">S1944*$T$828/SUM($S$828:$S$841)</f>
        <v>0</v>
      </c>
      <c r="V1944" s="30" t="n">
        <f aca="false">U1944+S1944</f>
        <v>0</v>
      </c>
      <c r="W1944" s="30" t="e">
        <f aca="false">V1944/P1944</f>
        <v>#DIV/0!</v>
      </c>
      <c r="X1944" s="8"/>
    </row>
    <row r="1945" customFormat="false" ht="15" hidden="false" customHeight="false" outlineLevel="0" collapsed="false">
      <c r="A1945" s="122"/>
      <c r="B1945" s="122"/>
      <c r="C1945" s="122"/>
      <c r="D1945" s="122"/>
      <c r="E1945" s="122"/>
      <c r="F1945" s="122"/>
      <c r="G1945" s="86"/>
      <c r="H1945" s="61"/>
      <c r="I1945" s="61"/>
      <c r="J1945" s="61"/>
      <c r="K1945" s="122"/>
      <c r="L1945" s="199"/>
      <c r="M1945" s="122"/>
      <c r="N1945" s="442"/>
      <c r="O1945" s="443"/>
      <c r="P1945" s="439"/>
      <c r="Q1945" s="445"/>
      <c r="R1945" s="441"/>
      <c r="S1945" s="30" t="n">
        <f aca="false">P1945*R1945</f>
        <v>0</v>
      </c>
      <c r="T1945" s="30"/>
      <c r="U1945" s="192" t="n">
        <f aca="false">S1945*$T$828/SUM($S$828:$S$841)</f>
        <v>0</v>
      </c>
      <c r="V1945" s="30" t="n">
        <f aca="false">U1945+S1945</f>
        <v>0</v>
      </c>
      <c r="W1945" s="30" t="e">
        <f aca="false">V1945/P1945</f>
        <v>#DIV/0!</v>
      </c>
      <c r="X1945" s="8"/>
    </row>
    <row r="1946" customFormat="false" ht="15" hidden="false" customHeight="false" outlineLevel="0" collapsed="false">
      <c r="A1946" s="122"/>
      <c r="B1946" s="122"/>
      <c r="C1946" s="122"/>
      <c r="D1946" s="122"/>
      <c r="E1946" s="122"/>
      <c r="F1946" s="122"/>
      <c r="G1946" s="86"/>
      <c r="H1946" s="61"/>
      <c r="I1946" s="61"/>
      <c r="J1946" s="61"/>
      <c r="K1946" s="122"/>
      <c r="L1946" s="199"/>
      <c r="M1946" s="122"/>
      <c r="N1946" s="442"/>
      <c r="O1946" s="443"/>
      <c r="P1946" s="439"/>
      <c r="Q1946" s="445"/>
      <c r="R1946" s="441"/>
      <c r="S1946" s="30" t="n">
        <f aca="false">P1946*R1946</f>
        <v>0</v>
      </c>
      <c r="T1946" s="30"/>
      <c r="U1946" s="192" t="n">
        <f aca="false">S1946*$T$828/SUM($S$828:$S$841)</f>
        <v>0</v>
      </c>
      <c r="V1946" s="30" t="n">
        <f aca="false">U1946+S1946</f>
        <v>0</v>
      </c>
      <c r="W1946" s="30" t="e">
        <f aca="false">V1946/P1946</f>
        <v>#DIV/0!</v>
      </c>
      <c r="X1946" s="8"/>
    </row>
    <row r="1947" customFormat="false" ht="15" hidden="false" customHeight="false" outlineLevel="0" collapsed="false">
      <c r="A1947" s="122"/>
      <c r="B1947" s="122"/>
      <c r="C1947" s="122"/>
      <c r="D1947" s="122"/>
      <c r="E1947" s="122"/>
      <c r="F1947" s="122"/>
      <c r="G1947" s="86"/>
      <c r="H1947" s="61"/>
      <c r="I1947" s="61"/>
      <c r="J1947" s="61"/>
      <c r="K1947" s="122"/>
      <c r="L1947" s="199"/>
      <c r="M1947" s="122"/>
      <c r="N1947" s="442"/>
      <c r="O1947" s="443"/>
      <c r="P1947" s="439"/>
      <c r="Q1947" s="445"/>
      <c r="R1947" s="441"/>
      <c r="S1947" s="30" t="n">
        <f aca="false">P1947*R1947</f>
        <v>0</v>
      </c>
      <c r="T1947" s="30"/>
      <c r="U1947" s="192" t="n">
        <f aca="false">S1947*$T$828/SUM($S$828:$S$841)</f>
        <v>0</v>
      </c>
      <c r="V1947" s="30" t="n">
        <f aca="false">U1947+S1947</f>
        <v>0</v>
      </c>
      <c r="W1947" s="30" t="e">
        <f aca="false">V1947/P1947</f>
        <v>#DIV/0!</v>
      </c>
      <c r="X1947" s="8"/>
    </row>
    <row r="1948" customFormat="false" ht="15" hidden="false" customHeight="false" outlineLevel="0" collapsed="false">
      <c r="A1948" s="122"/>
      <c r="B1948" s="122"/>
      <c r="C1948" s="122"/>
      <c r="D1948" s="122"/>
      <c r="E1948" s="122"/>
      <c r="F1948" s="122"/>
      <c r="G1948" s="86"/>
      <c r="H1948" s="61"/>
      <c r="I1948" s="61"/>
      <c r="J1948" s="61"/>
      <c r="K1948" s="122"/>
      <c r="L1948" s="199"/>
      <c r="M1948" s="122"/>
      <c r="N1948" s="442"/>
      <c r="O1948" s="443"/>
      <c r="P1948" s="439"/>
      <c r="Q1948" s="445"/>
      <c r="R1948" s="441"/>
      <c r="S1948" s="30" t="n">
        <f aca="false">P1948*R1948</f>
        <v>0</v>
      </c>
      <c r="T1948" s="30"/>
      <c r="U1948" s="192" t="n">
        <f aca="false">S1948*$T$828/SUM($S$828:$S$841)</f>
        <v>0</v>
      </c>
      <c r="V1948" s="30" t="n">
        <f aca="false">U1948+S1948</f>
        <v>0</v>
      </c>
      <c r="W1948" s="30" t="e">
        <f aca="false">V1948/P1948</f>
        <v>#DIV/0!</v>
      </c>
      <c r="X1948" s="8"/>
    </row>
    <row r="1949" customFormat="false" ht="15" hidden="false" customHeight="false" outlineLevel="0" collapsed="false">
      <c r="A1949" s="122"/>
      <c r="B1949" s="122"/>
      <c r="C1949" s="122"/>
      <c r="D1949" s="122"/>
      <c r="E1949" s="122"/>
      <c r="F1949" s="122"/>
      <c r="G1949" s="86"/>
      <c r="H1949" s="61"/>
      <c r="I1949" s="61"/>
      <c r="J1949" s="61"/>
      <c r="K1949" s="122"/>
      <c r="L1949" s="199"/>
      <c r="M1949" s="122"/>
      <c r="N1949" s="442"/>
      <c r="O1949" s="443"/>
      <c r="P1949" s="439"/>
      <c r="Q1949" s="445"/>
      <c r="R1949" s="441"/>
      <c r="S1949" s="30" t="n">
        <f aca="false">P1949*R1949</f>
        <v>0</v>
      </c>
      <c r="T1949" s="30"/>
      <c r="U1949" s="192" t="n">
        <f aca="false">S1949*$T$828/SUM($S$828:$S$841)</f>
        <v>0</v>
      </c>
      <c r="V1949" s="30" t="n">
        <f aca="false">U1949+S1949</f>
        <v>0</v>
      </c>
      <c r="W1949" s="30" t="e">
        <f aca="false">V1949/P1949</f>
        <v>#DIV/0!</v>
      </c>
      <c r="X1949" s="8"/>
    </row>
    <row r="1950" customFormat="false" ht="15" hidden="false" customHeight="false" outlineLevel="0" collapsed="false">
      <c r="A1950" s="122"/>
      <c r="B1950" s="122"/>
      <c r="C1950" s="122"/>
      <c r="D1950" s="122"/>
      <c r="E1950" s="122"/>
      <c r="F1950" s="122"/>
      <c r="G1950" s="86"/>
      <c r="H1950" s="61"/>
      <c r="I1950" s="61"/>
      <c r="J1950" s="61"/>
      <c r="K1950" s="122"/>
      <c r="L1950" s="199"/>
      <c r="M1950" s="122"/>
      <c r="N1950" s="442"/>
      <c r="O1950" s="443"/>
      <c r="P1950" s="439"/>
      <c r="Q1950" s="445"/>
      <c r="R1950" s="441"/>
      <c r="S1950" s="30" t="n">
        <f aca="false">P1950*R1950</f>
        <v>0</v>
      </c>
      <c r="T1950" s="30"/>
      <c r="U1950" s="192" t="n">
        <f aca="false">S1950*$T$828/SUM($S$828:$S$841)</f>
        <v>0</v>
      </c>
      <c r="V1950" s="30" t="n">
        <f aca="false">U1950+S1950</f>
        <v>0</v>
      </c>
      <c r="W1950" s="30" t="e">
        <f aca="false">V1950/P1950</f>
        <v>#DIV/0!</v>
      </c>
      <c r="X1950" s="8"/>
    </row>
    <row r="1951" customFormat="false" ht="15" hidden="false" customHeight="false" outlineLevel="0" collapsed="false">
      <c r="A1951" s="122"/>
      <c r="B1951" s="122"/>
      <c r="C1951" s="122"/>
      <c r="D1951" s="122"/>
      <c r="E1951" s="122"/>
      <c r="F1951" s="122"/>
      <c r="G1951" s="86"/>
      <c r="H1951" s="61"/>
      <c r="I1951" s="61"/>
      <c r="J1951" s="61"/>
      <c r="K1951" s="122"/>
      <c r="L1951" s="199"/>
      <c r="M1951" s="122"/>
      <c r="N1951" s="442"/>
      <c r="O1951" s="443"/>
      <c r="P1951" s="439"/>
      <c r="Q1951" s="445"/>
      <c r="R1951" s="441"/>
      <c r="S1951" s="30" t="n">
        <f aca="false">P1951*R1951</f>
        <v>0</v>
      </c>
      <c r="T1951" s="30"/>
      <c r="U1951" s="192" t="n">
        <f aca="false">S1951*$T$828/SUM($S$828:$S$841)</f>
        <v>0</v>
      </c>
      <c r="V1951" s="30" t="n">
        <f aca="false">U1951+S1951</f>
        <v>0</v>
      </c>
      <c r="W1951" s="30" t="e">
        <f aca="false">V1951/P1951</f>
        <v>#DIV/0!</v>
      </c>
      <c r="X1951" s="8"/>
    </row>
    <row r="1952" customFormat="false" ht="15" hidden="false" customHeight="false" outlineLevel="0" collapsed="false">
      <c r="A1952" s="122"/>
      <c r="B1952" s="122"/>
      <c r="C1952" s="122"/>
      <c r="D1952" s="122"/>
      <c r="E1952" s="122"/>
      <c r="F1952" s="122"/>
      <c r="G1952" s="86"/>
      <c r="H1952" s="61"/>
      <c r="I1952" s="61"/>
      <c r="J1952" s="61"/>
      <c r="K1952" s="122"/>
      <c r="L1952" s="199"/>
      <c r="M1952" s="122"/>
      <c r="N1952" s="442"/>
      <c r="O1952" s="443"/>
      <c r="P1952" s="439"/>
      <c r="Q1952" s="445"/>
      <c r="R1952" s="441"/>
      <c r="S1952" s="30" t="n">
        <f aca="false">P1952*R1952</f>
        <v>0</v>
      </c>
      <c r="T1952" s="30"/>
      <c r="U1952" s="192" t="n">
        <f aca="false">S1952*$T$828/SUM($S$828:$S$841)</f>
        <v>0</v>
      </c>
      <c r="V1952" s="30" t="n">
        <f aca="false">U1952+S1952</f>
        <v>0</v>
      </c>
      <c r="W1952" s="30" t="e">
        <f aca="false">V1952/P1952</f>
        <v>#DIV/0!</v>
      </c>
      <c r="X1952" s="8"/>
    </row>
    <row r="1953" customFormat="false" ht="15" hidden="false" customHeight="false" outlineLevel="0" collapsed="false">
      <c r="A1953" s="122"/>
      <c r="B1953" s="122"/>
      <c r="C1953" s="122"/>
      <c r="D1953" s="122"/>
      <c r="E1953" s="122"/>
      <c r="F1953" s="122"/>
      <c r="G1953" s="86"/>
      <c r="H1953" s="61"/>
      <c r="I1953" s="61"/>
      <c r="J1953" s="61"/>
      <c r="K1953" s="122"/>
      <c r="L1953" s="199"/>
      <c r="M1953" s="122"/>
      <c r="N1953" s="442"/>
      <c r="O1953" s="443"/>
      <c r="P1953" s="439"/>
      <c r="Q1953" s="445"/>
      <c r="R1953" s="441"/>
      <c r="S1953" s="30" t="n">
        <f aca="false">P1953*R1953</f>
        <v>0</v>
      </c>
      <c r="T1953" s="30"/>
      <c r="U1953" s="192" t="n">
        <f aca="false">S1953*$T$828/SUM($S$828:$S$841)</f>
        <v>0</v>
      </c>
      <c r="V1953" s="30" t="n">
        <f aca="false">U1953+S1953</f>
        <v>0</v>
      </c>
      <c r="W1953" s="30" t="e">
        <f aca="false">V1953/P1953</f>
        <v>#DIV/0!</v>
      </c>
      <c r="X1953" s="8"/>
    </row>
    <row r="1954" customFormat="false" ht="15" hidden="false" customHeight="false" outlineLevel="0" collapsed="false">
      <c r="A1954" s="122"/>
      <c r="B1954" s="122"/>
      <c r="C1954" s="122"/>
      <c r="D1954" s="122"/>
      <c r="E1954" s="122"/>
      <c r="F1954" s="122"/>
      <c r="G1954" s="86"/>
      <c r="H1954" s="61"/>
      <c r="I1954" s="61"/>
      <c r="J1954" s="61"/>
      <c r="K1954" s="122"/>
      <c r="L1954" s="199"/>
      <c r="M1954" s="122"/>
      <c r="N1954" s="442"/>
      <c r="O1954" s="443"/>
      <c r="P1954" s="439"/>
      <c r="Q1954" s="445"/>
      <c r="R1954" s="441"/>
      <c r="S1954" s="30" t="n">
        <f aca="false">P1954*R1954</f>
        <v>0</v>
      </c>
      <c r="T1954" s="30"/>
      <c r="U1954" s="192" t="n">
        <f aca="false">S1954*$T$828/SUM($S$828:$S$841)</f>
        <v>0</v>
      </c>
      <c r="V1954" s="30" t="n">
        <f aca="false">U1954+S1954</f>
        <v>0</v>
      </c>
      <c r="W1954" s="30" t="e">
        <f aca="false">V1954/P1954</f>
        <v>#DIV/0!</v>
      </c>
      <c r="X1954" s="8"/>
    </row>
    <row r="1955" customFormat="false" ht="15" hidden="false" customHeight="false" outlineLevel="0" collapsed="false">
      <c r="A1955" s="122"/>
      <c r="B1955" s="122"/>
      <c r="C1955" s="122"/>
      <c r="D1955" s="122"/>
      <c r="E1955" s="122"/>
      <c r="F1955" s="122"/>
      <c r="G1955" s="86"/>
      <c r="H1955" s="61"/>
      <c r="I1955" s="61"/>
      <c r="J1955" s="61"/>
      <c r="K1955" s="122"/>
      <c r="L1955" s="199"/>
      <c r="M1955" s="122"/>
      <c r="N1955" s="442"/>
      <c r="O1955" s="443"/>
      <c r="P1955" s="439"/>
      <c r="Q1955" s="445"/>
      <c r="R1955" s="441"/>
      <c r="S1955" s="30" t="n">
        <f aca="false">P1955*R1955</f>
        <v>0</v>
      </c>
      <c r="T1955" s="30"/>
      <c r="U1955" s="192" t="n">
        <f aca="false">S1955*$T$828/SUM($S$828:$S$841)</f>
        <v>0</v>
      </c>
      <c r="V1955" s="30" t="n">
        <f aca="false">U1955+S1955</f>
        <v>0</v>
      </c>
      <c r="W1955" s="30" t="e">
        <f aca="false">V1955/P1955</f>
        <v>#DIV/0!</v>
      </c>
      <c r="X1955" s="8"/>
    </row>
    <row r="1956" customFormat="false" ht="15" hidden="false" customHeight="false" outlineLevel="0" collapsed="false">
      <c r="A1956" s="122"/>
      <c r="B1956" s="122"/>
      <c r="C1956" s="122"/>
      <c r="D1956" s="122"/>
      <c r="E1956" s="122"/>
      <c r="F1956" s="122"/>
      <c r="G1956" s="86"/>
      <c r="H1956" s="61"/>
      <c r="I1956" s="61"/>
      <c r="J1956" s="61"/>
      <c r="K1956" s="122"/>
      <c r="L1956" s="199"/>
      <c r="M1956" s="122"/>
      <c r="N1956" s="442"/>
      <c r="O1956" s="443"/>
      <c r="P1956" s="439"/>
      <c r="Q1956" s="445"/>
      <c r="R1956" s="441"/>
      <c r="S1956" s="30" t="n">
        <f aca="false">P1956*R1956</f>
        <v>0</v>
      </c>
      <c r="T1956" s="30"/>
      <c r="U1956" s="192" t="n">
        <f aca="false">S1956*$T$828/SUM($S$828:$S$841)</f>
        <v>0</v>
      </c>
      <c r="V1956" s="30" t="n">
        <f aca="false">U1956+S1956</f>
        <v>0</v>
      </c>
      <c r="W1956" s="30" t="e">
        <f aca="false">V1956/P1956</f>
        <v>#DIV/0!</v>
      </c>
      <c r="X1956" s="8"/>
    </row>
    <row r="1957" customFormat="false" ht="15" hidden="false" customHeight="false" outlineLevel="0" collapsed="false">
      <c r="A1957" s="122"/>
      <c r="B1957" s="122"/>
      <c r="C1957" s="122"/>
      <c r="D1957" s="122"/>
      <c r="E1957" s="122"/>
      <c r="F1957" s="122"/>
      <c r="G1957" s="86"/>
      <c r="H1957" s="61"/>
      <c r="I1957" s="61"/>
      <c r="J1957" s="61"/>
      <c r="K1957" s="122"/>
      <c r="L1957" s="199"/>
      <c r="M1957" s="122"/>
      <c r="N1957" s="442"/>
      <c r="O1957" s="443"/>
      <c r="P1957" s="439"/>
      <c r="Q1957" s="445"/>
      <c r="R1957" s="441"/>
      <c r="S1957" s="30" t="n">
        <f aca="false">P1957*R1957</f>
        <v>0</v>
      </c>
      <c r="T1957" s="30"/>
      <c r="U1957" s="192" t="n">
        <f aca="false">S1957*$T$828/SUM($S$828:$S$841)</f>
        <v>0</v>
      </c>
      <c r="V1957" s="30" t="n">
        <f aca="false">U1957+S1957</f>
        <v>0</v>
      </c>
      <c r="W1957" s="30" t="e">
        <f aca="false">V1957/P1957</f>
        <v>#DIV/0!</v>
      </c>
      <c r="X1957" s="8"/>
    </row>
    <row r="1958" customFormat="false" ht="15" hidden="false" customHeight="false" outlineLevel="0" collapsed="false">
      <c r="A1958" s="122"/>
      <c r="B1958" s="122"/>
      <c r="C1958" s="122"/>
      <c r="D1958" s="122"/>
      <c r="E1958" s="122"/>
      <c r="F1958" s="122"/>
      <c r="G1958" s="86"/>
      <c r="H1958" s="61"/>
      <c r="I1958" s="61"/>
      <c r="J1958" s="61"/>
      <c r="K1958" s="122"/>
      <c r="L1958" s="199"/>
      <c r="M1958" s="122"/>
      <c r="N1958" s="442"/>
      <c r="O1958" s="443"/>
      <c r="P1958" s="439"/>
      <c r="Q1958" s="445"/>
      <c r="R1958" s="441"/>
      <c r="S1958" s="30" t="n">
        <f aca="false">P1958*R1958</f>
        <v>0</v>
      </c>
      <c r="T1958" s="30"/>
      <c r="U1958" s="192" t="n">
        <f aca="false">S1958*$T$828/SUM($S$828:$S$841)</f>
        <v>0</v>
      </c>
      <c r="V1958" s="30" t="n">
        <f aca="false">U1958+S1958</f>
        <v>0</v>
      </c>
      <c r="W1958" s="30" t="e">
        <f aca="false">V1958/P1958</f>
        <v>#DIV/0!</v>
      </c>
      <c r="X1958" s="8"/>
    </row>
    <row r="1959" customFormat="false" ht="15" hidden="false" customHeight="false" outlineLevel="0" collapsed="false">
      <c r="A1959" s="122"/>
      <c r="B1959" s="122"/>
      <c r="C1959" s="122"/>
      <c r="D1959" s="122"/>
      <c r="E1959" s="122"/>
      <c r="F1959" s="122"/>
      <c r="G1959" s="86"/>
      <c r="H1959" s="61"/>
      <c r="I1959" s="61"/>
      <c r="J1959" s="61"/>
      <c r="K1959" s="122"/>
      <c r="L1959" s="199"/>
      <c r="M1959" s="122"/>
      <c r="N1959" s="442"/>
      <c r="O1959" s="443"/>
      <c r="P1959" s="439"/>
      <c r="Q1959" s="445"/>
      <c r="R1959" s="441"/>
      <c r="S1959" s="30" t="n">
        <f aca="false">P1959*R1959</f>
        <v>0</v>
      </c>
      <c r="T1959" s="30"/>
      <c r="U1959" s="192" t="n">
        <f aca="false">S1959*$T$828/SUM($S$828:$S$841)</f>
        <v>0</v>
      </c>
      <c r="V1959" s="30" t="n">
        <f aca="false">U1959+S1959</f>
        <v>0</v>
      </c>
      <c r="W1959" s="30" t="e">
        <f aca="false">V1959/P1959</f>
        <v>#DIV/0!</v>
      </c>
      <c r="X1959" s="8"/>
    </row>
    <row r="1960" customFormat="false" ht="15" hidden="false" customHeight="false" outlineLevel="0" collapsed="false">
      <c r="A1960" s="122"/>
      <c r="B1960" s="122"/>
      <c r="C1960" s="122"/>
      <c r="D1960" s="122"/>
      <c r="E1960" s="122"/>
      <c r="F1960" s="122"/>
      <c r="G1960" s="86"/>
      <c r="H1960" s="61"/>
      <c r="I1960" s="61"/>
      <c r="J1960" s="61"/>
      <c r="K1960" s="122"/>
      <c r="L1960" s="199"/>
      <c r="M1960" s="122"/>
      <c r="N1960" s="442"/>
      <c r="O1960" s="443"/>
      <c r="P1960" s="439"/>
      <c r="Q1960" s="445"/>
      <c r="R1960" s="441"/>
      <c r="S1960" s="30" t="n">
        <f aca="false">P1960*R1960</f>
        <v>0</v>
      </c>
      <c r="T1960" s="30"/>
      <c r="U1960" s="192" t="n">
        <f aca="false">S1960*$T$828/SUM($S$828:$S$841)</f>
        <v>0</v>
      </c>
      <c r="V1960" s="30" t="n">
        <f aca="false">U1960+S1960</f>
        <v>0</v>
      </c>
      <c r="W1960" s="30" t="e">
        <f aca="false">V1960/P1960</f>
        <v>#DIV/0!</v>
      </c>
      <c r="X1960" s="8"/>
    </row>
    <row r="1961" customFormat="false" ht="15" hidden="false" customHeight="false" outlineLevel="0" collapsed="false">
      <c r="A1961" s="122"/>
      <c r="B1961" s="122"/>
      <c r="C1961" s="122"/>
      <c r="D1961" s="122"/>
      <c r="E1961" s="122"/>
      <c r="F1961" s="122"/>
      <c r="G1961" s="86"/>
      <c r="H1961" s="61"/>
      <c r="I1961" s="61"/>
      <c r="J1961" s="61"/>
      <c r="K1961" s="122"/>
      <c r="L1961" s="199"/>
      <c r="M1961" s="122"/>
      <c r="N1961" s="442"/>
      <c r="O1961" s="443"/>
      <c r="P1961" s="439"/>
      <c r="Q1961" s="445"/>
      <c r="R1961" s="441"/>
      <c r="S1961" s="30" t="n">
        <f aca="false">P1961*R1961</f>
        <v>0</v>
      </c>
      <c r="T1961" s="30"/>
      <c r="U1961" s="192" t="n">
        <f aca="false">S1961*$T$828/SUM($S$828:$S$841)</f>
        <v>0</v>
      </c>
      <c r="V1961" s="30" t="n">
        <f aca="false">U1961+S1961</f>
        <v>0</v>
      </c>
      <c r="W1961" s="30" t="e">
        <f aca="false">V1961/P1961</f>
        <v>#DIV/0!</v>
      </c>
      <c r="X1961" s="8"/>
    </row>
    <row r="1962" customFormat="false" ht="15" hidden="false" customHeight="false" outlineLevel="0" collapsed="false">
      <c r="A1962" s="122"/>
      <c r="B1962" s="122"/>
      <c r="C1962" s="122"/>
      <c r="D1962" s="122"/>
      <c r="E1962" s="122"/>
      <c r="F1962" s="122"/>
      <c r="G1962" s="86"/>
      <c r="H1962" s="61"/>
      <c r="I1962" s="61"/>
      <c r="J1962" s="61"/>
      <c r="K1962" s="122"/>
      <c r="L1962" s="199"/>
      <c r="M1962" s="122"/>
      <c r="N1962" s="442"/>
      <c r="O1962" s="443"/>
      <c r="P1962" s="439"/>
      <c r="Q1962" s="445"/>
      <c r="R1962" s="441"/>
      <c r="S1962" s="30" t="n">
        <f aca="false">P1962*R1962</f>
        <v>0</v>
      </c>
      <c r="T1962" s="30"/>
      <c r="U1962" s="192" t="n">
        <f aca="false">S1962*$T$828/SUM($S$828:$S$841)</f>
        <v>0</v>
      </c>
      <c r="V1962" s="30" t="n">
        <f aca="false">U1962+S1962</f>
        <v>0</v>
      </c>
      <c r="W1962" s="30" t="e">
        <f aca="false">V1962/P1962</f>
        <v>#DIV/0!</v>
      </c>
      <c r="X1962" s="8"/>
    </row>
    <row r="1963" customFormat="false" ht="15" hidden="false" customHeight="false" outlineLevel="0" collapsed="false">
      <c r="A1963" s="122"/>
      <c r="B1963" s="122"/>
      <c r="C1963" s="122"/>
      <c r="D1963" s="122"/>
      <c r="E1963" s="122"/>
      <c r="F1963" s="122"/>
      <c r="G1963" s="86"/>
      <c r="H1963" s="61"/>
      <c r="I1963" s="61"/>
      <c r="J1963" s="61"/>
      <c r="K1963" s="122"/>
      <c r="L1963" s="199"/>
      <c r="M1963" s="122"/>
      <c r="N1963" s="442"/>
      <c r="O1963" s="443"/>
      <c r="P1963" s="439"/>
      <c r="Q1963" s="445"/>
      <c r="R1963" s="441"/>
      <c r="S1963" s="30" t="n">
        <f aca="false">P1963*R1963</f>
        <v>0</v>
      </c>
      <c r="T1963" s="30"/>
      <c r="U1963" s="192" t="n">
        <f aca="false">S1963*$T$828/SUM($S$828:$S$841)</f>
        <v>0</v>
      </c>
      <c r="V1963" s="30" t="n">
        <f aca="false">U1963+S1963</f>
        <v>0</v>
      </c>
      <c r="W1963" s="30" t="e">
        <f aca="false">V1963/P1963</f>
        <v>#DIV/0!</v>
      </c>
      <c r="X1963" s="8"/>
    </row>
    <row r="1964" customFormat="false" ht="15" hidden="false" customHeight="false" outlineLevel="0" collapsed="false">
      <c r="A1964" s="122"/>
      <c r="B1964" s="122"/>
      <c r="C1964" s="122"/>
      <c r="D1964" s="122"/>
      <c r="E1964" s="122"/>
      <c r="F1964" s="122"/>
      <c r="G1964" s="86"/>
      <c r="H1964" s="61"/>
      <c r="I1964" s="61"/>
      <c r="J1964" s="61"/>
      <c r="K1964" s="122"/>
      <c r="L1964" s="199"/>
      <c r="M1964" s="122"/>
      <c r="N1964" s="442"/>
      <c r="O1964" s="443"/>
      <c r="P1964" s="439"/>
      <c r="Q1964" s="445"/>
      <c r="R1964" s="441"/>
      <c r="S1964" s="30" t="n">
        <f aca="false">P1964*R1964</f>
        <v>0</v>
      </c>
      <c r="T1964" s="30"/>
      <c r="U1964" s="192" t="n">
        <f aca="false">S1964*$T$828/SUM($S$828:$S$841)</f>
        <v>0</v>
      </c>
      <c r="V1964" s="30" t="n">
        <f aca="false">U1964+S1964</f>
        <v>0</v>
      </c>
      <c r="W1964" s="30" t="e">
        <f aca="false">V1964/P1964</f>
        <v>#DIV/0!</v>
      </c>
      <c r="X1964" s="8"/>
    </row>
    <row r="1965" customFormat="false" ht="15" hidden="false" customHeight="false" outlineLevel="0" collapsed="false">
      <c r="A1965" s="122"/>
      <c r="B1965" s="122"/>
      <c r="C1965" s="122"/>
      <c r="D1965" s="122"/>
      <c r="E1965" s="122"/>
      <c r="F1965" s="122"/>
      <c r="G1965" s="86"/>
      <c r="H1965" s="61"/>
      <c r="I1965" s="61"/>
      <c r="J1965" s="61"/>
      <c r="K1965" s="122"/>
      <c r="L1965" s="199"/>
      <c r="M1965" s="122"/>
      <c r="N1965" s="442"/>
      <c r="O1965" s="443"/>
      <c r="P1965" s="439"/>
      <c r="Q1965" s="445"/>
      <c r="R1965" s="441"/>
      <c r="S1965" s="30" t="n">
        <f aca="false">P1965*R1965</f>
        <v>0</v>
      </c>
      <c r="T1965" s="30"/>
      <c r="U1965" s="192" t="n">
        <f aca="false">S1965*$T$828/SUM($S$828:$S$841)</f>
        <v>0</v>
      </c>
      <c r="V1965" s="30" t="n">
        <f aca="false">U1965+S1965</f>
        <v>0</v>
      </c>
      <c r="W1965" s="30" t="e">
        <f aca="false">V1965/P1965</f>
        <v>#DIV/0!</v>
      </c>
      <c r="X1965" s="8"/>
    </row>
    <row r="1966" customFormat="false" ht="15" hidden="false" customHeight="false" outlineLevel="0" collapsed="false">
      <c r="A1966" s="122"/>
      <c r="B1966" s="122"/>
      <c r="C1966" s="122"/>
      <c r="D1966" s="122"/>
      <c r="E1966" s="122"/>
      <c r="F1966" s="122"/>
      <c r="G1966" s="86"/>
      <c r="H1966" s="61"/>
      <c r="I1966" s="61"/>
      <c r="J1966" s="61"/>
      <c r="K1966" s="122"/>
      <c r="L1966" s="199"/>
      <c r="M1966" s="122"/>
      <c r="N1966" s="442"/>
      <c r="O1966" s="443"/>
      <c r="P1966" s="439"/>
      <c r="Q1966" s="444"/>
      <c r="R1966" s="441"/>
      <c r="S1966" s="30" t="n">
        <f aca="false">P1966*R1966</f>
        <v>0</v>
      </c>
      <c r="T1966" s="30"/>
      <c r="U1966" s="192" t="n">
        <f aca="false">S1966*$T$828/SUM($S$828:$S$841)</f>
        <v>0</v>
      </c>
      <c r="V1966" s="30" t="n">
        <f aca="false">U1966+S1966</f>
        <v>0</v>
      </c>
      <c r="W1966" s="30" t="e">
        <f aca="false">V1966/P1966</f>
        <v>#DIV/0!</v>
      </c>
      <c r="X1966" s="8"/>
    </row>
    <row r="1967" customFormat="false" ht="15" hidden="false" customHeight="false" outlineLevel="0" collapsed="false">
      <c r="A1967" s="122"/>
      <c r="B1967" s="122"/>
      <c r="C1967" s="122"/>
      <c r="D1967" s="122"/>
      <c r="E1967" s="122"/>
      <c r="F1967" s="122"/>
      <c r="G1967" s="86"/>
      <c r="H1967" s="61"/>
      <c r="I1967" s="61"/>
      <c r="J1967" s="61"/>
      <c r="K1967" s="122"/>
      <c r="L1967" s="199"/>
      <c r="M1967" s="122"/>
      <c r="N1967" s="442"/>
      <c r="O1967" s="443"/>
      <c r="P1967" s="439"/>
      <c r="Q1967" s="444"/>
      <c r="R1967" s="441"/>
      <c r="S1967" s="30" t="n">
        <f aca="false">P1967*R1967</f>
        <v>0</v>
      </c>
      <c r="T1967" s="30"/>
      <c r="U1967" s="192" t="n">
        <f aca="false">S1967*$T$828/SUM($S$828:$S$841)</f>
        <v>0</v>
      </c>
      <c r="V1967" s="30" t="n">
        <f aca="false">U1967+S1967</f>
        <v>0</v>
      </c>
      <c r="W1967" s="30" t="e">
        <f aca="false">V1967/P1967</f>
        <v>#DIV/0!</v>
      </c>
      <c r="X1967" s="8"/>
    </row>
    <row r="1968" customFormat="false" ht="15" hidden="false" customHeight="false" outlineLevel="0" collapsed="false">
      <c r="A1968" s="122"/>
      <c r="B1968" s="122"/>
      <c r="C1968" s="122"/>
      <c r="D1968" s="122"/>
      <c r="E1968" s="122"/>
      <c r="F1968" s="122"/>
      <c r="G1968" s="86"/>
      <c r="H1968" s="61"/>
      <c r="I1968" s="61"/>
      <c r="J1968" s="61"/>
      <c r="K1968" s="122"/>
      <c r="L1968" s="199"/>
      <c r="M1968" s="122"/>
      <c r="N1968" s="442"/>
      <c r="O1968" s="443"/>
      <c r="P1968" s="439"/>
      <c r="Q1968" s="444"/>
      <c r="R1968" s="441"/>
      <c r="S1968" s="30" t="n">
        <f aca="false">P1968*R1968</f>
        <v>0</v>
      </c>
      <c r="T1968" s="30"/>
      <c r="U1968" s="192" t="n">
        <f aca="false">S1968*$T$828/SUM($S$828:$S$841)</f>
        <v>0</v>
      </c>
      <c r="V1968" s="30" t="n">
        <f aca="false">U1968+S1968</f>
        <v>0</v>
      </c>
      <c r="W1968" s="30" t="e">
        <f aca="false">V1968/P1968</f>
        <v>#DIV/0!</v>
      </c>
      <c r="X1968" s="8"/>
    </row>
    <row r="1969" customFormat="false" ht="15" hidden="false" customHeight="false" outlineLevel="0" collapsed="false">
      <c r="A1969" s="122"/>
      <c r="B1969" s="122"/>
      <c r="C1969" s="122"/>
      <c r="D1969" s="122"/>
      <c r="E1969" s="122"/>
      <c r="F1969" s="122"/>
      <c r="G1969" s="86"/>
      <c r="H1969" s="61"/>
      <c r="I1969" s="61"/>
      <c r="J1969" s="61"/>
      <c r="K1969" s="122"/>
      <c r="L1969" s="199"/>
      <c r="M1969" s="122"/>
      <c r="N1969" s="442"/>
      <c r="O1969" s="443"/>
      <c r="P1969" s="439"/>
      <c r="Q1969" s="444"/>
      <c r="R1969" s="441"/>
      <c r="S1969" s="30" t="n">
        <f aca="false">P1969*R1969</f>
        <v>0</v>
      </c>
      <c r="T1969" s="30"/>
      <c r="U1969" s="192" t="n">
        <f aca="false">S1969*$T$828/SUM($S$828:$S$841)</f>
        <v>0</v>
      </c>
      <c r="V1969" s="30" t="n">
        <f aca="false">U1969+S1969</f>
        <v>0</v>
      </c>
      <c r="W1969" s="30" t="e">
        <f aca="false">V1969/P1969</f>
        <v>#DIV/0!</v>
      </c>
      <c r="X1969" s="8"/>
    </row>
    <row r="1970" customFormat="false" ht="15" hidden="false" customHeight="false" outlineLevel="0" collapsed="false">
      <c r="A1970" s="122"/>
      <c r="B1970" s="122"/>
      <c r="C1970" s="122"/>
      <c r="D1970" s="122"/>
      <c r="E1970" s="122"/>
      <c r="F1970" s="122"/>
      <c r="G1970" s="86"/>
      <c r="H1970" s="61"/>
      <c r="I1970" s="61"/>
      <c r="J1970" s="61"/>
      <c r="K1970" s="122"/>
      <c r="L1970" s="199"/>
      <c r="M1970" s="122"/>
      <c r="N1970" s="442"/>
      <c r="O1970" s="443"/>
      <c r="P1970" s="439"/>
      <c r="Q1970" s="444"/>
      <c r="R1970" s="441"/>
      <c r="S1970" s="30" t="n">
        <f aca="false">P1970*R1970</f>
        <v>0</v>
      </c>
      <c r="T1970" s="30"/>
      <c r="U1970" s="192" t="n">
        <f aca="false">S1970*$T$828/SUM($S$828:$S$841)</f>
        <v>0</v>
      </c>
      <c r="V1970" s="30" t="n">
        <f aca="false">U1970+S1970</f>
        <v>0</v>
      </c>
      <c r="W1970" s="30" t="e">
        <f aca="false">V1970/P1970</f>
        <v>#DIV/0!</v>
      </c>
      <c r="X1970" s="8"/>
    </row>
    <row r="1971" customFormat="false" ht="15" hidden="false" customHeight="false" outlineLevel="0" collapsed="false">
      <c r="A1971" s="122"/>
      <c r="B1971" s="122"/>
      <c r="C1971" s="122"/>
      <c r="D1971" s="122"/>
      <c r="E1971" s="122"/>
      <c r="F1971" s="122"/>
      <c r="G1971" s="86"/>
      <c r="H1971" s="61"/>
      <c r="I1971" s="61"/>
      <c r="J1971" s="61"/>
      <c r="K1971" s="122"/>
      <c r="L1971" s="199"/>
      <c r="M1971" s="122"/>
      <c r="N1971" s="442"/>
      <c r="O1971" s="443"/>
      <c r="P1971" s="439"/>
      <c r="Q1971" s="444"/>
      <c r="R1971" s="441"/>
      <c r="S1971" s="30" t="n">
        <f aca="false">P1971*R1971</f>
        <v>0</v>
      </c>
      <c r="T1971" s="30"/>
      <c r="U1971" s="192" t="n">
        <f aca="false">S1971*$T$828/SUM($S$828:$S$841)</f>
        <v>0</v>
      </c>
      <c r="V1971" s="30" t="n">
        <f aca="false">U1971+S1971</f>
        <v>0</v>
      </c>
      <c r="W1971" s="30" t="e">
        <f aca="false">V1971/P1971</f>
        <v>#DIV/0!</v>
      </c>
      <c r="X1971" s="8"/>
    </row>
    <row r="1972" customFormat="false" ht="15" hidden="false" customHeight="false" outlineLevel="0" collapsed="false">
      <c r="A1972" s="122"/>
      <c r="B1972" s="122"/>
      <c r="C1972" s="122"/>
      <c r="D1972" s="122"/>
      <c r="E1972" s="122"/>
      <c r="F1972" s="122"/>
      <c r="G1972" s="86"/>
      <c r="H1972" s="61"/>
      <c r="I1972" s="61"/>
      <c r="J1972" s="61"/>
      <c r="K1972" s="122"/>
      <c r="L1972" s="199"/>
      <c r="M1972" s="122"/>
      <c r="N1972" s="442"/>
      <c r="O1972" s="443"/>
      <c r="P1972" s="439"/>
      <c r="Q1972" s="444"/>
      <c r="R1972" s="441"/>
      <c r="S1972" s="30" t="n">
        <f aca="false">P1972*R1972</f>
        <v>0</v>
      </c>
      <c r="T1972" s="30"/>
      <c r="U1972" s="192" t="n">
        <f aca="false">S1972*$T$828/SUM($S$828:$S$841)</f>
        <v>0</v>
      </c>
      <c r="V1972" s="30" t="n">
        <f aca="false">U1972+S1972</f>
        <v>0</v>
      </c>
      <c r="W1972" s="30" t="e">
        <f aca="false">V1972/P1972</f>
        <v>#DIV/0!</v>
      </c>
      <c r="X1972" s="8"/>
    </row>
    <row r="1973" customFormat="false" ht="15" hidden="false" customHeight="false" outlineLevel="0" collapsed="false">
      <c r="A1973" s="122"/>
      <c r="B1973" s="122"/>
      <c r="C1973" s="122"/>
      <c r="D1973" s="122"/>
      <c r="E1973" s="122"/>
      <c r="F1973" s="122"/>
      <c r="G1973" s="86"/>
      <c r="H1973" s="61"/>
      <c r="I1973" s="61"/>
      <c r="J1973" s="61"/>
      <c r="K1973" s="122"/>
      <c r="L1973" s="199"/>
      <c r="M1973" s="122"/>
      <c r="N1973" s="442"/>
      <c r="O1973" s="443"/>
      <c r="P1973" s="439"/>
      <c r="Q1973" s="444"/>
      <c r="R1973" s="441"/>
      <c r="S1973" s="30" t="n">
        <f aca="false">P1973*R1973</f>
        <v>0</v>
      </c>
      <c r="T1973" s="30"/>
      <c r="U1973" s="192" t="n">
        <f aca="false">S1973*$T$828/SUM($S$828:$S$841)</f>
        <v>0</v>
      </c>
      <c r="V1973" s="30" t="n">
        <f aca="false">U1973+S1973</f>
        <v>0</v>
      </c>
      <c r="W1973" s="30" t="e">
        <f aca="false">V1973/P1973</f>
        <v>#DIV/0!</v>
      </c>
      <c r="X1973" s="8"/>
    </row>
    <row r="1974" customFormat="false" ht="15" hidden="false" customHeight="false" outlineLevel="0" collapsed="false">
      <c r="A1974" s="122"/>
      <c r="B1974" s="122"/>
      <c r="C1974" s="122"/>
      <c r="D1974" s="122"/>
      <c r="E1974" s="122"/>
      <c r="F1974" s="122"/>
      <c r="G1974" s="86"/>
      <c r="H1974" s="61"/>
      <c r="I1974" s="61"/>
      <c r="J1974" s="61"/>
      <c r="K1974" s="122"/>
      <c r="L1974" s="199"/>
      <c r="M1974" s="122"/>
      <c r="N1974" s="442"/>
      <c r="O1974" s="443"/>
      <c r="P1974" s="439"/>
      <c r="Q1974" s="444"/>
      <c r="R1974" s="441"/>
      <c r="S1974" s="30" t="n">
        <f aca="false">P1974*R1974</f>
        <v>0</v>
      </c>
      <c r="T1974" s="30"/>
      <c r="U1974" s="192" t="n">
        <f aca="false">S1974*$T$828/SUM($S$828:$S$841)</f>
        <v>0</v>
      </c>
      <c r="V1974" s="30" t="n">
        <f aca="false">U1974+S1974</f>
        <v>0</v>
      </c>
      <c r="W1974" s="30" t="e">
        <f aca="false">V1974/P1974</f>
        <v>#DIV/0!</v>
      </c>
      <c r="X1974" s="8"/>
    </row>
    <row r="1975" customFormat="false" ht="15" hidden="false" customHeight="false" outlineLevel="0" collapsed="false">
      <c r="A1975" s="122"/>
      <c r="B1975" s="122"/>
      <c r="C1975" s="122"/>
      <c r="D1975" s="122"/>
      <c r="E1975" s="122"/>
      <c r="F1975" s="122"/>
      <c r="G1975" s="86"/>
      <c r="H1975" s="61"/>
      <c r="I1975" s="61"/>
      <c r="J1975" s="61"/>
      <c r="K1975" s="122"/>
      <c r="L1975" s="199"/>
      <c r="M1975" s="122"/>
      <c r="N1975" s="442"/>
      <c r="O1975" s="443"/>
      <c r="P1975" s="439"/>
      <c r="Q1975" s="444"/>
      <c r="R1975" s="441"/>
      <c r="S1975" s="30" t="n">
        <f aca="false">P1975*R1975</f>
        <v>0</v>
      </c>
      <c r="T1975" s="30"/>
      <c r="U1975" s="192" t="n">
        <f aca="false">S1975*$T$828/SUM($S$828:$S$841)</f>
        <v>0</v>
      </c>
      <c r="V1975" s="30" t="n">
        <f aca="false">U1975+S1975</f>
        <v>0</v>
      </c>
      <c r="W1975" s="30" t="e">
        <f aca="false">V1975/P1975</f>
        <v>#DIV/0!</v>
      </c>
      <c r="X1975" s="8"/>
    </row>
    <row r="1976" customFormat="false" ht="15" hidden="false" customHeight="false" outlineLevel="0" collapsed="false">
      <c r="A1976" s="122"/>
      <c r="B1976" s="122"/>
      <c r="C1976" s="122"/>
      <c r="D1976" s="122"/>
      <c r="E1976" s="122"/>
      <c r="F1976" s="122"/>
      <c r="G1976" s="86"/>
      <c r="H1976" s="61"/>
      <c r="I1976" s="61"/>
      <c r="J1976" s="61"/>
      <c r="K1976" s="122"/>
      <c r="L1976" s="199"/>
      <c r="M1976" s="122"/>
      <c r="N1976" s="442"/>
      <c r="O1976" s="443"/>
      <c r="P1976" s="439"/>
      <c r="Q1976" s="444"/>
      <c r="R1976" s="441"/>
      <c r="S1976" s="30" t="n">
        <f aca="false">P1976*R1976</f>
        <v>0</v>
      </c>
      <c r="T1976" s="30"/>
      <c r="U1976" s="192" t="n">
        <f aca="false">S1976*$T$828/SUM($S$828:$S$841)</f>
        <v>0</v>
      </c>
      <c r="V1976" s="30" t="n">
        <f aca="false">U1976+S1976</f>
        <v>0</v>
      </c>
      <c r="W1976" s="30" t="e">
        <f aca="false">V1976/P1976</f>
        <v>#DIV/0!</v>
      </c>
      <c r="X1976" s="8"/>
    </row>
    <row r="1977" customFormat="false" ht="15" hidden="false" customHeight="false" outlineLevel="0" collapsed="false">
      <c r="A1977" s="122"/>
      <c r="B1977" s="122"/>
      <c r="C1977" s="122"/>
      <c r="D1977" s="122"/>
      <c r="E1977" s="122"/>
      <c r="F1977" s="122"/>
      <c r="G1977" s="86"/>
      <c r="H1977" s="61"/>
      <c r="I1977" s="61"/>
      <c r="J1977" s="61"/>
      <c r="K1977" s="122"/>
      <c r="L1977" s="199"/>
      <c r="M1977" s="122"/>
      <c r="N1977" s="442"/>
      <c r="O1977" s="443"/>
      <c r="P1977" s="439"/>
      <c r="Q1977" s="444"/>
      <c r="R1977" s="441"/>
      <c r="S1977" s="30" t="n">
        <f aca="false">P1977*R1977</f>
        <v>0</v>
      </c>
      <c r="T1977" s="30"/>
      <c r="U1977" s="192" t="n">
        <f aca="false">S1977*$T$828/SUM($S$828:$S$841)</f>
        <v>0</v>
      </c>
      <c r="V1977" s="30" t="n">
        <f aca="false">U1977+S1977</f>
        <v>0</v>
      </c>
      <c r="W1977" s="30" t="e">
        <f aca="false">V1977/P1977</f>
        <v>#DIV/0!</v>
      </c>
      <c r="X1977" s="8"/>
    </row>
    <row r="1978" customFormat="false" ht="15" hidden="false" customHeight="false" outlineLevel="0" collapsed="false">
      <c r="A1978" s="122"/>
      <c r="B1978" s="122"/>
      <c r="C1978" s="122"/>
      <c r="D1978" s="122"/>
      <c r="E1978" s="122"/>
      <c r="F1978" s="122"/>
      <c r="G1978" s="86"/>
      <c r="H1978" s="61"/>
      <c r="I1978" s="61"/>
      <c r="J1978" s="61"/>
      <c r="K1978" s="122"/>
      <c r="L1978" s="199"/>
      <c r="M1978" s="122"/>
      <c r="N1978" s="442"/>
      <c r="O1978" s="443"/>
      <c r="P1978" s="439"/>
      <c r="Q1978" s="444"/>
      <c r="R1978" s="441"/>
      <c r="S1978" s="30" t="n">
        <f aca="false">P1978*R1978</f>
        <v>0</v>
      </c>
      <c r="T1978" s="30"/>
      <c r="U1978" s="192" t="n">
        <f aca="false">S1978*$T$828/SUM($S$828:$S$841)</f>
        <v>0</v>
      </c>
      <c r="V1978" s="30" t="n">
        <f aca="false">U1978+S1978</f>
        <v>0</v>
      </c>
      <c r="W1978" s="30" t="e">
        <f aca="false">V1978/P1978</f>
        <v>#DIV/0!</v>
      </c>
      <c r="X1978" s="8"/>
    </row>
    <row r="1979" customFormat="false" ht="15" hidden="false" customHeight="false" outlineLevel="0" collapsed="false">
      <c r="A1979" s="122"/>
      <c r="B1979" s="122"/>
      <c r="C1979" s="122"/>
      <c r="D1979" s="122"/>
      <c r="E1979" s="122"/>
      <c r="F1979" s="122"/>
      <c r="G1979" s="86"/>
      <c r="H1979" s="61"/>
      <c r="I1979" s="61"/>
      <c r="J1979" s="61"/>
      <c r="K1979" s="122"/>
      <c r="L1979" s="199"/>
      <c r="M1979" s="122"/>
      <c r="N1979" s="442"/>
      <c r="O1979" s="443"/>
      <c r="P1979" s="439"/>
      <c r="Q1979" s="444"/>
      <c r="R1979" s="441"/>
      <c r="S1979" s="30" t="n">
        <f aca="false">P1979*R1979</f>
        <v>0</v>
      </c>
      <c r="T1979" s="30"/>
      <c r="U1979" s="192" t="n">
        <f aca="false">S1979*$T$828/SUM($S$828:$S$841)</f>
        <v>0</v>
      </c>
      <c r="V1979" s="30" t="n">
        <f aca="false">U1979+S1979</f>
        <v>0</v>
      </c>
      <c r="W1979" s="30" t="e">
        <f aca="false">V1979/P1979</f>
        <v>#DIV/0!</v>
      </c>
      <c r="X1979" s="8"/>
    </row>
    <row r="1980" customFormat="false" ht="15" hidden="false" customHeight="false" outlineLevel="0" collapsed="false">
      <c r="A1980" s="122"/>
      <c r="B1980" s="122"/>
      <c r="C1980" s="122"/>
      <c r="D1980" s="122"/>
      <c r="E1980" s="122"/>
      <c r="F1980" s="122"/>
      <c r="G1980" s="86"/>
      <c r="H1980" s="61"/>
      <c r="I1980" s="61"/>
      <c r="J1980" s="61"/>
      <c r="K1980" s="122"/>
      <c r="L1980" s="199"/>
      <c r="M1980" s="122"/>
      <c r="N1980" s="442"/>
      <c r="O1980" s="443"/>
      <c r="P1980" s="446"/>
      <c r="Q1980" s="447"/>
      <c r="R1980" s="441"/>
      <c r="S1980" s="30" t="n">
        <f aca="false">P1980*R1980</f>
        <v>0</v>
      </c>
      <c r="T1980" s="30"/>
      <c r="U1980" s="192" t="n">
        <f aca="false">S1980*$T$828/SUM($S$828:$S$841)</f>
        <v>0</v>
      </c>
      <c r="V1980" s="30" t="n">
        <f aca="false">U1980+S1980</f>
        <v>0</v>
      </c>
      <c r="W1980" s="30" t="e">
        <f aca="false">V1980/P1980</f>
        <v>#DIV/0!</v>
      </c>
      <c r="X1980" s="8"/>
    </row>
    <row r="1981" customFormat="false" ht="15" hidden="false" customHeight="false" outlineLevel="0" collapsed="false">
      <c r="A1981" s="122"/>
      <c r="B1981" s="122"/>
      <c r="C1981" s="122"/>
      <c r="D1981" s="122"/>
      <c r="E1981" s="122"/>
      <c r="F1981" s="122"/>
      <c r="G1981" s="86"/>
      <c r="H1981" s="61"/>
      <c r="I1981" s="61"/>
      <c r="J1981" s="61"/>
      <c r="K1981" s="122"/>
      <c r="L1981" s="199"/>
      <c r="M1981" s="122"/>
      <c r="N1981" s="442"/>
      <c r="O1981" s="443"/>
      <c r="P1981" s="446"/>
      <c r="Q1981" s="447"/>
      <c r="R1981" s="441"/>
      <c r="S1981" s="30" t="n">
        <f aca="false">P1981*R1981</f>
        <v>0</v>
      </c>
      <c r="T1981" s="30"/>
      <c r="U1981" s="192" t="n">
        <f aca="false">S1981*$T$828/SUM($S$828:$S$841)</f>
        <v>0</v>
      </c>
      <c r="V1981" s="30" t="n">
        <f aca="false">U1981+S1981</f>
        <v>0</v>
      </c>
      <c r="W1981" s="30" t="e">
        <f aca="false">V1981/P1981</f>
        <v>#DIV/0!</v>
      </c>
      <c r="X1981" s="8"/>
    </row>
    <row r="1982" customFormat="false" ht="15" hidden="false" customHeight="false" outlineLevel="0" collapsed="false">
      <c r="A1982" s="122"/>
      <c r="B1982" s="122"/>
      <c r="C1982" s="122"/>
      <c r="D1982" s="122"/>
      <c r="E1982" s="122"/>
      <c r="F1982" s="122"/>
      <c r="G1982" s="86"/>
      <c r="H1982" s="61"/>
      <c r="I1982" s="61"/>
      <c r="J1982" s="61"/>
      <c r="K1982" s="122"/>
      <c r="L1982" s="199"/>
      <c r="M1982" s="122"/>
      <c r="N1982" s="442"/>
      <c r="O1982" s="443"/>
      <c r="P1982" s="446"/>
      <c r="Q1982" s="447"/>
      <c r="R1982" s="441"/>
      <c r="S1982" s="30" t="n">
        <f aca="false">P1982*R1982</f>
        <v>0</v>
      </c>
      <c r="T1982" s="30"/>
      <c r="U1982" s="192" t="n">
        <f aca="false">S1982*$T$828/SUM($S$828:$S$841)</f>
        <v>0</v>
      </c>
      <c r="V1982" s="30" t="n">
        <f aca="false">U1982+S1982</f>
        <v>0</v>
      </c>
      <c r="W1982" s="30" t="e">
        <f aca="false">V1982/P1982</f>
        <v>#DIV/0!</v>
      </c>
      <c r="X1982" s="8"/>
    </row>
    <row r="1983" customFormat="false" ht="15" hidden="false" customHeight="false" outlineLevel="0" collapsed="false">
      <c r="A1983" s="122"/>
      <c r="B1983" s="122"/>
      <c r="C1983" s="122"/>
      <c r="D1983" s="122"/>
      <c r="E1983" s="122"/>
      <c r="F1983" s="122"/>
      <c r="G1983" s="86"/>
      <c r="H1983" s="61"/>
      <c r="I1983" s="61"/>
      <c r="J1983" s="61"/>
      <c r="K1983" s="122"/>
      <c r="L1983" s="199"/>
      <c r="M1983" s="122"/>
      <c r="N1983" s="442"/>
      <c r="O1983" s="443"/>
      <c r="P1983" s="446"/>
      <c r="Q1983" s="447"/>
      <c r="R1983" s="441"/>
      <c r="S1983" s="30" t="n">
        <f aca="false">P1983*R1983</f>
        <v>0</v>
      </c>
      <c r="T1983" s="30"/>
      <c r="U1983" s="192" t="n">
        <f aca="false">S1983*$T$828/SUM($S$828:$S$841)</f>
        <v>0</v>
      </c>
      <c r="V1983" s="30" t="n">
        <f aca="false">U1983+S1983</f>
        <v>0</v>
      </c>
      <c r="W1983" s="30" t="e">
        <f aca="false">V1983/P1983</f>
        <v>#DIV/0!</v>
      </c>
      <c r="X1983" s="8"/>
    </row>
    <row r="1984" customFormat="false" ht="15" hidden="false" customHeight="false" outlineLevel="0" collapsed="false">
      <c r="A1984" s="122"/>
      <c r="B1984" s="122"/>
      <c r="C1984" s="122"/>
      <c r="D1984" s="122"/>
      <c r="E1984" s="122"/>
      <c r="F1984" s="122"/>
      <c r="G1984" s="86"/>
      <c r="H1984" s="61"/>
      <c r="I1984" s="61"/>
      <c r="J1984" s="61"/>
      <c r="K1984" s="122"/>
      <c r="L1984" s="199"/>
      <c r="M1984" s="122"/>
      <c r="N1984" s="442"/>
      <c r="O1984" s="443"/>
      <c r="P1984" s="446"/>
      <c r="Q1984" s="447"/>
      <c r="R1984" s="441"/>
      <c r="S1984" s="30" t="n">
        <f aca="false">P1984*R1984</f>
        <v>0</v>
      </c>
      <c r="T1984" s="30"/>
      <c r="U1984" s="192" t="n">
        <f aca="false">S1984*$T$828/SUM($S$828:$S$841)</f>
        <v>0</v>
      </c>
      <c r="V1984" s="30" t="n">
        <f aca="false">U1984+S1984</f>
        <v>0</v>
      </c>
      <c r="W1984" s="30" t="e">
        <f aca="false">V1984/P1984</f>
        <v>#DIV/0!</v>
      </c>
      <c r="X1984" s="8"/>
    </row>
    <row r="1985" customFormat="false" ht="15" hidden="false" customHeight="false" outlineLevel="0" collapsed="false">
      <c r="A1985" s="122"/>
      <c r="B1985" s="122"/>
      <c r="C1985" s="122"/>
      <c r="D1985" s="122"/>
      <c r="E1985" s="122"/>
      <c r="F1985" s="122"/>
      <c r="G1985" s="86"/>
      <c r="H1985" s="61"/>
      <c r="I1985" s="61"/>
      <c r="J1985" s="61"/>
      <c r="K1985" s="122"/>
      <c r="L1985" s="199"/>
      <c r="M1985" s="122"/>
      <c r="N1985" s="442"/>
      <c r="O1985" s="443"/>
      <c r="P1985" s="446"/>
      <c r="Q1985" s="447"/>
      <c r="R1985" s="441"/>
      <c r="S1985" s="30" t="n">
        <f aca="false">P1985*R1985</f>
        <v>0</v>
      </c>
      <c r="T1985" s="30"/>
      <c r="U1985" s="192" t="n">
        <f aca="false">S1985*$T$828/SUM($S$828:$S$841)</f>
        <v>0</v>
      </c>
      <c r="V1985" s="30" t="n">
        <f aca="false">U1985+S1985</f>
        <v>0</v>
      </c>
      <c r="W1985" s="30" t="e">
        <f aca="false">V1985/P1985</f>
        <v>#DIV/0!</v>
      </c>
      <c r="X1985" s="8"/>
    </row>
    <row r="1986" customFormat="false" ht="15" hidden="false" customHeight="false" outlineLevel="0" collapsed="false">
      <c r="A1986" s="122"/>
      <c r="B1986" s="122"/>
      <c r="C1986" s="122"/>
      <c r="D1986" s="122"/>
      <c r="E1986" s="122"/>
      <c r="F1986" s="122"/>
      <c r="G1986" s="86"/>
      <c r="H1986" s="61"/>
      <c r="I1986" s="61"/>
      <c r="J1986" s="61"/>
      <c r="K1986" s="122"/>
      <c r="L1986" s="199"/>
      <c r="M1986" s="122"/>
      <c r="N1986" s="442"/>
      <c r="O1986" s="443"/>
      <c r="P1986" s="446"/>
      <c r="Q1986" s="447"/>
      <c r="R1986" s="441"/>
      <c r="S1986" s="30" t="n">
        <f aca="false">P1986*R1986</f>
        <v>0</v>
      </c>
      <c r="T1986" s="30"/>
      <c r="U1986" s="192" t="n">
        <f aca="false">S1986*$T$828/SUM($S$828:$S$841)</f>
        <v>0</v>
      </c>
      <c r="V1986" s="30" t="n">
        <f aca="false">U1986+S1986</f>
        <v>0</v>
      </c>
      <c r="W1986" s="30" t="e">
        <f aca="false">V1986/P1986</f>
        <v>#DIV/0!</v>
      </c>
      <c r="X1986" s="8"/>
    </row>
    <row r="1987" customFormat="false" ht="15" hidden="false" customHeight="false" outlineLevel="0" collapsed="false">
      <c r="A1987" s="122"/>
      <c r="B1987" s="122"/>
      <c r="C1987" s="122"/>
      <c r="D1987" s="122"/>
      <c r="E1987" s="122"/>
      <c r="F1987" s="122"/>
      <c r="G1987" s="86"/>
      <c r="H1987" s="61"/>
      <c r="I1987" s="61"/>
      <c r="J1987" s="61"/>
      <c r="K1987" s="122"/>
      <c r="L1987" s="199"/>
      <c r="M1987" s="122"/>
      <c r="N1987" s="442"/>
      <c r="O1987" s="443"/>
      <c r="P1987" s="446"/>
      <c r="Q1987" s="447"/>
      <c r="R1987" s="441"/>
      <c r="S1987" s="30" t="n">
        <f aca="false">P1987*R1987</f>
        <v>0</v>
      </c>
      <c r="T1987" s="30"/>
      <c r="U1987" s="192" t="n">
        <f aca="false">S1987*$T$828/SUM($S$828:$S$841)</f>
        <v>0</v>
      </c>
      <c r="V1987" s="30" t="n">
        <f aca="false">U1987+S1987</f>
        <v>0</v>
      </c>
      <c r="W1987" s="30" t="e">
        <f aca="false">V1987/P1987</f>
        <v>#DIV/0!</v>
      </c>
      <c r="X1987" s="8"/>
    </row>
    <row r="1988" customFormat="false" ht="15" hidden="false" customHeight="false" outlineLevel="0" collapsed="false">
      <c r="A1988" s="122"/>
      <c r="B1988" s="122"/>
      <c r="C1988" s="122"/>
      <c r="D1988" s="122"/>
      <c r="E1988" s="122"/>
      <c r="F1988" s="122"/>
      <c r="G1988" s="86"/>
      <c r="H1988" s="61"/>
      <c r="I1988" s="61"/>
      <c r="J1988" s="61"/>
      <c r="K1988" s="122"/>
      <c r="L1988" s="199"/>
      <c r="M1988" s="122"/>
      <c r="N1988" s="442"/>
      <c r="O1988" s="443"/>
      <c r="P1988" s="446"/>
      <c r="Q1988" s="447"/>
      <c r="R1988" s="441"/>
      <c r="S1988" s="30" t="n">
        <f aca="false">P1988*R1988</f>
        <v>0</v>
      </c>
      <c r="T1988" s="30"/>
      <c r="U1988" s="192" t="n">
        <f aca="false">S1988*$T$828/SUM($S$828:$S$841)</f>
        <v>0</v>
      </c>
      <c r="V1988" s="30" t="n">
        <f aca="false">U1988+S1988</f>
        <v>0</v>
      </c>
      <c r="W1988" s="30" t="e">
        <f aca="false">V1988/P1988</f>
        <v>#DIV/0!</v>
      </c>
      <c r="X1988" s="8"/>
    </row>
    <row r="1989" customFormat="false" ht="15" hidden="false" customHeight="false" outlineLevel="0" collapsed="false">
      <c r="A1989" s="122"/>
      <c r="B1989" s="122"/>
      <c r="C1989" s="122"/>
      <c r="D1989" s="122"/>
      <c r="E1989" s="122"/>
      <c r="F1989" s="122"/>
      <c r="G1989" s="86"/>
      <c r="H1989" s="61"/>
      <c r="I1989" s="61"/>
      <c r="J1989" s="61"/>
      <c r="K1989" s="122"/>
      <c r="L1989" s="199"/>
      <c r="M1989" s="122"/>
      <c r="N1989" s="442"/>
      <c r="O1989" s="443"/>
      <c r="P1989" s="446"/>
      <c r="Q1989" s="447"/>
      <c r="R1989" s="441"/>
      <c r="S1989" s="30" t="n">
        <f aca="false">P1989*R1989</f>
        <v>0</v>
      </c>
      <c r="T1989" s="30"/>
      <c r="U1989" s="192" t="n">
        <f aca="false">S1989*$T$828/SUM($S$828:$S$841)</f>
        <v>0</v>
      </c>
      <c r="V1989" s="30" t="n">
        <f aca="false">U1989+S1989</f>
        <v>0</v>
      </c>
      <c r="W1989" s="30" t="e">
        <f aca="false">V1989/P1989</f>
        <v>#DIV/0!</v>
      </c>
      <c r="X1989" s="8"/>
    </row>
    <row r="1990" customFormat="false" ht="15" hidden="false" customHeight="false" outlineLevel="0" collapsed="false">
      <c r="A1990" s="122"/>
      <c r="B1990" s="122"/>
      <c r="C1990" s="122"/>
      <c r="D1990" s="122"/>
      <c r="E1990" s="122"/>
      <c r="F1990" s="122"/>
      <c r="G1990" s="86"/>
      <c r="H1990" s="61"/>
      <c r="I1990" s="61"/>
      <c r="J1990" s="61"/>
      <c r="K1990" s="122"/>
      <c r="L1990" s="199"/>
      <c r="M1990" s="122"/>
      <c r="N1990" s="442"/>
      <c r="O1990" s="443"/>
      <c r="P1990" s="446"/>
      <c r="Q1990" s="447"/>
      <c r="R1990" s="441"/>
      <c r="S1990" s="30" t="n">
        <f aca="false">P1990*R1990</f>
        <v>0</v>
      </c>
      <c r="T1990" s="30"/>
      <c r="U1990" s="192" t="n">
        <f aca="false">S1990*$T$828/SUM($S$828:$S$841)</f>
        <v>0</v>
      </c>
      <c r="V1990" s="30" t="n">
        <f aca="false">U1990+S1990</f>
        <v>0</v>
      </c>
      <c r="W1990" s="30" t="e">
        <f aca="false">V1990/P1990</f>
        <v>#DIV/0!</v>
      </c>
      <c r="X1990" s="8"/>
    </row>
    <row r="1991" customFormat="false" ht="15" hidden="false" customHeight="false" outlineLevel="0" collapsed="false">
      <c r="A1991" s="122"/>
      <c r="B1991" s="122"/>
      <c r="C1991" s="122"/>
      <c r="D1991" s="122"/>
      <c r="E1991" s="122"/>
      <c r="F1991" s="122"/>
      <c r="G1991" s="86"/>
      <c r="H1991" s="61"/>
      <c r="I1991" s="61"/>
      <c r="J1991" s="61"/>
      <c r="K1991" s="122"/>
      <c r="L1991" s="199"/>
      <c r="M1991" s="122"/>
      <c r="N1991" s="442"/>
      <c r="O1991" s="443"/>
      <c r="P1991" s="446"/>
      <c r="Q1991" s="447"/>
      <c r="R1991" s="441"/>
      <c r="S1991" s="30" t="n">
        <f aca="false">P1991*R1991</f>
        <v>0</v>
      </c>
      <c r="T1991" s="30"/>
      <c r="U1991" s="192" t="n">
        <f aca="false">S1991*$T$828/SUM($S$828:$S$841)</f>
        <v>0</v>
      </c>
      <c r="V1991" s="30" t="n">
        <f aca="false">U1991+S1991</f>
        <v>0</v>
      </c>
      <c r="W1991" s="30" t="e">
        <f aca="false">V1991/P1991</f>
        <v>#DIV/0!</v>
      </c>
      <c r="X1991" s="8"/>
    </row>
    <row r="1992" customFormat="false" ht="15" hidden="false" customHeight="false" outlineLevel="0" collapsed="false">
      <c r="A1992" s="122"/>
      <c r="B1992" s="122"/>
      <c r="C1992" s="122"/>
      <c r="D1992" s="122"/>
      <c r="E1992" s="122"/>
      <c r="F1992" s="122"/>
      <c r="G1992" s="86"/>
      <c r="H1992" s="61"/>
      <c r="I1992" s="61"/>
      <c r="J1992" s="61"/>
      <c r="K1992" s="122"/>
      <c r="L1992" s="199"/>
      <c r="M1992" s="122"/>
      <c r="N1992" s="442"/>
      <c r="O1992" s="443"/>
      <c r="P1992" s="446"/>
      <c r="Q1992" s="447"/>
      <c r="R1992" s="441"/>
      <c r="S1992" s="30" t="n">
        <f aca="false">P1992*R1992</f>
        <v>0</v>
      </c>
      <c r="T1992" s="30"/>
      <c r="U1992" s="192" t="n">
        <f aca="false">S1992*$T$828/SUM($S$828:$S$841)</f>
        <v>0</v>
      </c>
      <c r="V1992" s="30" t="n">
        <f aca="false">U1992+S1992</f>
        <v>0</v>
      </c>
      <c r="W1992" s="30" t="e">
        <f aca="false">V1992/P1992</f>
        <v>#DIV/0!</v>
      </c>
      <c r="X1992" s="8"/>
    </row>
    <row r="1993" customFormat="false" ht="15" hidden="false" customHeight="false" outlineLevel="0" collapsed="false">
      <c r="A1993" s="122"/>
      <c r="B1993" s="122"/>
      <c r="C1993" s="122"/>
      <c r="D1993" s="122"/>
      <c r="E1993" s="122"/>
      <c r="F1993" s="122"/>
      <c r="G1993" s="86"/>
      <c r="H1993" s="61"/>
      <c r="I1993" s="61"/>
      <c r="J1993" s="61"/>
      <c r="K1993" s="122"/>
      <c r="L1993" s="199"/>
      <c r="M1993" s="122"/>
      <c r="N1993" s="442"/>
      <c r="O1993" s="443"/>
      <c r="P1993" s="446"/>
      <c r="Q1993" s="447"/>
      <c r="R1993" s="441"/>
      <c r="S1993" s="30" t="n">
        <f aca="false">P1993*R1993</f>
        <v>0</v>
      </c>
      <c r="T1993" s="30"/>
      <c r="U1993" s="192" t="n">
        <f aca="false">S1993*$T$828/SUM($S$828:$S$841)</f>
        <v>0</v>
      </c>
      <c r="V1993" s="30" t="n">
        <f aca="false">U1993+S1993</f>
        <v>0</v>
      </c>
      <c r="W1993" s="30" t="e">
        <f aca="false">V1993/P1993</f>
        <v>#DIV/0!</v>
      </c>
      <c r="X1993" s="8"/>
    </row>
    <row r="1994" customFormat="false" ht="15" hidden="false" customHeight="false" outlineLevel="0" collapsed="false">
      <c r="A1994" s="122"/>
      <c r="B1994" s="122"/>
      <c r="C1994" s="122"/>
      <c r="D1994" s="122"/>
      <c r="E1994" s="122"/>
      <c r="F1994" s="122"/>
      <c r="G1994" s="86"/>
      <c r="H1994" s="61"/>
      <c r="I1994" s="61"/>
      <c r="J1994" s="61"/>
      <c r="K1994" s="122"/>
      <c r="L1994" s="199"/>
      <c r="M1994" s="122"/>
      <c r="N1994" s="442"/>
      <c r="O1994" s="443"/>
      <c r="P1994" s="446"/>
      <c r="Q1994" s="447"/>
      <c r="R1994" s="441"/>
      <c r="S1994" s="30" t="n">
        <f aca="false">P1994*R1994</f>
        <v>0</v>
      </c>
      <c r="T1994" s="30"/>
      <c r="U1994" s="192" t="n">
        <f aca="false">S1994*$T$828/SUM($S$828:$S$841)</f>
        <v>0</v>
      </c>
      <c r="V1994" s="30" t="n">
        <f aca="false">U1994+S1994</f>
        <v>0</v>
      </c>
      <c r="W1994" s="30" t="e">
        <f aca="false">V1994/P1994</f>
        <v>#DIV/0!</v>
      </c>
      <c r="X1994" s="8"/>
    </row>
    <row r="1995" customFormat="false" ht="15" hidden="false" customHeight="false" outlineLevel="0" collapsed="false">
      <c r="A1995" s="122"/>
      <c r="B1995" s="122"/>
      <c r="C1995" s="122"/>
      <c r="D1995" s="122"/>
      <c r="E1995" s="122"/>
      <c r="F1995" s="122"/>
      <c r="G1995" s="86"/>
      <c r="H1995" s="61"/>
      <c r="I1995" s="61"/>
      <c r="J1995" s="61"/>
      <c r="K1995" s="122"/>
      <c r="L1995" s="199"/>
      <c r="M1995" s="122"/>
      <c r="N1995" s="442"/>
      <c r="O1995" s="443"/>
      <c r="P1995" s="446"/>
      <c r="Q1995" s="447"/>
      <c r="R1995" s="441"/>
      <c r="S1995" s="30" t="n">
        <f aca="false">P1995*R1995</f>
        <v>0</v>
      </c>
      <c r="T1995" s="30"/>
      <c r="U1995" s="192" t="n">
        <f aca="false">S1995*$T$828/SUM($S$828:$S$841)</f>
        <v>0</v>
      </c>
      <c r="V1995" s="30" t="n">
        <f aca="false">U1995+S1995</f>
        <v>0</v>
      </c>
      <c r="W1995" s="30" t="e">
        <f aca="false">V1995/P1995</f>
        <v>#DIV/0!</v>
      </c>
      <c r="X1995" s="8"/>
    </row>
    <row r="1996" customFormat="false" ht="15" hidden="false" customHeight="false" outlineLevel="0" collapsed="false">
      <c r="A1996" s="122"/>
      <c r="B1996" s="122"/>
      <c r="C1996" s="122"/>
      <c r="D1996" s="122"/>
      <c r="E1996" s="122"/>
      <c r="F1996" s="122"/>
      <c r="G1996" s="86"/>
      <c r="H1996" s="61"/>
      <c r="I1996" s="61"/>
      <c r="J1996" s="61"/>
      <c r="K1996" s="122"/>
      <c r="L1996" s="199"/>
      <c r="M1996" s="122"/>
      <c r="N1996" s="63"/>
      <c r="O1996" s="63"/>
      <c r="P1996" s="63"/>
      <c r="Q1996" s="63"/>
      <c r="R1996" s="422"/>
      <c r="S1996" s="30" t="n">
        <f aca="false">P1996*R1996</f>
        <v>0</v>
      </c>
      <c r="T1996" s="123"/>
      <c r="U1996" s="192" t="n">
        <f aca="false">S1996*$T$828/SUM($S$828:$S$841)</f>
        <v>0</v>
      </c>
      <c r="V1996" s="30" t="n">
        <f aca="false">U1996+S1996</f>
        <v>0</v>
      </c>
      <c r="W1996" s="30" t="e">
        <f aca="false">V1996/P1996</f>
        <v>#DIV/0!</v>
      </c>
    </row>
    <row r="1997" customFormat="false" ht="15" hidden="false" customHeight="false" outlineLevel="0" collapsed="false">
      <c r="A1997" s="122"/>
      <c r="B1997" s="122"/>
      <c r="C1997" s="122"/>
      <c r="D1997" s="122"/>
      <c r="E1997" s="122"/>
      <c r="F1997" s="122"/>
      <c r="G1997" s="86"/>
      <c r="H1997" s="61"/>
      <c r="I1997" s="61"/>
      <c r="J1997" s="61"/>
      <c r="K1997" s="122"/>
      <c r="L1997" s="199"/>
      <c r="M1997" s="122"/>
      <c r="N1997" s="63"/>
      <c r="O1997" s="63"/>
      <c r="P1997" s="63"/>
      <c r="Q1997" s="63"/>
      <c r="R1997" s="422"/>
      <c r="S1997" s="30" t="n">
        <f aca="false">P1997*R1997</f>
        <v>0</v>
      </c>
      <c r="T1997" s="123"/>
      <c r="U1997" s="192" t="n">
        <f aca="false">S1997*$T$828/SUM($S$828:$S$841)</f>
        <v>0</v>
      </c>
      <c r="V1997" s="30" t="n">
        <f aca="false">U1997+S1997</f>
        <v>0</v>
      </c>
      <c r="W1997" s="30" t="e">
        <f aca="false">V1997/P1997</f>
        <v>#DIV/0!</v>
      </c>
    </row>
    <row r="1998" customFormat="false" ht="15" hidden="false" customHeight="false" outlineLevel="0" collapsed="false">
      <c r="A1998" s="122"/>
      <c r="B1998" s="122"/>
      <c r="C1998" s="122"/>
      <c r="D1998" s="122"/>
      <c r="E1998" s="122"/>
      <c r="F1998" s="122"/>
      <c r="G1998" s="86"/>
      <c r="H1998" s="61"/>
      <c r="I1998" s="61"/>
      <c r="J1998" s="61"/>
      <c r="K1998" s="122"/>
      <c r="L1998" s="199"/>
      <c r="M1998" s="122"/>
      <c r="N1998" s="63"/>
      <c r="O1998" s="63"/>
      <c r="P1998" s="63"/>
      <c r="Q1998" s="63"/>
      <c r="R1998" s="422"/>
      <c r="S1998" s="30" t="n">
        <f aca="false">P1998*R1998</f>
        <v>0</v>
      </c>
      <c r="T1998" s="123"/>
      <c r="U1998" s="192" t="n">
        <f aca="false">S1998*$T$828/SUM($S$828:$S$841)</f>
        <v>0</v>
      </c>
      <c r="V1998" s="30" t="n">
        <f aca="false">U1998+S1998</f>
        <v>0</v>
      </c>
      <c r="W1998" s="30" t="e">
        <f aca="false">V1998/P1998</f>
        <v>#DIV/0!</v>
      </c>
    </row>
    <row r="1999" customFormat="false" ht="15" hidden="false" customHeight="false" outlineLevel="0" collapsed="false">
      <c r="A1999" s="122"/>
      <c r="B1999" s="122"/>
      <c r="C1999" s="122"/>
      <c r="D1999" s="122"/>
      <c r="E1999" s="122"/>
      <c r="F1999" s="122"/>
      <c r="G1999" s="86"/>
      <c r="H1999" s="61"/>
      <c r="I1999" s="61"/>
      <c r="J1999" s="61"/>
      <c r="K1999" s="122"/>
      <c r="L1999" s="199"/>
      <c r="M1999" s="122"/>
      <c r="N1999" s="63"/>
      <c r="O1999" s="63"/>
      <c r="P1999" s="63"/>
      <c r="Q1999" s="63"/>
      <c r="R1999" s="422"/>
      <c r="S1999" s="30" t="n">
        <f aca="false">P1999*R1999</f>
        <v>0</v>
      </c>
      <c r="T1999" s="123"/>
      <c r="U1999" s="192" t="n">
        <f aca="false">S1999*$T$828/SUM($S$828:$S$841)</f>
        <v>0</v>
      </c>
      <c r="V1999" s="30" t="n">
        <f aca="false">U1999+S1999</f>
        <v>0</v>
      </c>
      <c r="W1999" s="30" t="e">
        <f aca="false">V1999/P1999</f>
        <v>#DIV/0!</v>
      </c>
    </row>
    <row r="2000" customFormat="false" ht="15" hidden="false" customHeight="false" outlineLevel="0" collapsed="false">
      <c r="A2000" s="122"/>
      <c r="B2000" s="122"/>
      <c r="C2000" s="122"/>
      <c r="D2000" s="122"/>
      <c r="E2000" s="122"/>
      <c r="F2000" s="122"/>
      <c r="G2000" s="86"/>
      <c r="H2000" s="61"/>
      <c r="I2000" s="61"/>
      <c r="J2000" s="61"/>
      <c r="K2000" s="122"/>
      <c r="L2000" s="199"/>
      <c r="M2000" s="122"/>
      <c r="N2000" s="63"/>
      <c r="O2000" s="63"/>
      <c r="P2000" s="63"/>
      <c r="Q2000" s="63"/>
      <c r="R2000" s="422"/>
      <c r="S2000" s="30" t="n">
        <f aca="false">P2000*R2000</f>
        <v>0</v>
      </c>
      <c r="T2000" s="123"/>
      <c r="U2000" s="192" t="n">
        <f aca="false">S2000*$T$828/SUM($S$828:$S$841)</f>
        <v>0</v>
      </c>
      <c r="V2000" s="30" t="n">
        <f aca="false">U2000+S2000</f>
        <v>0</v>
      </c>
      <c r="W2000" s="30" t="e">
        <f aca="false">V2000/P2000</f>
        <v>#DIV/0!</v>
      </c>
    </row>
    <row r="2001" customFormat="false" ht="15" hidden="false" customHeight="false" outlineLevel="0" collapsed="false">
      <c r="A2001" s="122"/>
      <c r="B2001" s="122"/>
      <c r="C2001" s="122"/>
      <c r="D2001" s="122"/>
      <c r="E2001" s="122"/>
      <c r="F2001" s="122"/>
      <c r="G2001" s="86"/>
      <c r="H2001" s="61"/>
      <c r="I2001" s="61"/>
      <c r="J2001" s="61"/>
      <c r="K2001" s="122"/>
      <c r="L2001" s="199"/>
      <c r="M2001" s="122"/>
      <c r="N2001" s="63"/>
      <c r="O2001" s="63"/>
      <c r="P2001" s="63"/>
      <c r="Q2001" s="63"/>
      <c r="R2001" s="422"/>
      <c r="S2001" s="30" t="n">
        <f aca="false">P2001*R2001</f>
        <v>0</v>
      </c>
      <c r="T2001" s="123"/>
      <c r="U2001" s="192" t="n">
        <f aca="false">S2001*$T$828/SUM($S$828:$S$841)</f>
        <v>0</v>
      </c>
      <c r="V2001" s="30" t="n">
        <f aca="false">U2001+S2001</f>
        <v>0</v>
      </c>
      <c r="W2001" s="30" t="e">
        <f aca="false">V2001/P2001</f>
        <v>#DIV/0!</v>
      </c>
    </row>
    <row r="2002" customFormat="false" ht="15" hidden="false" customHeight="false" outlineLevel="0" collapsed="false">
      <c r="A2002" s="122"/>
      <c r="B2002" s="122"/>
      <c r="C2002" s="122"/>
      <c r="D2002" s="122"/>
      <c r="E2002" s="122"/>
      <c r="F2002" s="122"/>
      <c r="G2002" s="86"/>
      <c r="H2002" s="61"/>
      <c r="I2002" s="61"/>
      <c r="J2002" s="61"/>
      <c r="K2002" s="122"/>
      <c r="L2002" s="199"/>
      <c r="M2002" s="122"/>
      <c r="N2002" s="63"/>
      <c r="O2002" s="63"/>
      <c r="P2002" s="63"/>
      <c r="Q2002" s="63"/>
      <c r="R2002" s="422"/>
      <c r="S2002" s="30" t="n">
        <f aca="false">P2002*R2002</f>
        <v>0</v>
      </c>
      <c r="T2002" s="123"/>
      <c r="U2002" s="192" t="n">
        <f aca="false">S2002*$T$828/SUM($S$828:$S$841)</f>
        <v>0</v>
      </c>
      <c r="V2002" s="30" t="n">
        <f aca="false">U2002+S2002</f>
        <v>0</v>
      </c>
      <c r="W2002" s="30" t="e">
        <f aca="false">V2002/P2002</f>
        <v>#DIV/0!</v>
      </c>
    </row>
    <row r="2003" customFormat="false" ht="15" hidden="false" customHeight="false" outlineLevel="0" collapsed="false">
      <c r="A2003" s="122"/>
      <c r="B2003" s="122"/>
      <c r="C2003" s="122"/>
      <c r="D2003" s="122"/>
      <c r="E2003" s="122"/>
      <c r="F2003" s="122"/>
      <c r="G2003" s="86"/>
      <c r="H2003" s="61"/>
      <c r="I2003" s="61"/>
      <c r="J2003" s="61"/>
      <c r="K2003" s="122"/>
      <c r="L2003" s="199"/>
      <c r="M2003" s="122"/>
      <c r="N2003" s="63"/>
      <c r="O2003" s="63"/>
      <c r="P2003" s="63"/>
      <c r="Q2003" s="63"/>
      <c r="R2003" s="422"/>
      <c r="S2003" s="30" t="n">
        <f aca="false">P2003*R2003</f>
        <v>0</v>
      </c>
      <c r="T2003" s="123"/>
      <c r="U2003" s="192" t="n">
        <f aca="false">S2003*$T$828/SUM($S$828:$S$841)</f>
        <v>0</v>
      </c>
      <c r="V2003" s="30" t="n">
        <f aca="false">U2003+S2003</f>
        <v>0</v>
      </c>
      <c r="W2003" s="30" t="e">
        <f aca="false">V2003/P2003</f>
        <v>#DIV/0!</v>
      </c>
    </row>
    <row r="2004" customFormat="false" ht="15" hidden="false" customHeight="false" outlineLevel="0" collapsed="false">
      <c r="A2004" s="122"/>
      <c r="B2004" s="122"/>
      <c r="C2004" s="122"/>
      <c r="D2004" s="122"/>
      <c r="E2004" s="122"/>
      <c r="F2004" s="122"/>
      <c r="G2004" s="86"/>
      <c r="H2004" s="61"/>
      <c r="I2004" s="61"/>
      <c r="J2004" s="61"/>
      <c r="K2004" s="122"/>
      <c r="L2004" s="199"/>
      <c r="M2004" s="122"/>
      <c r="N2004" s="63"/>
      <c r="O2004" s="63"/>
      <c r="P2004" s="63"/>
      <c r="Q2004" s="63"/>
      <c r="R2004" s="422"/>
      <c r="S2004" s="30" t="n">
        <f aca="false">P2004*R2004</f>
        <v>0</v>
      </c>
      <c r="T2004" s="123"/>
      <c r="U2004" s="192" t="n">
        <f aca="false">S2004*$T$828/SUM($S$828:$S$841)</f>
        <v>0</v>
      </c>
      <c r="V2004" s="30" t="n">
        <f aca="false">U2004+S2004</f>
        <v>0</v>
      </c>
      <c r="W2004" s="30" t="e">
        <f aca="false">V2004/P2004</f>
        <v>#DIV/0!</v>
      </c>
    </row>
    <row r="2005" customFormat="false" ht="15" hidden="false" customHeight="false" outlineLevel="0" collapsed="false">
      <c r="A2005" s="122"/>
      <c r="B2005" s="122"/>
      <c r="C2005" s="122"/>
      <c r="D2005" s="122"/>
      <c r="E2005" s="122"/>
      <c r="F2005" s="122"/>
      <c r="G2005" s="86"/>
      <c r="H2005" s="61"/>
      <c r="I2005" s="61"/>
      <c r="J2005" s="61"/>
      <c r="K2005" s="122"/>
      <c r="L2005" s="199"/>
      <c r="M2005" s="122"/>
      <c r="N2005" s="63"/>
      <c r="O2005" s="63"/>
      <c r="P2005" s="63"/>
      <c r="Q2005" s="63"/>
      <c r="R2005" s="422"/>
      <c r="S2005" s="30" t="n">
        <f aca="false">P2005*R2005</f>
        <v>0</v>
      </c>
      <c r="T2005" s="123"/>
      <c r="U2005" s="192" t="n">
        <f aca="false">S2005*$T$828/SUM($S$828:$S$841)</f>
        <v>0</v>
      </c>
      <c r="V2005" s="30" t="n">
        <f aca="false">U2005+S2005</f>
        <v>0</v>
      </c>
      <c r="W2005" s="30" t="e">
        <f aca="false">V2005/P2005</f>
        <v>#DIV/0!</v>
      </c>
    </row>
    <row r="2006" customFormat="false" ht="15" hidden="false" customHeight="false" outlineLevel="0" collapsed="false">
      <c r="A2006" s="122"/>
      <c r="B2006" s="122"/>
      <c r="C2006" s="122"/>
      <c r="D2006" s="122"/>
      <c r="E2006" s="122"/>
      <c r="F2006" s="122"/>
      <c r="G2006" s="86"/>
      <c r="H2006" s="61"/>
      <c r="I2006" s="61"/>
      <c r="J2006" s="61"/>
      <c r="K2006" s="122"/>
      <c r="L2006" s="199"/>
      <c r="M2006" s="122"/>
      <c r="N2006" s="63"/>
      <c r="O2006" s="63"/>
      <c r="P2006" s="63"/>
      <c r="Q2006" s="63"/>
      <c r="R2006" s="422"/>
      <c r="S2006" s="30" t="n">
        <f aca="false">P2006*R2006</f>
        <v>0</v>
      </c>
      <c r="T2006" s="123"/>
      <c r="U2006" s="192" t="n">
        <f aca="false">S2006*$T$828/SUM($S$828:$S$841)</f>
        <v>0</v>
      </c>
      <c r="V2006" s="30" t="n">
        <f aca="false">U2006+S2006</f>
        <v>0</v>
      </c>
      <c r="W2006" s="30" t="e">
        <f aca="false">V2006/P2006</f>
        <v>#DIV/0!</v>
      </c>
    </row>
    <row r="2007" customFormat="false" ht="15" hidden="false" customHeight="false" outlineLevel="0" collapsed="false">
      <c r="A2007" s="122"/>
      <c r="B2007" s="122"/>
      <c r="C2007" s="122"/>
      <c r="D2007" s="122"/>
      <c r="E2007" s="122"/>
      <c r="F2007" s="122"/>
      <c r="G2007" s="86"/>
      <c r="H2007" s="61"/>
      <c r="I2007" s="61"/>
      <c r="J2007" s="61"/>
      <c r="K2007" s="122"/>
      <c r="L2007" s="199"/>
      <c r="M2007" s="122"/>
      <c r="N2007" s="63"/>
      <c r="O2007" s="63"/>
      <c r="P2007" s="63"/>
      <c r="Q2007" s="63"/>
      <c r="R2007" s="422"/>
      <c r="S2007" s="30" t="n">
        <f aca="false">P2007*R2007</f>
        <v>0</v>
      </c>
      <c r="T2007" s="123"/>
      <c r="U2007" s="192" t="n">
        <f aca="false">S2007*$T$828/SUM($S$828:$S$841)</f>
        <v>0</v>
      </c>
      <c r="V2007" s="30" t="n">
        <f aca="false">U2007+S2007</f>
        <v>0</v>
      </c>
      <c r="W2007" s="30" t="e">
        <f aca="false">V2007/P2007</f>
        <v>#DIV/0!</v>
      </c>
    </row>
    <row r="2008" customFormat="false" ht="15" hidden="false" customHeight="false" outlineLevel="0" collapsed="false">
      <c r="A2008" s="122"/>
      <c r="B2008" s="122"/>
      <c r="C2008" s="122"/>
      <c r="D2008" s="122"/>
      <c r="E2008" s="122"/>
      <c r="F2008" s="122"/>
      <c r="G2008" s="86"/>
      <c r="H2008" s="61"/>
      <c r="I2008" s="61"/>
      <c r="J2008" s="61"/>
      <c r="K2008" s="122"/>
      <c r="L2008" s="199"/>
      <c r="M2008" s="122"/>
      <c r="N2008" s="63"/>
      <c r="O2008" s="63"/>
      <c r="P2008" s="63"/>
      <c r="Q2008" s="63"/>
      <c r="R2008" s="422"/>
      <c r="S2008" s="30" t="n">
        <f aca="false">P2008*R2008</f>
        <v>0</v>
      </c>
      <c r="T2008" s="123"/>
      <c r="U2008" s="192" t="n">
        <f aca="false">S2008*$T$828/SUM($S$828:$S$841)</f>
        <v>0</v>
      </c>
      <c r="V2008" s="30" t="n">
        <f aca="false">U2008+S2008</f>
        <v>0</v>
      </c>
      <c r="W2008" s="30" t="e">
        <f aca="false">V2008/P2008</f>
        <v>#DIV/0!</v>
      </c>
    </row>
    <row r="2009" customFormat="false" ht="15" hidden="false" customHeight="false" outlineLevel="0" collapsed="false">
      <c r="A2009" s="122"/>
      <c r="B2009" s="122"/>
      <c r="C2009" s="122"/>
      <c r="D2009" s="122"/>
      <c r="E2009" s="122"/>
      <c r="F2009" s="122"/>
      <c r="G2009" s="86"/>
      <c r="H2009" s="61"/>
      <c r="I2009" s="61"/>
      <c r="J2009" s="61"/>
      <c r="K2009" s="122"/>
      <c r="L2009" s="199"/>
      <c r="M2009" s="122"/>
      <c r="N2009" s="63"/>
      <c r="O2009" s="63"/>
      <c r="P2009" s="63"/>
      <c r="Q2009" s="63"/>
      <c r="R2009" s="422"/>
      <c r="S2009" s="30" t="n">
        <f aca="false">P2009*R2009</f>
        <v>0</v>
      </c>
      <c r="T2009" s="123"/>
      <c r="U2009" s="192" t="n">
        <f aca="false">S2009*$T$828/SUM($S$828:$S$841)</f>
        <v>0</v>
      </c>
      <c r="V2009" s="30" t="n">
        <f aca="false">U2009+S2009</f>
        <v>0</v>
      </c>
      <c r="W2009" s="30" t="e">
        <f aca="false">V2009/P2009</f>
        <v>#DIV/0!</v>
      </c>
    </row>
    <row r="2010" customFormat="false" ht="15" hidden="false" customHeight="false" outlineLevel="0" collapsed="false">
      <c r="A2010" s="122"/>
      <c r="B2010" s="122"/>
      <c r="C2010" s="122"/>
      <c r="D2010" s="122"/>
      <c r="E2010" s="122"/>
      <c r="F2010" s="122"/>
      <c r="G2010" s="86"/>
      <c r="H2010" s="61"/>
      <c r="I2010" s="61"/>
      <c r="J2010" s="61"/>
      <c r="K2010" s="122"/>
      <c r="L2010" s="199"/>
      <c r="M2010" s="122"/>
      <c r="N2010" s="63"/>
      <c r="O2010" s="63"/>
      <c r="P2010" s="63"/>
      <c r="Q2010" s="63"/>
      <c r="R2010" s="422"/>
      <c r="S2010" s="30" t="n">
        <f aca="false">P2010*R2010</f>
        <v>0</v>
      </c>
      <c r="T2010" s="123"/>
      <c r="U2010" s="192" t="n">
        <f aca="false">S2010*$T$828/SUM($S$828:$S$841)</f>
        <v>0</v>
      </c>
      <c r="V2010" s="30" t="n">
        <f aca="false">U2010+S2010</f>
        <v>0</v>
      </c>
      <c r="W2010" s="30" t="e">
        <f aca="false">V2010/P2010</f>
        <v>#DIV/0!</v>
      </c>
    </row>
    <row r="2011" customFormat="false" ht="15" hidden="false" customHeight="false" outlineLevel="0" collapsed="false">
      <c r="A2011" s="122"/>
      <c r="B2011" s="122"/>
      <c r="C2011" s="122"/>
      <c r="D2011" s="122"/>
      <c r="E2011" s="122"/>
      <c r="F2011" s="122"/>
      <c r="G2011" s="86"/>
      <c r="H2011" s="61"/>
      <c r="I2011" s="61"/>
      <c r="J2011" s="61"/>
      <c r="K2011" s="122"/>
      <c r="L2011" s="199"/>
      <c r="M2011" s="122"/>
      <c r="N2011" s="63"/>
      <c r="O2011" s="63"/>
      <c r="P2011" s="63"/>
      <c r="Q2011" s="63"/>
      <c r="R2011" s="422"/>
      <c r="S2011" s="30" t="n">
        <f aca="false">P2011*R2011</f>
        <v>0</v>
      </c>
      <c r="T2011" s="123"/>
      <c r="U2011" s="192" t="n">
        <f aca="false">S2011*$T$828/SUM($S$828:$S$841)</f>
        <v>0</v>
      </c>
      <c r="V2011" s="30" t="n">
        <f aca="false">U2011+S2011</f>
        <v>0</v>
      </c>
      <c r="W2011" s="30" t="e">
        <f aca="false">V2011/P2011</f>
        <v>#DIV/0!</v>
      </c>
    </row>
    <row r="2012" customFormat="false" ht="15" hidden="false" customHeight="false" outlineLevel="0" collapsed="false">
      <c r="A2012" s="122"/>
      <c r="B2012" s="122"/>
      <c r="C2012" s="122"/>
      <c r="D2012" s="122"/>
      <c r="E2012" s="122"/>
      <c r="F2012" s="122"/>
      <c r="G2012" s="86"/>
      <c r="H2012" s="61"/>
      <c r="I2012" s="61"/>
      <c r="J2012" s="61"/>
      <c r="K2012" s="122"/>
      <c r="L2012" s="199"/>
      <c r="M2012" s="122"/>
      <c r="N2012" s="63"/>
      <c r="O2012" s="63"/>
      <c r="P2012" s="63"/>
      <c r="Q2012" s="63"/>
      <c r="R2012" s="422"/>
      <c r="S2012" s="30" t="n">
        <f aca="false">P2012*R2012</f>
        <v>0</v>
      </c>
      <c r="T2012" s="123"/>
      <c r="U2012" s="192" t="n">
        <f aca="false">S2012*$T$828/SUM($S$828:$S$841)</f>
        <v>0</v>
      </c>
      <c r="V2012" s="30" t="n">
        <f aca="false">U2012+S2012</f>
        <v>0</v>
      </c>
      <c r="W2012" s="30" t="e">
        <f aca="false">V2012/P2012</f>
        <v>#DIV/0!</v>
      </c>
    </row>
    <row r="2013" customFormat="false" ht="15" hidden="false" customHeight="false" outlineLevel="0" collapsed="false">
      <c r="A2013" s="122"/>
      <c r="B2013" s="122"/>
      <c r="C2013" s="122"/>
      <c r="D2013" s="122"/>
      <c r="E2013" s="122"/>
      <c r="F2013" s="122"/>
      <c r="G2013" s="86"/>
      <c r="H2013" s="61"/>
      <c r="I2013" s="61"/>
      <c r="J2013" s="61"/>
      <c r="K2013" s="122"/>
      <c r="L2013" s="199"/>
      <c r="M2013" s="122"/>
      <c r="N2013" s="63"/>
      <c r="O2013" s="63"/>
      <c r="P2013" s="63"/>
      <c r="Q2013" s="63"/>
      <c r="R2013" s="422"/>
      <c r="S2013" s="30" t="n">
        <f aca="false">P2013*R2013</f>
        <v>0</v>
      </c>
      <c r="T2013" s="123"/>
      <c r="U2013" s="192" t="n">
        <f aca="false">S2013*$T$828/SUM($S$828:$S$841)</f>
        <v>0</v>
      </c>
      <c r="V2013" s="30" t="n">
        <f aca="false">U2013+S2013</f>
        <v>0</v>
      </c>
      <c r="W2013" s="30" t="e">
        <f aca="false">V2013/P2013</f>
        <v>#DIV/0!</v>
      </c>
    </row>
    <row r="2014" customFormat="false" ht="15" hidden="false" customHeight="false" outlineLevel="0" collapsed="false">
      <c r="A2014" s="122"/>
      <c r="B2014" s="122"/>
      <c r="C2014" s="122"/>
      <c r="D2014" s="122"/>
      <c r="E2014" s="122"/>
      <c r="F2014" s="122"/>
      <c r="G2014" s="86"/>
      <c r="H2014" s="61"/>
      <c r="I2014" s="61"/>
      <c r="J2014" s="61"/>
      <c r="K2014" s="122"/>
      <c r="L2014" s="199"/>
      <c r="M2014" s="122"/>
      <c r="N2014" s="63"/>
      <c r="O2014" s="63"/>
      <c r="P2014" s="63"/>
      <c r="Q2014" s="63"/>
      <c r="R2014" s="422"/>
      <c r="S2014" s="30" t="n">
        <f aca="false">P2014*R2014</f>
        <v>0</v>
      </c>
      <c r="T2014" s="123"/>
      <c r="U2014" s="192" t="n">
        <f aca="false">S2014*$T$828/SUM($S$828:$S$841)</f>
        <v>0</v>
      </c>
      <c r="V2014" s="30" t="n">
        <f aca="false">U2014+S2014</f>
        <v>0</v>
      </c>
      <c r="W2014" s="30" t="e">
        <f aca="false">V2014/P2014</f>
        <v>#DIV/0!</v>
      </c>
    </row>
    <row r="2015" customFormat="false" ht="15" hidden="false" customHeight="false" outlineLevel="0" collapsed="false">
      <c r="A2015" s="122"/>
      <c r="B2015" s="122"/>
      <c r="C2015" s="122"/>
      <c r="D2015" s="122"/>
      <c r="E2015" s="122"/>
      <c r="F2015" s="122"/>
      <c r="G2015" s="86"/>
      <c r="H2015" s="61"/>
      <c r="I2015" s="61"/>
      <c r="J2015" s="61"/>
      <c r="K2015" s="122"/>
      <c r="L2015" s="199"/>
      <c r="M2015" s="122"/>
      <c r="N2015" s="63"/>
      <c r="O2015" s="63"/>
      <c r="P2015" s="63"/>
      <c r="Q2015" s="63"/>
      <c r="R2015" s="422"/>
      <c r="S2015" s="30" t="n">
        <f aca="false">P2015*R2015</f>
        <v>0</v>
      </c>
      <c r="T2015" s="123"/>
      <c r="U2015" s="192" t="n">
        <f aca="false">S2015*$T$828/SUM($S$828:$S$841)</f>
        <v>0</v>
      </c>
      <c r="V2015" s="30" t="n">
        <f aca="false">U2015+S2015</f>
        <v>0</v>
      </c>
      <c r="W2015" s="30" t="e">
        <f aca="false">V2015/P2015</f>
        <v>#DIV/0!</v>
      </c>
    </row>
    <row r="2016" customFormat="false" ht="15" hidden="false" customHeight="false" outlineLevel="0" collapsed="false">
      <c r="A2016" s="122"/>
      <c r="B2016" s="122"/>
      <c r="C2016" s="122"/>
      <c r="D2016" s="122"/>
      <c r="E2016" s="122"/>
      <c r="F2016" s="122"/>
      <c r="G2016" s="86"/>
      <c r="H2016" s="61"/>
      <c r="I2016" s="61"/>
      <c r="J2016" s="61"/>
      <c r="K2016" s="122"/>
      <c r="L2016" s="199"/>
      <c r="M2016" s="122"/>
      <c r="N2016" s="63"/>
      <c r="O2016" s="63"/>
      <c r="P2016" s="63"/>
      <c r="Q2016" s="63"/>
      <c r="R2016" s="422"/>
      <c r="S2016" s="30" t="n">
        <f aca="false">P2016*R2016</f>
        <v>0</v>
      </c>
      <c r="T2016" s="123"/>
      <c r="U2016" s="192" t="n">
        <f aca="false">S2016*$T$828/SUM($S$828:$S$841)</f>
        <v>0</v>
      </c>
      <c r="V2016" s="30" t="n">
        <f aca="false">U2016+S2016</f>
        <v>0</v>
      </c>
      <c r="W2016" s="30" t="e">
        <f aca="false">V2016/P2016</f>
        <v>#DIV/0!</v>
      </c>
    </row>
    <row r="2017" customFormat="false" ht="15" hidden="false" customHeight="false" outlineLevel="0" collapsed="false">
      <c r="A2017" s="122"/>
      <c r="B2017" s="122"/>
      <c r="C2017" s="122"/>
      <c r="D2017" s="122"/>
      <c r="E2017" s="122"/>
      <c r="F2017" s="122"/>
      <c r="G2017" s="86"/>
      <c r="H2017" s="61"/>
      <c r="I2017" s="61"/>
      <c r="J2017" s="61"/>
      <c r="K2017" s="122"/>
      <c r="L2017" s="199"/>
      <c r="M2017" s="122"/>
      <c r="N2017" s="63"/>
      <c r="O2017" s="63"/>
      <c r="P2017" s="63"/>
      <c r="Q2017" s="63"/>
      <c r="R2017" s="422"/>
      <c r="S2017" s="30" t="n">
        <f aca="false">P2017*R2017</f>
        <v>0</v>
      </c>
      <c r="T2017" s="123"/>
      <c r="U2017" s="192" t="n">
        <f aca="false">S2017*$T$828/SUM($S$828:$S$841)</f>
        <v>0</v>
      </c>
      <c r="V2017" s="30" t="n">
        <f aca="false">U2017+S2017</f>
        <v>0</v>
      </c>
      <c r="W2017" s="30" t="e">
        <f aca="false">V2017/P2017</f>
        <v>#DIV/0!</v>
      </c>
    </row>
    <row r="2018" customFormat="false" ht="15" hidden="false" customHeight="false" outlineLevel="0" collapsed="false">
      <c r="A2018" s="122"/>
      <c r="B2018" s="122"/>
      <c r="C2018" s="122"/>
      <c r="D2018" s="122"/>
      <c r="E2018" s="122"/>
      <c r="F2018" s="122"/>
      <c r="G2018" s="86"/>
      <c r="H2018" s="61"/>
      <c r="I2018" s="61"/>
      <c r="J2018" s="61"/>
      <c r="K2018" s="122"/>
      <c r="L2018" s="199"/>
      <c r="M2018" s="122"/>
      <c r="N2018" s="63"/>
      <c r="O2018" s="63"/>
      <c r="P2018" s="63"/>
      <c r="Q2018" s="63"/>
      <c r="R2018" s="422"/>
      <c r="S2018" s="30" t="n">
        <f aca="false">P2018*R2018</f>
        <v>0</v>
      </c>
      <c r="T2018" s="123"/>
      <c r="U2018" s="192" t="n">
        <f aca="false">S2018*$T$828/SUM($S$828:$S$841)</f>
        <v>0</v>
      </c>
      <c r="V2018" s="30" t="n">
        <f aca="false">U2018+S2018</f>
        <v>0</v>
      </c>
      <c r="W2018" s="30" t="e">
        <f aca="false">V2018/P2018</f>
        <v>#DIV/0!</v>
      </c>
    </row>
    <row r="2019" customFormat="false" ht="15" hidden="false" customHeight="false" outlineLevel="0" collapsed="false">
      <c r="A2019" s="122"/>
      <c r="B2019" s="122"/>
      <c r="C2019" s="122"/>
      <c r="D2019" s="122"/>
      <c r="E2019" s="122"/>
      <c r="F2019" s="122"/>
      <c r="G2019" s="86"/>
      <c r="H2019" s="61"/>
      <c r="I2019" s="61"/>
      <c r="J2019" s="61"/>
      <c r="K2019" s="122"/>
      <c r="L2019" s="199"/>
      <c r="M2019" s="122"/>
      <c r="N2019" s="63"/>
      <c r="O2019" s="63"/>
      <c r="P2019" s="63"/>
      <c r="Q2019" s="63"/>
      <c r="R2019" s="422"/>
      <c r="S2019" s="30" t="n">
        <f aca="false">P2019*R2019</f>
        <v>0</v>
      </c>
      <c r="T2019" s="123"/>
      <c r="U2019" s="192" t="n">
        <f aca="false">S2019*$T$828/SUM($S$828:$S$841)</f>
        <v>0</v>
      </c>
      <c r="V2019" s="30" t="n">
        <f aca="false">U2019+S2019</f>
        <v>0</v>
      </c>
      <c r="W2019" s="30" t="e">
        <f aca="false">V2019/P2019</f>
        <v>#DIV/0!</v>
      </c>
    </row>
    <row r="2020" customFormat="false" ht="15" hidden="false" customHeight="false" outlineLevel="0" collapsed="false">
      <c r="A2020" s="122"/>
      <c r="B2020" s="122"/>
      <c r="C2020" s="122"/>
      <c r="D2020" s="122"/>
      <c r="E2020" s="122"/>
      <c r="F2020" s="122"/>
      <c r="G2020" s="86"/>
      <c r="H2020" s="61"/>
      <c r="I2020" s="61"/>
      <c r="J2020" s="61"/>
      <c r="K2020" s="122"/>
      <c r="L2020" s="199"/>
      <c r="M2020" s="122"/>
      <c r="N2020" s="63"/>
      <c r="O2020" s="63"/>
      <c r="P2020" s="63"/>
      <c r="Q2020" s="63"/>
      <c r="R2020" s="422"/>
      <c r="S2020" s="30" t="n">
        <f aca="false">P2020*R2020</f>
        <v>0</v>
      </c>
      <c r="T2020" s="123"/>
      <c r="U2020" s="192" t="n">
        <f aca="false">S2020*$T$828/SUM($S$828:$S$841)</f>
        <v>0</v>
      </c>
      <c r="V2020" s="30" t="n">
        <f aca="false">U2020+S2020</f>
        <v>0</v>
      </c>
      <c r="W2020" s="30" t="e">
        <f aca="false">V2020/P2020</f>
        <v>#DIV/0!</v>
      </c>
    </row>
    <row r="2021" customFormat="false" ht="15" hidden="false" customHeight="false" outlineLevel="0" collapsed="false">
      <c r="A2021" s="122"/>
      <c r="B2021" s="122"/>
      <c r="C2021" s="122"/>
      <c r="D2021" s="122"/>
      <c r="E2021" s="122"/>
      <c r="F2021" s="122"/>
      <c r="G2021" s="86"/>
      <c r="H2021" s="61"/>
      <c r="I2021" s="61"/>
      <c r="J2021" s="61"/>
      <c r="K2021" s="122"/>
      <c r="L2021" s="199"/>
      <c r="M2021" s="122"/>
      <c r="N2021" s="63"/>
      <c r="O2021" s="63"/>
      <c r="P2021" s="63"/>
      <c r="Q2021" s="63"/>
      <c r="R2021" s="422"/>
      <c r="S2021" s="30" t="n">
        <f aca="false">P2021*R2021</f>
        <v>0</v>
      </c>
      <c r="T2021" s="123"/>
      <c r="U2021" s="192" t="n">
        <f aca="false">S2021*$T$828/SUM($S$828:$S$841)</f>
        <v>0</v>
      </c>
      <c r="V2021" s="30" t="n">
        <f aca="false">U2021+S2021</f>
        <v>0</v>
      </c>
      <c r="W2021" s="30" t="e">
        <f aca="false">V2021/P2021</f>
        <v>#DIV/0!</v>
      </c>
    </row>
    <row r="2022" customFormat="false" ht="15" hidden="false" customHeight="false" outlineLevel="0" collapsed="false">
      <c r="A2022" s="122"/>
      <c r="B2022" s="122"/>
      <c r="C2022" s="122"/>
      <c r="D2022" s="122"/>
      <c r="E2022" s="122"/>
      <c r="F2022" s="122"/>
      <c r="G2022" s="86"/>
      <c r="H2022" s="61"/>
      <c r="I2022" s="61"/>
      <c r="J2022" s="61"/>
      <c r="K2022" s="122"/>
      <c r="L2022" s="199"/>
      <c r="M2022" s="122"/>
      <c r="N2022" s="63"/>
      <c r="O2022" s="63"/>
      <c r="P2022" s="63"/>
      <c r="Q2022" s="63"/>
      <c r="R2022" s="422"/>
      <c r="S2022" s="30" t="n">
        <f aca="false">P2022*R2022</f>
        <v>0</v>
      </c>
      <c r="T2022" s="123"/>
      <c r="U2022" s="192" t="n">
        <f aca="false">S2022*$T$828/SUM($S$828:$S$841)</f>
        <v>0</v>
      </c>
      <c r="V2022" s="30" t="n">
        <f aca="false">U2022+S2022</f>
        <v>0</v>
      </c>
      <c r="W2022" s="30" t="e">
        <f aca="false">V2022/P2022</f>
        <v>#DIV/0!</v>
      </c>
    </row>
    <row r="2023" customFormat="false" ht="15" hidden="false" customHeight="false" outlineLevel="0" collapsed="false">
      <c r="A2023" s="122"/>
      <c r="B2023" s="122"/>
      <c r="C2023" s="122"/>
      <c r="D2023" s="122"/>
      <c r="E2023" s="122"/>
      <c r="F2023" s="122"/>
      <c r="G2023" s="86"/>
      <c r="H2023" s="61"/>
      <c r="I2023" s="61"/>
      <c r="J2023" s="61"/>
      <c r="K2023" s="122"/>
      <c r="L2023" s="199"/>
      <c r="M2023" s="122"/>
      <c r="N2023" s="63"/>
      <c r="O2023" s="63"/>
      <c r="P2023" s="63"/>
      <c r="Q2023" s="63"/>
      <c r="R2023" s="422"/>
      <c r="S2023" s="30" t="n">
        <f aca="false">P2023*R2023</f>
        <v>0</v>
      </c>
      <c r="T2023" s="123"/>
      <c r="U2023" s="192" t="n">
        <f aca="false">S2023*$T$828/SUM($S$828:$S$841)</f>
        <v>0</v>
      </c>
      <c r="V2023" s="30" t="n">
        <f aca="false">U2023+S2023</f>
        <v>0</v>
      </c>
      <c r="W2023" s="30" t="e">
        <f aca="false">V2023/P2023</f>
        <v>#DIV/0!</v>
      </c>
    </row>
    <row r="2024" customFormat="false" ht="15" hidden="false" customHeight="false" outlineLevel="0" collapsed="false">
      <c r="A2024" s="122"/>
      <c r="B2024" s="122"/>
      <c r="C2024" s="122"/>
      <c r="D2024" s="122"/>
      <c r="E2024" s="122"/>
      <c r="F2024" s="122"/>
      <c r="G2024" s="86"/>
      <c r="H2024" s="61"/>
      <c r="I2024" s="61"/>
      <c r="J2024" s="61"/>
      <c r="K2024" s="122"/>
      <c r="L2024" s="199"/>
      <c r="M2024" s="122"/>
      <c r="N2024" s="63"/>
      <c r="O2024" s="63"/>
      <c r="P2024" s="63"/>
      <c r="Q2024" s="63"/>
      <c r="R2024" s="422"/>
      <c r="S2024" s="30" t="n">
        <f aca="false">P2024*R2024</f>
        <v>0</v>
      </c>
      <c r="T2024" s="123"/>
      <c r="U2024" s="192" t="n">
        <f aca="false">S2024*$T$828/SUM($S$828:$S$841)</f>
        <v>0</v>
      </c>
      <c r="V2024" s="30" t="n">
        <f aca="false">U2024+S2024</f>
        <v>0</v>
      </c>
      <c r="W2024" s="30" t="e">
        <f aca="false">V2024/P2024</f>
        <v>#DIV/0!</v>
      </c>
    </row>
    <row r="2025" customFormat="false" ht="15" hidden="false" customHeight="false" outlineLevel="0" collapsed="false">
      <c r="A2025" s="122"/>
      <c r="B2025" s="122"/>
      <c r="C2025" s="122"/>
      <c r="D2025" s="122"/>
      <c r="E2025" s="122"/>
      <c r="F2025" s="122"/>
      <c r="G2025" s="86"/>
      <c r="H2025" s="61"/>
      <c r="I2025" s="61"/>
      <c r="J2025" s="61"/>
      <c r="K2025" s="122"/>
      <c r="L2025" s="199"/>
      <c r="M2025" s="122"/>
      <c r="N2025" s="63"/>
      <c r="O2025" s="63"/>
      <c r="P2025" s="63"/>
      <c r="Q2025" s="63"/>
      <c r="R2025" s="422"/>
      <c r="S2025" s="30" t="n">
        <f aca="false">P2025*R2025</f>
        <v>0</v>
      </c>
      <c r="T2025" s="123"/>
      <c r="U2025" s="192" t="n">
        <f aca="false">S2025*$T$828/SUM($S$828:$S$841)</f>
        <v>0</v>
      </c>
      <c r="V2025" s="30" t="n">
        <f aca="false">U2025+S2025</f>
        <v>0</v>
      </c>
      <c r="W2025" s="30" t="e">
        <f aca="false">V2025/P2025</f>
        <v>#DIV/0!</v>
      </c>
    </row>
    <row r="2026" customFormat="false" ht="15" hidden="false" customHeight="false" outlineLevel="0" collapsed="false">
      <c r="A2026" s="122"/>
      <c r="B2026" s="122"/>
      <c r="C2026" s="122"/>
      <c r="D2026" s="122"/>
      <c r="E2026" s="122"/>
      <c r="F2026" s="122"/>
      <c r="G2026" s="86"/>
      <c r="H2026" s="61"/>
      <c r="I2026" s="61"/>
      <c r="J2026" s="61"/>
      <c r="K2026" s="122"/>
      <c r="L2026" s="199"/>
      <c r="M2026" s="122"/>
      <c r="N2026" s="63"/>
      <c r="O2026" s="63"/>
      <c r="P2026" s="63"/>
      <c r="Q2026" s="63"/>
      <c r="R2026" s="422"/>
      <c r="S2026" s="30" t="n">
        <f aca="false">P2026*R2026</f>
        <v>0</v>
      </c>
      <c r="T2026" s="123"/>
      <c r="U2026" s="192" t="n">
        <f aca="false">S2026*$T$828/SUM($S$828:$S$841)</f>
        <v>0</v>
      </c>
      <c r="V2026" s="30" t="n">
        <f aca="false">U2026+S2026</f>
        <v>0</v>
      </c>
      <c r="W2026" s="30" t="e">
        <f aca="false">V2026/P2026</f>
        <v>#DIV/0!</v>
      </c>
    </row>
    <row r="2027" customFormat="false" ht="15" hidden="false" customHeight="false" outlineLevel="0" collapsed="false">
      <c r="A2027" s="122"/>
      <c r="B2027" s="122"/>
      <c r="C2027" s="122"/>
      <c r="D2027" s="122"/>
      <c r="E2027" s="122"/>
      <c r="F2027" s="122"/>
      <c r="G2027" s="86"/>
      <c r="H2027" s="61"/>
      <c r="I2027" s="61"/>
      <c r="J2027" s="61"/>
      <c r="K2027" s="122"/>
      <c r="L2027" s="199"/>
      <c r="M2027" s="122"/>
      <c r="N2027" s="63"/>
      <c r="O2027" s="63"/>
      <c r="P2027" s="63"/>
      <c r="Q2027" s="63"/>
      <c r="R2027" s="422"/>
      <c r="S2027" s="30" t="n">
        <f aca="false">P2027*R2027</f>
        <v>0</v>
      </c>
      <c r="T2027" s="123"/>
      <c r="U2027" s="192" t="n">
        <f aca="false">S2027*$T$828/SUM($S$828:$S$841)</f>
        <v>0</v>
      </c>
      <c r="V2027" s="30" t="n">
        <f aca="false">U2027+S2027</f>
        <v>0</v>
      </c>
      <c r="W2027" s="30" t="e">
        <f aca="false">V2027/P2027</f>
        <v>#DIV/0!</v>
      </c>
    </row>
    <row r="2028" customFormat="false" ht="15" hidden="false" customHeight="false" outlineLevel="0" collapsed="false">
      <c r="A2028" s="122"/>
      <c r="B2028" s="122"/>
      <c r="C2028" s="122"/>
      <c r="D2028" s="122"/>
      <c r="E2028" s="122"/>
      <c r="F2028" s="122"/>
      <c r="G2028" s="86"/>
      <c r="H2028" s="61"/>
      <c r="I2028" s="61"/>
      <c r="J2028" s="61"/>
      <c r="K2028" s="122"/>
      <c r="L2028" s="199"/>
      <c r="M2028" s="122"/>
      <c r="N2028" s="63"/>
      <c r="O2028" s="63"/>
      <c r="P2028" s="63"/>
      <c r="Q2028" s="63"/>
      <c r="R2028" s="422"/>
      <c r="S2028" s="30" t="n">
        <f aca="false">P2028*R2028</f>
        <v>0</v>
      </c>
      <c r="T2028" s="123"/>
      <c r="U2028" s="192" t="n">
        <f aca="false">S2028*$T$828/SUM($S$828:$S$841)</f>
        <v>0</v>
      </c>
      <c r="V2028" s="30" t="n">
        <f aca="false">U2028+S2028</f>
        <v>0</v>
      </c>
      <c r="W2028" s="30" t="e">
        <f aca="false">V2028/P2028</f>
        <v>#DIV/0!</v>
      </c>
    </row>
    <row r="2029" customFormat="false" ht="15" hidden="false" customHeight="false" outlineLevel="0" collapsed="false">
      <c r="A2029" s="122"/>
      <c r="B2029" s="122"/>
      <c r="C2029" s="122"/>
      <c r="D2029" s="122"/>
      <c r="E2029" s="122"/>
      <c r="F2029" s="122"/>
      <c r="G2029" s="86"/>
      <c r="H2029" s="61"/>
      <c r="I2029" s="61"/>
      <c r="J2029" s="61"/>
      <c r="K2029" s="122"/>
      <c r="L2029" s="199"/>
      <c r="M2029" s="122"/>
      <c r="N2029" s="63"/>
      <c r="O2029" s="63"/>
      <c r="P2029" s="63"/>
      <c r="Q2029" s="63"/>
      <c r="R2029" s="422"/>
      <c r="S2029" s="30" t="n">
        <f aca="false">P2029*R2029</f>
        <v>0</v>
      </c>
      <c r="T2029" s="123"/>
      <c r="U2029" s="192" t="n">
        <f aca="false">S2029*$T$828/SUM($S$828:$S$841)</f>
        <v>0</v>
      </c>
      <c r="V2029" s="30" t="n">
        <f aca="false">U2029+S2029</f>
        <v>0</v>
      </c>
      <c r="W2029" s="30" t="e">
        <f aca="false">V2029/P2029</f>
        <v>#DIV/0!</v>
      </c>
    </row>
    <row r="2030" customFormat="false" ht="15" hidden="false" customHeight="false" outlineLevel="0" collapsed="false">
      <c r="A2030" s="122"/>
      <c r="B2030" s="122"/>
      <c r="C2030" s="122"/>
      <c r="D2030" s="122"/>
      <c r="E2030" s="122"/>
      <c r="F2030" s="122"/>
      <c r="G2030" s="86"/>
      <c r="H2030" s="61"/>
      <c r="I2030" s="61"/>
      <c r="J2030" s="61"/>
      <c r="K2030" s="122"/>
      <c r="L2030" s="199"/>
      <c r="M2030" s="122"/>
      <c r="N2030" s="63"/>
      <c r="O2030" s="63"/>
      <c r="P2030" s="63"/>
      <c r="Q2030" s="63"/>
      <c r="R2030" s="422"/>
      <c r="S2030" s="30" t="n">
        <f aca="false">P2030*R2030</f>
        <v>0</v>
      </c>
      <c r="T2030" s="123"/>
      <c r="U2030" s="192" t="n">
        <f aca="false">S2030*$T$828/SUM($S$828:$S$841)</f>
        <v>0</v>
      </c>
      <c r="V2030" s="30" t="n">
        <f aca="false">U2030+S2030</f>
        <v>0</v>
      </c>
      <c r="W2030" s="30" t="e">
        <f aca="false">V2030/P2030</f>
        <v>#DIV/0!</v>
      </c>
    </row>
    <row r="2031" customFormat="false" ht="15" hidden="false" customHeight="false" outlineLevel="0" collapsed="false">
      <c r="A2031" s="122"/>
      <c r="B2031" s="122"/>
      <c r="C2031" s="122"/>
      <c r="D2031" s="122"/>
      <c r="E2031" s="122"/>
      <c r="F2031" s="122"/>
      <c r="G2031" s="86"/>
      <c r="H2031" s="61"/>
      <c r="I2031" s="61"/>
      <c r="J2031" s="61"/>
      <c r="K2031" s="122"/>
      <c r="L2031" s="199"/>
      <c r="M2031" s="122"/>
      <c r="N2031" s="63"/>
      <c r="O2031" s="63"/>
      <c r="P2031" s="63"/>
      <c r="Q2031" s="63"/>
      <c r="R2031" s="422"/>
      <c r="S2031" s="30" t="n">
        <f aca="false">P2031*R2031</f>
        <v>0</v>
      </c>
      <c r="T2031" s="123"/>
      <c r="U2031" s="192" t="n">
        <f aca="false">S2031*$T$828/SUM($S$828:$S$841)</f>
        <v>0</v>
      </c>
      <c r="V2031" s="30" t="n">
        <f aca="false">U2031+S2031</f>
        <v>0</v>
      </c>
      <c r="W2031" s="30" t="e">
        <f aca="false">V2031/P2031</f>
        <v>#DIV/0!</v>
      </c>
    </row>
    <row r="2032" customFormat="false" ht="15" hidden="false" customHeight="false" outlineLevel="0" collapsed="false">
      <c r="A2032" s="122"/>
      <c r="B2032" s="122"/>
      <c r="C2032" s="122"/>
      <c r="D2032" s="122"/>
      <c r="E2032" s="122"/>
      <c r="F2032" s="122"/>
      <c r="G2032" s="86"/>
      <c r="H2032" s="61"/>
      <c r="I2032" s="61"/>
      <c r="J2032" s="61"/>
      <c r="K2032" s="122"/>
      <c r="L2032" s="199"/>
      <c r="M2032" s="122"/>
      <c r="N2032" s="63"/>
      <c r="O2032" s="63"/>
      <c r="P2032" s="63"/>
      <c r="Q2032" s="63"/>
      <c r="R2032" s="422"/>
      <c r="S2032" s="30" t="n">
        <f aca="false">P2032*R2032</f>
        <v>0</v>
      </c>
      <c r="T2032" s="123"/>
      <c r="U2032" s="192" t="n">
        <f aca="false">S2032*$T$828/SUM($S$828:$S$841)</f>
        <v>0</v>
      </c>
      <c r="V2032" s="30" t="n">
        <f aca="false">U2032+S2032</f>
        <v>0</v>
      </c>
      <c r="W2032" s="30" t="e">
        <f aca="false">V2032/P2032</f>
        <v>#DIV/0!</v>
      </c>
    </row>
    <row r="2033" customFormat="false" ht="15" hidden="false" customHeight="false" outlineLevel="0" collapsed="false">
      <c r="A2033" s="122"/>
      <c r="B2033" s="122"/>
      <c r="C2033" s="122"/>
      <c r="D2033" s="122"/>
      <c r="E2033" s="122"/>
      <c r="F2033" s="122"/>
      <c r="G2033" s="86"/>
      <c r="H2033" s="61"/>
      <c r="I2033" s="61"/>
      <c r="J2033" s="61"/>
      <c r="K2033" s="122"/>
      <c r="L2033" s="199"/>
      <c r="M2033" s="122"/>
      <c r="N2033" s="432"/>
      <c r="O2033" s="63"/>
      <c r="P2033" s="63"/>
      <c r="Q2033" s="63"/>
      <c r="R2033" s="422"/>
      <c r="S2033" s="30" t="n">
        <f aca="false">P2033*R2033</f>
        <v>0</v>
      </c>
      <c r="T2033" s="123"/>
      <c r="U2033" s="192" t="n">
        <f aca="false">S2033*$T$828/SUM($S$828:$S$841)</f>
        <v>0</v>
      </c>
      <c r="V2033" s="30" t="n">
        <f aca="false">U2033+S2033</f>
        <v>0</v>
      </c>
      <c r="W2033" s="30" t="e">
        <f aca="false">V2033/P2033</f>
        <v>#DIV/0!</v>
      </c>
    </row>
    <row r="2034" customFormat="false" ht="15" hidden="false" customHeight="false" outlineLevel="0" collapsed="false">
      <c r="A2034" s="122"/>
      <c r="B2034" s="122"/>
      <c r="C2034" s="122"/>
      <c r="D2034" s="122"/>
      <c r="E2034" s="122"/>
      <c r="F2034" s="122"/>
      <c r="G2034" s="86"/>
      <c r="H2034" s="61"/>
      <c r="I2034" s="61"/>
      <c r="J2034" s="61"/>
      <c r="K2034" s="122"/>
      <c r="L2034" s="199"/>
      <c r="M2034" s="122"/>
      <c r="N2034" s="63"/>
      <c r="O2034" s="63"/>
      <c r="P2034" s="63"/>
      <c r="Q2034" s="63"/>
      <c r="R2034" s="422"/>
      <c r="S2034" s="30" t="n">
        <f aca="false">P2034*R2034</f>
        <v>0</v>
      </c>
      <c r="T2034" s="123"/>
      <c r="U2034" s="192" t="n">
        <f aca="false">S2034*$T$828/SUM($S$828:$S$841)</f>
        <v>0</v>
      </c>
      <c r="V2034" s="30" t="n">
        <f aca="false">U2034+S2034</f>
        <v>0</v>
      </c>
      <c r="W2034" s="30" t="e">
        <f aca="false">V2034/P2034</f>
        <v>#DIV/0!</v>
      </c>
    </row>
    <row r="2035" customFormat="false" ht="15" hidden="false" customHeight="false" outlineLevel="0" collapsed="false">
      <c r="A2035" s="122"/>
      <c r="B2035" s="122"/>
      <c r="C2035" s="122"/>
      <c r="D2035" s="122"/>
      <c r="E2035" s="122"/>
      <c r="F2035" s="122"/>
      <c r="G2035" s="86"/>
      <c r="H2035" s="61"/>
      <c r="I2035" s="61"/>
      <c r="J2035" s="61"/>
      <c r="K2035" s="122"/>
      <c r="L2035" s="199"/>
      <c r="M2035" s="122"/>
      <c r="N2035" s="63"/>
      <c r="O2035" s="63"/>
      <c r="P2035" s="63"/>
      <c r="Q2035" s="63"/>
      <c r="R2035" s="422"/>
      <c r="S2035" s="30" t="n">
        <f aca="false">P2035*R2035</f>
        <v>0</v>
      </c>
      <c r="T2035" s="123"/>
      <c r="U2035" s="192" t="n">
        <f aca="false">S2035*$T$828/SUM($S$828:$S$841)</f>
        <v>0</v>
      </c>
      <c r="V2035" s="30" t="n">
        <f aca="false">U2035+S2035</f>
        <v>0</v>
      </c>
      <c r="W2035" s="30" t="e">
        <f aca="false">V2035/P2035</f>
        <v>#DIV/0!</v>
      </c>
    </row>
    <row r="2036" customFormat="false" ht="15" hidden="false" customHeight="false" outlineLevel="0" collapsed="false">
      <c r="A2036" s="122"/>
      <c r="B2036" s="122"/>
      <c r="C2036" s="122"/>
      <c r="D2036" s="122"/>
      <c r="E2036" s="122"/>
      <c r="F2036" s="122"/>
      <c r="G2036" s="86"/>
      <c r="H2036" s="61"/>
      <c r="I2036" s="61"/>
      <c r="J2036" s="61"/>
      <c r="K2036" s="122"/>
      <c r="L2036" s="199"/>
      <c r="M2036" s="122"/>
      <c r="N2036" s="63"/>
      <c r="O2036" s="63"/>
      <c r="P2036" s="63"/>
      <c r="Q2036" s="63"/>
      <c r="R2036" s="422"/>
      <c r="S2036" s="30" t="n">
        <f aca="false">P2036*R2036</f>
        <v>0</v>
      </c>
      <c r="T2036" s="123"/>
      <c r="U2036" s="192" t="n">
        <f aca="false">S2036*$T$828/SUM($S$828:$S$841)</f>
        <v>0</v>
      </c>
      <c r="V2036" s="30" t="n">
        <f aca="false">U2036+S2036</f>
        <v>0</v>
      </c>
      <c r="W2036" s="30" t="e">
        <f aca="false">V2036/P2036</f>
        <v>#DIV/0!</v>
      </c>
    </row>
    <row r="2037" customFormat="false" ht="15" hidden="false" customHeight="false" outlineLevel="0" collapsed="false">
      <c r="A2037" s="122"/>
      <c r="B2037" s="122"/>
      <c r="C2037" s="122"/>
      <c r="D2037" s="122"/>
      <c r="E2037" s="122"/>
      <c r="F2037" s="122"/>
      <c r="G2037" s="86"/>
      <c r="H2037" s="61"/>
      <c r="I2037" s="61"/>
      <c r="J2037" s="61"/>
      <c r="K2037" s="122"/>
      <c r="L2037" s="199"/>
      <c r="M2037" s="122"/>
      <c r="N2037" s="63"/>
      <c r="O2037" s="63"/>
      <c r="P2037" s="63"/>
      <c r="Q2037" s="63"/>
      <c r="R2037" s="422"/>
      <c r="S2037" s="30" t="n">
        <f aca="false">P2037*R2037</f>
        <v>0</v>
      </c>
      <c r="T2037" s="123"/>
      <c r="U2037" s="192" t="n">
        <f aca="false">S2037*$T$828/SUM($S$828:$S$841)</f>
        <v>0</v>
      </c>
      <c r="V2037" s="30" t="n">
        <f aca="false">U2037+S2037</f>
        <v>0</v>
      </c>
      <c r="W2037" s="30" t="e">
        <f aca="false">V2037/P2037</f>
        <v>#DIV/0!</v>
      </c>
    </row>
    <row r="2038" customFormat="false" ht="15" hidden="false" customHeight="false" outlineLevel="0" collapsed="false">
      <c r="A2038" s="122"/>
      <c r="B2038" s="122"/>
      <c r="C2038" s="122"/>
      <c r="D2038" s="122"/>
      <c r="E2038" s="122"/>
      <c r="F2038" s="122"/>
      <c r="G2038" s="86"/>
      <c r="H2038" s="61"/>
      <c r="I2038" s="61"/>
      <c r="J2038" s="61"/>
      <c r="K2038" s="122"/>
      <c r="L2038" s="199"/>
      <c r="M2038" s="122"/>
      <c r="N2038" s="63"/>
      <c r="O2038" s="63"/>
      <c r="P2038" s="63"/>
      <c r="Q2038" s="63"/>
      <c r="R2038" s="422"/>
      <c r="S2038" s="30" t="n">
        <f aca="false">P2038*R2038</f>
        <v>0</v>
      </c>
      <c r="T2038" s="123"/>
      <c r="U2038" s="192" t="n">
        <f aca="false">S2038*$T$828/SUM($S$828:$S$841)</f>
        <v>0</v>
      </c>
      <c r="V2038" s="30" t="n">
        <f aca="false">U2038+S2038</f>
        <v>0</v>
      </c>
      <c r="W2038" s="30" t="e">
        <f aca="false">V2038/P2038</f>
        <v>#DIV/0!</v>
      </c>
    </row>
    <row r="2039" customFormat="false" ht="15" hidden="false" customHeight="false" outlineLevel="0" collapsed="false">
      <c r="A2039" s="122"/>
      <c r="B2039" s="122"/>
      <c r="C2039" s="122"/>
      <c r="D2039" s="122"/>
      <c r="E2039" s="122"/>
      <c r="F2039" s="122"/>
      <c r="G2039" s="86"/>
      <c r="H2039" s="61"/>
      <c r="I2039" s="61"/>
      <c r="J2039" s="61"/>
      <c r="K2039" s="122"/>
      <c r="L2039" s="199"/>
      <c r="M2039" s="122"/>
      <c r="N2039" s="63"/>
      <c r="O2039" s="63"/>
      <c r="P2039" s="63"/>
      <c r="Q2039" s="63"/>
      <c r="R2039" s="422"/>
      <c r="S2039" s="30" t="n">
        <f aca="false">P2039*R2039</f>
        <v>0</v>
      </c>
      <c r="T2039" s="123"/>
      <c r="U2039" s="192" t="n">
        <f aca="false">S2039*$T$828/SUM($S$828:$S$841)</f>
        <v>0</v>
      </c>
      <c r="V2039" s="30" t="n">
        <f aca="false">U2039+S2039</f>
        <v>0</v>
      </c>
      <c r="W2039" s="30" t="e">
        <f aca="false">V2039/P2039</f>
        <v>#DIV/0!</v>
      </c>
    </row>
    <row r="2040" customFormat="false" ht="15" hidden="false" customHeight="false" outlineLevel="0" collapsed="false">
      <c r="A2040" s="122"/>
      <c r="B2040" s="122"/>
      <c r="C2040" s="122"/>
      <c r="D2040" s="122"/>
      <c r="E2040" s="122"/>
      <c r="F2040" s="122"/>
      <c r="G2040" s="86"/>
      <c r="H2040" s="61"/>
      <c r="I2040" s="61"/>
      <c r="J2040" s="61"/>
      <c r="K2040" s="122"/>
      <c r="L2040" s="199"/>
      <c r="M2040" s="122"/>
      <c r="N2040" s="63"/>
      <c r="O2040" s="63"/>
      <c r="P2040" s="63"/>
      <c r="Q2040" s="63"/>
      <c r="R2040" s="422"/>
      <c r="S2040" s="30" t="n">
        <f aca="false">P2040*R2040</f>
        <v>0</v>
      </c>
      <c r="T2040" s="123"/>
      <c r="U2040" s="192" t="n">
        <f aca="false">S2040*$T$828/SUM($S$828:$S$841)</f>
        <v>0</v>
      </c>
      <c r="V2040" s="30" t="n">
        <f aca="false">U2040+S2040</f>
        <v>0</v>
      </c>
      <c r="W2040" s="30" t="e">
        <f aca="false">V2040/P2040</f>
        <v>#DIV/0!</v>
      </c>
    </row>
    <row r="2041" customFormat="false" ht="15" hidden="false" customHeight="false" outlineLevel="0" collapsed="false">
      <c r="A2041" s="122"/>
      <c r="B2041" s="122"/>
      <c r="C2041" s="122"/>
      <c r="D2041" s="122"/>
      <c r="E2041" s="122"/>
      <c r="F2041" s="122"/>
      <c r="G2041" s="86"/>
      <c r="H2041" s="61"/>
      <c r="I2041" s="61"/>
      <c r="J2041" s="61"/>
      <c r="K2041" s="122"/>
      <c r="L2041" s="199"/>
      <c r="M2041" s="122"/>
      <c r="N2041" s="63"/>
      <c r="O2041" s="63"/>
      <c r="P2041" s="63"/>
      <c r="Q2041" s="63"/>
      <c r="R2041" s="422"/>
      <c r="S2041" s="30" t="n">
        <f aca="false">P2041*R2041</f>
        <v>0</v>
      </c>
      <c r="T2041" s="123"/>
      <c r="U2041" s="192" t="n">
        <f aca="false">S2041*$T$828/SUM($S$828:$S$841)</f>
        <v>0</v>
      </c>
      <c r="V2041" s="30" t="n">
        <f aca="false">U2041+S2041</f>
        <v>0</v>
      </c>
      <c r="W2041" s="30" t="e">
        <f aca="false">V2041/P2041</f>
        <v>#DIV/0!</v>
      </c>
    </row>
    <row r="2042" customFormat="false" ht="15" hidden="false" customHeight="false" outlineLevel="0" collapsed="false">
      <c r="A2042" s="122"/>
      <c r="B2042" s="122"/>
      <c r="C2042" s="122"/>
      <c r="D2042" s="122"/>
      <c r="E2042" s="122"/>
      <c r="F2042" s="122"/>
      <c r="G2042" s="86"/>
      <c r="H2042" s="61"/>
      <c r="I2042" s="61"/>
      <c r="J2042" s="61"/>
      <c r="K2042" s="122"/>
      <c r="L2042" s="199"/>
      <c r="M2042" s="122"/>
      <c r="N2042" s="63"/>
      <c r="O2042" s="63"/>
      <c r="P2042" s="63"/>
      <c r="Q2042" s="63"/>
      <c r="R2042" s="422"/>
      <c r="S2042" s="30" t="n">
        <f aca="false">P2042*R2042</f>
        <v>0</v>
      </c>
      <c r="T2042" s="123"/>
      <c r="U2042" s="192" t="n">
        <f aca="false">S2042*$T$828/SUM($S$828:$S$841)</f>
        <v>0</v>
      </c>
      <c r="V2042" s="30" t="n">
        <f aca="false">U2042+S2042</f>
        <v>0</v>
      </c>
      <c r="W2042" s="30" t="e">
        <f aca="false">V2042/P2042</f>
        <v>#DIV/0!</v>
      </c>
    </row>
    <row r="2043" customFormat="false" ht="15" hidden="false" customHeight="false" outlineLevel="0" collapsed="false">
      <c r="A2043" s="122"/>
      <c r="B2043" s="122"/>
      <c r="C2043" s="122"/>
      <c r="D2043" s="122"/>
      <c r="E2043" s="122"/>
      <c r="F2043" s="122"/>
      <c r="G2043" s="86"/>
      <c r="H2043" s="61"/>
      <c r="I2043" s="61"/>
      <c r="J2043" s="61"/>
      <c r="K2043" s="122"/>
      <c r="L2043" s="199"/>
      <c r="M2043" s="122"/>
      <c r="N2043" s="63"/>
      <c r="O2043" s="63"/>
      <c r="P2043" s="63"/>
      <c r="Q2043" s="63"/>
      <c r="R2043" s="424"/>
      <c r="S2043" s="30" t="n">
        <f aca="false">P2043*R2043</f>
        <v>0</v>
      </c>
      <c r="T2043" s="123"/>
      <c r="U2043" s="192" t="n">
        <f aca="false">S2043*$T$828/SUM($S$828:$S$841)</f>
        <v>0</v>
      </c>
      <c r="V2043" s="30" t="n">
        <f aca="false">U2043+S2043</f>
        <v>0</v>
      </c>
      <c r="W2043" s="30" t="e">
        <f aca="false">V2043/P2043</f>
        <v>#DIV/0!</v>
      </c>
    </row>
    <row r="2044" customFormat="false" ht="15" hidden="false" customHeight="false" outlineLevel="0" collapsed="false">
      <c r="A2044" s="122"/>
      <c r="B2044" s="122"/>
      <c r="C2044" s="122"/>
      <c r="D2044" s="122"/>
      <c r="E2044" s="122"/>
      <c r="F2044" s="122"/>
      <c r="G2044" s="86"/>
      <c r="H2044" s="61"/>
      <c r="I2044" s="61"/>
      <c r="J2044" s="61"/>
      <c r="K2044" s="122"/>
      <c r="L2044" s="199"/>
      <c r="M2044" s="122"/>
      <c r="N2044" s="63"/>
      <c r="O2044" s="63"/>
      <c r="P2044" s="63"/>
      <c r="Q2044" s="63"/>
      <c r="R2044" s="422"/>
      <c r="S2044" s="30" t="n">
        <f aca="false">P2044*R2044</f>
        <v>0</v>
      </c>
      <c r="T2044" s="123"/>
      <c r="U2044" s="192" t="n">
        <f aca="false">S2044*$T$828/SUM($S$828:$S$841)</f>
        <v>0</v>
      </c>
      <c r="V2044" s="30" t="n">
        <f aca="false">U2044+S2044</f>
        <v>0</v>
      </c>
      <c r="W2044" s="30" t="e">
        <f aca="false">V2044/P2044</f>
        <v>#DIV/0!</v>
      </c>
    </row>
    <row r="2045" customFormat="false" ht="15" hidden="false" customHeight="false" outlineLevel="0" collapsed="false">
      <c r="A2045" s="122"/>
      <c r="B2045" s="122"/>
      <c r="C2045" s="122"/>
      <c r="D2045" s="122"/>
      <c r="E2045" s="122"/>
      <c r="F2045" s="122"/>
      <c r="G2045" s="86"/>
      <c r="H2045" s="61"/>
      <c r="I2045" s="61"/>
      <c r="J2045" s="61"/>
      <c r="K2045" s="122"/>
      <c r="L2045" s="199"/>
      <c r="M2045" s="122"/>
      <c r="N2045" s="63"/>
      <c r="O2045" s="63"/>
      <c r="P2045" s="63"/>
      <c r="Q2045" s="63"/>
      <c r="R2045" s="422"/>
      <c r="S2045" s="30" t="n">
        <f aca="false">P2045*R2045</f>
        <v>0</v>
      </c>
      <c r="T2045" s="123"/>
      <c r="U2045" s="192" t="n">
        <f aca="false">S2045*$T$828/SUM($S$828:$S$841)</f>
        <v>0</v>
      </c>
      <c r="V2045" s="30" t="n">
        <f aca="false">U2045+S2045</f>
        <v>0</v>
      </c>
      <c r="W2045" s="30" t="e">
        <f aca="false">V2045/P2045</f>
        <v>#DIV/0!</v>
      </c>
    </row>
    <row r="2046" customFormat="false" ht="15" hidden="false" customHeight="false" outlineLevel="0" collapsed="false">
      <c r="A2046" s="122"/>
      <c r="B2046" s="122"/>
      <c r="C2046" s="122"/>
      <c r="D2046" s="122"/>
      <c r="E2046" s="122"/>
      <c r="F2046" s="122"/>
      <c r="G2046" s="86"/>
      <c r="H2046" s="61"/>
      <c r="I2046" s="61"/>
      <c r="J2046" s="61"/>
      <c r="K2046" s="122"/>
      <c r="L2046" s="199"/>
      <c r="M2046" s="122"/>
      <c r="N2046" s="63"/>
      <c r="O2046" s="63"/>
      <c r="P2046" s="63"/>
      <c r="Q2046" s="63"/>
      <c r="R2046" s="422"/>
      <c r="S2046" s="30" t="n">
        <f aca="false">P2046*R2046</f>
        <v>0</v>
      </c>
      <c r="T2046" s="123"/>
      <c r="U2046" s="192" t="n">
        <f aca="false">S2046*$T$828/SUM($S$828:$S$841)</f>
        <v>0</v>
      </c>
      <c r="V2046" s="30" t="n">
        <f aca="false">U2046+S2046</f>
        <v>0</v>
      </c>
      <c r="W2046" s="30" t="e">
        <f aca="false">V2046/P2046</f>
        <v>#DIV/0!</v>
      </c>
    </row>
    <row r="2047" customFormat="false" ht="15" hidden="false" customHeight="false" outlineLevel="0" collapsed="false">
      <c r="A2047" s="122"/>
      <c r="B2047" s="122"/>
      <c r="C2047" s="122"/>
      <c r="D2047" s="122"/>
      <c r="E2047" s="122"/>
      <c r="F2047" s="122"/>
      <c r="G2047" s="86"/>
      <c r="H2047" s="61"/>
      <c r="I2047" s="61"/>
      <c r="J2047" s="61"/>
      <c r="K2047" s="122"/>
      <c r="L2047" s="199"/>
      <c r="M2047" s="122"/>
      <c r="N2047" s="63"/>
      <c r="O2047" s="63"/>
      <c r="P2047" s="63"/>
      <c r="Q2047" s="63"/>
      <c r="R2047" s="422"/>
      <c r="S2047" s="30" t="n">
        <f aca="false">P2047*R2047</f>
        <v>0</v>
      </c>
      <c r="T2047" s="123"/>
      <c r="U2047" s="192" t="n">
        <f aca="false">S2047*$T$828/SUM($S$828:$S$841)</f>
        <v>0</v>
      </c>
      <c r="V2047" s="30" t="n">
        <f aca="false">U2047+S2047</f>
        <v>0</v>
      </c>
      <c r="W2047" s="30" t="e">
        <f aca="false">V2047/P2047</f>
        <v>#DIV/0!</v>
      </c>
    </row>
    <row r="2048" customFormat="false" ht="15" hidden="false" customHeight="false" outlineLevel="0" collapsed="false">
      <c r="A2048" s="122"/>
      <c r="B2048" s="122"/>
      <c r="C2048" s="122"/>
      <c r="D2048" s="122"/>
      <c r="E2048" s="122"/>
      <c r="F2048" s="122"/>
      <c r="G2048" s="86"/>
      <c r="H2048" s="61"/>
      <c r="I2048" s="61"/>
      <c r="J2048" s="61"/>
      <c r="K2048" s="122"/>
      <c r="L2048" s="199"/>
      <c r="M2048" s="122"/>
      <c r="N2048" s="63"/>
      <c r="O2048" s="63"/>
      <c r="P2048" s="63"/>
      <c r="Q2048" s="63"/>
      <c r="R2048" s="422"/>
      <c r="S2048" s="30" t="n">
        <f aca="false">P2048*R2048</f>
        <v>0</v>
      </c>
      <c r="T2048" s="123"/>
      <c r="U2048" s="192" t="n">
        <f aca="false">S2048*$T$828/SUM($S$828:$S$841)</f>
        <v>0</v>
      </c>
      <c r="V2048" s="30" t="n">
        <f aca="false">U2048+S2048</f>
        <v>0</v>
      </c>
      <c r="W2048" s="30" t="e">
        <f aca="false">V2048/P2048</f>
        <v>#DIV/0!</v>
      </c>
    </row>
    <row r="2049" customFormat="false" ht="15" hidden="false" customHeight="false" outlineLevel="0" collapsed="false">
      <c r="A2049" s="122"/>
      <c r="B2049" s="122"/>
      <c r="C2049" s="122"/>
      <c r="D2049" s="122"/>
      <c r="E2049" s="122"/>
      <c r="F2049" s="122"/>
      <c r="G2049" s="86"/>
      <c r="H2049" s="61"/>
      <c r="I2049" s="61"/>
      <c r="J2049" s="61"/>
      <c r="K2049" s="122"/>
      <c r="L2049" s="199"/>
      <c r="M2049" s="122"/>
      <c r="N2049" s="63"/>
      <c r="O2049" s="63"/>
      <c r="P2049" s="63"/>
      <c r="Q2049" s="63"/>
      <c r="R2049" s="422"/>
      <c r="S2049" s="30" t="n">
        <f aca="false">P2049*R2049</f>
        <v>0</v>
      </c>
      <c r="T2049" s="123"/>
      <c r="U2049" s="192" t="n">
        <f aca="false">S2049*$T$828/SUM($S$828:$S$841)</f>
        <v>0</v>
      </c>
      <c r="V2049" s="30" t="n">
        <f aca="false">U2049+S2049</f>
        <v>0</v>
      </c>
      <c r="W2049" s="30" t="e">
        <f aca="false">V2049/P2049</f>
        <v>#DIV/0!</v>
      </c>
    </row>
    <row r="2050" customFormat="false" ht="15" hidden="false" customHeight="false" outlineLevel="0" collapsed="false">
      <c r="A2050" s="122"/>
      <c r="B2050" s="122"/>
      <c r="C2050" s="122"/>
      <c r="D2050" s="122"/>
      <c r="E2050" s="122"/>
      <c r="F2050" s="122"/>
      <c r="G2050" s="86"/>
      <c r="H2050" s="61"/>
      <c r="I2050" s="61"/>
      <c r="J2050" s="61"/>
      <c r="K2050" s="122"/>
      <c r="L2050" s="199"/>
      <c r="M2050" s="122"/>
      <c r="N2050" s="63"/>
      <c r="O2050" s="63"/>
      <c r="P2050" s="63"/>
      <c r="Q2050" s="63"/>
      <c r="R2050" s="422"/>
      <c r="S2050" s="30" t="n">
        <f aca="false">P2050*R2050</f>
        <v>0</v>
      </c>
      <c r="T2050" s="123"/>
      <c r="U2050" s="192" t="n">
        <f aca="false">S2050*$T$828/SUM($S$828:$S$841)</f>
        <v>0</v>
      </c>
      <c r="V2050" s="30" t="n">
        <f aca="false">U2050+S2050</f>
        <v>0</v>
      </c>
      <c r="W2050" s="30" t="e">
        <f aca="false">V2050/P2050</f>
        <v>#DIV/0!</v>
      </c>
    </row>
    <row r="2051" s="437" customFormat="true" ht="15" hidden="false" customHeight="false" outlineLevel="0" collapsed="false">
      <c r="A2051" s="122"/>
      <c r="B2051" s="122"/>
      <c r="C2051" s="122"/>
      <c r="D2051" s="122"/>
      <c r="E2051" s="225"/>
      <c r="F2051" s="225"/>
      <c r="G2051" s="435"/>
      <c r="H2051" s="61"/>
      <c r="I2051" s="61"/>
      <c r="J2051" s="61"/>
      <c r="K2051" s="436"/>
      <c r="L2051" s="199"/>
      <c r="M2051" s="436"/>
      <c r="N2051" s="225"/>
      <c r="O2051" s="225"/>
      <c r="P2051" s="225"/>
      <c r="Q2051" s="225"/>
      <c r="R2051" s="424"/>
      <c r="S2051" s="30" t="n">
        <f aca="false">P2051*R2051</f>
        <v>0</v>
      </c>
      <c r="T2051" s="123"/>
      <c r="U2051" s="192" t="n">
        <f aca="false">S2051*$T$828/SUM($S$828:$S$841)</f>
        <v>0</v>
      </c>
      <c r="V2051" s="30" t="n">
        <f aca="false">U2051+S2051</f>
        <v>0</v>
      </c>
      <c r="W2051" s="30" t="e">
        <f aca="false">V2051/P2051</f>
        <v>#DIV/0!</v>
      </c>
    </row>
    <row r="2052" customFormat="false" ht="15" hidden="false" customHeight="false" outlineLevel="0" collapsed="false">
      <c r="A2052" s="122"/>
      <c r="B2052" s="122"/>
      <c r="C2052" s="122"/>
      <c r="D2052" s="122"/>
      <c r="E2052" s="122"/>
      <c r="F2052" s="122"/>
      <c r="G2052" s="86"/>
      <c r="H2052" s="61"/>
      <c r="I2052" s="61"/>
      <c r="J2052" s="61"/>
      <c r="K2052" s="122"/>
      <c r="L2052" s="199"/>
      <c r="M2052" s="122"/>
      <c r="N2052" s="63"/>
      <c r="O2052" s="63"/>
      <c r="P2052" s="63"/>
      <c r="Q2052" s="63"/>
      <c r="R2052" s="422"/>
      <c r="S2052" s="30" t="n">
        <f aca="false">P2052*R2052</f>
        <v>0</v>
      </c>
      <c r="T2052" s="123"/>
      <c r="U2052" s="192" t="n">
        <f aca="false">S2052*$T$828/SUM($S$828:$S$841)</f>
        <v>0</v>
      </c>
      <c r="V2052" s="30" t="n">
        <f aca="false">U2052+S2052</f>
        <v>0</v>
      </c>
      <c r="W2052" s="30" t="e">
        <f aca="false">V2052/P2052</f>
        <v>#DIV/0!</v>
      </c>
    </row>
    <row r="2053" customFormat="false" ht="15" hidden="false" customHeight="false" outlineLevel="0" collapsed="false">
      <c r="A2053" s="122"/>
      <c r="B2053" s="122"/>
      <c r="C2053" s="122"/>
      <c r="D2053" s="122"/>
      <c r="E2053" s="122"/>
      <c r="F2053" s="122"/>
      <c r="G2053" s="122"/>
      <c r="H2053" s="61"/>
      <c r="I2053" s="61"/>
      <c r="J2053" s="61"/>
      <c r="K2053" s="122"/>
      <c r="L2053" s="199"/>
      <c r="M2053" s="122"/>
      <c r="N2053" s="63"/>
      <c r="O2053" s="63"/>
      <c r="P2053" s="63"/>
      <c r="Q2053" s="63"/>
      <c r="R2053" s="422"/>
      <c r="S2053" s="30" t="n">
        <f aca="false">P2053*R2053</f>
        <v>0</v>
      </c>
      <c r="T2053" s="123"/>
      <c r="U2053" s="192" t="n">
        <f aca="false">S2053*$T$828/SUM($S$828:$S$841)</f>
        <v>0</v>
      </c>
      <c r="V2053" s="30" t="n">
        <f aca="false">U2053+S2053</f>
        <v>0</v>
      </c>
      <c r="W2053" s="30" t="e">
        <f aca="false">V2053/P2053</f>
        <v>#DIV/0!</v>
      </c>
    </row>
    <row r="2054" customFormat="false" ht="15" hidden="false" customHeight="false" outlineLevel="0" collapsed="false">
      <c r="A2054" s="122"/>
      <c r="B2054" s="122"/>
      <c r="C2054" s="122"/>
      <c r="D2054" s="122"/>
      <c r="E2054" s="122"/>
      <c r="F2054" s="122"/>
      <c r="G2054" s="122"/>
      <c r="H2054" s="61"/>
      <c r="I2054" s="61"/>
      <c r="J2054" s="61"/>
      <c r="K2054" s="122"/>
      <c r="L2054" s="199"/>
      <c r="M2054" s="122"/>
      <c r="N2054" s="63"/>
      <c r="O2054" s="63"/>
      <c r="P2054" s="63"/>
      <c r="Q2054" s="63"/>
      <c r="R2054" s="422"/>
      <c r="S2054" s="30" t="n">
        <f aca="false">P2054*R2054</f>
        <v>0</v>
      </c>
      <c r="T2054" s="123"/>
      <c r="U2054" s="192" t="n">
        <f aca="false">S2054*$T$828/SUM($S$828:$S$841)</f>
        <v>0</v>
      </c>
      <c r="V2054" s="30" t="n">
        <f aca="false">U2054+S2054</f>
        <v>0</v>
      </c>
      <c r="W2054" s="30" t="e">
        <f aca="false">V2054/P2054</f>
        <v>#DIV/0!</v>
      </c>
    </row>
    <row r="2055" s="437" customFormat="true" ht="15" hidden="false" customHeight="false" outlineLevel="0" collapsed="false">
      <c r="A2055" s="122"/>
      <c r="B2055" s="122"/>
      <c r="C2055" s="122"/>
      <c r="D2055" s="122"/>
      <c r="E2055" s="225"/>
      <c r="F2055" s="225"/>
      <c r="G2055" s="225"/>
      <c r="H2055" s="436"/>
      <c r="I2055" s="436"/>
      <c r="J2055" s="436"/>
      <c r="K2055" s="436"/>
      <c r="L2055" s="199"/>
      <c r="M2055" s="436"/>
      <c r="N2055" s="225"/>
      <c r="O2055" s="225"/>
      <c r="P2055" s="225"/>
      <c r="Q2055" s="225"/>
      <c r="R2055" s="424"/>
      <c r="S2055" s="30" t="n">
        <f aca="false">P2055*R2055</f>
        <v>0</v>
      </c>
      <c r="T2055" s="123"/>
      <c r="U2055" s="192" t="n">
        <f aca="false">S2055*$T$828/SUM($S$828:$S$841)</f>
        <v>0</v>
      </c>
      <c r="V2055" s="30" t="n">
        <f aca="false">U2055+S2055</f>
        <v>0</v>
      </c>
      <c r="W2055" s="30" t="e">
        <f aca="false">V2055/P2055</f>
        <v>#DIV/0!</v>
      </c>
    </row>
    <row r="2056" s="437" customFormat="true" ht="15" hidden="false" customHeight="false" outlineLevel="0" collapsed="false">
      <c r="A2056" s="122"/>
      <c r="B2056" s="122"/>
      <c r="C2056" s="122"/>
      <c r="D2056" s="122"/>
      <c r="E2056" s="225"/>
      <c r="F2056" s="225"/>
      <c r="G2056" s="225"/>
      <c r="H2056" s="436"/>
      <c r="I2056" s="436"/>
      <c r="J2056" s="436"/>
      <c r="K2056" s="436"/>
      <c r="L2056" s="199"/>
      <c r="M2056" s="436"/>
      <c r="N2056" s="225"/>
      <c r="O2056" s="225"/>
      <c r="P2056" s="225"/>
      <c r="Q2056" s="225"/>
      <c r="R2056" s="424"/>
      <c r="S2056" s="30" t="n">
        <f aca="false">P2056*R2056</f>
        <v>0</v>
      </c>
      <c r="T2056" s="123"/>
      <c r="U2056" s="192" t="n">
        <f aca="false">S2056*$T$828/SUM($S$828:$S$841)</f>
        <v>0</v>
      </c>
      <c r="V2056" s="30" t="n">
        <f aca="false">U2056+S2056</f>
        <v>0</v>
      </c>
      <c r="W2056" s="30" t="e">
        <f aca="false">V2056/P2056</f>
        <v>#DIV/0!</v>
      </c>
    </row>
    <row r="2057" s="437" customFormat="true" ht="15" hidden="false" customHeight="false" outlineLevel="0" collapsed="false">
      <c r="A2057" s="122"/>
      <c r="B2057" s="122"/>
      <c r="C2057" s="122"/>
      <c r="D2057" s="122"/>
      <c r="E2057" s="225"/>
      <c r="F2057" s="225"/>
      <c r="G2057" s="225"/>
      <c r="H2057" s="436"/>
      <c r="I2057" s="436"/>
      <c r="J2057" s="436"/>
      <c r="K2057" s="436"/>
      <c r="L2057" s="199"/>
      <c r="M2057" s="436"/>
      <c r="N2057" s="225"/>
      <c r="O2057" s="225"/>
      <c r="P2057" s="225"/>
      <c r="Q2057" s="225"/>
      <c r="R2057" s="424"/>
      <c r="S2057" s="30" t="n">
        <f aca="false">P2057*R2057</f>
        <v>0</v>
      </c>
      <c r="T2057" s="123"/>
      <c r="U2057" s="192" t="n">
        <f aca="false">S2057*$T$828/SUM($S$828:$S$841)</f>
        <v>0</v>
      </c>
      <c r="V2057" s="30" t="n">
        <f aca="false">U2057+S2057</f>
        <v>0</v>
      </c>
      <c r="W2057" s="30" t="e">
        <f aca="false">V2057/P2057</f>
        <v>#DIV/0!</v>
      </c>
    </row>
    <row r="2058" s="437" customFormat="true" ht="15" hidden="false" customHeight="false" outlineLevel="0" collapsed="false">
      <c r="A2058" s="122"/>
      <c r="B2058" s="122"/>
      <c r="C2058" s="122"/>
      <c r="D2058" s="122"/>
      <c r="E2058" s="225"/>
      <c r="F2058" s="225"/>
      <c r="G2058" s="225"/>
      <c r="H2058" s="436"/>
      <c r="I2058" s="436"/>
      <c r="J2058" s="436"/>
      <c r="K2058" s="436"/>
      <c r="L2058" s="199"/>
      <c r="M2058" s="436"/>
      <c r="N2058" s="225"/>
      <c r="O2058" s="225"/>
      <c r="P2058" s="225"/>
      <c r="Q2058" s="225"/>
      <c r="R2058" s="424"/>
      <c r="S2058" s="30" t="n">
        <f aca="false">P2058*R2058</f>
        <v>0</v>
      </c>
      <c r="T2058" s="123"/>
      <c r="U2058" s="192" t="n">
        <f aca="false">S2058*$T$828/SUM($S$828:$S$841)</f>
        <v>0</v>
      </c>
      <c r="V2058" s="30" t="n">
        <f aca="false">U2058+S2058</f>
        <v>0</v>
      </c>
      <c r="W2058" s="30" t="e">
        <f aca="false">V2058/P2058</f>
        <v>#DIV/0!</v>
      </c>
    </row>
    <row r="2059" s="437" customFormat="true" ht="15" hidden="false" customHeight="false" outlineLevel="0" collapsed="false">
      <c r="A2059" s="122"/>
      <c r="B2059" s="122"/>
      <c r="C2059" s="122"/>
      <c r="D2059" s="122"/>
      <c r="E2059" s="225"/>
      <c r="F2059" s="225"/>
      <c r="G2059" s="225"/>
      <c r="H2059" s="436"/>
      <c r="I2059" s="436"/>
      <c r="J2059" s="436"/>
      <c r="K2059" s="436"/>
      <c r="L2059" s="199"/>
      <c r="M2059" s="436"/>
      <c r="N2059" s="225"/>
      <c r="O2059" s="225"/>
      <c r="P2059" s="225"/>
      <c r="Q2059" s="225"/>
      <c r="R2059" s="424"/>
      <c r="S2059" s="30" t="n">
        <f aca="false">P2059*R2059</f>
        <v>0</v>
      </c>
      <c r="T2059" s="123"/>
      <c r="U2059" s="192" t="n">
        <f aca="false">S2059*$T$828/SUM($S$828:$S$841)</f>
        <v>0</v>
      </c>
      <c r="V2059" s="30" t="n">
        <f aca="false">U2059+S2059</f>
        <v>0</v>
      </c>
      <c r="W2059" s="30" t="e">
        <f aca="false">V2059/P2059</f>
        <v>#DIV/0!</v>
      </c>
    </row>
    <row r="2060" s="437" customFormat="true" ht="15" hidden="false" customHeight="false" outlineLevel="0" collapsed="false">
      <c r="A2060" s="122"/>
      <c r="B2060" s="122"/>
      <c r="C2060" s="122"/>
      <c r="D2060" s="122"/>
      <c r="E2060" s="225"/>
      <c r="F2060" s="225"/>
      <c r="G2060" s="225"/>
      <c r="H2060" s="436"/>
      <c r="I2060" s="436"/>
      <c r="J2060" s="436"/>
      <c r="K2060" s="436"/>
      <c r="L2060" s="199"/>
      <c r="M2060" s="436"/>
      <c r="N2060" s="225"/>
      <c r="O2060" s="225"/>
      <c r="P2060" s="225"/>
      <c r="Q2060" s="225"/>
      <c r="R2060" s="424"/>
      <c r="S2060" s="30" t="n">
        <f aca="false">P2060*R2060</f>
        <v>0</v>
      </c>
      <c r="T2060" s="123"/>
      <c r="U2060" s="192" t="n">
        <f aca="false">S2060*$T$828/SUM($S$828:$S$841)</f>
        <v>0</v>
      </c>
      <c r="V2060" s="30" t="n">
        <f aca="false">U2060+S2060</f>
        <v>0</v>
      </c>
      <c r="W2060" s="30" t="e">
        <f aca="false">V2060/P2060</f>
        <v>#DIV/0!</v>
      </c>
    </row>
    <row r="2061" s="437" customFormat="true" ht="15" hidden="false" customHeight="false" outlineLevel="0" collapsed="false">
      <c r="A2061" s="122"/>
      <c r="B2061" s="122"/>
      <c r="C2061" s="122"/>
      <c r="D2061" s="122"/>
      <c r="E2061" s="225"/>
      <c r="F2061" s="225"/>
      <c r="G2061" s="225"/>
      <c r="H2061" s="436"/>
      <c r="I2061" s="436"/>
      <c r="J2061" s="436"/>
      <c r="K2061" s="436"/>
      <c r="L2061" s="199"/>
      <c r="M2061" s="436"/>
      <c r="N2061" s="225"/>
      <c r="O2061" s="225"/>
      <c r="P2061" s="225"/>
      <c r="Q2061" s="225"/>
      <c r="R2061" s="424"/>
      <c r="S2061" s="30" t="n">
        <f aca="false">P2061*R2061</f>
        <v>0</v>
      </c>
      <c r="T2061" s="123"/>
      <c r="U2061" s="192" t="n">
        <f aca="false">S2061*$T$828/SUM($S$828:$S$841)</f>
        <v>0</v>
      </c>
      <c r="V2061" s="30" t="n">
        <f aca="false">U2061+S2061</f>
        <v>0</v>
      </c>
      <c r="W2061" s="30" t="e">
        <f aca="false">V2061/P2061</f>
        <v>#DIV/0!</v>
      </c>
    </row>
    <row r="2062" s="437" customFormat="true" ht="15" hidden="false" customHeight="false" outlineLevel="0" collapsed="false">
      <c r="A2062" s="122"/>
      <c r="B2062" s="122"/>
      <c r="C2062" s="122"/>
      <c r="D2062" s="122"/>
      <c r="E2062" s="225"/>
      <c r="F2062" s="225"/>
      <c r="G2062" s="225"/>
      <c r="H2062" s="436"/>
      <c r="I2062" s="436"/>
      <c r="J2062" s="436"/>
      <c r="K2062" s="436"/>
      <c r="L2062" s="199"/>
      <c r="M2062" s="436"/>
      <c r="N2062" s="225"/>
      <c r="O2062" s="225"/>
      <c r="P2062" s="225"/>
      <c r="Q2062" s="225"/>
      <c r="R2062" s="424"/>
      <c r="S2062" s="30" t="n">
        <f aca="false">P2062*R2062</f>
        <v>0</v>
      </c>
      <c r="T2062" s="123"/>
      <c r="U2062" s="192" t="n">
        <f aca="false">S2062*$T$828/SUM($S$828:$S$841)</f>
        <v>0</v>
      </c>
      <c r="V2062" s="30" t="n">
        <f aca="false">U2062+S2062</f>
        <v>0</v>
      </c>
      <c r="W2062" s="30" t="e">
        <f aca="false">V2062/P2062</f>
        <v>#DIV/0!</v>
      </c>
    </row>
    <row r="2063" customFormat="false" ht="15" hidden="false" customHeight="false" outlineLevel="0" collapsed="false">
      <c r="A2063" s="122"/>
      <c r="B2063" s="122"/>
      <c r="C2063" s="122"/>
      <c r="D2063" s="122"/>
      <c r="E2063" s="122"/>
      <c r="F2063" s="122"/>
      <c r="G2063" s="122"/>
      <c r="H2063" s="61"/>
      <c r="I2063" s="61"/>
      <c r="J2063" s="61"/>
      <c r="K2063" s="122"/>
      <c r="L2063" s="199"/>
      <c r="M2063" s="122"/>
      <c r="N2063" s="63"/>
      <c r="O2063" s="63"/>
      <c r="P2063" s="63"/>
      <c r="Q2063" s="63"/>
      <c r="R2063" s="422"/>
      <c r="S2063" s="30" t="n">
        <f aca="false">P2063*R2063</f>
        <v>0</v>
      </c>
      <c r="T2063" s="123"/>
      <c r="U2063" s="192" t="n">
        <f aca="false">S2063*$T$828/SUM($S$828:$S$841)</f>
        <v>0</v>
      </c>
      <c r="V2063" s="30" t="n">
        <f aca="false">U2063+S2063</f>
        <v>0</v>
      </c>
      <c r="W2063" s="30" t="e">
        <f aca="false">V2063/P2063</f>
        <v>#DIV/0!</v>
      </c>
    </row>
    <row r="2064" customFormat="false" ht="15" hidden="false" customHeight="false" outlineLevel="0" collapsed="false">
      <c r="A2064" s="122"/>
      <c r="B2064" s="122"/>
      <c r="C2064" s="122"/>
      <c r="D2064" s="122"/>
      <c r="E2064" s="122"/>
      <c r="F2064" s="122"/>
      <c r="G2064" s="122"/>
      <c r="H2064" s="61"/>
      <c r="I2064" s="61"/>
      <c r="J2064" s="61"/>
      <c r="K2064" s="122"/>
      <c r="L2064" s="199"/>
      <c r="M2064" s="122"/>
      <c r="N2064" s="63"/>
      <c r="O2064" s="63"/>
      <c r="P2064" s="63"/>
      <c r="Q2064" s="63"/>
      <c r="R2064" s="422"/>
      <c r="S2064" s="30" t="n">
        <f aca="false">P2064*R2064</f>
        <v>0</v>
      </c>
      <c r="T2064" s="123"/>
      <c r="U2064" s="192" t="n">
        <f aca="false">S2064*$T$828/SUM($S$828:$S$841)</f>
        <v>0</v>
      </c>
      <c r="V2064" s="30" t="n">
        <f aca="false">U2064+S2064</f>
        <v>0</v>
      </c>
      <c r="W2064" s="30" t="e">
        <f aca="false">V2064/P2064</f>
        <v>#DIV/0!</v>
      </c>
    </row>
    <row r="2065" customFormat="false" ht="15" hidden="false" customHeight="false" outlineLevel="0" collapsed="false">
      <c r="A2065" s="122"/>
      <c r="B2065" s="122"/>
      <c r="C2065" s="122"/>
      <c r="D2065" s="122"/>
      <c r="E2065" s="122"/>
      <c r="F2065" s="122"/>
      <c r="G2065" s="122"/>
      <c r="H2065" s="61"/>
      <c r="I2065" s="61"/>
      <c r="J2065" s="61"/>
      <c r="K2065" s="122"/>
      <c r="L2065" s="199"/>
      <c r="M2065" s="122"/>
      <c r="N2065" s="63"/>
      <c r="O2065" s="63"/>
      <c r="P2065" s="63"/>
      <c r="Q2065" s="63"/>
      <c r="R2065" s="424"/>
      <c r="S2065" s="30" t="n">
        <f aca="false">P2065*R2065</f>
        <v>0</v>
      </c>
      <c r="T2065" s="123"/>
      <c r="U2065" s="192" t="n">
        <f aca="false">S2065*$T$828/SUM($S$828:$S$841)</f>
        <v>0</v>
      </c>
      <c r="V2065" s="30" t="n">
        <f aca="false">U2065+S2065</f>
        <v>0</v>
      </c>
      <c r="W2065" s="30" t="e">
        <f aca="false">V2065/P2065</f>
        <v>#DIV/0!</v>
      </c>
    </row>
    <row r="2066" customFormat="false" ht="15" hidden="false" customHeight="false" outlineLevel="0" collapsed="false">
      <c r="A2066" s="122"/>
      <c r="B2066" s="122"/>
      <c r="C2066" s="122"/>
      <c r="D2066" s="122"/>
      <c r="E2066" s="122"/>
      <c r="F2066" s="122"/>
      <c r="G2066" s="122"/>
      <c r="H2066" s="61"/>
      <c r="I2066" s="61"/>
      <c r="J2066" s="61"/>
      <c r="K2066" s="122"/>
      <c r="L2066" s="199"/>
      <c r="M2066" s="122"/>
      <c r="N2066" s="63"/>
      <c r="O2066" s="63"/>
      <c r="P2066" s="63"/>
      <c r="Q2066" s="63"/>
      <c r="R2066" s="422"/>
      <c r="S2066" s="30" t="n">
        <f aca="false">P2066*R2066</f>
        <v>0</v>
      </c>
      <c r="T2066" s="123"/>
      <c r="U2066" s="192" t="n">
        <f aca="false">S2066*$T$828/SUM($S$828:$S$841)</f>
        <v>0</v>
      </c>
      <c r="V2066" s="30" t="n">
        <f aca="false">U2066+S2066</f>
        <v>0</v>
      </c>
      <c r="W2066" s="30" t="e">
        <f aca="false">V2066/P2066</f>
        <v>#DIV/0!</v>
      </c>
    </row>
    <row r="2067" customFormat="false" ht="15" hidden="false" customHeight="false" outlineLevel="0" collapsed="false">
      <c r="A2067" s="122"/>
      <c r="B2067" s="122"/>
      <c r="C2067" s="122"/>
      <c r="D2067" s="122"/>
      <c r="E2067" s="122"/>
      <c r="F2067" s="122"/>
      <c r="G2067" s="122"/>
      <c r="H2067" s="61"/>
      <c r="I2067" s="61"/>
      <c r="J2067" s="61"/>
      <c r="K2067" s="122"/>
      <c r="L2067" s="199"/>
      <c r="M2067" s="122"/>
      <c r="N2067" s="63"/>
      <c r="O2067" s="63"/>
      <c r="P2067" s="63"/>
      <c r="Q2067" s="63"/>
      <c r="R2067" s="422"/>
      <c r="S2067" s="30" t="n">
        <f aca="false">P2067*R2067</f>
        <v>0</v>
      </c>
      <c r="T2067" s="123"/>
      <c r="U2067" s="192" t="n">
        <f aca="false">S2067*$T$828/SUM($S$828:$S$841)</f>
        <v>0</v>
      </c>
      <c r="V2067" s="30" t="n">
        <f aca="false">U2067+S2067</f>
        <v>0</v>
      </c>
      <c r="W2067" s="30" t="e">
        <f aca="false">V2067/P2067</f>
        <v>#DIV/0!</v>
      </c>
    </row>
    <row r="2068" customFormat="false" ht="15" hidden="false" customHeight="false" outlineLevel="0" collapsed="false">
      <c r="A2068" s="122"/>
      <c r="B2068" s="122"/>
      <c r="C2068" s="122"/>
      <c r="D2068" s="122"/>
      <c r="E2068" s="122"/>
      <c r="F2068" s="122"/>
      <c r="G2068" s="122"/>
      <c r="H2068" s="61"/>
      <c r="I2068" s="61"/>
      <c r="J2068" s="61"/>
      <c r="K2068" s="122"/>
      <c r="L2068" s="199"/>
      <c r="M2068" s="122"/>
      <c r="N2068" s="63"/>
      <c r="O2068" s="63"/>
      <c r="P2068" s="63"/>
      <c r="Q2068" s="63"/>
      <c r="R2068" s="422"/>
      <c r="S2068" s="30" t="n">
        <f aca="false">P2068*R2068</f>
        <v>0</v>
      </c>
      <c r="T2068" s="123"/>
      <c r="U2068" s="192" t="n">
        <f aca="false">S2068*$T$828/SUM($S$828:$S$841)</f>
        <v>0</v>
      </c>
      <c r="V2068" s="30" t="n">
        <f aca="false">U2068+S2068</f>
        <v>0</v>
      </c>
      <c r="W2068" s="30" t="e">
        <f aca="false">V2068/P2068</f>
        <v>#DIV/0!</v>
      </c>
    </row>
    <row r="2069" customFormat="false" ht="15" hidden="false" customHeight="false" outlineLevel="0" collapsed="false">
      <c r="A2069" s="122"/>
      <c r="B2069" s="122"/>
      <c r="C2069" s="122"/>
      <c r="D2069" s="122"/>
      <c r="E2069" s="122"/>
      <c r="F2069" s="122"/>
      <c r="G2069" s="122"/>
      <c r="H2069" s="61"/>
      <c r="I2069" s="61"/>
      <c r="J2069" s="61"/>
      <c r="K2069" s="122"/>
      <c r="L2069" s="199"/>
      <c r="M2069" s="122"/>
      <c r="N2069" s="63"/>
      <c r="O2069" s="63"/>
      <c r="P2069" s="63"/>
      <c r="Q2069" s="63"/>
      <c r="R2069" s="422"/>
      <c r="S2069" s="30" t="n">
        <f aca="false">P2069*R2069</f>
        <v>0</v>
      </c>
      <c r="T2069" s="123"/>
      <c r="U2069" s="192" t="n">
        <f aca="false">S2069*$T$828/SUM($S$828:$S$841)</f>
        <v>0</v>
      </c>
      <c r="V2069" s="30" t="n">
        <f aca="false">U2069+S2069</f>
        <v>0</v>
      </c>
      <c r="W2069" s="30" t="e">
        <f aca="false">V2069/P2069</f>
        <v>#DIV/0!</v>
      </c>
    </row>
    <row r="2070" customFormat="false" ht="15" hidden="false" customHeight="false" outlineLevel="0" collapsed="false">
      <c r="A2070" s="122"/>
      <c r="B2070" s="122"/>
      <c r="C2070" s="122"/>
      <c r="D2070" s="122"/>
      <c r="E2070" s="122"/>
      <c r="F2070" s="122"/>
      <c r="G2070" s="122"/>
      <c r="H2070" s="61"/>
      <c r="I2070" s="61"/>
      <c r="J2070" s="61"/>
      <c r="K2070" s="122"/>
      <c r="L2070" s="199"/>
      <c r="M2070" s="122"/>
      <c r="N2070" s="63"/>
      <c r="O2070" s="63"/>
      <c r="P2070" s="63"/>
      <c r="Q2070" s="63"/>
      <c r="R2070" s="422"/>
      <c r="S2070" s="30" t="n">
        <f aca="false">P2070*R2070</f>
        <v>0</v>
      </c>
      <c r="T2070" s="123"/>
      <c r="U2070" s="192" t="n">
        <f aca="false">S2070*$T$828/SUM($S$828:$S$841)</f>
        <v>0</v>
      </c>
      <c r="V2070" s="30" t="n">
        <f aca="false">U2070+S2070</f>
        <v>0</v>
      </c>
      <c r="W2070" s="30" t="e">
        <f aca="false">V2070/P2070</f>
        <v>#DIV/0!</v>
      </c>
    </row>
    <row r="2071" customFormat="false" ht="15" hidden="false" customHeight="false" outlineLevel="0" collapsed="false">
      <c r="A2071" s="122"/>
      <c r="B2071" s="122"/>
      <c r="C2071" s="122"/>
      <c r="D2071" s="122"/>
      <c r="E2071" s="122"/>
      <c r="F2071" s="122"/>
      <c r="G2071" s="122"/>
      <c r="H2071" s="61"/>
      <c r="I2071" s="61"/>
      <c r="J2071" s="61"/>
      <c r="K2071" s="122"/>
      <c r="L2071" s="199"/>
      <c r="M2071" s="122"/>
      <c r="N2071" s="63"/>
      <c r="O2071" s="63"/>
      <c r="P2071" s="63"/>
      <c r="Q2071" s="63"/>
      <c r="R2071" s="422"/>
      <c r="S2071" s="30" t="n">
        <f aca="false">P2071*R2071</f>
        <v>0</v>
      </c>
      <c r="T2071" s="123"/>
      <c r="U2071" s="192" t="n">
        <f aca="false">S2071*$T$828/SUM($S$828:$S$841)</f>
        <v>0</v>
      </c>
      <c r="V2071" s="30" t="n">
        <f aca="false">U2071+S2071</f>
        <v>0</v>
      </c>
      <c r="W2071" s="30" t="e">
        <f aca="false">V2071/P2071</f>
        <v>#DIV/0!</v>
      </c>
    </row>
    <row r="2072" customFormat="false" ht="15" hidden="false" customHeight="false" outlineLevel="0" collapsed="false">
      <c r="A2072" s="122"/>
      <c r="B2072" s="122"/>
      <c r="C2072" s="122"/>
      <c r="D2072" s="122"/>
      <c r="E2072" s="122"/>
      <c r="F2072" s="122"/>
      <c r="G2072" s="122"/>
      <c r="H2072" s="61"/>
      <c r="I2072" s="61"/>
      <c r="J2072" s="61"/>
      <c r="K2072" s="122"/>
      <c r="L2072" s="199"/>
      <c r="M2072" s="122"/>
      <c r="N2072" s="63"/>
      <c r="O2072" s="63"/>
      <c r="P2072" s="63"/>
      <c r="Q2072" s="63"/>
      <c r="R2072" s="422"/>
      <c r="S2072" s="30" t="n">
        <f aca="false">P2072*R2072</f>
        <v>0</v>
      </c>
      <c r="T2072" s="123"/>
      <c r="U2072" s="192" t="n">
        <f aca="false">S2072*$T$828/SUM($S$828:$S$841)</f>
        <v>0</v>
      </c>
      <c r="V2072" s="30" t="n">
        <f aca="false">U2072+S2072</f>
        <v>0</v>
      </c>
      <c r="W2072" s="30" t="e">
        <f aca="false">V2072/P2072</f>
        <v>#DIV/0!</v>
      </c>
    </row>
    <row r="2073" customFormat="false" ht="15" hidden="false" customHeight="false" outlineLevel="0" collapsed="false">
      <c r="A2073" s="122"/>
      <c r="B2073" s="122"/>
      <c r="C2073" s="122"/>
      <c r="D2073" s="122"/>
      <c r="E2073" s="122"/>
      <c r="F2073" s="122"/>
      <c r="G2073" s="122"/>
      <c r="H2073" s="61"/>
      <c r="I2073" s="61"/>
      <c r="J2073" s="61"/>
      <c r="K2073" s="122"/>
      <c r="L2073" s="199"/>
      <c r="M2073" s="122"/>
      <c r="N2073" s="63"/>
      <c r="O2073" s="63"/>
      <c r="P2073" s="63"/>
      <c r="Q2073" s="63"/>
      <c r="R2073" s="422"/>
      <c r="S2073" s="30" t="n">
        <f aca="false">P2073*R2073</f>
        <v>0</v>
      </c>
      <c r="T2073" s="123"/>
      <c r="U2073" s="192" t="n">
        <f aca="false">S2073*$T$828/SUM($S$828:$S$841)</f>
        <v>0</v>
      </c>
      <c r="V2073" s="30" t="n">
        <f aca="false">U2073+S2073</f>
        <v>0</v>
      </c>
      <c r="W2073" s="30" t="e">
        <f aca="false">V2073/P2073</f>
        <v>#DIV/0!</v>
      </c>
    </row>
    <row r="2074" customFormat="false" ht="15" hidden="false" customHeight="false" outlineLevel="0" collapsed="false">
      <c r="A2074" s="122"/>
      <c r="B2074" s="122"/>
      <c r="C2074" s="122"/>
      <c r="D2074" s="122"/>
      <c r="E2074" s="122"/>
      <c r="F2074" s="122"/>
      <c r="G2074" s="122"/>
      <c r="H2074" s="61"/>
      <c r="I2074" s="61"/>
      <c r="J2074" s="61"/>
      <c r="K2074" s="122"/>
      <c r="L2074" s="199"/>
      <c r="M2074" s="122"/>
      <c r="N2074" s="63"/>
      <c r="O2074" s="63"/>
      <c r="P2074" s="63"/>
      <c r="Q2074" s="63"/>
      <c r="R2074" s="422"/>
      <c r="S2074" s="30" t="n">
        <f aca="false">P2074*R2074</f>
        <v>0</v>
      </c>
      <c r="T2074" s="123"/>
      <c r="U2074" s="192" t="n">
        <f aca="false">S2074*$T$828/SUM($S$828:$S$841)</f>
        <v>0</v>
      </c>
      <c r="V2074" s="30" t="n">
        <f aca="false">U2074+S2074</f>
        <v>0</v>
      </c>
      <c r="W2074" s="30" t="e">
        <f aca="false">V2074/P2074</f>
        <v>#DIV/0!</v>
      </c>
    </row>
    <row r="2075" customFormat="false" ht="15" hidden="false" customHeight="false" outlineLevel="0" collapsed="false">
      <c r="A2075" s="122"/>
      <c r="B2075" s="122"/>
      <c r="C2075" s="122"/>
      <c r="D2075" s="122"/>
      <c r="E2075" s="122"/>
      <c r="F2075" s="122"/>
      <c r="G2075" s="122"/>
      <c r="H2075" s="61"/>
      <c r="I2075" s="61"/>
      <c r="J2075" s="61"/>
      <c r="K2075" s="122"/>
      <c r="L2075" s="199"/>
      <c r="M2075" s="122"/>
      <c r="N2075" s="63"/>
      <c r="O2075" s="63"/>
      <c r="P2075" s="63"/>
      <c r="Q2075" s="63"/>
      <c r="R2075" s="422"/>
      <c r="S2075" s="30" t="n">
        <f aca="false">P2075*R2075</f>
        <v>0</v>
      </c>
      <c r="T2075" s="123"/>
      <c r="U2075" s="192" t="n">
        <f aca="false">S2075*$T$828/SUM($S$828:$S$841)</f>
        <v>0</v>
      </c>
      <c r="V2075" s="30" t="n">
        <f aca="false">U2075+S2075</f>
        <v>0</v>
      </c>
      <c r="W2075" s="30" t="e">
        <f aca="false">V2075/P2075</f>
        <v>#DIV/0!</v>
      </c>
    </row>
    <row r="2076" customFormat="false" ht="15" hidden="false" customHeight="false" outlineLevel="0" collapsed="false">
      <c r="A2076" s="122"/>
      <c r="B2076" s="122"/>
      <c r="C2076" s="122"/>
      <c r="D2076" s="122"/>
      <c r="E2076" s="122"/>
      <c r="F2076" s="122"/>
      <c r="G2076" s="122"/>
      <c r="H2076" s="61"/>
      <c r="I2076" s="61"/>
      <c r="J2076" s="61"/>
      <c r="K2076" s="122"/>
      <c r="L2076" s="199"/>
      <c r="M2076" s="122"/>
      <c r="N2076" s="63"/>
      <c r="O2076" s="63"/>
      <c r="P2076" s="63"/>
      <c r="Q2076" s="63"/>
      <c r="R2076" s="422"/>
      <c r="S2076" s="30" t="n">
        <f aca="false">P2076*R2076</f>
        <v>0</v>
      </c>
      <c r="T2076" s="123"/>
      <c r="U2076" s="192" t="n">
        <f aca="false">S2076*$T$828/SUM($S$828:$S$841)</f>
        <v>0</v>
      </c>
      <c r="V2076" s="30" t="n">
        <f aca="false">U2076+S2076</f>
        <v>0</v>
      </c>
      <c r="W2076" s="30" t="e">
        <f aca="false">V2076/P2076</f>
        <v>#DIV/0!</v>
      </c>
    </row>
    <row r="2077" customFormat="false" ht="15" hidden="false" customHeight="false" outlineLevel="0" collapsed="false">
      <c r="A2077" s="122"/>
      <c r="B2077" s="122"/>
      <c r="C2077" s="122"/>
      <c r="D2077" s="122"/>
      <c r="E2077" s="122"/>
      <c r="F2077" s="122"/>
      <c r="G2077" s="122"/>
      <c r="H2077" s="61"/>
      <c r="I2077" s="61"/>
      <c r="J2077" s="61"/>
      <c r="K2077" s="122"/>
      <c r="L2077" s="199"/>
      <c r="M2077" s="122"/>
      <c r="N2077" s="63"/>
      <c r="O2077" s="63"/>
      <c r="P2077" s="63"/>
      <c r="Q2077" s="63"/>
      <c r="R2077" s="422"/>
      <c r="S2077" s="30" t="n">
        <f aca="false">P2077*R2077</f>
        <v>0</v>
      </c>
      <c r="T2077" s="123"/>
      <c r="U2077" s="192" t="n">
        <f aca="false">S2077*$T$828/SUM($S$828:$S$841)</f>
        <v>0</v>
      </c>
      <c r="V2077" s="30" t="n">
        <f aca="false">U2077+S2077</f>
        <v>0</v>
      </c>
      <c r="W2077" s="30" t="e">
        <f aca="false">V2077/P2077</f>
        <v>#DIV/0!</v>
      </c>
    </row>
    <row r="2078" customFormat="false" ht="15" hidden="false" customHeight="false" outlineLevel="0" collapsed="false">
      <c r="A2078" s="122"/>
      <c r="B2078" s="122"/>
      <c r="C2078" s="122"/>
      <c r="D2078" s="122"/>
      <c r="E2078" s="122"/>
      <c r="F2078" s="122"/>
      <c r="G2078" s="122"/>
      <c r="H2078" s="61"/>
      <c r="I2078" s="61"/>
      <c r="J2078" s="61"/>
      <c r="K2078" s="122"/>
      <c r="L2078" s="199"/>
      <c r="M2078" s="122"/>
      <c r="N2078" s="63"/>
      <c r="O2078" s="63"/>
      <c r="P2078" s="63"/>
      <c r="Q2078" s="63"/>
      <c r="R2078" s="422"/>
      <c r="S2078" s="30" t="n">
        <f aca="false">P2078*R2078</f>
        <v>0</v>
      </c>
      <c r="T2078" s="123"/>
      <c r="U2078" s="192" t="n">
        <f aca="false">S2078*$T$828/SUM($S$828:$S$841)</f>
        <v>0</v>
      </c>
      <c r="V2078" s="30" t="n">
        <f aca="false">U2078+S2078</f>
        <v>0</v>
      </c>
      <c r="W2078" s="30" t="e">
        <f aca="false">V2078/P2078</f>
        <v>#DIV/0!</v>
      </c>
    </row>
    <row r="2079" customFormat="false" ht="15" hidden="false" customHeight="false" outlineLevel="0" collapsed="false">
      <c r="A2079" s="122"/>
      <c r="B2079" s="122"/>
      <c r="C2079" s="122"/>
      <c r="D2079" s="122"/>
      <c r="E2079" s="122"/>
      <c r="F2079" s="122"/>
      <c r="G2079" s="122"/>
      <c r="H2079" s="61"/>
      <c r="I2079" s="61"/>
      <c r="J2079" s="61"/>
      <c r="K2079" s="122"/>
      <c r="L2079" s="199"/>
      <c r="M2079" s="122"/>
      <c r="N2079" s="63"/>
      <c r="O2079" s="63"/>
      <c r="P2079" s="63"/>
      <c r="Q2079" s="63"/>
      <c r="R2079" s="422"/>
      <c r="S2079" s="30" t="n">
        <f aca="false">P2079*R2079</f>
        <v>0</v>
      </c>
      <c r="T2079" s="123"/>
      <c r="U2079" s="192" t="n">
        <f aca="false">S2079*$T$828/SUM($S$828:$S$841)</f>
        <v>0</v>
      </c>
      <c r="V2079" s="30" t="n">
        <f aca="false">U2079+S2079</f>
        <v>0</v>
      </c>
      <c r="W2079" s="30" t="e">
        <f aca="false">V2079/P2079</f>
        <v>#DIV/0!</v>
      </c>
    </row>
    <row r="2080" customFormat="false" ht="15" hidden="false" customHeight="false" outlineLevel="0" collapsed="false">
      <c r="A2080" s="122"/>
      <c r="B2080" s="122"/>
      <c r="C2080" s="122"/>
      <c r="D2080" s="122"/>
      <c r="E2080" s="122"/>
      <c r="F2080" s="122"/>
      <c r="G2080" s="122"/>
      <c r="H2080" s="61"/>
      <c r="I2080" s="61"/>
      <c r="J2080" s="61"/>
      <c r="K2080" s="122"/>
      <c r="L2080" s="199"/>
      <c r="M2080" s="122"/>
      <c r="N2080" s="63"/>
      <c r="O2080" s="63"/>
      <c r="P2080" s="63"/>
      <c r="Q2080" s="63"/>
      <c r="R2080" s="422"/>
      <c r="S2080" s="30" t="n">
        <f aca="false">P2080*R2080</f>
        <v>0</v>
      </c>
      <c r="T2080" s="123"/>
      <c r="U2080" s="192" t="n">
        <f aca="false">S2080*$T$828/SUM($S$828:$S$841)</f>
        <v>0</v>
      </c>
      <c r="V2080" s="30" t="n">
        <f aca="false">U2080+S2080</f>
        <v>0</v>
      </c>
      <c r="W2080" s="30" t="e">
        <f aca="false">V2080/P2080</f>
        <v>#DIV/0!</v>
      </c>
    </row>
    <row r="2081" customFormat="false" ht="15" hidden="false" customHeight="false" outlineLevel="0" collapsed="false">
      <c r="A2081" s="122"/>
      <c r="B2081" s="122"/>
      <c r="C2081" s="122"/>
      <c r="D2081" s="122"/>
      <c r="E2081" s="122"/>
      <c r="F2081" s="122"/>
      <c r="G2081" s="122"/>
      <c r="H2081" s="61"/>
      <c r="I2081" s="61"/>
      <c r="J2081" s="61"/>
      <c r="K2081" s="122"/>
      <c r="L2081" s="199"/>
      <c r="M2081" s="122"/>
      <c r="N2081" s="63"/>
      <c r="O2081" s="63"/>
      <c r="P2081" s="63"/>
      <c r="Q2081" s="63"/>
      <c r="R2081" s="422"/>
      <c r="S2081" s="30" t="n">
        <f aca="false">P2081*R2081</f>
        <v>0</v>
      </c>
      <c r="T2081" s="123"/>
      <c r="U2081" s="192" t="n">
        <f aca="false">S2081*$T$828/SUM($S$828:$S$841)</f>
        <v>0</v>
      </c>
      <c r="V2081" s="30" t="n">
        <f aca="false">U2081+S2081</f>
        <v>0</v>
      </c>
      <c r="W2081" s="30" t="e">
        <f aca="false">V2081/P2081</f>
        <v>#DIV/0!</v>
      </c>
    </row>
    <row r="2082" customFormat="false" ht="15" hidden="false" customHeight="false" outlineLevel="0" collapsed="false">
      <c r="A2082" s="122"/>
      <c r="B2082" s="122"/>
      <c r="C2082" s="122"/>
      <c r="D2082" s="122"/>
      <c r="E2082" s="122"/>
      <c r="F2082" s="122"/>
      <c r="G2082" s="122"/>
      <c r="H2082" s="61"/>
      <c r="I2082" s="61"/>
      <c r="J2082" s="61"/>
      <c r="K2082" s="122"/>
      <c r="L2082" s="199"/>
      <c r="M2082" s="122"/>
      <c r="N2082" s="63"/>
      <c r="O2082" s="63"/>
      <c r="P2082" s="63"/>
      <c r="Q2082" s="63"/>
      <c r="R2082" s="422"/>
      <c r="S2082" s="30" t="n">
        <f aca="false">P2082*R2082</f>
        <v>0</v>
      </c>
      <c r="T2082" s="123"/>
      <c r="U2082" s="192" t="n">
        <f aca="false">S2082*$T$828/SUM($S$828:$S$841)</f>
        <v>0</v>
      </c>
      <c r="V2082" s="30" t="n">
        <f aca="false">U2082+S2082</f>
        <v>0</v>
      </c>
      <c r="W2082" s="30" t="e">
        <f aca="false">V2082/P2082</f>
        <v>#DIV/0!</v>
      </c>
    </row>
    <row r="2083" customFormat="false" ht="15" hidden="false" customHeight="false" outlineLevel="0" collapsed="false">
      <c r="A2083" s="122"/>
      <c r="B2083" s="122"/>
      <c r="C2083" s="122"/>
      <c r="D2083" s="122"/>
      <c r="E2083" s="122"/>
      <c r="F2083" s="122"/>
      <c r="G2083" s="122"/>
      <c r="H2083" s="61"/>
      <c r="I2083" s="61"/>
      <c r="J2083" s="61"/>
      <c r="K2083" s="122"/>
      <c r="L2083" s="199"/>
      <c r="M2083" s="122"/>
      <c r="N2083" s="63"/>
      <c r="O2083" s="63"/>
      <c r="P2083" s="63"/>
      <c r="Q2083" s="63"/>
      <c r="R2083" s="422"/>
      <c r="S2083" s="30" t="n">
        <f aca="false">P2083*R2083</f>
        <v>0</v>
      </c>
      <c r="T2083" s="123"/>
      <c r="U2083" s="192" t="n">
        <f aca="false">S2083*$T$828/SUM($S$828:$S$841)</f>
        <v>0</v>
      </c>
      <c r="V2083" s="30" t="n">
        <f aca="false">U2083+S2083</f>
        <v>0</v>
      </c>
      <c r="W2083" s="30" t="e">
        <f aca="false">V2083/P2083</f>
        <v>#DIV/0!</v>
      </c>
    </row>
    <row r="2084" customFormat="false" ht="15" hidden="false" customHeight="false" outlineLevel="0" collapsed="false">
      <c r="A2084" s="122"/>
      <c r="B2084" s="122"/>
      <c r="C2084" s="122"/>
      <c r="D2084" s="122"/>
      <c r="E2084" s="122"/>
      <c r="F2084" s="122"/>
      <c r="G2084" s="122"/>
      <c r="H2084" s="61"/>
      <c r="I2084" s="61"/>
      <c r="J2084" s="61"/>
      <c r="K2084" s="122"/>
      <c r="L2084" s="199"/>
      <c r="M2084" s="122"/>
      <c r="N2084" s="63"/>
      <c r="O2084" s="63"/>
      <c r="P2084" s="63"/>
      <c r="Q2084" s="63"/>
      <c r="R2084" s="422"/>
      <c r="S2084" s="30" t="n">
        <f aca="false">P2084*R2084</f>
        <v>0</v>
      </c>
      <c r="T2084" s="123"/>
      <c r="U2084" s="192" t="n">
        <f aca="false">S2084*$T$828/SUM($S$828:$S$841)</f>
        <v>0</v>
      </c>
      <c r="V2084" s="30" t="n">
        <f aca="false">U2084+S2084</f>
        <v>0</v>
      </c>
      <c r="W2084" s="30" t="e">
        <f aca="false">V2084/P2084</f>
        <v>#DIV/0!</v>
      </c>
    </row>
    <row r="2085" customFormat="false" ht="15" hidden="false" customHeight="false" outlineLevel="0" collapsed="false">
      <c r="A2085" s="122"/>
      <c r="B2085" s="122"/>
      <c r="C2085" s="122"/>
      <c r="D2085" s="122"/>
      <c r="E2085" s="122"/>
      <c r="F2085" s="122"/>
      <c r="G2085" s="122"/>
      <c r="H2085" s="61"/>
      <c r="I2085" s="61"/>
      <c r="J2085" s="61"/>
      <c r="K2085" s="122"/>
      <c r="L2085" s="199"/>
      <c r="M2085" s="122"/>
      <c r="N2085" s="63"/>
      <c r="O2085" s="63"/>
      <c r="P2085" s="63"/>
      <c r="Q2085" s="63"/>
      <c r="R2085" s="422"/>
      <c r="S2085" s="30" t="n">
        <f aca="false">P2085*R2085</f>
        <v>0</v>
      </c>
      <c r="T2085" s="123"/>
      <c r="U2085" s="192" t="n">
        <f aca="false">S2085*$T$828/SUM($S$828:$S$841)</f>
        <v>0</v>
      </c>
      <c r="V2085" s="30" t="n">
        <f aca="false">U2085+S2085</f>
        <v>0</v>
      </c>
      <c r="W2085" s="30" t="e">
        <f aca="false">V2085/P2085</f>
        <v>#DIV/0!</v>
      </c>
    </row>
    <row r="2086" customFormat="false" ht="15" hidden="false" customHeight="false" outlineLevel="0" collapsed="false">
      <c r="A2086" s="122"/>
      <c r="B2086" s="122"/>
      <c r="C2086" s="122"/>
      <c r="D2086" s="122"/>
      <c r="E2086" s="122"/>
      <c r="F2086" s="122"/>
      <c r="G2086" s="122"/>
      <c r="H2086" s="61"/>
      <c r="I2086" s="61"/>
      <c r="J2086" s="61"/>
      <c r="K2086" s="122"/>
      <c r="L2086" s="199"/>
      <c r="M2086" s="122"/>
      <c r="N2086" s="63"/>
      <c r="O2086" s="63"/>
      <c r="P2086" s="63"/>
      <c r="Q2086" s="63"/>
      <c r="R2086" s="422"/>
      <c r="S2086" s="30" t="n">
        <f aca="false">P2086*R2086</f>
        <v>0</v>
      </c>
      <c r="T2086" s="123"/>
      <c r="U2086" s="192" t="n">
        <f aca="false">S2086*$T$828/SUM($S$828:$S$841)</f>
        <v>0</v>
      </c>
      <c r="V2086" s="30" t="n">
        <f aca="false">U2086+S2086</f>
        <v>0</v>
      </c>
      <c r="W2086" s="30" t="e">
        <f aca="false">V2086/P2086</f>
        <v>#DIV/0!</v>
      </c>
    </row>
    <row r="2087" customFormat="false" ht="15" hidden="false" customHeight="false" outlineLevel="0" collapsed="false">
      <c r="A2087" s="122"/>
      <c r="B2087" s="122"/>
      <c r="C2087" s="122"/>
      <c r="D2087" s="122"/>
      <c r="E2087" s="122"/>
      <c r="F2087" s="122"/>
      <c r="G2087" s="122"/>
      <c r="H2087" s="61"/>
      <c r="I2087" s="61"/>
      <c r="J2087" s="61"/>
      <c r="K2087" s="122"/>
      <c r="L2087" s="199"/>
      <c r="M2087" s="122"/>
      <c r="N2087" s="63"/>
      <c r="O2087" s="63"/>
      <c r="P2087" s="63"/>
      <c r="Q2087" s="63"/>
      <c r="R2087" s="422"/>
      <c r="S2087" s="30" t="n">
        <f aca="false">P2087*R2087</f>
        <v>0</v>
      </c>
      <c r="T2087" s="123"/>
      <c r="U2087" s="192" t="n">
        <f aca="false">S2087*$T$828/SUM($S$828:$S$841)</f>
        <v>0</v>
      </c>
      <c r="V2087" s="30" t="n">
        <f aca="false">U2087+S2087</f>
        <v>0</v>
      </c>
      <c r="W2087" s="30" t="e">
        <f aca="false">V2087/P2087</f>
        <v>#DIV/0!</v>
      </c>
    </row>
    <row r="2088" customFormat="false" ht="15" hidden="false" customHeight="false" outlineLevel="0" collapsed="false">
      <c r="A2088" s="122"/>
      <c r="B2088" s="122"/>
      <c r="C2088" s="122"/>
      <c r="D2088" s="122"/>
      <c r="E2088" s="122"/>
      <c r="F2088" s="122"/>
      <c r="G2088" s="122"/>
      <c r="H2088" s="61"/>
      <c r="I2088" s="61"/>
      <c r="J2088" s="61"/>
      <c r="K2088" s="122"/>
      <c r="L2088" s="199"/>
      <c r="M2088" s="122"/>
      <c r="N2088" s="63"/>
      <c r="O2088" s="63"/>
      <c r="P2088" s="63"/>
      <c r="Q2088" s="63"/>
      <c r="R2088" s="422"/>
      <c r="S2088" s="30" t="n">
        <f aca="false">P2088*R2088</f>
        <v>0</v>
      </c>
      <c r="T2088" s="123"/>
      <c r="U2088" s="192" t="n">
        <f aca="false">S2088*$T$828/SUM($S$828:$S$841)</f>
        <v>0</v>
      </c>
      <c r="V2088" s="30" t="n">
        <f aca="false">U2088+S2088</f>
        <v>0</v>
      </c>
      <c r="W2088" s="30" t="e">
        <f aca="false">V2088/P2088</f>
        <v>#DIV/0!</v>
      </c>
    </row>
    <row r="2089" customFormat="false" ht="15" hidden="false" customHeight="false" outlineLevel="0" collapsed="false">
      <c r="A2089" s="122"/>
      <c r="B2089" s="122"/>
      <c r="C2089" s="122"/>
      <c r="D2089" s="122"/>
      <c r="E2089" s="122"/>
      <c r="F2089" s="122"/>
      <c r="G2089" s="122"/>
      <c r="H2089" s="61"/>
      <c r="I2089" s="61"/>
      <c r="J2089" s="61"/>
      <c r="K2089" s="122"/>
      <c r="L2089" s="199"/>
      <c r="M2089" s="122"/>
      <c r="N2089" s="63"/>
      <c r="O2089" s="63"/>
      <c r="P2089" s="63"/>
      <c r="Q2089" s="63"/>
      <c r="R2089" s="422"/>
      <c r="S2089" s="30" t="n">
        <f aca="false">P2089*R2089</f>
        <v>0</v>
      </c>
      <c r="T2089" s="123"/>
      <c r="U2089" s="192" t="n">
        <f aca="false">S2089*$T$828/SUM($S$828:$S$841)</f>
        <v>0</v>
      </c>
      <c r="V2089" s="30" t="n">
        <f aca="false">U2089+S2089</f>
        <v>0</v>
      </c>
      <c r="W2089" s="30" t="e">
        <f aca="false">V2089/P2089</f>
        <v>#DIV/0!</v>
      </c>
    </row>
    <row r="2090" customFormat="false" ht="15" hidden="false" customHeight="false" outlineLevel="0" collapsed="false">
      <c r="A2090" s="122"/>
      <c r="B2090" s="122"/>
      <c r="C2090" s="122"/>
      <c r="D2090" s="122"/>
      <c r="E2090" s="122"/>
      <c r="F2090" s="122"/>
      <c r="G2090" s="122"/>
      <c r="H2090" s="61"/>
      <c r="I2090" s="61"/>
      <c r="J2090" s="61"/>
      <c r="K2090" s="122"/>
      <c r="L2090" s="199"/>
      <c r="M2090" s="122"/>
      <c r="N2090" s="63"/>
      <c r="O2090" s="63"/>
      <c r="P2090" s="63"/>
      <c r="Q2090" s="63"/>
      <c r="R2090" s="422"/>
      <c r="S2090" s="30" t="n">
        <f aca="false">P2090*R2090</f>
        <v>0</v>
      </c>
      <c r="T2090" s="123"/>
      <c r="U2090" s="192" t="n">
        <f aca="false">S2090*$T$828/SUM($S$828:$S$841)</f>
        <v>0</v>
      </c>
      <c r="V2090" s="30" t="n">
        <f aca="false">U2090+S2090</f>
        <v>0</v>
      </c>
      <c r="W2090" s="30" t="e">
        <f aca="false">V2090/P2090</f>
        <v>#DIV/0!</v>
      </c>
    </row>
    <row r="2091" customFormat="false" ht="15" hidden="false" customHeight="false" outlineLevel="0" collapsed="false">
      <c r="A2091" s="122"/>
      <c r="B2091" s="122"/>
      <c r="C2091" s="122"/>
      <c r="D2091" s="122"/>
      <c r="E2091" s="122"/>
      <c r="F2091" s="122"/>
      <c r="G2091" s="122"/>
      <c r="H2091" s="61"/>
      <c r="I2091" s="61"/>
      <c r="J2091" s="61"/>
      <c r="K2091" s="122"/>
      <c r="L2091" s="199"/>
      <c r="M2091" s="122"/>
      <c r="N2091" s="63"/>
      <c r="O2091" s="63"/>
      <c r="P2091" s="63"/>
      <c r="Q2091" s="63"/>
      <c r="R2091" s="422"/>
      <c r="S2091" s="30" t="n">
        <f aca="false">P2091*R2091</f>
        <v>0</v>
      </c>
      <c r="T2091" s="123"/>
      <c r="U2091" s="192" t="n">
        <f aca="false">S2091*$T$828/SUM($S$828:$S$841)</f>
        <v>0</v>
      </c>
      <c r="V2091" s="30" t="n">
        <f aca="false">U2091+S2091</f>
        <v>0</v>
      </c>
      <c r="W2091" s="30" t="e">
        <f aca="false">V2091/P2091</f>
        <v>#DIV/0!</v>
      </c>
    </row>
    <row r="2092" customFormat="false" ht="15" hidden="false" customHeight="false" outlineLevel="0" collapsed="false">
      <c r="A2092" s="122"/>
      <c r="B2092" s="122"/>
      <c r="C2092" s="122"/>
      <c r="D2092" s="122"/>
      <c r="E2092" s="122"/>
      <c r="F2092" s="122"/>
      <c r="G2092" s="122"/>
      <c r="H2092" s="61"/>
      <c r="I2092" s="61"/>
      <c r="J2092" s="61"/>
      <c r="K2092" s="122"/>
      <c r="L2092" s="199"/>
      <c r="M2092" s="122"/>
      <c r="N2092" s="63"/>
      <c r="O2092" s="63"/>
      <c r="P2092" s="63"/>
      <c r="Q2092" s="63"/>
      <c r="R2092" s="422"/>
      <c r="S2092" s="30" t="n">
        <f aca="false">P2092*R2092</f>
        <v>0</v>
      </c>
      <c r="T2092" s="123"/>
      <c r="U2092" s="192" t="n">
        <f aca="false">S2092*$T$828/SUM($S$828:$S$841)</f>
        <v>0</v>
      </c>
      <c r="V2092" s="30" t="n">
        <f aca="false">U2092+S2092</f>
        <v>0</v>
      </c>
      <c r="W2092" s="30" t="e">
        <f aca="false">V2092/P2092</f>
        <v>#DIV/0!</v>
      </c>
    </row>
    <row r="2093" customFormat="false" ht="15" hidden="false" customHeight="false" outlineLevel="0" collapsed="false">
      <c r="A2093" s="122"/>
      <c r="B2093" s="122"/>
      <c r="C2093" s="122"/>
      <c r="D2093" s="122"/>
      <c r="E2093" s="122"/>
      <c r="F2093" s="122"/>
      <c r="G2093" s="122"/>
      <c r="H2093" s="61"/>
      <c r="I2093" s="61"/>
      <c r="J2093" s="61"/>
      <c r="K2093" s="122"/>
      <c r="L2093" s="199"/>
      <c r="M2093" s="122"/>
      <c r="N2093" s="63"/>
      <c r="O2093" s="63"/>
      <c r="P2093" s="63"/>
      <c r="Q2093" s="63"/>
      <c r="R2093" s="422"/>
      <c r="S2093" s="30" t="n">
        <f aca="false">P2093*R2093</f>
        <v>0</v>
      </c>
      <c r="T2093" s="123"/>
      <c r="U2093" s="192" t="n">
        <f aca="false">S2093*$T$828/SUM($S$828:$S$841)</f>
        <v>0</v>
      </c>
      <c r="V2093" s="30" t="n">
        <f aca="false">U2093+S2093</f>
        <v>0</v>
      </c>
      <c r="W2093" s="30" t="e">
        <f aca="false">V2093/P2093</f>
        <v>#DIV/0!</v>
      </c>
    </row>
    <row r="2094" customFormat="false" ht="15" hidden="false" customHeight="false" outlineLevel="0" collapsed="false">
      <c r="A2094" s="122"/>
      <c r="B2094" s="122"/>
      <c r="C2094" s="122"/>
      <c r="D2094" s="122"/>
      <c r="E2094" s="122"/>
      <c r="F2094" s="122"/>
      <c r="G2094" s="122"/>
      <c r="H2094" s="61"/>
      <c r="I2094" s="61"/>
      <c r="J2094" s="61"/>
      <c r="K2094" s="122"/>
      <c r="L2094" s="199"/>
      <c r="M2094" s="122"/>
      <c r="N2094" s="63"/>
      <c r="O2094" s="63"/>
      <c r="P2094" s="63"/>
      <c r="Q2094" s="63"/>
      <c r="R2094" s="422"/>
      <c r="S2094" s="30" t="n">
        <f aca="false">P2094*R2094</f>
        <v>0</v>
      </c>
      <c r="T2094" s="123"/>
      <c r="U2094" s="192" t="n">
        <f aca="false">S2094*$T$828/SUM($S$828:$S$841)</f>
        <v>0</v>
      </c>
      <c r="V2094" s="30" t="n">
        <f aca="false">U2094+S2094</f>
        <v>0</v>
      </c>
      <c r="W2094" s="30" t="e">
        <f aca="false">V2094/P2094</f>
        <v>#DIV/0!</v>
      </c>
    </row>
    <row r="2095" customFormat="false" ht="15" hidden="false" customHeight="false" outlineLevel="0" collapsed="false">
      <c r="A2095" s="122"/>
      <c r="B2095" s="122"/>
      <c r="C2095" s="122"/>
      <c r="D2095" s="122"/>
      <c r="E2095" s="122"/>
      <c r="F2095" s="122"/>
      <c r="G2095" s="122"/>
      <c r="H2095" s="61"/>
      <c r="I2095" s="61"/>
      <c r="J2095" s="61"/>
      <c r="K2095" s="122"/>
      <c r="L2095" s="199"/>
      <c r="M2095" s="122"/>
      <c r="N2095" s="63"/>
      <c r="O2095" s="63"/>
      <c r="P2095" s="63"/>
      <c r="Q2095" s="63"/>
      <c r="R2095" s="422"/>
      <c r="S2095" s="30" t="n">
        <f aca="false">P2095*R2095</f>
        <v>0</v>
      </c>
      <c r="T2095" s="123"/>
      <c r="U2095" s="192" t="n">
        <f aca="false">S2095*$T$828/SUM($S$828:$S$841)</f>
        <v>0</v>
      </c>
      <c r="V2095" s="30" t="n">
        <f aca="false">U2095+S2095</f>
        <v>0</v>
      </c>
      <c r="W2095" s="30" t="e">
        <f aca="false">V2095/P2095</f>
        <v>#DIV/0!</v>
      </c>
    </row>
    <row r="2096" customFormat="false" ht="15" hidden="false" customHeight="false" outlineLevel="0" collapsed="false">
      <c r="A2096" s="122"/>
      <c r="B2096" s="122"/>
      <c r="C2096" s="122"/>
      <c r="D2096" s="122"/>
      <c r="E2096" s="122"/>
      <c r="F2096" s="122"/>
      <c r="G2096" s="122"/>
      <c r="H2096" s="61"/>
      <c r="I2096" s="61"/>
      <c r="J2096" s="61"/>
      <c r="K2096" s="122"/>
      <c r="L2096" s="199"/>
      <c r="M2096" s="122"/>
      <c r="N2096" s="63"/>
      <c r="O2096" s="63"/>
      <c r="P2096" s="63"/>
      <c r="Q2096" s="63"/>
      <c r="R2096" s="422"/>
      <c r="S2096" s="30" t="n">
        <f aca="false">P2096*R2096</f>
        <v>0</v>
      </c>
      <c r="T2096" s="123"/>
      <c r="U2096" s="192" t="n">
        <f aca="false">S2096*$T$828/SUM($S$828:$S$841)</f>
        <v>0</v>
      </c>
      <c r="V2096" s="30" t="n">
        <f aca="false">U2096+S2096</f>
        <v>0</v>
      </c>
      <c r="W2096" s="30" t="e">
        <f aca="false">V2096/P2096</f>
        <v>#DIV/0!</v>
      </c>
    </row>
    <row r="2097" customFormat="false" ht="15" hidden="false" customHeight="false" outlineLevel="0" collapsed="false">
      <c r="A2097" s="122"/>
      <c r="B2097" s="122"/>
      <c r="C2097" s="122"/>
      <c r="D2097" s="122"/>
      <c r="E2097" s="122"/>
      <c r="F2097" s="122"/>
      <c r="G2097" s="122"/>
      <c r="H2097" s="61"/>
      <c r="I2097" s="61"/>
      <c r="J2097" s="61"/>
      <c r="K2097" s="122"/>
      <c r="L2097" s="199"/>
      <c r="M2097" s="122"/>
      <c r="N2097" s="63"/>
      <c r="O2097" s="63"/>
      <c r="P2097" s="63"/>
      <c r="Q2097" s="63"/>
      <c r="R2097" s="422"/>
      <c r="S2097" s="30" t="n">
        <f aca="false">P2097*R2097</f>
        <v>0</v>
      </c>
      <c r="T2097" s="123"/>
      <c r="U2097" s="192" t="n">
        <f aca="false">S2097*$T$828/SUM($S$828:$S$841)</f>
        <v>0</v>
      </c>
      <c r="V2097" s="30" t="n">
        <f aca="false">U2097+S2097</f>
        <v>0</v>
      </c>
      <c r="W2097" s="30" t="e">
        <f aca="false">V2097/P2097</f>
        <v>#DIV/0!</v>
      </c>
    </row>
    <row r="2098" customFormat="false" ht="15" hidden="false" customHeight="false" outlineLevel="0" collapsed="false">
      <c r="A2098" s="122"/>
      <c r="B2098" s="122"/>
      <c r="C2098" s="122"/>
      <c r="D2098" s="122"/>
      <c r="E2098" s="122"/>
      <c r="F2098" s="122"/>
      <c r="G2098" s="122"/>
      <c r="H2098" s="61"/>
      <c r="I2098" s="61"/>
      <c r="J2098" s="61"/>
      <c r="K2098" s="122"/>
      <c r="L2098" s="199"/>
      <c r="M2098" s="122"/>
      <c r="N2098" s="63"/>
      <c r="O2098" s="63"/>
      <c r="P2098" s="63"/>
      <c r="Q2098" s="63"/>
      <c r="R2098" s="422"/>
      <c r="S2098" s="30" t="n">
        <f aca="false">P2098*R2098</f>
        <v>0</v>
      </c>
      <c r="T2098" s="123"/>
      <c r="U2098" s="192" t="n">
        <f aca="false">S2098*$T$828/SUM($S$828:$S$841)</f>
        <v>0</v>
      </c>
      <c r="V2098" s="30" t="n">
        <f aca="false">U2098+S2098</f>
        <v>0</v>
      </c>
      <c r="W2098" s="30" t="e">
        <f aca="false">V2098/P2098</f>
        <v>#DIV/0!</v>
      </c>
    </row>
    <row r="2099" customFormat="false" ht="15" hidden="false" customHeight="false" outlineLevel="0" collapsed="false">
      <c r="A2099" s="122"/>
      <c r="B2099" s="122"/>
      <c r="C2099" s="122"/>
      <c r="D2099" s="122"/>
      <c r="E2099" s="122"/>
      <c r="F2099" s="122"/>
      <c r="G2099" s="122"/>
      <c r="H2099" s="61"/>
      <c r="I2099" s="61"/>
      <c r="J2099" s="61"/>
      <c r="K2099" s="122"/>
      <c r="L2099" s="199"/>
      <c r="M2099" s="122"/>
      <c r="N2099" s="63"/>
      <c r="O2099" s="63"/>
      <c r="P2099" s="63"/>
      <c r="Q2099" s="63"/>
      <c r="R2099" s="422"/>
      <c r="S2099" s="30" t="n">
        <f aca="false">P2099*R2099</f>
        <v>0</v>
      </c>
      <c r="T2099" s="123"/>
      <c r="U2099" s="192" t="n">
        <f aca="false">S2099*$T$828/SUM($S$828:$S$841)</f>
        <v>0</v>
      </c>
      <c r="V2099" s="30" t="n">
        <f aca="false">U2099+S2099</f>
        <v>0</v>
      </c>
      <c r="W2099" s="30" t="e">
        <f aca="false">V2099/P2099</f>
        <v>#DIV/0!</v>
      </c>
    </row>
    <row r="2100" customFormat="false" ht="15" hidden="false" customHeight="false" outlineLevel="0" collapsed="false">
      <c r="A2100" s="122"/>
      <c r="B2100" s="122"/>
      <c r="C2100" s="122"/>
      <c r="D2100" s="122"/>
      <c r="E2100" s="122"/>
      <c r="F2100" s="122"/>
      <c r="G2100" s="122"/>
      <c r="H2100" s="61"/>
      <c r="I2100" s="61"/>
      <c r="J2100" s="61"/>
      <c r="K2100" s="122"/>
      <c r="L2100" s="199"/>
      <c r="M2100" s="122"/>
      <c r="N2100" s="63"/>
      <c r="O2100" s="63"/>
      <c r="P2100" s="63"/>
      <c r="Q2100" s="63"/>
      <c r="R2100" s="422"/>
      <c r="S2100" s="30" t="n">
        <f aca="false">P2100*R2100</f>
        <v>0</v>
      </c>
      <c r="T2100" s="123"/>
      <c r="U2100" s="192" t="n">
        <f aca="false">S2100*$T$828/SUM($S$828:$S$841)</f>
        <v>0</v>
      </c>
      <c r="V2100" s="30" t="n">
        <f aca="false">U2100+S2100</f>
        <v>0</v>
      </c>
      <c r="W2100" s="30" t="e">
        <f aca="false">V2100/P2100</f>
        <v>#DIV/0!</v>
      </c>
    </row>
    <row r="2101" customFormat="false" ht="15" hidden="false" customHeight="false" outlineLevel="0" collapsed="false">
      <c r="A2101" s="122"/>
      <c r="B2101" s="122"/>
      <c r="C2101" s="122"/>
      <c r="D2101" s="122"/>
      <c r="E2101" s="122"/>
      <c r="F2101" s="122"/>
      <c r="G2101" s="122"/>
      <c r="H2101" s="61"/>
      <c r="I2101" s="61"/>
      <c r="J2101" s="61"/>
      <c r="K2101" s="122"/>
      <c r="L2101" s="199"/>
      <c r="M2101" s="122"/>
      <c r="N2101" s="63"/>
      <c r="O2101" s="63"/>
      <c r="P2101" s="63"/>
      <c r="Q2101" s="63"/>
      <c r="R2101" s="422"/>
      <c r="S2101" s="30" t="n">
        <f aca="false">P2101*R2101</f>
        <v>0</v>
      </c>
      <c r="T2101" s="123"/>
      <c r="U2101" s="192" t="n">
        <f aca="false">S2101*$T$828/SUM($S$828:$S$841)</f>
        <v>0</v>
      </c>
      <c r="V2101" s="30" t="n">
        <f aca="false">U2101+S2101</f>
        <v>0</v>
      </c>
      <c r="W2101" s="30" t="e">
        <f aca="false">V2101/P2101</f>
        <v>#DIV/0!</v>
      </c>
    </row>
    <row r="2102" customFormat="false" ht="15" hidden="false" customHeight="false" outlineLevel="0" collapsed="false">
      <c r="A2102" s="122"/>
      <c r="B2102" s="122"/>
      <c r="C2102" s="122"/>
      <c r="D2102" s="122"/>
      <c r="E2102" s="122"/>
      <c r="F2102" s="122"/>
      <c r="G2102" s="122"/>
      <c r="H2102" s="61"/>
      <c r="I2102" s="61"/>
      <c r="J2102" s="61"/>
      <c r="K2102" s="122"/>
      <c r="L2102" s="199"/>
      <c r="M2102" s="122"/>
      <c r="N2102" s="63"/>
      <c r="O2102" s="63"/>
      <c r="P2102" s="63"/>
      <c r="Q2102" s="63"/>
      <c r="R2102" s="422"/>
      <c r="S2102" s="30" t="n">
        <f aca="false">P2102*R2102</f>
        <v>0</v>
      </c>
      <c r="T2102" s="123"/>
      <c r="U2102" s="192" t="n">
        <f aca="false">S2102*$T$828/SUM($S$828:$S$841)</f>
        <v>0</v>
      </c>
      <c r="V2102" s="30" t="n">
        <f aca="false">U2102+S2102</f>
        <v>0</v>
      </c>
      <c r="W2102" s="30" t="e">
        <f aca="false">V2102/P2102</f>
        <v>#DIV/0!</v>
      </c>
    </row>
    <row r="2103" customFormat="false" ht="15" hidden="false" customHeight="false" outlineLevel="0" collapsed="false">
      <c r="A2103" s="122"/>
      <c r="B2103" s="122"/>
      <c r="C2103" s="122"/>
      <c r="D2103" s="122"/>
      <c r="E2103" s="122"/>
      <c r="F2103" s="122"/>
      <c r="G2103" s="122"/>
      <c r="H2103" s="61"/>
      <c r="I2103" s="61"/>
      <c r="J2103" s="61"/>
      <c r="K2103" s="122"/>
      <c r="L2103" s="199"/>
      <c r="M2103" s="122"/>
      <c r="N2103" s="63"/>
      <c r="O2103" s="63"/>
      <c r="P2103" s="63"/>
      <c r="Q2103" s="63"/>
      <c r="R2103" s="422"/>
      <c r="S2103" s="30" t="n">
        <f aca="false">P2103*R2103</f>
        <v>0</v>
      </c>
      <c r="T2103" s="123"/>
      <c r="U2103" s="192" t="n">
        <f aca="false">S2103*$T$828/SUM($S$828:$S$841)</f>
        <v>0</v>
      </c>
      <c r="V2103" s="30" t="n">
        <f aca="false">U2103+S2103</f>
        <v>0</v>
      </c>
      <c r="W2103" s="30" t="e">
        <f aca="false">V2103/P2103</f>
        <v>#DIV/0!</v>
      </c>
    </row>
    <row r="2104" customFormat="false" ht="15" hidden="false" customHeight="false" outlineLevel="0" collapsed="false">
      <c r="A2104" s="122"/>
      <c r="B2104" s="122"/>
      <c r="C2104" s="122"/>
      <c r="D2104" s="122"/>
      <c r="E2104" s="122"/>
      <c r="F2104" s="122"/>
      <c r="G2104" s="122"/>
      <c r="H2104" s="61"/>
      <c r="I2104" s="61"/>
      <c r="J2104" s="61"/>
      <c r="K2104" s="122"/>
      <c r="L2104" s="199"/>
      <c r="M2104" s="122"/>
      <c r="N2104" s="63"/>
      <c r="O2104" s="63"/>
      <c r="P2104" s="63"/>
      <c r="Q2104" s="63"/>
      <c r="R2104" s="422"/>
      <c r="S2104" s="30" t="n">
        <f aca="false">P2104*R2104</f>
        <v>0</v>
      </c>
      <c r="T2104" s="123"/>
      <c r="U2104" s="192" t="n">
        <f aca="false">S2104*$T$828/SUM($S$828:$S$841)</f>
        <v>0</v>
      </c>
      <c r="V2104" s="30" t="n">
        <f aca="false">U2104+S2104</f>
        <v>0</v>
      </c>
      <c r="W2104" s="30" t="e">
        <f aca="false">V2104/P2104</f>
        <v>#DIV/0!</v>
      </c>
    </row>
    <row r="2105" customFormat="false" ht="15" hidden="false" customHeight="false" outlineLevel="0" collapsed="false">
      <c r="A2105" s="122"/>
      <c r="B2105" s="122"/>
      <c r="C2105" s="122"/>
      <c r="D2105" s="122"/>
      <c r="E2105" s="122"/>
      <c r="F2105" s="122"/>
      <c r="G2105" s="122"/>
      <c r="H2105" s="61"/>
      <c r="I2105" s="61"/>
      <c r="J2105" s="61"/>
      <c r="K2105" s="122"/>
      <c r="L2105" s="199"/>
      <c r="M2105" s="122"/>
      <c r="N2105" s="425"/>
      <c r="O2105" s="63"/>
      <c r="P2105" s="63"/>
      <c r="Q2105" s="63"/>
      <c r="R2105" s="422"/>
      <c r="S2105" s="30" t="n">
        <f aca="false">P2105*R2105</f>
        <v>0</v>
      </c>
      <c r="T2105" s="123"/>
      <c r="U2105" s="192" t="n">
        <f aca="false">S2105*$T$828/SUM($S$828:$S$841)</f>
        <v>0</v>
      </c>
      <c r="V2105" s="30" t="n">
        <f aca="false">U2105+S2105</f>
        <v>0</v>
      </c>
      <c r="W2105" s="30" t="e">
        <f aca="false">V2105/P2105</f>
        <v>#DIV/0!</v>
      </c>
    </row>
    <row r="2106" customFormat="false" ht="15" hidden="false" customHeight="false" outlineLevel="0" collapsed="false">
      <c r="A2106" s="122"/>
      <c r="B2106" s="122"/>
      <c r="C2106" s="122"/>
      <c r="D2106" s="122"/>
      <c r="E2106" s="122"/>
      <c r="F2106" s="122"/>
      <c r="G2106" s="122"/>
      <c r="H2106" s="61"/>
      <c r="I2106" s="61"/>
      <c r="J2106" s="61"/>
      <c r="K2106" s="122"/>
      <c r="L2106" s="199"/>
      <c r="M2106" s="122"/>
      <c r="N2106" s="63"/>
      <c r="O2106" s="63"/>
      <c r="P2106" s="63"/>
      <c r="Q2106" s="63"/>
      <c r="R2106" s="422"/>
      <c r="S2106" s="30" t="n">
        <f aca="false">P2106*R2106</f>
        <v>0</v>
      </c>
      <c r="T2106" s="123"/>
      <c r="U2106" s="192" t="n">
        <f aca="false">S2106*$T$828/SUM($S$828:$S$841)</f>
        <v>0</v>
      </c>
      <c r="V2106" s="30" t="n">
        <f aca="false">U2106+S2106</f>
        <v>0</v>
      </c>
      <c r="W2106" s="30" t="e">
        <f aca="false">V2106/P2106</f>
        <v>#DIV/0!</v>
      </c>
    </row>
    <row r="2107" customFormat="false" ht="15" hidden="false" customHeight="false" outlineLevel="0" collapsed="false">
      <c r="A2107" s="122"/>
      <c r="B2107" s="122"/>
      <c r="C2107" s="122"/>
      <c r="D2107" s="122"/>
      <c r="E2107" s="122"/>
      <c r="F2107" s="122"/>
      <c r="G2107" s="122"/>
      <c r="H2107" s="61"/>
      <c r="I2107" s="61"/>
      <c r="J2107" s="61"/>
      <c r="K2107" s="122"/>
      <c r="L2107" s="199"/>
      <c r="M2107" s="122"/>
      <c r="N2107" s="63"/>
      <c r="O2107" s="63"/>
      <c r="P2107" s="63"/>
      <c r="Q2107" s="63"/>
      <c r="R2107" s="422"/>
      <c r="S2107" s="30" t="n">
        <f aca="false">P2107*R2107</f>
        <v>0</v>
      </c>
      <c r="T2107" s="123"/>
      <c r="U2107" s="192" t="n">
        <f aca="false">S2107*$T$828/SUM($S$828:$S$841)</f>
        <v>0</v>
      </c>
      <c r="V2107" s="30" t="n">
        <f aca="false">U2107+S2107</f>
        <v>0</v>
      </c>
      <c r="W2107" s="30" t="e">
        <f aca="false">V2107/P2107</f>
        <v>#DIV/0!</v>
      </c>
    </row>
    <row r="2108" customFormat="false" ht="15" hidden="false" customHeight="false" outlineLevel="0" collapsed="false">
      <c r="A2108" s="122"/>
      <c r="B2108" s="122"/>
      <c r="C2108" s="122"/>
      <c r="D2108" s="122"/>
      <c r="E2108" s="122"/>
      <c r="F2108" s="122"/>
      <c r="G2108" s="122"/>
      <c r="H2108" s="61"/>
      <c r="I2108" s="61"/>
      <c r="J2108" s="61"/>
      <c r="K2108" s="122"/>
      <c r="L2108" s="199"/>
      <c r="M2108" s="122"/>
      <c r="N2108" s="63"/>
      <c r="O2108" s="63"/>
      <c r="P2108" s="63"/>
      <c r="Q2108" s="63"/>
      <c r="R2108" s="422"/>
      <c r="S2108" s="30" t="n">
        <f aca="false">P2108*R2108</f>
        <v>0</v>
      </c>
      <c r="T2108" s="123"/>
      <c r="U2108" s="192" t="n">
        <f aca="false">S2108*$T$828/SUM($S$828:$S$841)</f>
        <v>0</v>
      </c>
      <c r="V2108" s="30" t="n">
        <f aca="false">U2108+S2108</f>
        <v>0</v>
      </c>
      <c r="W2108" s="30" t="e">
        <f aca="false">V2108/P2108</f>
        <v>#DIV/0!</v>
      </c>
    </row>
    <row r="2109" customFormat="false" ht="15" hidden="false" customHeight="false" outlineLevel="0" collapsed="false">
      <c r="A2109" s="122"/>
      <c r="B2109" s="122"/>
      <c r="C2109" s="122"/>
      <c r="D2109" s="122"/>
      <c r="E2109" s="122"/>
      <c r="F2109" s="122"/>
      <c r="G2109" s="122"/>
      <c r="H2109" s="61"/>
      <c r="I2109" s="61"/>
      <c r="J2109" s="61"/>
      <c r="K2109" s="122"/>
      <c r="L2109" s="199"/>
      <c r="M2109" s="122"/>
      <c r="N2109" s="63"/>
      <c r="O2109" s="63"/>
      <c r="P2109" s="63"/>
      <c r="Q2109" s="63"/>
      <c r="R2109" s="422"/>
      <c r="S2109" s="30" t="n">
        <f aca="false">P2109*R2109</f>
        <v>0</v>
      </c>
      <c r="T2109" s="123"/>
      <c r="U2109" s="192" t="n">
        <f aca="false">S2109*$T$828/SUM($S$828:$S$841)</f>
        <v>0</v>
      </c>
      <c r="V2109" s="30" t="n">
        <f aca="false">U2109+S2109</f>
        <v>0</v>
      </c>
      <c r="W2109" s="30" t="e">
        <f aca="false">V2109/P2109</f>
        <v>#DIV/0!</v>
      </c>
    </row>
    <row r="2110" customFormat="false" ht="15" hidden="false" customHeight="false" outlineLevel="0" collapsed="false">
      <c r="A2110" s="122"/>
      <c r="B2110" s="122"/>
      <c r="C2110" s="122"/>
      <c r="D2110" s="122"/>
      <c r="E2110" s="122"/>
      <c r="F2110" s="122"/>
      <c r="G2110" s="122"/>
      <c r="H2110" s="61"/>
      <c r="I2110" s="61"/>
      <c r="J2110" s="61"/>
      <c r="K2110" s="122"/>
      <c r="L2110" s="199"/>
      <c r="M2110" s="122"/>
      <c r="N2110" s="63"/>
      <c r="O2110" s="63"/>
      <c r="P2110" s="63"/>
      <c r="Q2110" s="63"/>
      <c r="R2110" s="422"/>
      <c r="S2110" s="30" t="n">
        <f aca="false">P2110*R2110</f>
        <v>0</v>
      </c>
      <c r="T2110" s="123"/>
      <c r="U2110" s="192" t="n">
        <f aca="false">S2110*$T$828/SUM($S$828:$S$841)</f>
        <v>0</v>
      </c>
      <c r="V2110" s="30" t="n">
        <f aca="false">U2110+S2110</f>
        <v>0</v>
      </c>
      <c r="W2110" s="30" t="e">
        <f aca="false">V2110/P2110</f>
        <v>#DIV/0!</v>
      </c>
    </row>
    <row r="2111" customFormat="false" ht="15" hidden="false" customHeight="false" outlineLevel="0" collapsed="false">
      <c r="A2111" s="122"/>
      <c r="B2111" s="122"/>
      <c r="C2111" s="122"/>
      <c r="D2111" s="122"/>
      <c r="E2111" s="122"/>
      <c r="F2111" s="122"/>
      <c r="G2111" s="122"/>
      <c r="H2111" s="61"/>
      <c r="I2111" s="61"/>
      <c r="J2111" s="61"/>
      <c r="K2111" s="122"/>
      <c r="L2111" s="199"/>
      <c r="M2111" s="122"/>
      <c r="N2111" s="63"/>
      <c r="O2111" s="63"/>
      <c r="P2111" s="63"/>
      <c r="Q2111" s="63"/>
      <c r="R2111" s="422"/>
      <c r="S2111" s="30" t="n">
        <f aca="false">P2111*R2111</f>
        <v>0</v>
      </c>
      <c r="T2111" s="123"/>
      <c r="U2111" s="192" t="n">
        <f aca="false">S2111*$T$828/SUM($S$828:$S$841)</f>
        <v>0</v>
      </c>
      <c r="V2111" s="30" t="n">
        <f aca="false">U2111+S2111</f>
        <v>0</v>
      </c>
      <c r="W2111" s="30" t="e">
        <f aca="false">V2111/P2111</f>
        <v>#DIV/0!</v>
      </c>
    </row>
    <row r="2112" customFormat="false" ht="15" hidden="false" customHeight="false" outlineLevel="0" collapsed="false">
      <c r="A2112" s="122"/>
      <c r="B2112" s="122"/>
      <c r="C2112" s="122"/>
      <c r="D2112" s="122"/>
      <c r="E2112" s="122"/>
      <c r="F2112" s="122"/>
      <c r="G2112" s="122"/>
      <c r="H2112" s="61"/>
      <c r="I2112" s="61"/>
      <c r="J2112" s="61"/>
      <c r="K2112" s="122"/>
      <c r="L2112" s="199"/>
      <c r="M2112" s="122"/>
      <c r="N2112" s="63"/>
      <c r="O2112" s="63"/>
      <c r="P2112" s="63"/>
      <c r="Q2112" s="63"/>
      <c r="R2112" s="422"/>
      <c r="S2112" s="30" t="n">
        <f aca="false">P2112*R2112</f>
        <v>0</v>
      </c>
      <c r="T2112" s="123"/>
      <c r="U2112" s="192" t="n">
        <f aca="false">S2112*$T$828/SUM($S$828:$S$841)</f>
        <v>0</v>
      </c>
      <c r="V2112" s="30" t="n">
        <f aca="false">U2112+S2112</f>
        <v>0</v>
      </c>
      <c r="W2112" s="30" t="e">
        <f aca="false">V2112/P2112</f>
        <v>#DIV/0!</v>
      </c>
    </row>
    <row r="2113" customFormat="false" ht="15" hidden="false" customHeight="false" outlineLevel="0" collapsed="false">
      <c r="A2113" s="122"/>
      <c r="B2113" s="122"/>
      <c r="C2113" s="122"/>
      <c r="D2113" s="122"/>
      <c r="E2113" s="122"/>
      <c r="F2113" s="122"/>
      <c r="G2113" s="122"/>
      <c r="H2113" s="61"/>
      <c r="I2113" s="61"/>
      <c r="J2113" s="61"/>
      <c r="K2113" s="122"/>
      <c r="L2113" s="199"/>
      <c r="M2113" s="122"/>
      <c r="N2113" s="63"/>
      <c r="O2113" s="63"/>
      <c r="P2113" s="63"/>
      <c r="Q2113" s="63"/>
      <c r="R2113" s="422"/>
      <c r="S2113" s="30" t="n">
        <f aca="false">P2113*R2113</f>
        <v>0</v>
      </c>
      <c r="T2113" s="123"/>
      <c r="U2113" s="192" t="n">
        <f aca="false">S2113*$T$828/SUM($S$828:$S$841)</f>
        <v>0</v>
      </c>
      <c r="V2113" s="30" t="n">
        <f aca="false">U2113+S2113</f>
        <v>0</v>
      </c>
      <c r="W2113" s="30" t="e">
        <f aca="false">V2113/P2113</f>
        <v>#DIV/0!</v>
      </c>
    </row>
    <row r="2114" customFormat="false" ht="15" hidden="false" customHeight="false" outlineLevel="0" collapsed="false">
      <c r="A2114" s="122"/>
      <c r="B2114" s="122"/>
      <c r="C2114" s="122"/>
      <c r="D2114" s="122"/>
      <c r="E2114" s="122"/>
      <c r="F2114" s="122"/>
      <c r="G2114" s="122"/>
      <c r="H2114" s="61"/>
      <c r="I2114" s="61"/>
      <c r="J2114" s="61"/>
      <c r="K2114" s="122"/>
      <c r="L2114" s="199"/>
      <c r="M2114" s="122"/>
      <c r="N2114" s="63"/>
      <c r="O2114" s="63"/>
      <c r="P2114" s="63"/>
      <c r="Q2114" s="63"/>
      <c r="R2114" s="422"/>
      <c r="S2114" s="30" t="n">
        <f aca="false">P2114*R2114</f>
        <v>0</v>
      </c>
      <c r="T2114" s="123"/>
      <c r="U2114" s="192" t="n">
        <f aca="false">S2114*$T$828/SUM($S$828:$S$841)</f>
        <v>0</v>
      </c>
      <c r="V2114" s="30" t="n">
        <f aca="false">U2114+S2114</f>
        <v>0</v>
      </c>
      <c r="W2114" s="30" t="e">
        <f aca="false">V2114/P2114</f>
        <v>#DIV/0!</v>
      </c>
    </row>
    <row r="2115" customFormat="false" ht="15" hidden="false" customHeight="false" outlineLevel="0" collapsed="false">
      <c r="A2115" s="122"/>
      <c r="B2115" s="122"/>
      <c r="C2115" s="122"/>
      <c r="D2115" s="122"/>
      <c r="E2115" s="122"/>
      <c r="F2115" s="122"/>
      <c r="G2115" s="122"/>
      <c r="H2115" s="61"/>
      <c r="I2115" s="61"/>
      <c r="J2115" s="61"/>
      <c r="K2115" s="122"/>
      <c r="L2115" s="199"/>
      <c r="M2115" s="122"/>
      <c r="N2115" s="63"/>
      <c r="O2115" s="63"/>
      <c r="P2115" s="63"/>
      <c r="Q2115" s="63"/>
      <c r="R2115" s="422"/>
      <c r="S2115" s="30" t="n">
        <f aca="false">P2115*R2115</f>
        <v>0</v>
      </c>
      <c r="T2115" s="123"/>
      <c r="U2115" s="192" t="n">
        <f aca="false">S2115*$T$828/SUM($S$828:$S$841)</f>
        <v>0</v>
      </c>
      <c r="V2115" s="30" t="n">
        <f aca="false">U2115+S2115</f>
        <v>0</v>
      </c>
      <c r="W2115" s="30" t="e">
        <f aca="false">V2115/P2115</f>
        <v>#DIV/0!</v>
      </c>
    </row>
    <row r="2116" customFormat="false" ht="15" hidden="false" customHeight="false" outlineLevel="0" collapsed="false">
      <c r="A2116" s="122"/>
      <c r="B2116" s="122"/>
      <c r="C2116" s="122"/>
      <c r="D2116" s="122"/>
      <c r="E2116" s="122"/>
      <c r="F2116" s="122"/>
      <c r="G2116" s="122"/>
      <c r="H2116" s="61"/>
      <c r="I2116" s="61"/>
      <c r="J2116" s="61"/>
      <c r="K2116" s="122"/>
      <c r="L2116" s="199"/>
      <c r="M2116" s="122"/>
      <c r="N2116" s="63"/>
      <c r="O2116" s="63"/>
      <c r="P2116" s="63"/>
      <c r="Q2116" s="63"/>
      <c r="R2116" s="422"/>
      <c r="S2116" s="30" t="n">
        <f aca="false">P2116*R2116</f>
        <v>0</v>
      </c>
      <c r="T2116" s="123"/>
      <c r="U2116" s="192" t="n">
        <f aca="false">S2116*$T$828/SUM($S$828:$S$841)</f>
        <v>0</v>
      </c>
      <c r="V2116" s="30" t="n">
        <f aca="false">U2116+S2116</f>
        <v>0</v>
      </c>
      <c r="W2116" s="30" t="e">
        <f aca="false">V2116/P2116</f>
        <v>#DIV/0!</v>
      </c>
    </row>
    <row r="2117" customFormat="false" ht="15" hidden="false" customHeight="false" outlineLevel="0" collapsed="false">
      <c r="A2117" s="122"/>
      <c r="B2117" s="122"/>
      <c r="C2117" s="122"/>
      <c r="D2117" s="122"/>
      <c r="E2117" s="122"/>
      <c r="F2117" s="122"/>
      <c r="G2117" s="122"/>
      <c r="H2117" s="61"/>
      <c r="I2117" s="61"/>
      <c r="J2117" s="61"/>
      <c r="K2117" s="122"/>
      <c r="L2117" s="199"/>
      <c r="M2117" s="122"/>
      <c r="N2117" s="63"/>
      <c r="O2117" s="63"/>
      <c r="P2117" s="63"/>
      <c r="Q2117" s="63"/>
      <c r="R2117" s="422"/>
      <c r="S2117" s="30" t="n">
        <f aca="false">P2117*R2117</f>
        <v>0</v>
      </c>
      <c r="T2117" s="123"/>
      <c r="U2117" s="192" t="n">
        <f aca="false">S2117*$T$828/SUM($S$828:$S$841)</f>
        <v>0</v>
      </c>
      <c r="V2117" s="30" t="n">
        <f aca="false">U2117+S2117</f>
        <v>0</v>
      </c>
      <c r="W2117" s="30" t="e">
        <f aca="false">V2117/P2117</f>
        <v>#DIV/0!</v>
      </c>
    </row>
    <row r="2118" customFormat="false" ht="15" hidden="false" customHeight="false" outlineLevel="0" collapsed="false">
      <c r="A2118" s="122"/>
      <c r="B2118" s="122"/>
      <c r="C2118" s="122"/>
      <c r="D2118" s="122"/>
      <c r="E2118" s="122"/>
      <c r="F2118" s="122"/>
      <c r="G2118" s="122"/>
      <c r="H2118" s="61"/>
      <c r="I2118" s="61"/>
      <c r="J2118" s="61"/>
      <c r="K2118" s="122"/>
      <c r="L2118" s="199"/>
      <c r="M2118" s="122"/>
      <c r="N2118" s="63"/>
      <c r="O2118" s="63"/>
      <c r="P2118" s="63"/>
      <c r="Q2118" s="63"/>
      <c r="R2118" s="422"/>
      <c r="S2118" s="30" t="n">
        <f aca="false">P2118*R2118</f>
        <v>0</v>
      </c>
      <c r="T2118" s="123"/>
      <c r="U2118" s="192" t="n">
        <f aca="false">S2118*$T$828/SUM($S$828:$S$841)</f>
        <v>0</v>
      </c>
      <c r="V2118" s="30" t="n">
        <f aca="false">U2118+S2118</f>
        <v>0</v>
      </c>
      <c r="W2118" s="30" t="e">
        <f aca="false">V2118/P2118</f>
        <v>#DIV/0!</v>
      </c>
    </row>
    <row r="2119" customFormat="false" ht="15" hidden="false" customHeight="false" outlineLevel="0" collapsed="false">
      <c r="A2119" s="122"/>
      <c r="B2119" s="122"/>
      <c r="C2119" s="122"/>
      <c r="D2119" s="122"/>
      <c r="E2119" s="122"/>
      <c r="F2119" s="122"/>
      <c r="G2119" s="122"/>
      <c r="H2119" s="61"/>
      <c r="I2119" s="61"/>
      <c r="J2119" s="61"/>
      <c r="K2119" s="122"/>
      <c r="L2119" s="199"/>
      <c r="M2119" s="122"/>
      <c r="N2119" s="63"/>
      <c r="O2119" s="63"/>
      <c r="P2119" s="63"/>
      <c r="Q2119" s="63"/>
      <c r="R2119" s="422"/>
      <c r="S2119" s="30" t="n">
        <f aca="false">P2119*R2119</f>
        <v>0</v>
      </c>
      <c r="T2119" s="123"/>
      <c r="U2119" s="192" t="n">
        <f aca="false">S2119*$T$828/SUM($S$828:$S$841)</f>
        <v>0</v>
      </c>
      <c r="V2119" s="30" t="n">
        <f aca="false">U2119+S2119</f>
        <v>0</v>
      </c>
      <c r="W2119" s="30" t="e">
        <f aca="false">V2119/P2119</f>
        <v>#DIV/0!</v>
      </c>
    </row>
    <row r="2120" customFormat="false" ht="15" hidden="false" customHeight="false" outlineLevel="0" collapsed="false">
      <c r="A2120" s="122"/>
      <c r="B2120" s="122"/>
      <c r="C2120" s="122"/>
      <c r="D2120" s="122"/>
      <c r="E2120" s="122"/>
      <c r="F2120" s="122"/>
      <c r="G2120" s="122"/>
      <c r="H2120" s="61"/>
      <c r="I2120" s="61"/>
      <c r="J2120" s="61"/>
      <c r="K2120" s="122"/>
      <c r="L2120" s="199"/>
      <c r="M2120" s="122"/>
      <c r="N2120" s="63"/>
      <c r="O2120" s="63"/>
      <c r="P2120" s="63"/>
      <c r="Q2120" s="63"/>
      <c r="R2120" s="422"/>
      <c r="S2120" s="30" t="n">
        <f aca="false">P2120*R2120</f>
        <v>0</v>
      </c>
      <c r="T2120" s="123"/>
      <c r="U2120" s="192" t="n">
        <f aca="false">S2120*$T$828/SUM($S$828:$S$841)</f>
        <v>0</v>
      </c>
      <c r="V2120" s="30" t="n">
        <f aca="false">U2120+S2120</f>
        <v>0</v>
      </c>
      <c r="W2120" s="30" t="e">
        <f aca="false">V2120/P2120</f>
        <v>#DIV/0!</v>
      </c>
    </row>
    <row r="2121" customFormat="false" ht="15" hidden="false" customHeight="false" outlineLevel="0" collapsed="false">
      <c r="A2121" s="122"/>
      <c r="B2121" s="122"/>
      <c r="C2121" s="122"/>
      <c r="D2121" s="122"/>
      <c r="E2121" s="122"/>
      <c r="F2121" s="122"/>
      <c r="G2121" s="122"/>
      <c r="H2121" s="61"/>
      <c r="I2121" s="61"/>
      <c r="J2121" s="61"/>
      <c r="K2121" s="122"/>
      <c r="L2121" s="199"/>
      <c r="M2121" s="122"/>
      <c r="N2121" s="63"/>
      <c r="O2121" s="63"/>
      <c r="P2121" s="63"/>
      <c r="Q2121" s="63"/>
      <c r="R2121" s="422"/>
      <c r="S2121" s="30" t="n">
        <f aca="false">P2121*R2121</f>
        <v>0</v>
      </c>
      <c r="T2121" s="123"/>
      <c r="U2121" s="192" t="n">
        <f aca="false">S2121*$T$828/SUM($S$828:$S$841)</f>
        <v>0</v>
      </c>
      <c r="V2121" s="30" t="n">
        <f aca="false">U2121+S2121</f>
        <v>0</v>
      </c>
      <c r="W2121" s="30" t="e">
        <f aca="false">V2121/P2121</f>
        <v>#DIV/0!</v>
      </c>
    </row>
    <row r="2122" customFormat="false" ht="15" hidden="false" customHeight="false" outlineLevel="0" collapsed="false">
      <c r="A2122" s="122"/>
      <c r="B2122" s="122"/>
      <c r="C2122" s="122"/>
      <c r="D2122" s="122"/>
      <c r="E2122" s="122"/>
      <c r="F2122" s="122"/>
      <c r="G2122" s="122"/>
      <c r="H2122" s="61"/>
      <c r="I2122" s="61"/>
      <c r="J2122" s="61"/>
      <c r="K2122" s="122"/>
      <c r="L2122" s="199"/>
      <c r="M2122" s="122"/>
      <c r="N2122" s="63"/>
      <c r="O2122" s="63"/>
      <c r="P2122" s="63"/>
      <c r="Q2122" s="63"/>
      <c r="R2122" s="422"/>
      <c r="S2122" s="30" t="n">
        <f aca="false">P2122*R2122</f>
        <v>0</v>
      </c>
      <c r="T2122" s="123"/>
      <c r="U2122" s="192" t="n">
        <f aca="false">S2122*$T$828/SUM($S$828:$S$841)</f>
        <v>0</v>
      </c>
      <c r="V2122" s="30" t="n">
        <f aca="false">U2122+S2122</f>
        <v>0</v>
      </c>
      <c r="W2122" s="30" t="e">
        <f aca="false">V2122/P2122</f>
        <v>#DIV/0!</v>
      </c>
    </row>
    <row r="2123" customFormat="false" ht="15" hidden="false" customHeight="false" outlineLevel="0" collapsed="false">
      <c r="A2123" s="122"/>
      <c r="B2123" s="122"/>
      <c r="C2123" s="122"/>
      <c r="D2123" s="122"/>
      <c r="E2123" s="122"/>
      <c r="F2123" s="122"/>
      <c r="G2123" s="122"/>
      <c r="H2123" s="61"/>
      <c r="I2123" s="61"/>
      <c r="J2123" s="61"/>
      <c r="K2123" s="122"/>
      <c r="L2123" s="199"/>
      <c r="M2123" s="122"/>
      <c r="N2123" s="63"/>
      <c r="O2123" s="63"/>
      <c r="P2123" s="63"/>
      <c r="Q2123" s="63"/>
      <c r="R2123" s="422"/>
      <c r="S2123" s="30" t="n">
        <f aca="false">P2123*R2123</f>
        <v>0</v>
      </c>
      <c r="T2123" s="123"/>
      <c r="U2123" s="192" t="n">
        <f aca="false">S2123*$T$828/SUM($S$828:$S$841)</f>
        <v>0</v>
      </c>
      <c r="V2123" s="30" t="n">
        <f aca="false">U2123+S2123</f>
        <v>0</v>
      </c>
      <c r="W2123" s="30" t="e">
        <f aca="false">V2123/P2123</f>
        <v>#DIV/0!</v>
      </c>
    </row>
    <row r="2124" customFormat="false" ht="15" hidden="false" customHeight="false" outlineLevel="0" collapsed="false">
      <c r="A2124" s="122"/>
      <c r="B2124" s="122"/>
      <c r="C2124" s="122"/>
      <c r="D2124" s="122"/>
      <c r="E2124" s="122"/>
      <c r="F2124" s="122"/>
      <c r="G2124" s="122"/>
      <c r="H2124" s="61"/>
      <c r="I2124" s="61"/>
      <c r="J2124" s="61"/>
      <c r="K2124" s="122"/>
      <c r="L2124" s="199"/>
      <c r="M2124" s="122"/>
      <c r="N2124" s="63"/>
      <c r="O2124" s="63"/>
      <c r="P2124" s="63"/>
      <c r="Q2124" s="63"/>
      <c r="R2124" s="422"/>
      <c r="S2124" s="30" t="n">
        <f aca="false">P2124*R2124</f>
        <v>0</v>
      </c>
      <c r="T2124" s="123"/>
      <c r="U2124" s="192" t="n">
        <f aca="false">S2124*$T$828/SUM($S$828:$S$841)</f>
        <v>0</v>
      </c>
      <c r="V2124" s="30" t="n">
        <f aca="false">U2124+S2124</f>
        <v>0</v>
      </c>
      <c r="W2124" s="30" t="e">
        <f aca="false">V2124/P2124</f>
        <v>#DIV/0!</v>
      </c>
    </row>
    <row r="2125" customFormat="false" ht="15" hidden="false" customHeight="false" outlineLevel="0" collapsed="false">
      <c r="A2125" s="122"/>
      <c r="B2125" s="122"/>
      <c r="C2125" s="122"/>
      <c r="D2125" s="122"/>
      <c r="E2125" s="122"/>
      <c r="F2125" s="122"/>
      <c r="G2125" s="122"/>
      <c r="H2125" s="61"/>
      <c r="I2125" s="61"/>
      <c r="J2125" s="61"/>
      <c r="K2125" s="122"/>
      <c r="L2125" s="199"/>
      <c r="M2125" s="122"/>
      <c r="N2125" s="63"/>
      <c r="O2125" s="63"/>
      <c r="P2125" s="63"/>
      <c r="Q2125" s="63"/>
      <c r="R2125" s="422"/>
      <c r="S2125" s="30" t="n">
        <f aca="false">P2125*R2125</f>
        <v>0</v>
      </c>
      <c r="T2125" s="123"/>
      <c r="U2125" s="192" t="n">
        <f aca="false">S2125*$T$828/SUM($S$828:$S$841)</f>
        <v>0</v>
      </c>
      <c r="V2125" s="30" t="n">
        <f aca="false">U2125+S2125</f>
        <v>0</v>
      </c>
      <c r="W2125" s="30" t="e">
        <f aca="false">V2125/P2125</f>
        <v>#DIV/0!</v>
      </c>
    </row>
    <row r="2126" customFormat="false" ht="15" hidden="false" customHeight="false" outlineLevel="0" collapsed="false">
      <c r="A2126" s="122"/>
      <c r="B2126" s="122"/>
      <c r="C2126" s="122"/>
      <c r="D2126" s="122"/>
      <c r="E2126" s="122"/>
      <c r="F2126" s="122"/>
      <c r="G2126" s="122"/>
      <c r="H2126" s="61"/>
      <c r="I2126" s="61"/>
      <c r="J2126" s="61"/>
      <c r="K2126" s="122"/>
      <c r="L2126" s="199"/>
      <c r="M2126" s="122"/>
      <c r="N2126" s="63"/>
      <c r="O2126" s="63"/>
      <c r="P2126" s="63"/>
      <c r="Q2126" s="63"/>
      <c r="R2126" s="422"/>
      <c r="S2126" s="30" t="n">
        <f aca="false">P2126*R2126</f>
        <v>0</v>
      </c>
      <c r="T2126" s="123"/>
      <c r="U2126" s="192" t="n">
        <f aca="false">S2126*$T$828/SUM($S$828:$S$841)</f>
        <v>0</v>
      </c>
      <c r="V2126" s="30" t="n">
        <f aca="false">U2126+S2126</f>
        <v>0</v>
      </c>
      <c r="W2126" s="30" t="e">
        <f aca="false">V2126/P2126</f>
        <v>#DIV/0!</v>
      </c>
    </row>
    <row r="2127" customFormat="false" ht="15" hidden="false" customHeight="false" outlineLevel="0" collapsed="false">
      <c r="A2127" s="122"/>
      <c r="B2127" s="122"/>
      <c r="C2127" s="122"/>
      <c r="D2127" s="122"/>
      <c r="E2127" s="122"/>
      <c r="F2127" s="122"/>
      <c r="G2127" s="122"/>
      <c r="H2127" s="61"/>
      <c r="I2127" s="61"/>
      <c r="J2127" s="61"/>
      <c r="K2127" s="122"/>
      <c r="L2127" s="199"/>
      <c r="M2127" s="122"/>
      <c r="N2127" s="63"/>
      <c r="O2127" s="63"/>
      <c r="P2127" s="63"/>
      <c r="Q2127" s="63"/>
      <c r="R2127" s="422"/>
      <c r="S2127" s="30" t="n">
        <f aca="false">P2127*R2127</f>
        <v>0</v>
      </c>
      <c r="T2127" s="123"/>
      <c r="U2127" s="192" t="n">
        <f aca="false">S2127*$T$828/SUM($S$828:$S$841)</f>
        <v>0</v>
      </c>
      <c r="V2127" s="30" t="n">
        <f aca="false">U2127+S2127</f>
        <v>0</v>
      </c>
      <c r="W2127" s="30" t="e">
        <f aca="false">V2127/P2127</f>
        <v>#DIV/0!</v>
      </c>
    </row>
    <row r="2128" customFormat="false" ht="15" hidden="false" customHeight="false" outlineLevel="0" collapsed="false">
      <c r="A2128" s="122"/>
      <c r="B2128" s="122"/>
      <c r="C2128" s="122"/>
      <c r="D2128" s="122"/>
      <c r="E2128" s="122"/>
      <c r="F2128" s="122"/>
      <c r="G2128" s="122"/>
      <c r="H2128" s="61"/>
      <c r="I2128" s="61"/>
      <c r="J2128" s="61"/>
      <c r="K2128" s="122"/>
      <c r="L2128" s="199"/>
      <c r="M2128" s="122"/>
      <c r="N2128" s="63"/>
      <c r="O2128" s="63"/>
      <c r="P2128" s="63"/>
      <c r="Q2128" s="63"/>
      <c r="R2128" s="422"/>
      <c r="S2128" s="30" t="n">
        <f aca="false">P2128*R2128</f>
        <v>0</v>
      </c>
      <c r="T2128" s="123"/>
      <c r="U2128" s="192" t="n">
        <f aca="false">S2128*$T$828/SUM($S$828:$S$841)</f>
        <v>0</v>
      </c>
      <c r="V2128" s="30" t="n">
        <f aca="false">U2128+S2128</f>
        <v>0</v>
      </c>
      <c r="W2128" s="30" t="e">
        <f aca="false">V2128/P2128</f>
        <v>#DIV/0!</v>
      </c>
    </row>
    <row r="2129" customFormat="false" ht="15" hidden="false" customHeight="false" outlineLevel="0" collapsed="false">
      <c r="A2129" s="122"/>
      <c r="B2129" s="122"/>
      <c r="C2129" s="122"/>
      <c r="D2129" s="122"/>
      <c r="E2129" s="122"/>
      <c r="F2129" s="122"/>
      <c r="G2129" s="122"/>
      <c r="H2129" s="61"/>
      <c r="I2129" s="61"/>
      <c r="J2129" s="61"/>
      <c r="K2129" s="122"/>
      <c r="L2129" s="199"/>
      <c r="M2129" s="122"/>
      <c r="N2129" s="63"/>
      <c r="O2129" s="63"/>
      <c r="P2129" s="63"/>
      <c r="Q2129" s="63"/>
      <c r="R2129" s="422"/>
      <c r="S2129" s="30" t="n">
        <f aca="false">P2129*R2129</f>
        <v>0</v>
      </c>
      <c r="T2129" s="123"/>
      <c r="U2129" s="192" t="n">
        <f aca="false">S2129*$T$828/SUM($S$828:$S$841)</f>
        <v>0</v>
      </c>
      <c r="V2129" s="30" t="n">
        <f aca="false">U2129+S2129</f>
        <v>0</v>
      </c>
      <c r="W2129" s="30" t="e">
        <f aca="false">V2129/P2129</f>
        <v>#DIV/0!</v>
      </c>
    </row>
    <row r="2130" customFormat="false" ht="15" hidden="false" customHeight="false" outlineLevel="0" collapsed="false">
      <c r="A2130" s="122"/>
      <c r="B2130" s="122"/>
      <c r="C2130" s="122"/>
      <c r="D2130" s="122"/>
      <c r="E2130" s="122"/>
      <c r="F2130" s="122"/>
      <c r="G2130" s="122"/>
      <c r="H2130" s="61"/>
      <c r="I2130" s="61"/>
      <c r="J2130" s="61"/>
      <c r="K2130" s="122"/>
      <c r="L2130" s="199"/>
      <c r="M2130" s="122"/>
      <c r="N2130" s="63"/>
      <c r="O2130" s="63"/>
      <c r="P2130" s="63"/>
      <c r="Q2130" s="63"/>
      <c r="R2130" s="422"/>
      <c r="S2130" s="30" t="n">
        <f aca="false">P2130*R2130</f>
        <v>0</v>
      </c>
      <c r="T2130" s="123"/>
      <c r="U2130" s="192" t="n">
        <f aca="false">S2130*$T$828/SUM($S$828:$S$841)</f>
        <v>0</v>
      </c>
      <c r="V2130" s="30" t="n">
        <f aca="false">U2130+S2130</f>
        <v>0</v>
      </c>
      <c r="W2130" s="30" t="e">
        <f aca="false">V2130/P2130</f>
        <v>#DIV/0!</v>
      </c>
    </row>
    <row r="2131" customFormat="false" ht="15" hidden="false" customHeight="false" outlineLevel="0" collapsed="false">
      <c r="A2131" s="122"/>
      <c r="B2131" s="122"/>
      <c r="C2131" s="122"/>
      <c r="D2131" s="122"/>
      <c r="E2131" s="122"/>
      <c r="F2131" s="122"/>
      <c r="G2131" s="122"/>
      <c r="H2131" s="61"/>
      <c r="I2131" s="61"/>
      <c r="J2131" s="61"/>
      <c r="K2131" s="122"/>
      <c r="L2131" s="199"/>
      <c r="M2131" s="122"/>
      <c r="N2131" s="63"/>
      <c r="O2131" s="63"/>
      <c r="P2131" s="63"/>
      <c r="Q2131" s="63"/>
      <c r="R2131" s="422"/>
      <c r="S2131" s="30" t="n">
        <f aca="false">P2131*R2131</f>
        <v>0</v>
      </c>
      <c r="T2131" s="123"/>
      <c r="U2131" s="192" t="n">
        <f aca="false">S2131*$T$828/SUM($S$828:$S$841)</f>
        <v>0</v>
      </c>
      <c r="V2131" s="30" t="n">
        <f aca="false">U2131+S2131</f>
        <v>0</v>
      </c>
      <c r="W2131" s="30" t="e">
        <f aca="false">V2131/P2131</f>
        <v>#DIV/0!</v>
      </c>
    </row>
    <row r="2132" customFormat="false" ht="15" hidden="false" customHeight="false" outlineLevel="0" collapsed="false">
      <c r="A2132" s="122"/>
      <c r="B2132" s="122"/>
      <c r="C2132" s="122"/>
      <c r="D2132" s="122"/>
      <c r="E2132" s="122"/>
      <c r="F2132" s="122"/>
      <c r="G2132" s="122"/>
      <c r="H2132" s="61"/>
      <c r="I2132" s="61"/>
      <c r="J2132" s="61"/>
      <c r="K2132" s="122"/>
      <c r="L2132" s="199"/>
      <c r="M2132" s="122"/>
      <c r="N2132" s="63"/>
      <c r="O2132" s="63"/>
      <c r="P2132" s="63"/>
      <c r="Q2132" s="63"/>
      <c r="R2132" s="422"/>
      <c r="S2132" s="30" t="n">
        <f aca="false">P2132*R2132</f>
        <v>0</v>
      </c>
      <c r="T2132" s="123"/>
      <c r="U2132" s="192" t="n">
        <f aca="false">S2132*$T$828/SUM($S$828:$S$841)</f>
        <v>0</v>
      </c>
      <c r="V2132" s="30" t="n">
        <f aca="false">U2132+S2132</f>
        <v>0</v>
      </c>
      <c r="W2132" s="30" t="e">
        <f aca="false">V2132/P2132</f>
        <v>#DIV/0!</v>
      </c>
    </row>
    <row r="2133" customFormat="false" ht="15" hidden="false" customHeight="false" outlineLevel="0" collapsed="false">
      <c r="A2133" s="122"/>
      <c r="B2133" s="122"/>
      <c r="C2133" s="122"/>
      <c r="D2133" s="122"/>
      <c r="E2133" s="122"/>
      <c r="F2133" s="122"/>
      <c r="G2133" s="122"/>
      <c r="H2133" s="61"/>
      <c r="I2133" s="61"/>
      <c r="J2133" s="61"/>
      <c r="K2133" s="122"/>
      <c r="L2133" s="199"/>
      <c r="M2133" s="122"/>
      <c r="N2133" s="63"/>
      <c r="O2133" s="63"/>
      <c r="P2133" s="63"/>
      <c r="Q2133" s="63"/>
      <c r="R2133" s="422"/>
      <c r="S2133" s="30" t="n">
        <f aca="false">P2133*R2133</f>
        <v>0</v>
      </c>
      <c r="T2133" s="123"/>
      <c r="U2133" s="192" t="n">
        <f aca="false">S2133*$T$828/SUM($S$828:$S$841)</f>
        <v>0</v>
      </c>
      <c r="V2133" s="30" t="n">
        <f aca="false">U2133+S2133</f>
        <v>0</v>
      </c>
      <c r="W2133" s="30" t="e">
        <f aca="false">V2133/P2133</f>
        <v>#DIV/0!</v>
      </c>
    </row>
    <row r="2134" customFormat="false" ht="15" hidden="false" customHeight="false" outlineLevel="0" collapsed="false">
      <c r="A2134" s="122"/>
      <c r="B2134" s="122"/>
      <c r="C2134" s="122"/>
      <c r="D2134" s="122"/>
      <c r="E2134" s="122"/>
      <c r="F2134" s="122"/>
      <c r="G2134" s="122"/>
      <c r="H2134" s="61"/>
      <c r="I2134" s="61"/>
      <c r="J2134" s="61"/>
      <c r="K2134" s="122"/>
      <c r="L2134" s="199"/>
      <c r="M2134" s="122"/>
      <c r="N2134" s="63"/>
      <c r="O2134" s="63"/>
      <c r="P2134" s="63"/>
      <c r="Q2134" s="63"/>
      <c r="R2134" s="422"/>
      <c r="S2134" s="30" t="n">
        <f aca="false">P2134*R2134</f>
        <v>0</v>
      </c>
      <c r="T2134" s="123"/>
      <c r="U2134" s="192" t="n">
        <f aca="false">S2134*$T$828/SUM($S$828:$S$841)</f>
        <v>0</v>
      </c>
      <c r="V2134" s="30" t="n">
        <f aca="false">U2134+S2134</f>
        <v>0</v>
      </c>
      <c r="W2134" s="30" t="e">
        <f aca="false">V2134/P2134</f>
        <v>#DIV/0!</v>
      </c>
    </row>
    <row r="2135" customFormat="false" ht="15" hidden="false" customHeight="false" outlineLevel="0" collapsed="false">
      <c r="A2135" s="122"/>
      <c r="B2135" s="122"/>
      <c r="C2135" s="122"/>
      <c r="D2135" s="122"/>
      <c r="E2135" s="122"/>
      <c r="F2135" s="122"/>
      <c r="G2135" s="122"/>
      <c r="H2135" s="61"/>
      <c r="I2135" s="61"/>
      <c r="J2135" s="61"/>
      <c r="K2135" s="122"/>
      <c r="L2135" s="199"/>
      <c r="M2135" s="122"/>
      <c r="N2135" s="63"/>
      <c r="O2135" s="63"/>
      <c r="P2135" s="63"/>
      <c r="Q2135" s="63"/>
      <c r="R2135" s="422"/>
      <c r="S2135" s="30" t="n">
        <f aca="false">P2135*R2135</f>
        <v>0</v>
      </c>
      <c r="T2135" s="123"/>
      <c r="U2135" s="192" t="n">
        <f aca="false">S2135*$T$828/SUM($S$828:$S$841)</f>
        <v>0</v>
      </c>
      <c r="V2135" s="30" t="n">
        <f aca="false">U2135+S2135</f>
        <v>0</v>
      </c>
      <c r="W2135" s="30" t="e">
        <f aca="false">V2135/P2135</f>
        <v>#DIV/0!</v>
      </c>
    </row>
    <row r="2136" customFormat="false" ht="15" hidden="false" customHeight="false" outlineLevel="0" collapsed="false">
      <c r="A2136" s="122"/>
      <c r="B2136" s="122"/>
      <c r="C2136" s="122"/>
      <c r="D2136" s="122"/>
      <c r="E2136" s="122"/>
      <c r="F2136" s="122"/>
      <c r="G2136" s="122"/>
      <c r="H2136" s="61"/>
      <c r="I2136" s="61"/>
      <c r="J2136" s="61"/>
      <c r="K2136" s="122"/>
      <c r="L2136" s="199"/>
      <c r="M2136" s="122"/>
      <c r="N2136" s="63"/>
      <c r="O2136" s="63"/>
      <c r="P2136" s="63"/>
      <c r="Q2136" s="63"/>
      <c r="R2136" s="422"/>
      <c r="S2136" s="30" t="n">
        <f aca="false">P2136*R2136</f>
        <v>0</v>
      </c>
      <c r="T2136" s="123"/>
      <c r="U2136" s="192" t="n">
        <f aca="false">S2136*$T$828/SUM($S$828:$S$841)</f>
        <v>0</v>
      </c>
      <c r="V2136" s="30" t="n">
        <f aca="false">U2136+S2136</f>
        <v>0</v>
      </c>
      <c r="W2136" s="30" t="e">
        <f aca="false">V2136/P2136</f>
        <v>#DIV/0!</v>
      </c>
    </row>
    <row r="2137" customFormat="false" ht="15" hidden="false" customHeight="false" outlineLevel="0" collapsed="false">
      <c r="A2137" s="122"/>
      <c r="B2137" s="122"/>
      <c r="C2137" s="122"/>
      <c r="D2137" s="122"/>
      <c r="E2137" s="122"/>
      <c r="F2137" s="122"/>
      <c r="G2137" s="122"/>
      <c r="H2137" s="61"/>
      <c r="I2137" s="61"/>
      <c r="J2137" s="61"/>
      <c r="K2137" s="122"/>
      <c r="L2137" s="199"/>
      <c r="M2137" s="122"/>
      <c r="N2137" s="63"/>
      <c r="O2137" s="63"/>
      <c r="P2137" s="63"/>
      <c r="Q2137" s="63"/>
      <c r="R2137" s="422"/>
      <c r="S2137" s="30" t="n">
        <f aca="false">P2137*R2137</f>
        <v>0</v>
      </c>
      <c r="T2137" s="123"/>
      <c r="U2137" s="192" t="n">
        <f aca="false">S2137*$T$828/SUM($S$828:$S$841)</f>
        <v>0</v>
      </c>
      <c r="V2137" s="30" t="n">
        <f aca="false">U2137+S2137</f>
        <v>0</v>
      </c>
      <c r="W2137" s="30" t="e">
        <f aca="false">V2137/P2137</f>
        <v>#DIV/0!</v>
      </c>
    </row>
    <row r="2138" customFormat="false" ht="15" hidden="false" customHeight="false" outlineLevel="0" collapsed="false">
      <c r="A2138" s="122"/>
      <c r="B2138" s="122"/>
      <c r="C2138" s="122"/>
      <c r="D2138" s="122"/>
      <c r="E2138" s="122"/>
      <c r="F2138" s="122"/>
      <c r="G2138" s="122"/>
      <c r="H2138" s="61"/>
      <c r="I2138" s="61"/>
      <c r="J2138" s="61"/>
      <c r="K2138" s="122"/>
      <c r="L2138" s="199"/>
      <c r="M2138" s="122"/>
      <c r="N2138" s="63"/>
      <c r="O2138" s="63"/>
      <c r="P2138" s="63"/>
      <c r="Q2138" s="63"/>
      <c r="R2138" s="422"/>
      <c r="S2138" s="30" t="n">
        <f aca="false">P2138*R2138</f>
        <v>0</v>
      </c>
      <c r="T2138" s="123"/>
      <c r="U2138" s="192" t="n">
        <f aca="false">S2138*$T$828/SUM($S$828:$S$841)</f>
        <v>0</v>
      </c>
      <c r="V2138" s="30" t="n">
        <f aca="false">U2138+S2138</f>
        <v>0</v>
      </c>
      <c r="W2138" s="30" t="e">
        <f aca="false">V2138/P2138</f>
        <v>#DIV/0!</v>
      </c>
    </row>
    <row r="2139" customFormat="false" ht="15" hidden="false" customHeight="false" outlineLevel="0" collapsed="false">
      <c r="A2139" s="122"/>
      <c r="B2139" s="122"/>
      <c r="C2139" s="122"/>
      <c r="D2139" s="122"/>
      <c r="E2139" s="122"/>
      <c r="F2139" s="122"/>
      <c r="G2139" s="122"/>
      <c r="H2139" s="61"/>
      <c r="I2139" s="61"/>
      <c r="J2139" s="61"/>
      <c r="K2139" s="122"/>
      <c r="L2139" s="199"/>
      <c r="M2139" s="122"/>
      <c r="N2139" s="448"/>
      <c r="O2139" s="448"/>
      <c r="P2139" s="448"/>
      <c r="Q2139" s="63"/>
      <c r="R2139" s="422"/>
      <c r="S2139" s="30" t="n">
        <f aca="false">P2139*R2139</f>
        <v>0</v>
      </c>
      <c r="T2139" s="123"/>
      <c r="U2139" s="192" t="n">
        <f aca="false">S2139*$T$828/SUM($S$828:$S$841)</f>
        <v>0</v>
      </c>
      <c r="V2139" s="30" t="n">
        <f aca="false">U2139+S2139</f>
        <v>0</v>
      </c>
      <c r="W2139" s="30" t="e">
        <f aca="false">V2139/P2139</f>
        <v>#DIV/0!</v>
      </c>
    </row>
    <row r="2140" customFormat="false" ht="15" hidden="false" customHeight="false" outlineLevel="0" collapsed="false">
      <c r="A2140" s="122"/>
      <c r="B2140" s="122"/>
      <c r="C2140" s="122"/>
      <c r="D2140" s="122"/>
      <c r="E2140" s="122"/>
      <c r="F2140" s="122"/>
      <c r="G2140" s="122"/>
      <c r="H2140" s="61"/>
      <c r="I2140" s="61"/>
      <c r="J2140" s="61"/>
      <c r="K2140" s="122"/>
      <c r="L2140" s="199"/>
      <c r="M2140" s="122"/>
      <c r="N2140" s="448"/>
      <c r="O2140" s="448"/>
      <c r="P2140" s="448"/>
      <c r="Q2140" s="63"/>
      <c r="R2140" s="422"/>
      <c r="S2140" s="30" t="n">
        <f aca="false">P2140*R2140</f>
        <v>0</v>
      </c>
      <c r="T2140" s="123"/>
      <c r="U2140" s="192" t="n">
        <f aca="false">S2140*$T$828/SUM($S$828:$S$841)</f>
        <v>0</v>
      </c>
      <c r="V2140" s="30" t="n">
        <f aca="false">U2140+S2140</f>
        <v>0</v>
      </c>
      <c r="W2140" s="30" t="e">
        <f aca="false">V2140/P2140</f>
        <v>#DIV/0!</v>
      </c>
    </row>
    <row r="2141" customFormat="false" ht="15" hidden="false" customHeight="false" outlineLevel="0" collapsed="false">
      <c r="A2141" s="122"/>
      <c r="B2141" s="122"/>
      <c r="C2141" s="122"/>
      <c r="D2141" s="122"/>
      <c r="E2141" s="122"/>
      <c r="F2141" s="122"/>
      <c r="G2141" s="122"/>
      <c r="H2141" s="61"/>
      <c r="I2141" s="61"/>
      <c r="J2141" s="61"/>
      <c r="K2141" s="122"/>
      <c r="L2141" s="199"/>
      <c r="M2141" s="122"/>
      <c r="N2141" s="448"/>
      <c r="O2141" s="448"/>
      <c r="P2141" s="448"/>
      <c r="Q2141" s="63"/>
      <c r="R2141" s="422"/>
      <c r="S2141" s="30" t="n">
        <f aca="false">P2141*R2141</f>
        <v>0</v>
      </c>
      <c r="T2141" s="123"/>
      <c r="U2141" s="192" t="n">
        <f aca="false">S2141*$T$828/SUM($S$828:$S$841)</f>
        <v>0</v>
      </c>
      <c r="V2141" s="30" t="n">
        <f aca="false">U2141+S2141</f>
        <v>0</v>
      </c>
      <c r="W2141" s="30" t="e">
        <f aca="false">V2141/P2141</f>
        <v>#DIV/0!</v>
      </c>
    </row>
    <row r="2142" customFormat="false" ht="15" hidden="false" customHeight="false" outlineLevel="0" collapsed="false">
      <c r="A2142" s="122"/>
      <c r="B2142" s="122"/>
      <c r="C2142" s="122"/>
      <c r="D2142" s="122"/>
      <c r="E2142" s="122"/>
      <c r="F2142" s="122"/>
      <c r="G2142" s="122"/>
      <c r="H2142" s="61"/>
      <c r="I2142" s="61"/>
      <c r="J2142" s="61"/>
      <c r="K2142" s="122"/>
      <c r="L2142" s="199"/>
      <c r="M2142" s="122"/>
      <c r="N2142" s="448"/>
      <c r="O2142" s="448"/>
      <c r="P2142" s="448"/>
      <c r="Q2142" s="63"/>
      <c r="R2142" s="422"/>
      <c r="S2142" s="30" t="n">
        <f aca="false">P2142*R2142</f>
        <v>0</v>
      </c>
      <c r="T2142" s="123"/>
      <c r="U2142" s="192" t="n">
        <f aca="false">S2142*$T$828/SUM($S$828:$S$841)</f>
        <v>0</v>
      </c>
      <c r="V2142" s="30" t="n">
        <f aca="false">U2142+S2142</f>
        <v>0</v>
      </c>
      <c r="W2142" s="30" t="e">
        <f aca="false">V2142/P2142</f>
        <v>#DIV/0!</v>
      </c>
    </row>
    <row r="2143" customFormat="false" ht="15" hidden="false" customHeight="false" outlineLevel="0" collapsed="false">
      <c r="A2143" s="122"/>
      <c r="B2143" s="122"/>
      <c r="C2143" s="122"/>
      <c r="D2143" s="122"/>
      <c r="E2143" s="122"/>
      <c r="F2143" s="122"/>
      <c r="G2143" s="122"/>
      <c r="H2143" s="61"/>
      <c r="I2143" s="61"/>
      <c r="J2143" s="61"/>
      <c r="K2143" s="122"/>
      <c r="L2143" s="199"/>
      <c r="M2143" s="122"/>
      <c r="N2143" s="448"/>
      <c r="O2143" s="448"/>
      <c r="P2143" s="448"/>
      <c r="Q2143" s="63"/>
      <c r="R2143" s="422"/>
      <c r="S2143" s="30" t="n">
        <f aca="false">P2143*R2143</f>
        <v>0</v>
      </c>
      <c r="T2143" s="123"/>
      <c r="U2143" s="192" t="n">
        <f aca="false">S2143*$T$828/SUM($S$828:$S$841)</f>
        <v>0</v>
      </c>
      <c r="V2143" s="30" t="n">
        <f aca="false">U2143+S2143</f>
        <v>0</v>
      </c>
      <c r="W2143" s="30" t="e">
        <f aca="false">V2143/P2143</f>
        <v>#DIV/0!</v>
      </c>
    </row>
    <row r="2144" customFormat="false" ht="15" hidden="false" customHeight="false" outlineLevel="0" collapsed="false">
      <c r="A2144" s="122"/>
      <c r="B2144" s="122"/>
      <c r="C2144" s="122"/>
      <c r="D2144" s="122"/>
      <c r="E2144" s="122"/>
      <c r="F2144" s="122"/>
      <c r="G2144" s="122"/>
      <c r="H2144" s="61"/>
      <c r="I2144" s="61"/>
      <c r="J2144" s="61"/>
      <c r="K2144" s="122"/>
      <c r="L2144" s="199"/>
      <c r="M2144" s="122"/>
      <c r="N2144" s="448"/>
      <c r="O2144" s="448"/>
      <c r="P2144" s="448"/>
      <c r="Q2144" s="63"/>
      <c r="R2144" s="422"/>
      <c r="S2144" s="30" t="n">
        <f aca="false">P2144*R2144</f>
        <v>0</v>
      </c>
      <c r="T2144" s="123"/>
      <c r="U2144" s="192" t="n">
        <f aca="false">S2144*$T$828/SUM($S$828:$S$841)</f>
        <v>0</v>
      </c>
      <c r="V2144" s="30" t="n">
        <f aca="false">U2144+S2144</f>
        <v>0</v>
      </c>
      <c r="W2144" s="30" t="e">
        <f aca="false">V2144/P2144</f>
        <v>#DIV/0!</v>
      </c>
    </row>
    <row r="2145" customFormat="false" ht="15" hidden="false" customHeight="false" outlineLevel="0" collapsed="false">
      <c r="A2145" s="122"/>
      <c r="B2145" s="122"/>
      <c r="C2145" s="122"/>
      <c r="D2145" s="122"/>
      <c r="E2145" s="122"/>
      <c r="F2145" s="122"/>
      <c r="G2145" s="122"/>
      <c r="H2145" s="61"/>
      <c r="I2145" s="61"/>
      <c r="J2145" s="61"/>
      <c r="K2145" s="122"/>
      <c r="L2145" s="199"/>
      <c r="M2145" s="122"/>
      <c r="N2145" s="448"/>
      <c r="O2145" s="448"/>
      <c r="P2145" s="448"/>
      <c r="Q2145" s="63"/>
      <c r="R2145" s="422"/>
      <c r="S2145" s="30" t="n">
        <f aca="false">P2145*R2145</f>
        <v>0</v>
      </c>
      <c r="T2145" s="123"/>
      <c r="U2145" s="192" t="n">
        <f aca="false">S2145*$T$828/SUM($S$828:$S$841)</f>
        <v>0</v>
      </c>
      <c r="V2145" s="30" t="n">
        <f aca="false">U2145+S2145</f>
        <v>0</v>
      </c>
      <c r="W2145" s="30" t="e">
        <f aca="false">V2145/P2145</f>
        <v>#DIV/0!</v>
      </c>
    </row>
    <row r="2146" customFormat="false" ht="15" hidden="false" customHeight="false" outlineLevel="0" collapsed="false">
      <c r="A2146" s="122"/>
      <c r="B2146" s="122"/>
      <c r="C2146" s="122"/>
      <c r="D2146" s="122"/>
      <c r="E2146" s="122"/>
      <c r="F2146" s="122"/>
      <c r="G2146" s="122"/>
      <c r="H2146" s="61"/>
      <c r="I2146" s="61"/>
      <c r="J2146" s="61"/>
      <c r="K2146" s="122"/>
      <c r="L2146" s="199"/>
      <c r="M2146" s="122"/>
      <c r="N2146" s="448"/>
      <c r="O2146" s="448"/>
      <c r="P2146" s="448"/>
      <c r="Q2146" s="63"/>
      <c r="R2146" s="422"/>
      <c r="S2146" s="30" t="n">
        <f aca="false">P2146*R2146</f>
        <v>0</v>
      </c>
      <c r="T2146" s="123"/>
      <c r="U2146" s="192" t="n">
        <f aca="false">S2146*$T$828/SUM($S$828:$S$841)</f>
        <v>0</v>
      </c>
      <c r="V2146" s="30" t="n">
        <f aca="false">U2146+S2146</f>
        <v>0</v>
      </c>
      <c r="W2146" s="30" t="e">
        <f aca="false">V2146/P2146</f>
        <v>#DIV/0!</v>
      </c>
    </row>
    <row r="2147" customFormat="false" ht="15" hidden="false" customHeight="false" outlineLevel="0" collapsed="false">
      <c r="A2147" s="122"/>
      <c r="B2147" s="122"/>
      <c r="C2147" s="122"/>
      <c r="D2147" s="122"/>
      <c r="E2147" s="122"/>
      <c r="F2147" s="122"/>
      <c r="G2147" s="122"/>
      <c r="H2147" s="61"/>
      <c r="I2147" s="61"/>
      <c r="J2147" s="61"/>
      <c r="K2147" s="122"/>
      <c r="L2147" s="199"/>
      <c r="M2147" s="122"/>
      <c r="N2147" s="448"/>
      <c r="O2147" s="448"/>
      <c r="P2147" s="448"/>
      <c r="Q2147" s="63"/>
      <c r="R2147" s="422"/>
      <c r="S2147" s="30" t="n">
        <f aca="false">P2147*R2147</f>
        <v>0</v>
      </c>
      <c r="T2147" s="123"/>
      <c r="U2147" s="192" t="n">
        <f aca="false">S2147*$T$828/SUM($S$828:$S$841)</f>
        <v>0</v>
      </c>
      <c r="V2147" s="30" t="n">
        <f aca="false">U2147+S2147</f>
        <v>0</v>
      </c>
      <c r="W2147" s="30" t="e">
        <f aca="false">V2147/P2147</f>
        <v>#DIV/0!</v>
      </c>
    </row>
    <row r="2148" customFormat="false" ht="15" hidden="false" customHeight="false" outlineLevel="0" collapsed="false">
      <c r="A2148" s="122"/>
      <c r="B2148" s="122"/>
      <c r="C2148" s="122"/>
      <c r="D2148" s="122"/>
      <c r="E2148" s="122"/>
      <c r="F2148" s="122"/>
      <c r="G2148" s="122"/>
      <c r="H2148" s="61"/>
      <c r="I2148" s="61"/>
      <c r="J2148" s="61"/>
      <c r="K2148" s="122"/>
      <c r="L2148" s="199"/>
      <c r="M2148" s="122"/>
      <c r="N2148" s="448"/>
      <c r="O2148" s="448"/>
      <c r="P2148" s="448"/>
      <c r="Q2148" s="63"/>
      <c r="R2148" s="422"/>
      <c r="S2148" s="30" t="n">
        <f aca="false">P2148*R2148</f>
        <v>0</v>
      </c>
      <c r="T2148" s="123"/>
      <c r="U2148" s="192" t="n">
        <f aca="false">S2148*$T$828/SUM($S$828:$S$841)</f>
        <v>0</v>
      </c>
      <c r="V2148" s="30" t="n">
        <f aca="false">U2148+S2148</f>
        <v>0</v>
      </c>
      <c r="W2148" s="30" t="e">
        <f aca="false">V2148/P2148</f>
        <v>#DIV/0!</v>
      </c>
    </row>
    <row r="2149" customFormat="false" ht="15" hidden="false" customHeight="false" outlineLevel="0" collapsed="false">
      <c r="A2149" s="122"/>
      <c r="B2149" s="122"/>
      <c r="C2149" s="122"/>
      <c r="D2149" s="122"/>
      <c r="E2149" s="122"/>
      <c r="F2149" s="122"/>
      <c r="G2149" s="122"/>
      <c r="H2149" s="61"/>
      <c r="I2149" s="61"/>
      <c r="J2149" s="61"/>
      <c r="K2149" s="122"/>
      <c r="L2149" s="199"/>
      <c r="M2149" s="122"/>
      <c r="N2149" s="448"/>
      <c r="O2149" s="448"/>
      <c r="P2149" s="448"/>
      <c r="Q2149" s="63"/>
      <c r="R2149" s="422"/>
      <c r="S2149" s="30" t="n">
        <f aca="false">P2149*R2149</f>
        <v>0</v>
      </c>
      <c r="T2149" s="123"/>
      <c r="U2149" s="192" t="n">
        <f aca="false">S2149*$T$828/SUM($S$828:$S$841)</f>
        <v>0</v>
      </c>
      <c r="V2149" s="30" t="n">
        <f aca="false">U2149+S2149</f>
        <v>0</v>
      </c>
      <c r="W2149" s="30" t="e">
        <f aca="false">V2149/P2149</f>
        <v>#DIV/0!</v>
      </c>
    </row>
    <row r="2150" customFormat="false" ht="15" hidden="false" customHeight="false" outlineLevel="0" collapsed="false">
      <c r="A2150" s="122"/>
      <c r="B2150" s="122"/>
      <c r="C2150" s="122"/>
      <c r="D2150" s="122"/>
      <c r="E2150" s="122"/>
      <c r="F2150" s="122"/>
      <c r="G2150" s="122"/>
      <c r="H2150" s="61"/>
      <c r="I2150" s="61"/>
      <c r="J2150" s="61"/>
      <c r="K2150" s="122"/>
      <c r="L2150" s="199"/>
      <c r="M2150" s="122"/>
      <c r="N2150" s="448"/>
      <c r="O2150" s="448"/>
      <c r="P2150" s="448"/>
      <c r="Q2150" s="63"/>
      <c r="R2150" s="422"/>
      <c r="S2150" s="30" t="n">
        <f aca="false">P2150*R2150</f>
        <v>0</v>
      </c>
      <c r="T2150" s="123"/>
      <c r="U2150" s="192" t="n">
        <f aca="false">S2150*$T$828/SUM($S$828:$S$841)</f>
        <v>0</v>
      </c>
      <c r="V2150" s="30" t="n">
        <f aca="false">U2150+S2150</f>
        <v>0</v>
      </c>
      <c r="W2150" s="30" t="e">
        <f aca="false">V2150/P2150</f>
        <v>#DIV/0!</v>
      </c>
    </row>
    <row r="2151" customFormat="false" ht="15" hidden="false" customHeight="false" outlineLevel="0" collapsed="false">
      <c r="A2151" s="122"/>
      <c r="B2151" s="122"/>
      <c r="C2151" s="122"/>
      <c r="D2151" s="122"/>
      <c r="E2151" s="122"/>
      <c r="F2151" s="122"/>
      <c r="G2151" s="122"/>
      <c r="H2151" s="61"/>
      <c r="I2151" s="61"/>
      <c r="J2151" s="61"/>
      <c r="K2151" s="122"/>
      <c r="L2151" s="199"/>
      <c r="M2151" s="122"/>
      <c r="N2151" s="448"/>
      <c r="O2151" s="448"/>
      <c r="P2151" s="448"/>
      <c r="Q2151" s="63"/>
      <c r="R2151" s="422"/>
      <c r="S2151" s="30" t="n">
        <f aca="false">P2151*R2151</f>
        <v>0</v>
      </c>
      <c r="T2151" s="123"/>
      <c r="U2151" s="192" t="n">
        <f aca="false">S2151*$T$828/SUM($S$828:$S$841)</f>
        <v>0</v>
      </c>
      <c r="V2151" s="30" t="n">
        <f aca="false">U2151+S2151</f>
        <v>0</v>
      </c>
      <c r="W2151" s="30" t="e">
        <f aca="false">V2151/P2151</f>
        <v>#DIV/0!</v>
      </c>
    </row>
    <row r="2152" customFormat="false" ht="15" hidden="false" customHeight="false" outlineLevel="0" collapsed="false">
      <c r="A2152" s="122"/>
      <c r="B2152" s="122"/>
      <c r="C2152" s="122"/>
      <c r="D2152" s="122"/>
      <c r="E2152" s="122"/>
      <c r="F2152" s="122"/>
      <c r="G2152" s="122"/>
      <c r="H2152" s="61"/>
      <c r="I2152" s="61"/>
      <c r="J2152" s="61"/>
      <c r="K2152" s="122"/>
      <c r="L2152" s="199"/>
      <c r="M2152" s="122"/>
      <c r="N2152" s="63"/>
      <c r="O2152" s="63"/>
      <c r="P2152" s="63"/>
      <c r="Q2152" s="63"/>
      <c r="R2152" s="422"/>
      <c r="S2152" s="30" t="n">
        <f aca="false">P2152*R2152</f>
        <v>0</v>
      </c>
      <c r="T2152" s="123"/>
      <c r="U2152" s="192" t="n">
        <f aca="false">S2152*$T$828/SUM($S$828:$S$841)</f>
        <v>0</v>
      </c>
      <c r="V2152" s="30" t="n">
        <f aca="false">U2152+S2152</f>
        <v>0</v>
      </c>
      <c r="W2152" s="30" t="e">
        <f aca="false">V2152/P2152</f>
        <v>#DIV/0!</v>
      </c>
    </row>
    <row r="2153" customFormat="false" ht="15" hidden="false" customHeight="false" outlineLevel="0" collapsed="false">
      <c r="A2153" s="122"/>
      <c r="B2153" s="122"/>
      <c r="C2153" s="122"/>
      <c r="D2153" s="122"/>
      <c r="E2153" s="122"/>
      <c r="F2153" s="122"/>
      <c r="G2153" s="122"/>
      <c r="H2153" s="61"/>
      <c r="I2153" s="61"/>
      <c r="J2153" s="61"/>
      <c r="K2153" s="122"/>
      <c r="L2153" s="199"/>
      <c r="M2153" s="122"/>
      <c r="N2153" s="63"/>
      <c r="O2153" s="63"/>
      <c r="P2153" s="63"/>
      <c r="Q2153" s="63"/>
      <c r="R2153" s="422"/>
      <c r="S2153" s="30" t="n">
        <f aca="false">P2153*R2153</f>
        <v>0</v>
      </c>
      <c r="T2153" s="123"/>
      <c r="U2153" s="192" t="n">
        <f aca="false">S2153*$T$828/SUM($S$828:$S$841)</f>
        <v>0</v>
      </c>
      <c r="V2153" s="30" t="n">
        <f aca="false">U2153+S2153</f>
        <v>0</v>
      </c>
      <c r="W2153" s="30" t="e">
        <f aca="false">V2153/P2153</f>
        <v>#DIV/0!</v>
      </c>
    </row>
    <row r="2154" customFormat="false" ht="15" hidden="false" customHeight="false" outlineLevel="0" collapsed="false">
      <c r="A2154" s="122"/>
      <c r="B2154" s="122"/>
      <c r="C2154" s="122"/>
      <c r="D2154" s="122"/>
      <c r="E2154" s="122"/>
      <c r="F2154" s="122"/>
      <c r="G2154" s="122"/>
      <c r="H2154" s="61"/>
      <c r="I2154" s="61"/>
      <c r="J2154" s="61"/>
      <c r="K2154" s="122"/>
      <c r="L2154" s="199"/>
      <c r="M2154" s="122"/>
      <c r="N2154" s="63"/>
      <c r="O2154" s="63"/>
      <c r="P2154" s="63"/>
      <c r="Q2154" s="63"/>
      <c r="R2154" s="422"/>
      <c r="S2154" s="30" t="n">
        <f aca="false">P2154*R2154</f>
        <v>0</v>
      </c>
      <c r="T2154" s="123"/>
      <c r="U2154" s="192" t="n">
        <f aca="false">S2154*$T$828/SUM($S$828:$S$841)</f>
        <v>0</v>
      </c>
      <c r="V2154" s="30" t="n">
        <f aca="false">U2154+S2154</f>
        <v>0</v>
      </c>
      <c r="W2154" s="30" t="e">
        <f aca="false">V2154/P2154</f>
        <v>#DIV/0!</v>
      </c>
    </row>
    <row r="2155" customFormat="false" ht="15" hidden="false" customHeight="false" outlineLevel="0" collapsed="false">
      <c r="A2155" s="122"/>
      <c r="B2155" s="122"/>
      <c r="C2155" s="122"/>
      <c r="D2155" s="122"/>
      <c r="E2155" s="122"/>
      <c r="F2155" s="122"/>
      <c r="G2155" s="122"/>
      <c r="H2155" s="61"/>
      <c r="I2155" s="61"/>
      <c r="J2155" s="61"/>
      <c r="K2155" s="122"/>
      <c r="L2155" s="199"/>
      <c r="M2155" s="122"/>
      <c r="N2155" s="63"/>
      <c r="O2155" s="63"/>
      <c r="P2155" s="63"/>
      <c r="Q2155" s="63"/>
      <c r="R2155" s="422"/>
      <c r="S2155" s="30" t="n">
        <f aca="false">P2155*R2155</f>
        <v>0</v>
      </c>
      <c r="T2155" s="123"/>
      <c r="U2155" s="192" t="n">
        <f aca="false">S2155*$T$828/SUM($S$828:$S$841)</f>
        <v>0</v>
      </c>
      <c r="V2155" s="30" t="n">
        <f aca="false">U2155+S2155</f>
        <v>0</v>
      </c>
      <c r="W2155" s="30" t="e">
        <f aca="false">V2155/P2155</f>
        <v>#DIV/0!</v>
      </c>
    </row>
    <row r="2156" customFormat="false" ht="15" hidden="false" customHeight="false" outlineLevel="0" collapsed="false">
      <c r="A2156" s="122"/>
      <c r="B2156" s="122"/>
      <c r="C2156" s="122"/>
      <c r="D2156" s="122"/>
      <c r="E2156" s="122"/>
      <c r="F2156" s="122"/>
      <c r="G2156" s="122"/>
      <c r="H2156" s="61"/>
      <c r="I2156" s="61"/>
      <c r="J2156" s="61"/>
      <c r="K2156" s="122"/>
      <c r="L2156" s="199"/>
      <c r="M2156" s="122"/>
      <c r="N2156" s="63"/>
      <c r="O2156" s="63"/>
      <c r="P2156" s="63"/>
      <c r="Q2156" s="63"/>
      <c r="R2156" s="431"/>
      <c r="S2156" s="30" t="n">
        <f aca="false">P2156*R2156</f>
        <v>0</v>
      </c>
      <c r="T2156" s="123"/>
      <c r="U2156" s="192" t="n">
        <f aca="false">S2156*$T$828/SUM($S$828:$S$841)</f>
        <v>0</v>
      </c>
      <c r="V2156" s="30" t="n">
        <f aca="false">U2156+S2156</f>
        <v>0</v>
      </c>
      <c r="W2156" s="30" t="e">
        <f aca="false">V2156/P2156</f>
        <v>#DIV/0!</v>
      </c>
    </row>
    <row r="2157" customFormat="false" ht="15" hidden="false" customHeight="false" outlineLevel="0" collapsed="false">
      <c r="A2157" s="122"/>
      <c r="B2157" s="122"/>
      <c r="C2157" s="122"/>
      <c r="D2157" s="122"/>
      <c r="E2157" s="122"/>
      <c r="F2157" s="122"/>
      <c r="G2157" s="122"/>
      <c r="H2157" s="61"/>
      <c r="I2157" s="61"/>
      <c r="J2157" s="61"/>
      <c r="K2157" s="122"/>
      <c r="L2157" s="199"/>
      <c r="M2157" s="122"/>
      <c r="N2157" s="63"/>
      <c r="O2157" s="63"/>
      <c r="P2157" s="63"/>
      <c r="Q2157" s="63"/>
      <c r="R2157" s="422"/>
      <c r="S2157" s="30" t="n">
        <f aca="false">P2157*R2157</f>
        <v>0</v>
      </c>
      <c r="T2157" s="123"/>
      <c r="U2157" s="192" t="n">
        <f aca="false">S2157*$T$828/SUM($S$828:$S$841)</f>
        <v>0</v>
      </c>
      <c r="V2157" s="30" t="n">
        <f aca="false">U2157+S2157</f>
        <v>0</v>
      </c>
      <c r="W2157" s="30" t="e">
        <f aca="false">V2157/P2157</f>
        <v>#DIV/0!</v>
      </c>
    </row>
    <row r="2158" customFormat="false" ht="15" hidden="false" customHeight="false" outlineLevel="0" collapsed="false">
      <c r="A2158" s="122"/>
      <c r="B2158" s="122"/>
      <c r="C2158" s="122"/>
      <c r="D2158" s="122"/>
      <c r="E2158" s="122"/>
      <c r="F2158" s="122"/>
      <c r="G2158" s="122"/>
      <c r="H2158" s="61"/>
      <c r="I2158" s="61"/>
      <c r="J2158" s="61"/>
      <c r="K2158" s="122"/>
      <c r="L2158" s="199"/>
      <c r="M2158" s="122"/>
      <c r="N2158" s="63"/>
      <c r="O2158" s="63"/>
      <c r="P2158" s="63"/>
      <c r="Q2158" s="63"/>
      <c r="R2158" s="422"/>
      <c r="S2158" s="30" t="n">
        <f aca="false">P2158*R2158</f>
        <v>0</v>
      </c>
      <c r="T2158" s="123"/>
      <c r="U2158" s="192" t="n">
        <f aca="false">S2158*$T$828/SUM($S$828:$S$841)</f>
        <v>0</v>
      </c>
      <c r="V2158" s="30" t="n">
        <f aca="false">U2158+S2158</f>
        <v>0</v>
      </c>
      <c r="W2158" s="30" t="e">
        <f aca="false">V2158/P2158</f>
        <v>#DIV/0!</v>
      </c>
    </row>
    <row r="2159" customFormat="false" ht="15" hidden="false" customHeight="false" outlineLevel="0" collapsed="false">
      <c r="A2159" s="122"/>
      <c r="B2159" s="122"/>
      <c r="C2159" s="122"/>
      <c r="D2159" s="122"/>
      <c r="E2159" s="122"/>
      <c r="F2159" s="122"/>
      <c r="G2159" s="122"/>
      <c r="H2159" s="61"/>
      <c r="I2159" s="61"/>
      <c r="J2159" s="61"/>
      <c r="K2159" s="122"/>
      <c r="L2159" s="199"/>
      <c r="M2159" s="122"/>
      <c r="N2159" s="63"/>
      <c r="O2159" s="63"/>
      <c r="P2159" s="63"/>
      <c r="Q2159" s="63"/>
      <c r="R2159" s="422"/>
      <c r="S2159" s="30" t="n">
        <f aca="false">P2159*R2159</f>
        <v>0</v>
      </c>
      <c r="T2159" s="123"/>
      <c r="U2159" s="192" t="n">
        <f aca="false">S2159*$T$828/SUM($S$828:$S$841)</f>
        <v>0</v>
      </c>
      <c r="V2159" s="30" t="n">
        <f aca="false">U2159+S2159</f>
        <v>0</v>
      </c>
      <c r="W2159" s="30" t="e">
        <f aca="false">V2159/P2159</f>
        <v>#DIV/0!</v>
      </c>
    </row>
    <row r="2160" customFormat="false" ht="15" hidden="false" customHeight="false" outlineLevel="0" collapsed="false">
      <c r="A2160" s="122"/>
      <c r="B2160" s="122"/>
      <c r="C2160" s="122"/>
      <c r="D2160" s="122"/>
      <c r="E2160" s="122"/>
      <c r="F2160" s="122"/>
      <c r="G2160" s="122"/>
      <c r="H2160" s="61"/>
      <c r="I2160" s="61"/>
      <c r="J2160" s="61"/>
      <c r="K2160" s="122"/>
      <c r="L2160" s="199"/>
      <c r="M2160" s="122"/>
      <c r="N2160" s="63"/>
      <c r="O2160" s="63"/>
      <c r="P2160" s="63"/>
      <c r="Q2160" s="63"/>
      <c r="R2160" s="422"/>
      <c r="S2160" s="30" t="n">
        <f aca="false">P2160*R2160</f>
        <v>0</v>
      </c>
      <c r="T2160" s="123"/>
      <c r="U2160" s="192" t="n">
        <f aca="false">S2160*$T$828/SUM($S$828:$S$841)</f>
        <v>0</v>
      </c>
      <c r="V2160" s="30" t="n">
        <f aca="false">U2160+S2160</f>
        <v>0</v>
      </c>
      <c r="W2160" s="30" t="e">
        <f aca="false">V2160/P2160</f>
        <v>#DIV/0!</v>
      </c>
    </row>
    <row r="2161" customFormat="false" ht="15" hidden="false" customHeight="false" outlineLevel="0" collapsed="false">
      <c r="A2161" s="122"/>
      <c r="B2161" s="122"/>
      <c r="C2161" s="122"/>
      <c r="D2161" s="122"/>
      <c r="E2161" s="122"/>
      <c r="F2161" s="122"/>
      <c r="G2161" s="122"/>
      <c r="H2161" s="61"/>
      <c r="I2161" s="61"/>
      <c r="J2161" s="61"/>
      <c r="K2161" s="122"/>
      <c r="L2161" s="199"/>
      <c r="M2161" s="122"/>
      <c r="N2161" s="63"/>
      <c r="O2161" s="63"/>
      <c r="P2161" s="63"/>
      <c r="Q2161" s="63"/>
      <c r="R2161" s="422"/>
      <c r="S2161" s="30" t="n">
        <f aca="false">P2161*R2161</f>
        <v>0</v>
      </c>
      <c r="T2161" s="123"/>
      <c r="U2161" s="192" t="n">
        <f aca="false">S2161*$T$828/SUM($S$828:$S$841)</f>
        <v>0</v>
      </c>
      <c r="V2161" s="30" t="n">
        <f aca="false">U2161+S2161</f>
        <v>0</v>
      </c>
      <c r="W2161" s="30" t="e">
        <f aca="false">V2161/P2161</f>
        <v>#DIV/0!</v>
      </c>
    </row>
    <row r="2162" customFormat="false" ht="15" hidden="false" customHeight="false" outlineLevel="0" collapsed="false">
      <c r="A2162" s="122"/>
      <c r="B2162" s="122"/>
      <c r="C2162" s="122"/>
      <c r="D2162" s="122"/>
      <c r="E2162" s="122"/>
      <c r="F2162" s="122"/>
      <c r="G2162" s="122"/>
      <c r="H2162" s="61"/>
      <c r="I2162" s="61"/>
      <c r="J2162" s="61"/>
      <c r="K2162" s="122"/>
      <c r="L2162" s="199"/>
      <c r="M2162" s="122"/>
      <c r="N2162" s="63"/>
      <c r="O2162" s="63"/>
      <c r="P2162" s="63"/>
      <c r="Q2162" s="63"/>
      <c r="R2162" s="422"/>
      <c r="S2162" s="30" t="n">
        <f aca="false">P2162*R2162</f>
        <v>0</v>
      </c>
      <c r="T2162" s="123"/>
      <c r="U2162" s="192" t="n">
        <f aca="false">S2162*$T$828/SUM($S$828:$S$841)</f>
        <v>0</v>
      </c>
      <c r="V2162" s="30" t="n">
        <f aca="false">U2162+S2162</f>
        <v>0</v>
      </c>
      <c r="W2162" s="30" t="e">
        <f aca="false">V2162/P2162</f>
        <v>#DIV/0!</v>
      </c>
    </row>
    <row r="2163" customFormat="false" ht="15" hidden="false" customHeight="false" outlineLevel="0" collapsed="false">
      <c r="A2163" s="122"/>
      <c r="B2163" s="122"/>
      <c r="C2163" s="122"/>
      <c r="D2163" s="122"/>
      <c r="E2163" s="122"/>
      <c r="F2163" s="122"/>
      <c r="G2163" s="122"/>
      <c r="H2163" s="61"/>
      <c r="I2163" s="61"/>
      <c r="J2163" s="61"/>
      <c r="K2163" s="122"/>
      <c r="L2163" s="199"/>
      <c r="M2163" s="122"/>
      <c r="N2163" s="63"/>
      <c r="O2163" s="63"/>
      <c r="P2163" s="63"/>
      <c r="Q2163" s="63"/>
      <c r="R2163" s="422"/>
      <c r="S2163" s="30" t="n">
        <f aca="false">P2163*R2163</f>
        <v>0</v>
      </c>
      <c r="T2163" s="123"/>
      <c r="U2163" s="192" t="n">
        <f aca="false">S2163*$T$828/SUM($S$828:$S$841)</f>
        <v>0</v>
      </c>
      <c r="V2163" s="30" t="n">
        <f aca="false">U2163+S2163</f>
        <v>0</v>
      </c>
      <c r="W2163" s="30" t="e">
        <f aca="false">V2163/P2163</f>
        <v>#DIV/0!</v>
      </c>
    </row>
    <row r="2164" customFormat="false" ht="15" hidden="false" customHeight="false" outlineLevel="0" collapsed="false">
      <c r="A2164" s="122"/>
      <c r="B2164" s="122"/>
      <c r="C2164" s="122"/>
      <c r="D2164" s="122"/>
      <c r="E2164" s="122"/>
      <c r="F2164" s="122"/>
      <c r="G2164" s="122"/>
      <c r="H2164" s="61"/>
      <c r="I2164" s="61"/>
      <c r="J2164" s="61"/>
      <c r="K2164" s="122"/>
      <c r="L2164" s="199"/>
      <c r="M2164" s="122"/>
      <c r="N2164" s="63"/>
      <c r="O2164" s="63"/>
      <c r="P2164" s="63"/>
      <c r="Q2164" s="63"/>
      <c r="R2164" s="422"/>
      <c r="S2164" s="30" t="n">
        <f aca="false">P2164*R2164</f>
        <v>0</v>
      </c>
      <c r="T2164" s="123"/>
      <c r="U2164" s="192" t="n">
        <f aca="false">S2164*$T$828/SUM($S$828:$S$841)</f>
        <v>0</v>
      </c>
      <c r="V2164" s="30" t="n">
        <f aca="false">U2164+S2164</f>
        <v>0</v>
      </c>
      <c r="W2164" s="30" t="e">
        <f aca="false">V2164/P2164</f>
        <v>#DIV/0!</v>
      </c>
    </row>
    <row r="2165" customFormat="false" ht="15" hidden="false" customHeight="false" outlineLevel="0" collapsed="false">
      <c r="A2165" s="122"/>
      <c r="B2165" s="122"/>
      <c r="C2165" s="122"/>
      <c r="D2165" s="122"/>
      <c r="E2165" s="122"/>
      <c r="F2165" s="122"/>
      <c r="G2165" s="122"/>
      <c r="H2165" s="61"/>
      <c r="I2165" s="61"/>
      <c r="J2165" s="61"/>
      <c r="K2165" s="122"/>
      <c r="L2165" s="199"/>
      <c r="M2165" s="122"/>
      <c r="N2165" s="63"/>
      <c r="O2165" s="63"/>
      <c r="P2165" s="63"/>
      <c r="Q2165" s="63"/>
      <c r="R2165" s="422"/>
      <c r="S2165" s="30" t="n">
        <f aca="false">P2165*R2165</f>
        <v>0</v>
      </c>
      <c r="T2165" s="123"/>
      <c r="U2165" s="192" t="n">
        <f aca="false">S2165*$T$828/SUM($S$828:$S$841)</f>
        <v>0</v>
      </c>
      <c r="V2165" s="30" t="n">
        <f aca="false">U2165+S2165</f>
        <v>0</v>
      </c>
      <c r="W2165" s="30" t="e">
        <f aca="false">V2165/P2165</f>
        <v>#DIV/0!</v>
      </c>
    </row>
    <row r="2166" customFormat="false" ht="15" hidden="false" customHeight="false" outlineLevel="0" collapsed="false">
      <c r="A2166" s="122"/>
      <c r="B2166" s="122"/>
      <c r="C2166" s="122"/>
      <c r="D2166" s="122"/>
      <c r="E2166" s="122"/>
      <c r="F2166" s="122"/>
      <c r="G2166" s="122"/>
      <c r="H2166" s="61"/>
      <c r="I2166" s="61"/>
      <c r="J2166" s="61"/>
      <c r="K2166" s="122"/>
      <c r="L2166" s="199"/>
      <c r="M2166" s="122"/>
      <c r="N2166" s="63"/>
      <c r="O2166" s="63"/>
      <c r="P2166" s="63"/>
      <c r="Q2166" s="63"/>
      <c r="R2166" s="422"/>
      <c r="S2166" s="30" t="n">
        <f aca="false">P2166*R2166</f>
        <v>0</v>
      </c>
      <c r="T2166" s="123"/>
      <c r="U2166" s="192" t="n">
        <f aca="false">S2166*$T$828/SUM($S$828:$S$841)</f>
        <v>0</v>
      </c>
      <c r="V2166" s="30" t="n">
        <f aca="false">U2166+S2166</f>
        <v>0</v>
      </c>
      <c r="W2166" s="30" t="e">
        <f aca="false">V2166/P2166</f>
        <v>#DIV/0!</v>
      </c>
    </row>
    <row r="2167" customFormat="false" ht="15" hidden="false" customHeight="false" outlineLevel="0" collapsed="false">
      <c r="A2167" s="122"/>
      <c r="B2167" s="122"/>
      <c r="C2167" s="122"/>
      <c r="D2167" s="122"/>
      <c r="E2167" s="122"/>
      <c r="F2167" s="122"/>
      <c r="G2167" s="122"/>
      <c r="H2167" s="61"/>
      <c r="I2167" s="61"/>
      <c r="J2167" s="61"/>
      <c r="K2167" s="122"/>
      <c r="L2167" s="199"/>
      <c r="M2167" s="122"/>
      <c r="N2167" s="63"/>
      <c r="O2167" s="63"/>
      <c r="P2167" s="63"/>
      <c r="Q2167" s="63"/>
      <c r="R2167" s="422"/>
      <c r="S2167" s="30" t="n">
        <f aca="false">P2167*R2167</f>
        <v>0</v>
      </c>
      <c r="T2167" s="123"/>
      <c r="U2167" s="192" t="n">
        <f aca="false">S2167*$T$828/SUM($S$828:$S$841)</f>
        <v>0</v>
      </c>
      <c r="V2167" s="30" t="n">
        <f aca="false">U2167+S2167</f>
        <v>0</v>
      </c>
      <c r="W2167" s="30" t="e">
        <f aca="false">V2167/P2167</f>
        <v>#DIV/0!</v>
      </c>
    </row>
    <row r="2168" customFormat="false" ht="15" hidden="false" customHeight="false" outlineLevel="0" collapsed="false">
      <c r="A2168" s="122"/>
      <c r="B2168" s="122"/>
      <c r="C2168" s="122"/>
      <c r="D2168" s="122"/>
      <c r="E2168" s="122"/>
      <c r="F2168" s="122"/>
      <c r="G2168" s="122"/>
      <c r="H2168" s="61"/>
      <c r="I2168" s="61"/>
      <c r="J2168" s="61"/>
      <c r="K2168" s="122"/>
      <c r="L2168" s="199"/>
      <c r="M2168" s="122"/>
      <c r="N2168" s="63"/>
      <c r="O2168" s="63"/>
      <c r="P2168" s="63"/>
      <c r="Q2168" s="63"/>
      <c r="R2168" s="422"/>
      <c r="S2168" s="30" t="n">
        <f aca="false">P2168*R2168</f>
        <v>0</v>
      </c>
      <c r="T2168" s="123"/>
      <c r="U2168" s="192" t="n">
        <f aca="false">S2168*$T$828/SUM($S$828:$S$841)</f>
        <v>0</v>
      </c>
      <c r="V2168" s="30" t="n">
        <f aca="false">U2168+S2168</f>
        <v>0</v>
      </c>
      <c r="W2168" s="30" t="e">
        <f aca="false">V2168/P2168</f>
        <v>#DIV/0!</v>
      </c>
    </row>
    <row r="2169" customFormat="false" ht="15" hidden="false" customHeight="false" outlineLevel="0" collapsed="false">
      <c r="A2169" s="122"/>
      <c r="B2169" s="122"/>
      <c r="C2169" s="122"/>
      <c r="D2169" s="122"/>
      <c r="E2169" s="122"/>
      <c r="F2169" s="122"/>
      <c r="G2169" s="122"/>
      <c r="H2169" s="61"/>
      <c r="I2169" s="61"/>
      <c r="J2169" s="61"/>
      <c r="K2169" s="122"/>
      <c r="L2169" s="199"/>
      <c r="M2169" s="122"/>
      <c r="N2169" s="63"/>
      <c r="O2169" s="63"/>
      <c r="P2169" s="63"/>
      <c r="Q2169" s="63"/>
      <c r="R2169" s="422"/>
      <c r="S2169" s="30" t="n">
        <f aca="false">P2169*R2169</f>
        <v>0</v>
      </c>
      <c r="T2169" s="123"/>
      <c r="U2169" s="192" t="n">
        <f aca="false">S2169*$T$828/SUM($S$828:$S$841)</f>
        <v>0</v>
      </c>
      <c r="V2169" s="30" t="n">
        <f aca="false">U2169+S2169</f>
        <v>0</v>
      </c>
      <c r="W2169" s="30" t="e">
        <f aca="false">V2169/P2169</f>
        <v>#DIV/0!</v>
      </c>
    </row>
    <row r="2170" customFormat="false" ht="15" hidden="false" customHeight="false" outlineLevel="0" collapsed="false">
      <c r="A2170" s="122"/>
      <c r="B2170" s="122"/>
      <c r="C2170" s="122"/>
      <c r="D2170" s="122"/>
      <c r="E2170" s="122"/>
      <c r="F2170" s="122"/>
      <c r="G2170" s="122"/>
      <c r="H2170" s="61"/>
      <c r="I2170" s="61"/>
      <c r="J2170" s="61"/>
      <c r="K2170" s="122"/>
      <c r="L2170" s="199"/>
      <c r="M2170" s="122"/>
      <c r="N2170" s="63"/>
      <c r="O2170" s="63"/>
      <c r="P2170" s="63"/>
      <c r="Q2170" s="63"/>
      <c r="R2170" s="422"/>
      <c r="S2170" s="30" t="n">
        <f aca="false">P2170*R2170</f>
        <v>0</v>
      </c>
      <c r="T2170" s="123"/>
      <c r="U2170" s="192" t="n">
        <f aca="false">S2170*$T$828/SUM($S$828:$S$841)</f>
        <v>0</v>
      </c>
      <c r="V2170" s="30" t="n">
        <f aca="false">U2170+S2170</f>
        <v>0</v>
      </c>
      <c r="W2170" s="30" t="e">
        <f aca="false">V2170/P2170</f>
        <v>#DIV/0!</v>
      </c>
    </row>
    <row r="2171" customFormat="false" ht="15" hidden="false" customHeight="false" outlineLevel="0" collapsed="false">
      <c r="A2171" s="122"/>
      <c r="B2171" s="122"/>
      <c r="C2171" s="122"/>
      <c r="D2171" s="122"/>
      <c r="E2171" s="122"/>
      <c r="F2171" s="122"/>
      <c r="G2171" s="122"/>
      <c r="H2171" s="61"/>
      <c r="I2171" s="61"/>
      <c r="J2171" s="61"/>
      <c r="K2171" s="122"/>
      <c r="L2171" s="199"/>
      <c r="M2171" s="122"/>
      <c r="N2171" s="63"/>
      <c r="O2171" s="63"/>
      <c r="P2171" s="63"/>
      <c r="Q2171" s="63"/>
      <c r="R2171" s="422"/>
      <c r="S2171" s="30" t="n">
        <f aca="false">P2171*R2171</f>
        <v>0</v>
      </c>
      <c r="T2171" s="123"/>
      <c r="U2171" s="192" t="n">
        <f aca="false">S2171*$T$828/SUM($S$828:$S$841)</f>
        <v>0</v>
      </c>
      <c r="V2171" s="30" t="n">
        <f aca="false">U2171+S2171</f>
        <v>0</v>
      </c>
      <c r="W2171" s="30" t="e">
        <f aca="false">V2171/P2171</f>
        <v>#DIV/0!</v>
      </c>
    </row>
    <row r="2172" customFormat="false" ht="15" hidden="false" customHeight="false" outlineLevel="0" collapsed="false">
      <c r="A2172" s="122"/>
      <c r="B2172" s="122"/>
      <c r="C2172" s="122"/>
      <c r="D2172" s="122"/>
      <c r="E2172" s="122"/>
      <c r="F2172" s="122"/>
      <c r="G2172" s="122"/>
      <c r="H2172" s="61"/>
      <c r="I2172" s="61"/>
      <c r="J2172" s="61"/>
      <c r="K2172" s="122"/>
      <c r="L2172" s="199"/>
      <c r="M2172" s="122"/>
      <c r="N2172" s="63"/>
      <c r="O2172" s="63"/>
      <c r="P2172" s="63"/>
      <c r="Q2172" s="63"/>
      <c r="R2172" s="422"/>
      <c r="S2172" s="30" t="n">
        <f aca="false">P2172*R2172</f>
        <v>0</v>
      </c>
      <c r="T2172" s="123"/>
      <c r="U2172" s="192" t="n">
        <f aca="false">S2172*$T$828/SUM($S$828:$S$841)</f>
        <v>0</v>
      </c>
      <c r="V2172" s="30" t="n">
        <f aca="false">U2172+S2172</f>
        <v>0</v>
      </c>
      <c r="W2172" s="30" t="e">
        <f aca="false">V2172/P2172</f>
        <v>#DIV/0!</v>
      </c>
    </row>
    <row r="2173" customFormat="false" ht="15" hidden="false" customHeight="false" outlineLevel="0" collapsed="false">
      <c r="A2173" s="122"/>
      <c r="B2173" s="122"/>
      <c r="C2173" s="122"/>
      <c r="D2173" s="122"/>
      <c r="E2173" s="122"/>
      <c r="F2173" s="122"/>
      <c r="G2173" s="122"/>
      <c r="H2173" s="61"/>
      <c r="I2173" s="61"/>
      <c r="J2173" s="61"/>
      <c r="K2173" s="122"/>
      <c r="L2173" s="199"/>
      <c r="M2173" s="122"/>
      <c r="N2173" s="63"/>
      <c r="O2173" s="63"/>
      <c r="P2173" s="63"/>
      <c r="Q2173" s="63"/>
      <c r="R2173" s="422"/>
      <c r="S2173" s="30" t="n">
        <f aca="false">P2173*R2173</f>
        <v>0</v>
      </c>
      <c r="T2173" s="123"/>
      <c r="U2173" s="192" t="n">
        <f aca="false">S2173*$T$828/SUM($S$828:$S$841)</f>
        <v>0</v>
      </c>
      <c r="V2173" s="30" t="n">
        <f aca="false">U2173+S2173</f>
        <v>0</v>
      </c>
      <c r="W2173" s="30" t="e">
        <f aca="false">V2173/P2173</f>
        <v>#DIV/0!</v>
      </c>
    </row>
    <row r="2174" customFormat="false" ht="15" hidden="false" customHeight="false" outlineLevel="0" collapsed="false">
      <c r="A2174" s="122"/>
      <c r="B2174" s="122"/>
      <c r="C2174" s="122"/>
      <c r="D2174" s="122"/>
      <c r="E2174" s="122"/>
      <c r="F2174" s="122"/>
      <c r="G2174" s="122"/>
      <c r="H2174" s="61"/>
      <c r="I2174" s="61"/>
      <c r="J2174" s="61"/>
      <c r="K2174" s="122"/>
      <c r="L2174" s="199"/>
      <c r="M2174" s="122"/>
      <c r="N2174" s="63"/>
      <c r="O2174" s="63"/>
      <c r="P2174" s="63"/>
      <c r="Q2174" s="63"/>
      <c r="R2174" s="422"/>
      <c r="S2174" s="30" t="n">
        <f aca="false">P2174*R2174</f>
        <v>0</v>
      </c>
      <c r="T2174" s="123"/>
      <c r="U2174" s="192" t="n">
        <f aca="false">S2174*$T$828/SUM($S$828:$S$841)</f>
        <v>0</v>
      </c>
      <c r="V2174" s="30" t="n">
        <f aca="false">U2174+S2174</f>
        <v>0</v>
      </c>
      <c r="W2174" s="30" t="e">
        <f aca="false">V2174/P2174</f>
        <v>#DIV/0!</v>
      </c>
    </row>
    <row r="2175" customFormat="false" ht="15" hidden="false" customHeight="false" outlineLevel="0" collapsed="false">
      <c r="A2175" s="122"/>
      <c r="B2175" s="122"/>
      <c r="C2175" s="122"/>
      <c r="D2175" s="122"/>
      <c r="E2175" s="122"/>
      <c r="F2175" s="122"/>
      <c r="G2175" s="122"/>
      <c r="H2175" s="61"/>
      <c r="I2175" s="61"/>
      <c r="J2175" s="61"/>
      <c r="K2175" s="122"/>
      <c r="L2175" s="199"/>
      <c r="M2175" s="122"/>
      <c r="N2175" s="63"/>
      <c r="O2175" s="63"/>
      <c r="P2175" s="63"/>
      <c r="Q2175" s="63"/>
      <c r="R2175" s="422"/>
      <c r="S2175" s="30" t="n">
        <f aca="false">P2175*R2175</f>
        <v>0</v>
      </c>
      <c r="T2175" s="123"/>
      <c r="U2175" s="192" t="n">
        <f aca="false">S2175*$T$828/SUM($S$828:$S$841)</f>
        <v>0</v>
      </c>
      <c r="V2175" s="30" t="n">
        <f aca="false">U2175+S2175</f>
        <v>0</v>
      </c>
      <c r="W2175" s="30" t="e">
        <f aca="false">V2175/P2175</f>
        <v>#DIV/0!</v>
      </c>
    </row>
    <row r="2176" customFormat="false" ht="15" hidden="false" customHeight="false" outlineLevel="0" collapsed="false">
      <c r="A2176" s="122"/>
      <c r="B2176" s="122"/>
      <c r="C2176" s="122"/>
      <c r="D2176" s="122"/>
      <c r="E2176" s="122"/>
      <c r="F2176" s="122"/>
      <c r="G2176" s="122"/>
      <c r="H2176" s="61"/>
      <c r="I2176" s="61"/>
      <c r="J2176" s="61"/>
      <c r="K2176" s="122"/>
      <c r="L2176" s="199"/>
      <c r="M2176" s="122"/>
      <c r="N2176" s="63"/>
      <c r="O2176" s="63"/>
      <c r="P2176" s="63"/>
      <c r="Q2176" s="63"/>
      <c r="R2176" s="422"/>
      <c r="S2176" s="30" t="n">
        <f aca="false">P2176*R2176</f>
        <v>0</v>
      </c>
      <c r="T2176" s="123"/>
      <c r="U2176" s="192" t="n">
        <f aca="false">S2176*$T$828/SUM($S$828:$S$841)</f>
        <v>0</v>
      </c>
      <c r="V2176" s="30" t="n">
        <f aca="false">U2176+S2176</f>
        <v>0</v>
      </c>
      <c r="W2176" s="30" t="e">
        <f aca="false">V2176/P2176</f>
        <v>#DIV/0!</v>
      </c>
    </row>
    <row r="2177" customFormat="false" ht="15" hidden="false" customHeight="false" outlineLevel="0" collapsed="false">
      <c r="A2177" s="122"/>
      <c r="B2177" s="122"/>
      <c r="C2177" s="122"/>
      <c r="D2177" s="122"/>
      <c r="E2177" s="122"/>
      <c r="F2177" s="122"/>
      <c r="G2177" s="122"/>
      <c r="H2177" s="61"/>
      <c r="I2177" s="61"/>
      <c r="J2177" s="61"/>
      <c r="K2177" s="122"/>
      <c r="L2177" s="199"/>
      <c r="M2177" s="122"/>
      <c r="N2177" s="63"/>
      <c r="O2177" s="63"/>
      <c r="P2177" s="63"/>
      <c r="Q2177" s="63"/>
      <c r="R2177" s="422"/>
      <c r="S2177" s="30" t="n">
        <f aca="false">P2177*R2177</f>
        <v>0</v>
      </c>
      <c r="T2177" s="123"/>
      <c r="U2177" s="192" t="n">
        <f aca="false">S2177*$T$828/SUM($S$828:$S$841)</f>
        <v>0</v>
      </c>
      <c r="V2177" s="30" t="n">
        <f aca="false">U2177+S2177</f>
        <v>0</v>
      </c>
      <c r="W2177" s="30" t="e">
        <f aca="false">V2177/P2177</f>
        <v>#DIV/0!</v>
      </c>
    </row>
    <row r="2178" customFormat="false" ht="15" hidden="false" customHeight="false" outlineLevel="0" collapsed="false">
      <c r="A2178" s="122"/>
      <c r="B2178" s="122"/>
      <c r="C2178" s="122"/>
      <c r="D2178" s="122"/>
      <c r="E2178" s="122"/>
      <c r="F2178" s="122"/>
      <c r="G2178" s="122"/>
      <c r="H2178" s="61"/>
      <c r="I2178" s="61"/>
      <c r="J2178" s="61"/>
      <c r="K2178" s="122"/>
      <c r="L2178" s="199"/>
      <c r="M2178" s="122"/>
      <c r="N2178" s="63"/>
      <c r="O2178" s="63"/>
      <c r="P2178" s="63"/>
      <c r="Q2178" s="63"/>
      <c r="R2178" s="422"/>
      <c r="S2178" s="30" t="n">
        <f aca="false">P2178*R2178</f>
        <v>0</v>
      </c>
      <c r="T2178" s="123"/>
      <c r="U2178" s="192" t="n">
        <f aca="false">S2178*$T$828/SUM($S$828:$S$841)</f>
        <v>0</v>
      </c>
      <c r="V2178" s="30" t="n">
        <f aca="false">U2178+S2178</f>
        <v>0</v>
      </c>
      <c r="W2178" s="30" t="e">
        <f aca="false">V2178/P2178</f>
        <v>#DIV/0!</v>
      </c>
    </row>
    <row r="2179" customFormat="false" ht="15" hidden="false" customHeight="false" outlineLevel="0" collapsed="false">
      <c r="A2179" s="122"/>
      <c r="B2179" s="122"/>
      <c r="C2179" s="122"/>
      <c r="D2179" s="122"/>
      <c r="E2179" s="122"/>
      <c r="F2179" s="122"/>
      <c r="G2179" s="122"/>
      <c r="H2179" s="61"/>
      <c r="I2179" s="61"/>
      <c r="J2179" s="61"/>
      <c r="K2179" s="122"/>
      <c r="L2179" s="199"/>
      <c r="M2179" s="122"/>
      <c r="N2179" s="63"/>
      <c r="O2179" s="63"/>
      <c r="P2179" s="63"/>
      <c r="Q2179" s="63"/>
      <c r="R2179" s="422"/>
      <c r="S2179" s="30" t="n">
        <f aca="false">P2179*R2179</f>
        <v>0</v>
      </c>
      <c r="T2179" s="123"/>
      <c r="U2179" s="192" t="n">
        <f aca="false">S2179*$T$828/SUM($S$828:$S$841)</f>
        <v>0</v>
      </c>
      <c r="V2179" s="30" t="n">
        <f aca="false">U2179+S2179</f>
        <v>0</v>
      </c>
      <c r="W2179" s="30" t="e">
        <f aca="false">V2179/P2179</f>
        <v>#DIV/0!</v>
      </c>
    </row>
    <row r="2180" customFormat="false" ht="15" hidden="false" customHeight="false" outlineLevel="0" collapsed="false">
      <c r="A2180" s="122"/>
      <c r="B2180" s="122"/>
      <c r="C2180" s="122"/>
      <c r="D2180" s="122"/>
      <c r="E2180" s="122"/>
      <c r="F2180" s="122"/>
      <c r="G2180" s="122"/>
      <c r="H2180" s="61"/>
      <c r="I2180" s="61"/>
      <c r="J2180" s="61"/>
      <c r="K2180" s="122"/>
      <c r="L2180" s="199"/>
      <c r="M2180" s="122"/>
      <c r="N2180" s="63"/>
      <c r="O2180" s="63"/>
      <c r="P2180" s="63"/>
      <c r="Q2180" s="63"/>
      <c r="R2180" s="422"/>
      <c r="S2180" s="30" t="n">
        <f aca="false">P2180*R2180</f>
        <v>0</v>
      </c>
      <c r="T2180" s="123"/>
      <c r="U2180" s="192" t="n">
        <f aca="false">S2180*$T$828/SUM($S$828:$S$841)</f>
        <v>0</v>
      </c>
      <c r="V2180" s="30" t="n">
        <f aca="false">U2180+S2180</f>
        <v>0</v>
      </c>
      <c r="W2180" s="30" t="e">
        <f aca="false">V2180/P2180</f>
        <v>#DIV/0!</v>
      </c>
    </row>
    <row r="2181" customFormat="false" ht="15" hidden="false" customHeight="false" outlineLevel="0" collapsed="false">
      <c r="A2181" s="122"/>
      <c r="B2181" s="122"/>
      <c r="C2181" s="122"/>
      <c r="D2181" s="122"/>
      <c r="E2181" s="122"/>
      <c r="F2181" s="122"/>
      <c r="G2181" s="122"/>
      <c r="H2181" s="61"/>
      <c r="I2181" s="61"/>
      <c r="J2181" s="61"/>
      <c r="K2181" s="122"/>
      <c r="L2181" s="199"/>
      <c r="M2181" s="122"/>
      <c r="N2181" s="63"/>
      <c r="O2181" s="63"/>
      <c r="P2181" s="63"/>
      <c r="Q2181" s="63"/>
      <c r="R2181" s="422"/>
      <c r="S2181" s="30" t="n">
        <f aca="false">P2181*R2181</f>
        <v>0</v>
      </c>
      <c r="T2181" s="123"/>
      <c r="U2181" s="192" t="n">
        <f aca="false">S2181*$T$828/SUM($S$828:$S$841)</f>
        <v>0</v>
      </c>
      <c r="V2181" s="30" t="n">
        <f aca="false">U2181+S2181</f>
        <v>0</v>
      </c>
      <c r="W2181" s="30" t="e">
        <f aca="false">V2181/P2181</f>
        <v>#DIV/0!</v>
      </c>
    </row>
    <row r="2182" customFormat="false" ht="15" hidden="false" customHeight="false" outlineLevel="0" collapsed="false">
      <c r="A2182" s="122"/>
      <c r="B2182" s="122"/>
      <c r="C2182" s="122"/>
      <c r="D2182" s="122"/>
      <c r="E2182" s="122"/>
      <c r="F2182" s="122"/>
      <c r="G2182" s="122"/>
      <c r="H2182" s="61"/>
      <c r="I2182" s="61"/>
      <c r="J2182" s="61"/>
      <c r="K2182" s="122"/>
      <c r="L2182" s="199"/>
      <c r="M2182" s="122"/>
      <c r="N2182" s="63"/>
      <c r="O2182" s="63"/>
      <c r="P2182" s="63"/>
      <c r="Q2182" s="63"/>
      <c r="R2182" s="422"/>
      <c r="S2182" s="30" t="n">
        <f aca="false">P2182*R2182</f>
        <v>0</v>
      </c>
      <c r="T2182" s="123"/>
      <c r="U2182" s="192" t="n">
        <f aca="false">S2182*$T$828/SUM($S$828:$S$841)</f>
        <v>0</v>
      </c>
      <c r="V2182" s="30" t="n">
        <f aca="false">U2182+S2182</f>
        <v>0</v>
      </c>
      <c r="W2182" s="30" t="e">
        <f aca="false">V2182/P2182</f>
        <v>#DIV/0!</v>
      </c>
    </row>
    <row r="2183" customFormat="false" ht="15" hidden="false" customHeight="false" outlineLevel="0" collapsed="false">
      <c r="A2183" s="122"/>
      <c r="B2183" s="122"/>
      <c r="C2183" s="122"/>
      <c r="D2183" s="122"/>
      <c r="E2183" s="122"/>
      <c r="F2183" s="122"/>
      <c r="G2183" s="122"/>
      <c r="H2183" s="61"/>
      <c r="I2183" s="61"/>
      <c r="J2183" s="61"/>
      <c r="K2183" s="122"/>
      <c r="L2183" s="199"/>
      <c r="M2183" s="122"/>
      <c r="N2183" s="63"/>
      <c r="O2183" s="63"/>
      <c r="P2183" s="63"/>
      <c r="Q2183" s="63"/>
      <c r="R2183" s="422"/>
      <c r="S2183" s="30" t="n">
        <f aca="false">P2183*R2183</f>
        <v>0</v>
      </c>
      <c r="T2183" s="123"/>
      <c r="U2183" s="192" t="n">
        <f aca="false">S2183*$T$828/SUM($S$828:$S$841)</f>
        <v>0</v>
      </c>
      <c r="V2183" s="30" t="n">
        <f aca="false">U2183+S2183</f>
        <v>0</v>
      </c>
      <c r="W2183" s="30" t="e">
        <f aca="false">V2183/P2183</f>
        <v>#DIV/0!</v>
      </c>
    </row>
    <row r="2184" customFormat="false" ht="15" hidden="false" customHeight="false" outlineLevel="0" collapsed="false">
      <c r="A2184" s="122"/>
      <c r="B2184" s="122"/>
      <c r="C2184" s="122"/>
      <c r="D2184" s="122"/>
      <c r="E2184" s="122"/>
      <c r="F2184" s="122"/>
      <c r="G2184" s="122"/>
      <c r="H2184" s="61"/>
      <c r="I2184" s="61"/>
      <c r="J2184" s="61"/>
      <c r="K2184" s="122"/>
      <c r="L2184" s="199"/>
      <c r="M2184" s="122"/>
      <c r="N2184" s="63"/>
      <c r="O2184" s="63"/>
      <c r="P2184" s="63"/>
      <c r="Q2184" s="63"/>
      <c r="R2184" s="422"/>
      <c r="S2184" s="30" t="n">
        <f aca="false">P2184*R2184</f>
        <v>0</v>
      </c>
      <c r="T2184" s="123"/>
      <c r="U2184" s="192" t="n">
        <f aca="false">S2184*$T$828/SUM($S$828:$S$841)</f>
        <v>0</v>
      </c>
      <c r="V2184" s="30" t="n">
        <f aca="false">U2184+S2184</f>
        <v>0</v>
      </c>
      <c r="W2184" s="30" t="e">
        <f aca="false">V2184/P2184</f>
        <v>#DIV/0!</v>
      </c>
    </row>
    <row r="2185" customFormat="false" ht="15" hidden="false" customHeight="false" outlineLevel="0" collapsed="false">
      <c r="A2185" s="122"/>
      <c r="B2185" s="122"/>
      <c r="C2185" s="122"/>
      <c r="D2185" s="122"/>
      <c r="E2185" s="122"/>
      <c r="F2185" s="122"/>
      <c r="G2185" s="122"/>
      <c r="H2185" s="61"/>
      <c r="I2185" s="61"/>
      <c r="J2185" s="61"/>
      <c r="K2185" s="122"/>
      <c r="L2185" s="199"/>
      <c r="M2185" s="122"/>
      <c r="N2185" s="448"/>
      <c r="O2185" s="448"/>
      <c r="P2185" s="63"/>
      <c r="Q2185" s="63"/>
      <c r="R2185" s="422"/>
      <c r="S2185" s="30" t="n">
        <f aca="false">P2185*R2185</f>
        <v>0</v>
      </c>
      <c r="T2185" s="123"/>
      <c r="U2185" s="192" t="n">
        <f aca="false">S2185*$T$828/SUM($S$828:$S$841)</f>
        <v>0</v>
      </c>
      <c r="V2185" s="30" t="n">
        <f aca="false">U2185+S2185</f>
        <v>0</v>
      </c>
      <c r="W2185" s="30" t="e">
        <f aca="false">V2185/P2185</f>
        <v>#DIV/0!</v>
      </c>
    </row>
    <row r="2186" customFormat="false" ht="15" hidden="false" customHeight="false" outlineLevel="0" collapsed="false">
      <c r="A2186" s="122"/>
      <c r="B2186" s="122"/>
      <c r="C2186" s="122"/>
      <c r="D2186" s="122"/>
      <c r="E2186" s="122"/>
      <c r="F2186" s="122"/>
      <c r="G2186" s="122"/>
      <c r="H2186" s="61"/>
      <c r="I2186" s="61"/>
      <c r="J2186" s="61"/>
      <c r="K2186" s="122"/>
      <c r="L2186" s="199"/>
      <c r="M2186" s="122"/>
      <c r="N2186" s="63"/>
      <c r="O2186" s="63"/>
      <c r="P2186" s="63"/>
      <c r="Q2186" s="63"/>
      <c r="R2186" s="422"/>
      <c r="S2186" s="30" t="n">
        <f aca="false">P2186*R2186</f>
        <v>0</v>
      </c>
      <c r="T2186" s="123"/>
      <c r="U2186" s="192" t="n">
        <f aca="false">S2186*$T$828/SUM($S$828:$S$841)</f>
        <v>0</v>
      </c>
      <c r="V2186" s="30" t="n">
        <f aca="false">U2186+S2186</f>
        <v>0</v>
      </c>
      <c r="W2186" s="30" t="e">
        <f aca="false">V2186/P2186</f>
        <v>#DIV/0!</v>
      </c>
    </row>
    <row r="2187" customFormat="false" ht="15" hidden="false" customHeight="false" outlineLevel="0" collapsed="false">
      <c r="A2187" s="122"/>
      <c r="B2187" s="122"/>
      <c r="C2187" s="122"/>
      <c r="D2187" s="122"/>
      <c r="E2187" s="122"/>
      <c r="F2187" s="122"/>
      <c r="G2187" s="122"/>
      <c r="H2187" s="61"/>
      <c r="I2187" s="61"/>
      <c r="J2187" s="61"/>
      <c r="K2187" s="122"/>
      <c r="L2187" s="199"/>
      <c r="M2187" s="122"/>
      <c r="N2187" s="63"/>
      <c r="O2187" s="63"/>
      <c r="P2187" s="63"/>
      <c r="Q2187" s="63"/>
      <c r="R2187" s="422"/>
      <c r="S2187" s="30" t="n">
        <f aca="false">P2187*R2187</f>
        <v>0</v>
      </c>
      <c r="T2187" s="123"/>
      <c r="U2187" s="192" t="n">
        <f aca="false">S2187*$T$828/SUM($S$828:$S$841)</f>
        <v>0</v>
      </c>
      <c r="V2187" s="30" t="n">
        <f aca="false">U2187+S2187</f>
        <v>0</v>
      </c>
      <c r="W2187" s="30" t="e">
        <f aca="false">V2187/P2187</f>
        <v>#DIV/0!</v>
      </c>
    </row>
    <row r="2188" customFormat="false" ht="15" hidden="false" customHeight="false" outlineLevel="0" collapsed="false">
      <c r="A2188" s="122"/>
      <c r="B2188" s="122"/>
      <c r="C2188" s="122"/>
      <c r="D2188" s="122"/>
      <c r="E2188" s="122"/>
      <c r="F2188" s="122"/>
      <c r="G2188" s="122"/>
      <c r="H2188" s="61"/>
      <c r="I2188" s="61"/>
      <c r="J2188" s="61"/>
      <c r="K2188" s="122"/>
      <c r="L2188" s="199"/>
      <c r="M2188" s="122"/>
      <c r="N2188" s="63"/>
      <c r="O2188" s="63"/>
      <c r="P2188" s="63"/>
      <c r="Q2188" s="63"/>
      <c r="R2188" s="422"/>
      <c r="S2188" s="30" t="n">
        <f aca="false">P2188*R2188</f>
        <v>0</v>
      </c>
      <c r="T2188" s="123"/>
      <c r="U2188" s="192" t="n">
        <f aca="false">S2188*$T$828/SUM($S$828:$S$841)</f>
        <v>0</v>
      </c>
      <c r="V2188" s="30" t="n">
        <f aca="false">U2188+S2188</f>
        <v>0</v>
      </c>
      <c r="W2188" s="30" t="e">
        <f aca="false">V2188/P2188</f>
        <v>#DIV/0!</v>
      </c>
    </row>
    <row r="2189" customFormat="false" ht="15" hidden="false" customHeight="false" outlineLevel="0" collapsed="false">
      <c r="A2189" s="122"/>
      <c r="B2189" s="122"/>
      <c r="C2189" s="122"/>
      <c r="D2189" s="122"/>
      <c r="E2189" s="122"/>
      <c r="F2189" s="122"/>
      <c r="G2189" s="122"/>
      <c r="H2189" s="61"/>
      <c r="I2189" s="61"/>
      <c r="J2189" s="61"/>
      <c r="K2189" s="122"/>
      <c r="L2189" s="199"/>
      <c r="M2189" s="122"/>
      <c r="N2189" s="63"/>
      <c r="O2189" s="63"/>
      <c r="P2189" s="63"/>
      <c r="Q2189" s="63"/>
      <c r="R2189" s="422"/>
      <c r="S2189" s="30" t="n">
        <f aca="false">P2189*R2189</f>
        <v>0</v>
      </c>
      <c r="T2189" s="123"/>
      <c r="U2189" s="192" t="n">
        <f aca="false">S2189*$T$828/SUM($S$828:$S$841)</f>
        <v>0</v>
      </c>
      <c r="V2189" s="30" t="n">
        <f aca="false">U2189+S2189</f>
        <v>0</v>
      </c>
      <c r="W2189" s="30" t="e">
        <f aca="false">V2189/P2189</f>
        <v>#DIV/0!</v>
      </c>
    </row>
    <row r="2190" customFormat="false" ht="15" hidden="false" customHeight="false" outlineLevel="0" collapsed="false">
      <c r="A2190" s="122"/>
      <c r="B2190" s="122"/>
      <c r="C2190" s="122"/>
      <c r="D2190" s="122"/>
      <c r="E2190" s="122"/>
      <c r="F2190" s="122"/>
      <c r="G2190" s="122"/>
      <c r="H2190" s="61"/>
      <c r="I2190" s="61"/>
      <c r="J2190" s="61"/>
      <c r="K2190" s="122"/>
      <c r="L2190" s="199"/>
      <c r="M2190" s="122"/>
      <c r="N2190" s="63"/>
      <c r="O2190" s="63"/>
      <c r="P2190" s="63"/>
      <c r="Q2190" s="63"/>
      <c r="R2190" s="422"/>
      <c r="S2190" s="30" t="n">
        <f aca="false">P2190*R2190</f>
        <v>0</v>
      </c>
      <c r="T2190" s="123"/>
      <c r="U2190" s="192" t="n">
        <f aca="false">S2190*$T$828/SUM($S$828:$S$841)</f>
        <v>0</v>
      </c>
      <c r="V2190" s="30" t="n">
        <f aca="false">U2190+S2190</f>
        <v>0</v>
      </c>
      <c r="W2190" s="30" t="e">
        <f aca="false">V2190/P2190</f>
        <v>#DIV/0!</v>
      </c>
    </row>
    <row r="2191" customFormat="false" ht="15" hidden="false" customHeight="false" outlineLevel="0" collapsed="false">
      <c r="A2191" s="122"/>
      <c r="B2191" s="122"/>
      <c r="C2191" s="122"/>
      <c r="D2191" s="122"/>
      <c r="E2191" s="122"/>
      <c r="F2191" s="122"/>
      <c r="G2191" s="122"/>
      <c r="H2191" s="61"/>
      <c r="I2191" s="61"/>
      <c r="J2191" s="61"/>
      <c r="K2191" s="122"/>
      <c r="L2191" s="199"/>
      <c r="M2191" s="122"/>
      <c r="N2191" s="63"/>
      <c r="O2191" s="63"/>
      <c r="P2191" s="63"/>
      <c r="Q2191" s="63"/>
      <c r="R2191" s="422"/>
      <c r="S2191" s="30" t="n">
        <f aca="false">P2191*R2191</f>
        <v>0</v>
      </c>
      <c r="T2191" s="123"/>
      <c r="U2191" s="192" t="n">
        <f aca="false">S2191*$T$828/SUM($S$828:$S$841)</f>
        <v>0</v>
      </c>
      <c r="V2191" s="30" t="n">
        <f aca="false">U2191+S2191</f>
        <v>0</v>
      </c>
      <c r="W2191" s="30" t="e">
        <f aca="false">V2191/P2191</f>
        <v>#DIV/0!</v>
      </c>
    </row>
    <row r="2192" customFormat="false" ht="15" hidden="false" customHeight="false" outlineLevel="0" collapsed="false">
      <c r="A2192" s="122"/>
      <c r="B2192" s="122"/>
      <c r="C2192" s="122"/>
      <c r="D2192" s="122"/>
      <c r="E2192" s="122"/>
      <c r="F2192" s="122"/>
      <c r="G2192" s="122"/>
      <c r="H2192" s="61"/>
      <c r="I2192" s="61"/>
      <c r="J2192" s="61"/>
      <c r="K2192" s="122"/>
      <c r="L2192" s="199"/>
      <c r="M2192" s="122"/>
      <c r="N2192" s="63"/>
      <c r="O2192" s="63"/>
      <c r="P2192" s="63"/>
      <c r="Q2192" s="63"/>
      <c r="R2192" s="422"/>
      <c r="S2192" s="30" t="n">
        <f aca="false">P2192*R2192</f>
        <v>0</v>
      </c>
      <c r="T2192" s="123"/>
      <c r="U2192" s="192" t="n">
        <f aca="false">S2192*$T$828/SUM($S$828:$S$841)</f>
        <v>0</v>
      </c>
      <c r="V2192" s="30" t="n">
        <f aca="false">U2192+S2192</f>
        <v>0</v>
      </c>
      <c r="W2192" s="30" t="e">
        <f aca="false">V2192/P2192</f>
        <v>#DIV/0!</v>
      </c>
    </row>
    <row r="2193" customFormat="false" ht="15" hidden="false" customHeight="false" outlineLevel="0" collapsed="false">
      <c r="A2193" s="254"/>
      <c r="B2193" s="254"/>
      <c r="C2193" s="254"/>
      <c r="D2193" s="254"/>
      <c r="E2193" s="254"/>
      <c r="F2193" s="254"/>
      <c r="G2193" s="254"/>
      <c r="H2193" s="449"/>
      <c r="I2193" s="449"/>
      <c r="J2193" s="449"/>
      <c r="K2193" s="254"/>
      <c r="L2193" s="450"/>
      <c r="M2193" s="122"/>
      <c r="N2193" s="211"/>
      <c r="O2193" s="451"/>
      <c r="P2193" s="451"/>
      <c r="Q2193" s="451"/>
      <c r="R2193" s="452"/>
      <c r="S2193" s="30" t="n">
        <f aca="false">P2193*R2193</f>
        <v>0</v>
      </c>
      <c r="T2193" s="453"/>
      <c r="U2193" s="192" t="n">
        <f aca="false">S2193*$T$828/SUM($S$828:$S$841)</f>
        <v>0</v>
      </c>
      <c r="V2193" s="30" t="n">
        <f aca="false">U2193+S2193</f>
        <v>0</v>
      </c>
      <c r="W2193" s="30" t="e">
        <f aca="false">V2193/P2193</f>
        <v>#DIV/0!</v>
      </c>
    </row>
    <row r="2194" customFormat="false" ht="15" hidden="false" customHeight="false" outlineLevel="0" collapsed="false">
      <c r="A2194" s="254"/>
      <c r="B2194" s="254"/>
      <c r="C2194" s="254"/>
      <c r="D2194" s="254"/>
      <c r="E2194" s="254"/>
      <c r="F2194" s="254"/>
      <c r="G2194" s="254"/>
      <c r="H2194" s="449"/>
      <c r="I2194" s="449"/>
      <c r="J2194" s="449"/>
      <c r="K2194" s="254"/>
      <c r="L2194" s="450"/>
      <c r="M2194" s="122"/>
      <c r="N2194" s="211"/>
      <c r="O2194" s="451"/>
      <c r="P2194" s="451"/>
      <c r="Q2194" s="451"/>
      <c r="R2194" s="452"/>
      <c r="S2194" s="30" t="n">
        <f aca="false">P2194*R2194</f>
        <v>0</v>
      </c>
      <c r="T2194" s="453"/>
      <c r="U2194" s="192" t="n">
        <f aca="false">S2194*$T$828/SUM($S$828:$S$841)</f>
        <v>0</v>
      </c>
      <c r="V2194" s="30" t="n">
        <f aca="false">U2194+S2194</f>
        <v>0</v>
      </c>
      <c r="W2194" s="30" t="e">
        <f aca="false">V2194/P2194</f>
        <v>#DIV/0!</v>
      </c>
    </row>
    <row r="2195" customFormat="false" ht="15" hidden="false" customHeight="false" outlineLevel="0" collapsed="false">
      <c r="A2195" s="122"/>
      <c r="B2195" s="122"/>
      <c r="C2195" s="122"/>
      <c r="D2195" s="122"/>
      <c r="E2195" s="122"/>
      <c r="F2195" s="122"/>
      <c r="G2195" s="122"/>
      <c r="H2195" s="61"/>
      <c r="I2195" s="61"/>
      <c r="J2195" s="61"/>
      <c r="K2195" s="122"/>
      <c r="L2195" s="199"/>
      <c r="M2195" s="122"/>
      <c r="N2195" s="63"/>
      <c r="O2195" s="63"/>
      <c r="P2195" s="63"/>
      <c r="Q2195" s="63"/>
      <c r="R2195" s="422"/>
      <c r="S2195" s="30" t="n">
        <f aca="false">P2195*R2195</f>
        <v>0</v>
      </c>
      <c r="T2195" s="123"/>
      <c r="U2195" s="192" t="n">
        <f aca="false">S2195*$T$828/SUM($S$828:$S$841)</f>
        <v>0</v>
      </c>
      <c r="V2195" s="30" t="n">
        <f aca="false">U2195+S2195</f>
        <v>0</v>
      </c>
      <c r="W2195" s="30" t="e">
        <f aca="false">V2195/P2195</f>
        <v>#DIV/0!</v>
      </c>
    </row>
    <row r="2196" customFormat="false" ht="15" hidden="false" customHeight="false" outlineLevel="0" collapsed="false">
      <c r="A2196" s="122"/>
      <c r="B2196" s="122"/>
      <c r="C2196" s="122"/>
      <c r="D2196" s="122"/>
      <c r="E2196" s="122"/>
      <c r="F2196" s="122"/>
      <c r="G2196" s="122"/>
      <c r="H2196" s="61"/>
      <c r="I2196" s="61"/>
      <c r="J2196" s="61"/>
      <c r="K2196" s="122"/>
      <c r="L2196" s="199"/>
      <c r="M2196" s="122"/>
      <c r="N2196" s="63"/>
      <c r="O2196" s="63"/>
      <c r="P2196" s="63"/>
      <c r="Q2196" s="63"/>
      <c r="R2196" s="422"/>
      <c r="S2196" s="30" t="n">
        <f aca="false">P2196*R2196</f>
        <v>0</v>
      </c>
      <c r="T2196" s="123"/>
      <c r="U2196" s="192" t="n">
        <f aca="false">S2196*$T$828/SUM($S$828:$S$841)</f>
        <v>0</v>
      </c>
      <c r="V2196" s="30" t="n">
        <f aca="false">U2196+S2196</f>
        <v>0</v>
      </c>
      <c r="W2196" s="30" t="e">
        <f aca="false">V2196/P2196</f>
        <v>#DIV/0!</v>
      </c>
    </row>
    <row r="2197" customFormat="false" ht="15" hidden="false" customHeight="false" outlineLevel="0" collapsed="false">
      <c r="A2197" s="122"/>
      <c r="B2197" s="122"/>
      <c r="C2197" s="122"/>
      <c r="D2197" s="122"/>
      <c r="E2197" s="122"/>
      <c r="F2197" s="122"/>
      <c r="G2197" s="122"/>
      <c r="H2197" s="61"/>
      <c r="I2197" s="61"/>
      <c r="J2197" s="61"/>
      <c r="K2197" s="122"/>
      <c r="L2197" s="199"/>
      <c r="M2197" s="122"/>
      <c r="N2197" s="63"/>
      <c r="O2197" s="63"/>
      <c r="P2197" s="63"/>
      <c r="Q2197" s="63"/>
      <c r="R2197" s="422"/>
      <c r="S2197" s="30" t="n">
        <f aca="false">P2197*R2197</f>
        <v>0</v>
      </c>
      <c r="T2197" s="123"/>
      <c r="U2197" s="192" t="n">
        <f aca="false">S2197*$T$828/SUM($S$828:$S$841)</f>
        <v>0</v>
      </c>
      <c r="V2197" s="30" t="n">
        <f aca="false">U2197+S2197</f>
        <v>0</v>
      </c>
      <c r="W2197" s="30" t="e">
        <f aca="false">V2197/P2197</f>
        <v>#DIV/0!</v>
      </c>
    </row>
    <row r="2198" customFormat="false" ht="15" hidden="false" customHeight="false" outlineLevel="0" collapsed="false">
      <c r="A2198" s="122"/>
      <c r="B2198" s="122"/>
      <c r="C2198" s="122"/>
      <c r="D2198" s="122"/>
      <c r="E2198" s="122"/>
      <c r="F2198" s="122"/>
      <c r="G2198" s="122"/>
      <c r="H2198" s="61"/>
      <c r="I2198" s="61"/>
      <c r="J2198" s="61"/>
      <c r="K2198" s="122"/>
      <c r="L2198" s="199"/>
      <c r="M2198" s="122"/>
      <c r="N2198" s="63"/>
      <c r="O2198" s="63"/>
      <c r="P2198" s="63"/>
      <c r="Q2198" s="63"/>
      <c r="R2198" s="422"/>
      <c r="S2198" s="30" t="n">
        <f aca="false">P2198*R2198</f>
        <v>0</v>
      </c>
      <c r="T2198" s="123"/>
      <c r="U2198" s="192" t="n">
        <f aca="false">S2198*$T$828/SUM($S$828:$S$841)</f>
        <v>0</v>
      </c>
      <c r="V2198" s="30" t="n">
        <f aca="false">U2198+S2198</f>
        <v>0</v>
      </c>
      <c r="W2198" s="30" t="e">
        <f aca="false">V2198/P2198</f>
        <v>#DIV/0!</v>
      </c>
    </row>
    <row r="2199" customFormat="false" ht="15" hidden="false" customHeight="false" outlineLevel="0" collapsed="false">
      <c r="A2199" s="122"/>
      <c r="B2199" s="122"/>
      <c r="C2199" s="122"/>
      <c r="D2199" s="122"/>
      <c r="E2199" s="122"/>
      <c r="F2199" s="122"/>
      <c r="G2199" s="122"/>
      <c r="H2199" s="61"/>
      <c r="I2199" s="61"/>
      <c r="J2199" s="61"/>
      <c r="K2199" s="122"/>
      <c r="L2199" s="199"/>
      <c r="M2199" s="122"/>
      <c r="N2199" s="63"/>
      <c r="O2199" s="63"/>
      <c r="P2199" s="63"/>
      <c r="Q2199" s="63"/>
      <c r="R2199" s="422"/>
      <c r="S2199" s="30" t="n">
        <f aca="false">P2199*R2199</f>
        <v>0</v>
      </c>
      <c r="T2199" s="123"/>
      <c r="U2199" s="192" t="n">
        <f aca="false">S2199*$T$828/SUM($S$828:$S$841)</f>
        <v>0</v>
      </c>
      <c r="V2199" s="30" t="n">
        <f aca="false">U2199+S2199</f>
        <v>0</v>
      </c>
      <c r="W2199" s="30" t="e">
        <f aca="false">V2199/P2199</f>
        <v>#DIV/0!</v>
      </c>
    </row>
    <row r="2200" customFormat="false" ht="15" hidden="false" customHeight="false" outlineLevel="0" collapsed="false">
      <c r="A2200" s="122"/>
      <c r="B2200" s="122"/>
      <c r="C2200" s="122"/>
      <c r="D2200" s="122"/>
      <c r="E2200" s="122"/>
      <c r="F2200" s="122"/>
      <c r="G2200" s="122"/>
      <c r="H2200" s="61"/>
      <c r="I2200" s="61"/>
      <c r="J2200" s="61"/>
      <c r="K2200" s="122"/>
      <c r="L2200" s="199"/>
      <c r="M2200" s="122"/>
      <c r="N2200" s="63"/>
      <c r="O2200" s="63"/>
      <c r="P2200" s="63"/>
      <c r="Q2200" s="63"/>
      <c r="R2200" s="422"/>
      <c r="S2200" s="30" t="n">
        <f aca="false">P2200*R2200</f>
        <v>0</v>
      </c>
      <c r="T2200" s="123"/>
      <c r="U2200" s="192" t="n">
        <f aca="false">S2200*$T$828/SUM($S$828:$S$841)</f>
        <v>0</v>
      </c>
      <c r="V2200" s="30" t="n">
        <f aca="false">U2200+S2200</f>
        <v>0</v>
      </c>
      <c r="W2200" s="30" t="e">
        <f aca="false">V2200/P2200</f>
        <v>#DIV/0!</v>
      </c>
    </row>
    <row r="2201" customFormat="false" ht="15" hidden="false" customHeight="false" outlineLevel="0" collapsed="false">
      <c r="A2201" s="122"/>
      <c r="B2201" s="122"/>
      <c r="C2201" s="122"/>
      <c r="D2201" s="122"/>
      <c r="E2201" s="122"/>
      <c r="F2201" s="122"/>
      <c r="G2201" s="122"/>
      <c r="H2201" s="61"/>
      <c r="I2201" s="61"/>
      <c r="J2201" s="61"/>
      <c r="K2201" s="122"/>
      <c r="L2201" s="199"/>
      <c r="M2201" s="122"/>
      <c r="N2201" s="63"/>
      <c r="O2201" s="63"/>
      <c r="P2201" s="63"/>
      <c r="Q2201" s="63"/>
      <c r="R2201" s="422"/>
      <c r="S2201" s="30" t="n">
        <f aca="false">P2201*R2201</f>
        <v>0</v>
      </c>
      <c r="T2201" s="123"/>
      <c r="U2201" s="192" t="n">
        <f aca="false">S2201*$T$828/SUM($S$828:$S$841)</f>
        <v>0</v>
      </c>
      <c r="V2201" s="30" t="n">
        <f aca="false">U2201+S2201</f>
        <v>0</v>
      </c>
      <c r="W2201" s="30" t="e">
        <f aca="false">V2201/P2201</f>
        <v>#DIV/0!</v>
      </c>
    </row>
    <row r="2202" customFormat="false" ht="15" hidden="false" customHeight="false" outlineLevel="0" collapsed="false">
      <c r="A2202" s="122"/>
      <c r="B2202" s="122"/>
      <c r="C2202" s="122"/>
      <c r="D2202" s="122"/>
      <c r="E2202" s="122"/>
      <c r="F2202" s="122"/>
      <c r="G2202" s="122"/>
      <c r="H2202" s="61"/>
      <c r="I2202" s="61"/>
      <c r="J2202" s="61"/>
      <c r="K2202" s="122"/>
      <c r="L2202" s="199"/>
      <c r="M2202" s="122"/>
      <c r="N2202" s="63"/>
      <c r="O2202" s="63"/>
      <c r="P2202" s="63"/>
      <c r="Q2202" s="63"/>
      <c r="R2202" s="422"/>
      <c r="S2202" s="30" t="n">
        <f aca="false">P2202*R2202</f>
        <v>0</v>
      </c>
      <c r="T2202" s="123"/>
      <c r="U2202" s="192" t="n">
        <f aca="false">S2202*$T$828/SUM($S$828:$S$841)</f>
        <v>0</v>
      </c>
      <c r="V2202" s="30" t="n">
        <f aca="false">U2202+S2202</f>
        <v>0</v>
      </c>
      <c r="W2202" s="30" t="e">
        <f aca="false">V2202/P2202</f>
        <v>#DIV/0!</v>
      </c>
    </row>
    <row r="2203" customFormat="false" ht="15" hidden="false" customHeight="false" outlineLevel="0" collapsed="false">
      <c r="A2203" s="122"/>
      <c r="B2203" s="122"/>
      <c r="C2203" s="122"/>
      <c r="D2203" s="122"/>
      <c r="E2203" s="122"/>
      <c r="F2203" s="122"/>
      <c r="G2203" s="122"/>
      <c r="H2203" s="61"/>
      <c r="I2203" s="61"/>
      <c r="J2203" s="61"/>
      <c r="K2203" s="122"/>
      <c r="L2203" s="199"/>
      <c r="M2203" s="122"/>
      <c r="N2203" s="63"/>
      <c r="O2203" s="63"/>
      <c r="P2203" s="63"/>
      <c r="Q2203" s="63"/>
      <c r="R2203" s="422"/>
      <c r="S2203" s="30" t="n">
        <f aca="false">P2203*R2203</f>
        <v>0</v>
      </c>
      <c r="T2203" s="123"/>
      <c r="U2203" s="192" t="n">
        <f aca="false">S2203*$T$828/SUM($S$828:$S$841)</f>
        <v>0</v>
      </c>
      <c r="V2203" s="30" t="n">
        <f aca="false">U2203+S2203</f>
        <v>0</v>
      </c>
      <c r="W2203" s="30" t="e">
        <f aca="false">V2203/P2203</f>
        <v>#DIV/0!</v>
      </c>
    </row>
    <row r="2204" customFormat="false" ht="15" hidden="false" customHeight="false" outlineLevel="0" collapsed="false">
      <c r="A2204" s="122"/>
      <c r="B2204" s="122"/>
      <c r="C2204" s="122"/>
      <c r="D2204" s="122"/>
      <c r="E2204" s="122"/>
      <c r="F2204" s="122"/>
      <c r="G2204" s="122"/>
      <c r="H2204" s="61"/>
      <c r="I2204" s="61"/>
      <c r="J2204" s="61"/>
      <c r="K2204" s="122"/>
      <c r="L2204" s="199"/>
      <c r="M2204" s="122"/>
      <c r="N2204" s="63"/>
      <c r="O2204" s="63"/>
      <c r="P2204" s="63"/>
      <c r="Q2204" s="63"/>
      <c r="R2204" s="422"/>
      <c r="S2204" s="30" t="n">
        <f aca="false">P2204*R2204</f>
        <v>0</v>
      </c>
      <c r="T2204" s="123"/>
      <c r="U2204" s="192" t="n">
        <f aca="false">S2204*$T$828/SUM($S$828:$S$841)</f>
        <v>0</v>
      </c>
      <c r="V2204" s="30" t="n">
        <f aca="false">U2204+S2204</f>
        <v>0</v>
      </c>
      <c r="W2204" s="30" t="e">
        <f aca="false">V2204/P2204</f>
        <v>#DIV/0!</v>
      </c>
    </row>
    <row r="2205" customFormat="false" ht="15" hidden="false" customHeight="false" outlineLevel="0" collapsed="false">
      <c r="A2205" s="122"/>
      <c r="B2205" s="122"/>
      <c r="C2205" s="122"/>
      <c r="D2205" s="122"/>
      <c r="E2205" s="122"/>
      <c r="F2205" s="122"/>
      <c r="G2205" s="122"/>
      <c r="H2205" s="61"/>
      <c r="I2205" s="61"/>
      <c r="J2205" s="61"/>
      <c r="K2205" s="122"/>
      <c r="L2205" s="199"/>
      <c r="M2205" s="122"/>
      <c r="N2205" s="63"/>
      <c r="O2205" s="63"/>
      <c r="P2205" s="63"/>
      <c r="Q2205" s="63"/>
      <c r="R2205" s="422"/>
      <c r="S2205" s="30" t="n">
        <f aca="false">P2205*R2205</f>
        <v>0</v>
      </c>
      <c r="T2205" s="123"/>
      <c r="U2205" s="192" t="n">
        <f aca="false">S2205*$T$828/SUM($S$828:$S$841)</f>
        <v>0</v>
      </c>
      <c r="V2205" s="30" t="n">
        <f aca="false">U2205+S2205</f>
        <v>0</v>
      </c>
      <c r="W2205" s="30" t="e">
        <f aca="false">V2205/P2205</f>
        <v>#DIV/0!</v>
      </c>
    </row>
    <row r="2206" customFormat="false" ht="15" hidden="false" customHeight="false" outlineLevel="0" collapsed="false">
      <c r="A2206" s="122"/>
      <c r="B2206" s="122"/>
      <c r="C2206" s="122"/>
      <c r="D2206" s="122"/>
      <c r="E2206" s="122"/>
      <c r="F2206" s="122"/>
      <c r="G2206" s="122"/>
      <c r="H2206" s="61"/>
      <c r="I2206" s="61"/>
      <c r="J2206" s="61"/>
      <c r="K2206" s="122"/>
      <c r="L2206" s="199"/>
      <c r="M2206" s="122"/>
      <c r="N2206" s="63"/>
      <c r="O2206" s="63"/>
      <c r="P2206" s="63"/>
      <c r="Q2206" s="63"/>
      <c r="R2206" s="422"/>
      <c r="S2206" s="30" t="n">
        <f aca="false">P2206*R2206</f>
        <v>0</v>
      </c>
      <c r="T2206" s="123"/>
      <c r="U2206" s="192" t="n">
        <f aca="false">S2206*$T$828/SUM($S$828:$S$841)</f>
        <v>0</v>
      </c>
      <c r="V2206" s="30" t="n">
        <f aca="false">U2206+S2206</f>
        <v>0</v>
      </c>
      <c r="W2206" s="30" t="e">
        <f aca="false">V2206/P2206</f>
        <v>#DIV/0!</v>
      </c>
    </row>
    <row r="2207" customFormat="false" ht="15" hidden="false" customHeight="false" outlineLevel="0" collapsed="false">
      <c r="A2207" s="122"/>
      <c r="B2207" s="122"/>
      <c r="C2207" s="122"/>
      <c r="D2207" s="122"/>
      <c r="E2207" s="122"/>
      <c r="F2207" s="454"/>
      <c r="G2207" s="122"/>
      <c r="H2207" s="61"/>
      <c r="I2207" s="61"/>
      <c r="J2207" s="61"/>
      <c r="K2207" s="122"/>
      <c r="L2207" s="199"/>
      <c r="M2207" s="122"/>
      <c r="N2207" s="455"/>
      <c r="O2207" s="63"/>
      <c r="P2207" s="63"/>
      <c r="Q2207" s="63"/>
      <c r="R2207" s="422"/>
      <c r="S2207" s="30" t="n">
        <f aca="false">P2207*R2207</f>
        <v>0</v>
      </c>
      <c r="T2207" s="123"/>
      <c r="U2207" s="192" t="n">
        <f aca="false">S2207*$T$828/SUM($S$828:$S$841)</f>
        <v>0</v>
      </c>
      <c r="V2207" s="30" t="n">
        <f aca="false">U2207+S2207</f>
        <v>0</v>
      </c>
      <c r="W2207" s="30" t="e">
        <f aca="false">V2207/P2207</f>
        <v>#DIV/0!</v>
      </c>
    </row>
    <row r="2208" customFormat="false" ht="15" hidden="false" customHeight="false" outlineLevel="0" collapsed="false">
      <c r="A2208" s="122"/>
      <c r="B2208" s="122"/>
      <c r="C2208" s="122"/>
      <c r="D2208" s="122"/>
      <c r="E2208" s="122"/>
      <c r="F2208" s="122"/>
      <c r="G2208" s="122"/>
      <c r="H2208" s="61"/>
      <c r="I2208" s="61"/>
      <c r="J2208" s="61"/>
      <c r="K2208" s="122"/>
      <c r="L2208" s="199"/>
      <c r="M2208" s="122"/>
      <c r="N2208" s="63"/>
      <c r="O2208" s="63"/>
      <c r="P2208" s="63"/>
      <c r="Q2208" s="63"/>
      <c r="R2208" s="422"/>
      <c r="S2208" s="30" t="n">
        <f aca="false">P2208*R2208</f>
        <v>0</v>
      </c>
      <c r="T2208" s="123"/>
      <c r="U2208" s="192" t="n">
        <f aca="false">S2208*$T$828/SUM($S$828:$S$841)</f>
        <v>0</v>
      </c>
      <c r="V2208" s="30" t="n">
        <f aca="false">U2208+S2208</f>
        <v>0</v>
      </c>
      <c r="W2208" s="30" t="e">
        <f aca="false">V2208/P2208</f>
        <v>#DIV/0!</v>
      </c>
    </row>
    <row r="2209" customFormat="false" ht="15" hidden="false" customHeight="false" outlineLevel="0" collapsed="false">
      <c r="A2209" s="122"/>
      <c r="B2209" s="122"/>
      <c r="C2209" s="122"/>
      <c r="D2209" s="122"/>
      <c r="E2209" s="122"/>
      <c r="F2209" s="122"/>
      <c r="G2209" s="122"/>
      <c r="H2209" s="61"/>
      <c r="I2209" s="61"/>
      <c r="J2209" s="61"/>
      <c r="K2209" s="122"/>
      <c r="L2209" s="199"/>
      <c r="M2209" s="122"/>
      <c r="N2209" s="63"/>
      <c r="O2209" s="63"/>
      <c r="P2209" s="63"/>
      <c r="Q2209" s="63"/>
      <c r="R2209" s="422"/>
      <c r="S2209" s="30" t="n">
        <f aca="false">P2209*R2209</f>
        <v>0</v>
      </c>
      <c r="T2209" s="123"/>
      <c r="U2209" s="192" t="n">
        <f aca="false">S2209*$T$828/SUM($S$828:$S$841)</f>
        <v>0</v>
      </c>
      <c r="V2209" s="30" t="n">
        <f aca="false">U2209+S2209</f>
        <v>0</v>
      </c>
      <c r="W2209" s="30" t="e">
        <f aca="false">V2209/P2209</f>
        <v>#DIV/0!</v>
      </c>
    </row>
    <row r="2210" customFormat="false" ht="15" hidden="false" customHeight="false" outlineLevel="0" collapsed="false">
      <c r="A2210" s="122"/>
      <c r="B2210" s="122"/>
      <c r="C2210" s="122"/>
      <c r="D2210" s="122"/>
      <c r="E2210" s="122"/>
      <c r="F2210" s="122"/>
      <c r="G2210" s="122"/>
      <c r="H2210" s="61"/>
      <c r="I2210" s="61"/>
      <c r="J2210" s="61"/>
      <c r="K2210" s="122"/>
      <c r="L2210" s="199"/>
      <c r="M2210" s="122"/>
      <c r="N2210" s="63"/>
      <c r="O2210" s="63"/>
      <c r="P2210" s="63"/>
      <c r="Q2210" s="63"/>
      <c r="R2210" s="422"/>
      <c r="S2210" s="30" t="n">
        <f aca="false">P2210*R2210</f>
        <v>0</v>
      </c>
      <c r="T2210" s="123"/>
      <c r="U2210" s="192" t="n">
        <f aca="false">S2210*$T$828/SUM($S$828:$S$841)</f>
        <v>0</v>
      </c>
      <c r="V2210" s="30" t="n">
        <f aca="false">U2210+S2210</f>
        <v>0</v>
      </c>
      <c r="W2210" s="30" t="e">
        <f aca="false">V2210/P2210</f>
        <v>#DIV/0!</v>
      </c>
    </row>
    <row r="2211" customFormat="false" ht="15" hidden="false" customHeight="false" outlineLevel="0" collapsed="false">
      <c r="A2211" s="122"/>
      <c r="B2211" s="122"/>
      <c r="C2211" s="122"/>
      <c r="D2211" s="122"/>
      <c r="E2211" s="122"/>
      <c r="F2211" s="122"/>
      <c r="G2211" s="122"/>
      <c r="H2211" s="61"/>
      <c r="I2211" s="61"/>
      <c r="J2211" s="61"/>
      <c r="K2211" s="122"/>
      <c r="L2211" s="199"/>
      <c r="M2211" s="122"/>
      <c r="N2211" s="63"/>
      <c r="O2211" s="63"/>
      <c r="P2211" s="63"/>
      <c r="Q2211" s="63"/>
      <c r="R2211" s="422"/>
      <c r="S2211" s="30" t="n">
        <f aca="false">P2211*R2211</f>
        <v>0</v>
      </c>
      <c r="T2211" s="123"/>
      <c r="U2211" s="192" t="n">
        <f aca="false">S2211*$T$828/SUM($S$828:$S$841)</f>
        <v>0</v>
      </c>
      <c r="V2211" s="30" t="n">
        <f aca="false">U2211+S2211</f>
        <v>0</v>
      </c>
      <c r="W2211" s="30" t="e">
        <f aca="false">V2211/P2211</f>
        <v>#DIV/0!</v>
      </c>
    </row>
    <row r="2212" customFormat="false" ht="15" hidden="false" customHeight="false" outlineLevel="0" collapsed="false">
      <c r="A2212" s="122"/>
      <c r="B2212" s="122"/>
      <c r="C2212" s="122"/>
      <c r="D2212" s="122"/>
      <c r="E2212" s="122"/>
      <c r="F2212" s="122"/>
      <c r="G2212" s="122"/>
      <c r="H2212" s="61"/>
      <c r="I2212" s="61"/>
      <c r="J2212" s="61"/>
      <c r="K2212" s="122"/>
      <c r="L2212" s="199"/>
      <c r="M2212" s="122"/>
      <c r="N2212" s="63"/>
      <c r="O2212" s="63"/>
      <c r="P2212" s="63"/>
      <c r="Q2212" s="63"/>
      <c r="R2212" s="422"/>
      <c r="S2212" s="30" t="n">
        <f aca="false">P2212*R2212</f>
        <v>0</v>
      </c>
      <c r="T2212" s="123"/>
      <c r="U2212" s="192" t="n">
        <f aca="false">S2212*$T$828/SUM($S$828:$S$841)</f>
        <v>0</v>
      </c>
      <c r="V2212" s="30" t="n">
        <f aca="false">U2212+S2212</f>
        <v>0</v>
      </c>
      <c r="W2212" s="30" t="e">
        <f aca="false">V2212/P2212</f>
        <v>#DIV/0!</v>
      </c>
    </row>
    <row r="2213" customFormat="false" ht="15" hidden="false" customHeight="false" outlineLevel="0" collapsed="false">
      <c r="A2213" s="122"/>
      <c r="B2213" s="122"/>
      <c r="C2213" s="122"/>
      <c r="D2213" s="122"/>
      <c r="E2213" s="122"/>
      <c r="F2213" s="122"/>
      <c r="G2213" s="122"/>
      <c r="H2213" s="61"/>
      <c r="I2213" s="61"/>
      <c r="J2213" s="61"/>
      <c r="K2213" s="122"/>
      <c r="L2213" s="199"/>
      <c r="M2213" s="122"/>
      <c r="N2213" s="63"/>
      <c r="O2213" s="63"/>
      <c r="P2213" s="63"/>
      <c r="Q2213" s="63"/>
      <c r="R2213" s="422"/>
      <c r="S2213" s="30" t="n">
        <f aca="false">P2213*R2213</f>
        <v>0</v>
      </c>
      <c r="T2213" s="123"/>
      <c r="U2213" s="192" t="n">
        <f aca="false">S2213*$T$828/SUM($S$828:$S$841)</f>
        <v>0</v>
      </c>
      <c r="V2213" s="30" t="n">
        <f aca="false">U2213+S2213</f>
        <v>0</v>
      </c>
      <c r="W2213" s="30" t="e">
        <f aca="false">V2213/P2213</f>
        <v>#DIV/0!</v>
      </c>
    </row>
    <row r="2214" customFormat="false" ht="15" hidden="false" customHeight="false" outlineLevel="0" collapsed="false">
      <c r="A2214" s="122"/>
      <c r="B2214" s="122"/>
      <c r="C2214" s="122"/>
      <c r="D2214" s="122"/>
      <c r="E2214" s="122"/>
      <c r="F2214" s="122"/>
      <c r="G2214" s="122"/>
      <c r="H2214" s="61"/>
      <c r="I2214" s="61"/>
      <c r="J2214" s="61"/>
      <c r="K2214" s="122"/>
      <c r="L2214" s="199"/>
      <c r="M2214" s="122"/>
      <c r="N2214" s="63"/>
      <c r="O2214" s="63"/>
      <c r="P2214" s="63"/>
      <c r="Q2214" s="63"/>
      <c r="R2214" s="422"/>
      <c r="S2214" s="30" t="n">
        <f aca="false">P2214*R2214</f>
        <v>0</v>
      </c>
      <c r="T2214" s="123"/>
      <c r="U2214" s="192" t="n">
        <f aca="false">S2214*$T$828/SUM($S$828:$S$841)</f>
        <v>0</v>
      </c>
      <c r="V2214" s="30" t="n">
        <f aca="false">U2214+S2214</f>
        <v>0</v>
      </c>
      <c r="W2214" s="30" t="e">
        <f aca="false">V2214/P2214</f>
        <v>#DIV/0!</v>
      </c>
    </row>
    <row r="2215" customFormat="false" ht="15" hidden="false" customHeight="false" outlineLevel="0" collapsed="false">
      <c r="A2215" s="122"/>
      <c r="B2215" s="122"/>
      <c r="C2215" s="122"/>
      <c r="D2215" s="122"/>
      <c r="E2215" s="122"/>
      <c r="F2215" s="122"/>
      <c r="G2215" s="122"/>
      <c r="H2215" s="61"/>
      <c r="I2215" s="61"/>
      <c r="J2215" s="61"/>
      <c r="K2215" s="122"/>
      <c r="L2215" s="199"/>
      <c r="M2215" s="122"/>
      <c r="N2215" s="63"/>
      <c r="O2215" s="63"/>
      <c r="P2215" s="63"/>
      <c r="Q2215" s="63"/>
      <c r="R2215" s="422"/>
      <c r="S2215" s="30" t="n">
        <f aca="false">P2215*R2215</f>
        <v>0</v>
      </c>
      <c r="T2215" s="123"/>
      <c r="U2215" s="192" t="n">
        <f aca="false">S2215*$T$828/SUM($S$828:$S$841)</f>
        <v>0</v>
      </c>
      <c r="V2215" s="30" t="n">
        <f aca="false">U2215+S2215</f>
        <v>0</v>
      </c>
      <c r="W2215" s="30" t="e">
        <f aca="false">V2215/P2215</f>
        <v>#DIV/0!</v>
      </c>
    </row>
    <row r="2216" customFormat="false" ht="15" hidden="false" customHeight="false" outlineLevel="0" collapsed="false">
      <c r="A2216" s="122"/>
      <c r="B2216" s="122"/>
      <c r="C2216" s="122"/>
      <c r="D2216" s="122"/>
      <c r="E2216" s="122"/>
      <c r="F2216" s="122"/>
      <c r="G2216" s="122"/>
      <c r="H2216" s="61"/>
      <c r="I2216" s="61"/>
      <c r="J2216" s="61"/>
      <c r="K2216" s="122"/>
      <c r="L2216" s="199"/>
      <c r="M2216" s="122"/>
      <c r="N2216" s="63"/>
      <c r="O2216" s="63"/>
      <c r="P2216" s="63"/>
      <c r="Q2216" s="63"/>
      <c r="R2216" s="422"/>
      <c r="S2216" s="30" t="n">
        <f aca="false">P2216*R2216</f>
        <v>0</v>
      </c>
      <c r="T2216" s="123"/>
      <c r="U2216" s="192" t="n">
        <f aca="false">S2216*$T$828/SUM($S$828:$S$841)</f>
        <v>0</v>
      </c>
      <c r="V2216" s="30" t="n">
        <f aca="false">U2216+S2216</f>
        <v>0</v>
      </c>
      <c r="W2216" s="30" t="e">
        <f aca="false">V2216/P2216</f>
        <v>#DIV/0!</v>
      </c>
    </row>
    <row r="2217" customFormat="false" ht="15" hidden="false" customHeight="false" outlineLevel="0" collapsed="false">
      <c r="A2217" s="122"/>
      <c r="B2217" s="122"/>
      <c r="C2217" s="122"/>
      <c r="D2217" s="122"/>
      <c r="E2217" s="122"/>
      <c r="F2217" s="122"/>
      <c r="G2217" s="122"/>
      <c r="H2217" s="61"/>
      <c r="I2217" s="61"/>
      <c r="J2217" s="61"/>
      <c r="K2217" s="122"/>
      <c r="L2217" s="199"/>
      <c r="M2217" s="122"/>
      <c r="N2217" s="63"/>
      <c r="O2217" s="63"/>
      <c r="P2217" s="63"/>
      <c r="Q2217" s="63"/>
      <c r="R2217" s="422"/>
      <c r="S2217" s="30" t="n">
        <f aca="false">P2217*R2217</f>
        <v>0</v>
      </c>
      <c r="T2217" s="123"/>
      <c r="U2217" s="192" t="n">
        <f aca="false">S2217*$T$828/SUM($S$828:$S$841)</f>
        <v>0</v>
      </c>
      <c r="V2217" s="30" t="n">
        <f aca="false">U2217+S2217</f>
        <v>0</v>
      </c>
      <c r="W2217" s="30" t="e">
        <f aca="false">V2217/P2217</f>
        <v>#DIV/0!</v>
      </c>
    </row>
    <row r="2218" customFormat="false" ht="15" hidden="false" customHeight="false" outlineLevel="0" collapsed="false">
      <c r="A2218" s="122"/>
      <c r="B2218" s="122"/>
      <c r="C2218" s="122"/>
      <c r="D2218" s="122"/>
      <c r="E2218" s="122"/>
      <c r="F2218" s="122"/>
      <c r="G2218" s="122"/>
      <c r="H2218" s="61"/>
      <c r="I2218" s="61"/>
      <c r="J2218" s="61"/>
      <c r="K2218" s="122"/>
      <c r="L2218" s="199"/>
      <c r="M2218" s="122"/>
      <c r="N2218" s="63"/>
      <c r="O2218" s="63"/>
      <c r="P2218" s="63"/>
      <c r="Q2218" s="63"/>
      <c r="R2218" s="422"/>
      <c r="S2218" s="30" t="n">
        <f aca="false">P2218*R2218</f>
        <v>0</v>
      </c>
      <c r="T2218" s="123"/>
      <c r="U2218" s="192" t="n">
        <f aca="false">S2218*$T$828/SUM($S$828:$S$841)</f>
        <v>0</v>
      </c>
      <c r="V2218" s="30" t="n">
        <f aca="false">U2218+S2218</f>
        <v>0</v>
      </c>
      <c r="W2218" s="30" t="e">
        <f aca="false">V2218/P2218</f>
        <v>#DIV/0!</v>
      </c>
    </row>
    <row r="2219" customFormat="false" ht="15" hidden="false" customHeight="false" outlineLevel="0" collapsed="false">
      <c r="A2219" s="122"/>
      <c r="B2219" s="122"/>
      <c r="C2219" s="122"/>
      <c r="D2219" s="122"/>
      <c r="E2219" s="122"/>
      <c r="F2219" s="122"/>
      <c r="G2219" s="122"/>
      <c r="H2219" s="61"/>
      <c r="I2219" s="61"/>
      <c r="J2219" s="61"/>
      <c r="K2219" s="122"/>
      <c r="L2219" s="199"/>
      <c r="M2219" s="122"/>
      <c r="N2219" s="63"/>
      <c r="O2219" s="63"/>
      <c r="P2219" s="63"/>
      <c r="Q2219" s="63"/>
      <c r="R2219" s="422"/>
      <c r="S2219" s="30" t="n">
        <f aca="false">P2219*R2219</f>
        <v>0</v>
      </c>
      <c r="T2219" s="123"/>
      <c r="U2219" s="192" t="n">
        <f aca="false">S2219*$T$828/SUM($S$828:$S$841)</f>
        <v>0</v>
      </c>
      <c r="V2219" s="30" t="n">
        <f aca="false">U2219+S2219</f>
        <v>0</v>
      </c>
      <c r="W2219" s="30" t="e">
        <f aca="false">V2219/P2219</f>
        <v>#DIV/0!</v>
      </c>
    </row>
    <row r="2220" customFormat="false" ht="15" hidden="false" customHeight="false" outlineLevel="0" collapsed="false">
      <c r="A2220" s="122"/>
      <c r="B2220" s="122"/>
      <c r="C2220" s="122"/>
      <c r="D2220" s="122"/>
      <c r="E2220" s="122"/>
      <c r="F2220" s="122"/>
      <c r="G2220" s="122"/>
      <c r="H2220" s="61"/>
      <c r="I2220" s="61"/>
      <c r="J2220" s="61"/>
      <c r="K2220" s="122"/>
      <c r="L2220" s="199"/>
      <c r="M2220" s="122"/>
      <c r="N2220" s="63"/>
      <c r="O2220" s="63"/>
      <c r="P2220" s="63"/>
      <c r="Q2220" s="63"/>
      <c r="R2220" s="422"/>
      <c r="S2220" s="30" t="n">
        <f aca="false">P2220*R2220</f>
        <v>0</v>
      </c>
      <c r="T2220" s="123"/>
      <c r="U2220" s="192" t="n">
        <f aca="false">S2220*$T$828/SUM($S$828:$S$841)</f>
        <v>0</v>
      </c>
      <c r="V2220" s="30" t="n">
        <f aca="false">U2220+S2220</f>
        <v>0</v>
      </c>
      <c r="W2220" s="30" t="e">
        <f aca="false">V2220/P2220</f>
        <v>#DIV/0!</v>
      </c>
    </row>
    <row r="2221" customFormat="false" ht="15" hidden="false" customHeight="false" outlineLevel="0" collapsed="false">
      <c r="A2221" s="122"/>
      <c r="B2221" s="122"/>
      <c r="C2221" s="122"/>
      <c r="D2221" s="122"/>
      <c r="E2221" s="122"/>
      <c r="F2221" s="122"/>
      <c r="G2221" s="122"/>
      <c r="H2221" s="61"/>
      <c r="I2221" s="61"/>
      <c r="J2221" s="61"/>
      <c r="K2221" s="122"/>
      <c r="L2221" s="199"/>
      <c r="M2221" s="122"/>
      <c r="N2221" s="63"/>
      <c r="O2221" s="63"/>
      <c r="P2221" s="63"/>
      <c r="Q2221" s="63"/>
      <c r="R2221" s="422"/>
      <c r="S2221" s="30" t="n">
        <f aca="false">P2221*R2221</f>
        <v>0</v>
      </c>
      <c r="T2221" s="123"/>
      <c r="U2221" s="192" t="n">
        <f aca="false">S2221*$T$828/SUM($S$828:$S$841)</f>
        <v>0</v>
      </c>
      <c r="V2221" s="30" t="n">
        <f aca="false">U2221+S2221</f>
        <v>0</v>
      </c>
      <c r="W2221" s="30" t="e">
        <f aca="false">V2221/P2221</f>
        <v>#DIV/0!</v>
      </c>
    </row>
    <row r="2222" customFormat="false" ht="15" hidden="false" customHeight="false" outlineLevel="0" collapsed="false">
      <c r="A2222" s="122"/>
      <c r="B2222" s="122"/>
      <c r="C2222" s="122"/>
      <c r="D2222" s="122"/>
      <c r="E2222" s="122"/>
      <c r="F2222" s="122"/>
      <c r="G2222" s="122"/>
      <c r="H2222" s="61"/>
      <c r="I2222" s="61"/>
      <c r="J2222" s="61"/>
      <c r="K2222" s="122"/>
      <c r="L2222" s="199"/>
      <c r="M2222" s="122"/>
      <c r="N2222" s="63"/>
      <c r="O2222" s="63"/>
      <c r="P2222" s="63"/>
      <c r="Q2222" s="63"/>
      <c r="R2222" s="422"/>
      <c r="S2222" s="30" t="n">
        <f aca="false">P2222*R2222</f>
        <v>0</v>
      </c>
      <c r="T2222" s="123"/>
      <c r="U2222" s="192" t="n">
        <f aca="false">S2222*$T$828/SUM($S$828:$S$841)</f>
        <v>0</v>
      </c>
      <c r="V2222" s="30" t="n">
        <f aca="false">U2222+S2222</f>
        <v>0</v>
      </c>
      <c r="W2222" s="30" t="e">
        <f aca="false">V2222/P2222</f>
        <v>#DIV/0!</v>
      </c>
    </row>
    <row r="2223" customFormat="false" ht="15" hidden="false" customHeight="false" outlineLevel="0" collapsed="false">
      <c r="A2223" s="122"/>
      <c r="B2223" s="122"/>
      <c r="C2223" s="122"/>
      <c r="D2223" s="122"/>
      <c r="E2223" s="122"/>
      <c r="F2223" s="122"/>
      <c r="G2223" s="122"/>
      <c r="H2223" s="61"/>
      <c r="I2223" s="61"/>
      <c r="J2223" s="61"/>
      <c r="K2223" s="122"/>
      <c r="L2223" s="199"/>
      <c r="M2223" s="122"/>
      <c r="N2223" s="63"/>
      <c r="O2223" s="63"/>
      <c r="P2223" s="63"/>
      <c r="Q2223" s="63"/>
      <c r="R2223" s="422"/>
      <c r="S2223" s="30" t="n">
        <f aca="false">P2223*R2223</f>
        <v>0</v>
      </c>
      <c r="T2223" s="123"/>
      <c r="U2223" s="192" t="n">
        <f aca="false">S2223*$T$828/SUM($S$828:$S$841)</f>
        <v>0</v>
      </c>
      <c r="V2223" s="30" t="n">
        <f aca="false">U2223+S2223</f>
        <v>0</v>
      </c>
      <c r="W2223" s="30" t="e">
        <f aca="false">V2223/P2223</f>
        <v>#DIV/0!</v>
      </c>
    </row>
    <row r="2224" customFormat="false" ht="15" hidden="false" customHeight="false" outlineLevel="0" collapsed="false">
      <c r="A2224" s="122"/>
      <c r="B2224" s="122"/>
      <c r="C2224" s="122"/>
      <c r="D2224" s="122"/>
      <c r="E2224" s="122"/>
      <c r="F2224" s="122"/>
      <c r="G2224" s="122"/>
      <c r="H2224" s="61"/>
      <c r="I2224" s="61"/>
      <c r="J2224" s="61"/>
      <c r="K2224" s="122"/>
      <c r="L2224" s="199"/>
      <c r="M2224" s="122"/>
      <c r="N2224" s="63"/>
      <c r="O2224" s="63"/>
      <c r="P2224" s="63"/>
      <c r="Q2224" s="63"/>
      <c r="R2224" s="422"/>
      <c r="S2224" s="30" t="n">
        <f aca="false">P2224*R2224</f>
        <v>0</v>
      </c>
      <c r="T2224" s="123"/>
      <c r="U2224" s="192" t="n">
        <f aca="false">S2224*$T$828/SUM($S$828:$S$841)</f>
        <v>0</v>
      </c>
      <c r="V2224" s="30" t="n">
        <f aca="false">U2224+S2224</f>
        <v>0</v>
      </c>
      <c r="W2224" s="30" t="e">
        <f aca="false">V2224/P2224</f>
        <v>#DIV/0!</v>
      </c>
    </row>
    <row r="2225" customFormat="false" ht="15" hidden="false" customHeight="false" outlineLevel="0" collapsed="false">
      <c r="A2225" s="122"/>
      <c r="B2225" s="122"/>
      <c r="C2225" s="122"/>
      <c r="D2225" s="122"/>
      <c r="E2225" s="122"/>
      <c r="F2225" s="122"/>
      <c r="G2225" s="122"/>
      <c r="H2225" s="61"/>
      <c r="I2225" s="61"/>
      <c r="J2225" s="61"/>
      <c r="K2225" s="122"/>
      <c r="L2225" s="199"/>
      <c r="M2225" s="122"/>
      <c r="N2225" s="63"/>
      <c r="O2225" s="63"/>
      <c r="P2225" s="63"/>
      <c r="Q2225" s="63"/>
      <c r="R2225" s="422"/>
      <c r="S2225" s="30" t="n">
        <f aca="false">P2225*R2225</f>
        <v>0</v>
      </c>
      <c r="T2225" s="123"/>
      <c r="U2225" s="192" t="n">
        <f aca="false">S2225*$T$828/SUM($S$828:$S$841)</f>
        <v>0</v>
      </c>
      <c r="V2225" s="30" t="n">
        <f aca="false">U2225+S2225</f>
        <v>0</v>
      </c>
      <c r="W2225" s="30" t="e">
        <f aca="false">V2225/P2225</f>
        <v>#DIV/0!</v>
      </c>
    </row>
    <row r="2226" customFormat="false" ht="15" hidden="false" customHeight="false" outlineLevel="0" collapsed="false">
      <c r="A2226" s="122"/>
      <c r="B2226" s="122"/>
      <c r="C2226" s="122"/>
      <c r="D2226" s="122"/>
      <c r="E2226" s="122"/>
      <c r="F2226" s="122"/>
      <c r="G2226" s="122"/>
      <c r="H2226" s="61"/>
      <c r="I2226" s="61"/>
      <c r="J2226" s="61"/>
      <c r="K2226" s="122"/>
      <c r="L2226" s="199"/>
      <c r="M2226" s="122"/>
      <c r="N2226" s="63"/>
      <c r="O2226" s="63"/>
      <c r="P2226" s="63"/>
      <c r="Q2226" s="63"/>
      <c r="R2226" s="422"/>
      <c r="S2226" s="30" t="n">
        <f aca="false">P2226*R2226</f>
        <v>0</v>
      </c>
      <c r="T2226" s="123"/>
      <c r="U2226" s="192" t="n">
        <f aca="false">S2226*$T$828/SUM($S$828:$S$841)</f>
        <v>0</v>
      </c>
      <c r="V2226" s="30" t="n">
        <f aca="false">U2226+S2226</f>
        <v>0</v>
      </c>
      <c r="W2226" s="30" t="e">
        <f aca="false">V2226/P2226</f>
        <v>#DIV/0!</v>
      </c>
    </row>
    <row r="2227" customFormat="false" ht="15" hidden="false" customHeight="false" outlineLevel="0" collapsed="false">
      <c r="A2227" s="122"/>
      <c r="B2227" s="122"/>
      <c r="C2227" s="122"/>
      <c r="D2227" s="122"/>
      <c r="E2227" s="122"/>
      <c r="F2227" s="122"/>
      <c r="G2227" s="122"/>
      <c r="H2227" s="61"/>
      <c r="I2227" s="61"/>
      <c r="J2227" s="61"/>
      <c r="K2227" s="122"/>
      <c r="L2227" s="199"/>
      <c r="M2227" s="122"/>
      <c r="N2227" s="63"/>
      <c r="O2227" s="63"/>
      <c r="P2227" s="63"/>
      <c r="Q2227" s="63"/>
      <c r="R2227" s="422"/>
      <c r="S2227" s="30" t="n">
        <f aca="false">P2227*R2227</f>
        <v>0</v>
      </c>
      <c r="T2227" s="123"/>
      <c r="U2227" s="192" t="n">
        <f aca="false">S2227*$T$828/SUM($S$828:$S$841)</f>
        <v>0</v>
      </c>
      <c r="V2227" s="30" t="n">
        <f aca="false">U2227+S2227</f>
        <v>0</v>
      </c>
      <c r="W2227" s="30" t="e">
        <f aca="false">V2227/P2227</f>
        <v>#DIV/0!</v>
      </c>
    </row>
    <row r="2228" customFormat="false" ht="15" hidden="false" customHeight="false" outlineLevel="0" collapsed="false">
      <c r="A2228" s="122"/>
      <c r="B2228" s="122"/>
      <c r="C2228" s="122"/>
      <c r="D2228" s="122"/>
      <c r="E2228" s="122"/>
      <c r="F2228" s="122"/>
      <c r="G2228" s="122"/>
      <c r="H2228" s="61"/>
      <c r="I2228" s="61"/>
      <c r="J2228" s="61"/>
      <c r="K2228" s="122"/>
      <c r="L2228" s="199"/>
      <c r="M2228" s="122"/>
      <c r="N2228" s="63"/>
      <c r="O2228" s="63"/>
      <c r="P2228" s="63"/>
      <c r="Q2228" s="63"/>
      <c r="R2228" s="422"/>
      <c r="S2228" s="30" t="n">
        <f aca="false">P2228*R2228</f>
        <v>0</v>
      </c>
      <c r="T2228" s="123"/>
      <c r="U2228" s="192" t="n">
        <f aca="false">S2228*$T$828/SUM($S$828:$S$841)</f>
        <v>0</v>
      </c>
      <c r="V2228" s="30" t="n">
        <f aca="false">U2228+S2228</f>
        <v>0</v>
      </c>
      <c r="W2228" s="30" t="e">
        <f aca="false">V2228/P2228</f>
        <v>#DIV/0!</v>
      </c>
    </row>
    <row r="2229" customFormat="false" ht="15" hidden="false" customHeight="false" outlineLevel="0" collapsed="false">
      <c r="A2229" s="122"/>
      <c r="B2229" s="122"/>
      <c r="C2229" s="122"/>
      <c r="D2229" s="122"/>
      <c r="E2229" s="122"/>
      <c r="F2229" s="122"/>
      <c r="G2229" s="122"/>
      <c r="H2229" s="61"/>
      <c r="I2229" s="61"/>
      <c r="J2229" s="61"/>
      <c r="K2229" s="122"/>
      <c r="L2229" s="199"/>
      <c r="M2229" s="122"/>
      <c r="N2229" s="63"/>
      <c r="O2229" s="63"/>
      <c r="P2229" s="63"/>
      <c r="Q2229" s="63"/>
      <c r="R2229" s="422"/>
      <c r="S2229" s="30" t="n">
        <f aca="false">P2229*R2229</f>
        <v>0</v>
      </c>
      <c r="T2229" s="123"/>
      <c r="U2229" s="192" t="n">
        <f aca="false">S2229*$T$828/SUM($S$828:$S$841)</f>
        <v>0</v>
      </c>
      <c r="V2229" s="30" t="n">
        <f aca="false">U2229+S2229</f>
        <v>0</v>
      </c>
      <c r="W2229" s="30" t="e">
        <f aca="false">V2229/P2229</f>
        <v>#DIV/0!</v>
      </c>
    </row>
    <row r="2230" customFormat="false" ht="15" hidden="false" customHeight="false" outlineLevel="0" collapsed="false">
      <c r="A2230" s="122"/>
      <c r="B2230" s="122"/>
      <c r="C2230" s="122"/>
      <c r="D2230" s="122"/>
      <c r="E2230" s="122"/>
      <c r="F2230" s="122"/>
      <c r="G2230" s="122"/>
      <c r="H2230" s="61"/>
      <c r="I2230" s="61"/>
      <c r="J2230" s="61"/>
      <c r="K2230" s="122"/>
      <c r="L2230" s="199"/>
      <c r="M2230" s="122"/>
      <c r="N2230" s="63"/>
      <c r="O2230" s="63"/>
      <c r="P2230" s="63"/>
      <c r="Q2230" s="63"/>
      <c r="R2230" s="422"/>
      <c r="S2230" s="30" t="n">
        <f aca="false">P2230*R2230</f>
        <v>0</v>
      </c>
      <c r="T2230" s="123"/>
      <c r="U2230" s="192" t="n">
        <f aca="false">S2230*$T$828/SUM($S$828:$S$841)</f>
        <v>0</v>
      </c>
      <c r="V2230" s="30" t="n">
        <f aca="false">U2230+S2230</f>
        <v>0</v>
      </c>
      <c r="W2230" s="30" t="e">
        <f aca="false">V2230/P2230</f>
        <v>#DIV/0!</v>
      </c>
    </row>
    <row r="2231" customFormat="false" ht="15" hidden="false" customHeight="false" outlineLevel="0" collapsed="false">
      <c r="A2231" s="122"/>
      <c r="B2231" s="122"/>
      <c r="C2231" s="122"/>
      <c r="D2231" s="122"/>
      <c r="E2231" s="122"/>
      <c r="F2231" s="122"/>
      <c r="G2231" s="122"/>
      <c r="H2231" s="61"/>
      <c r="I2231" s="61"/>
      <c r="J2231" s="61"/>
      <c r="K2231" s="122"/>
      <c r="L2231" s="199"/>
      <c r="M2231" s="122"/>
      <c r="N2231" s="63"/>
      <c r="O2231" s="63"/>
      <c r="P2231" s="63"/>
      <c r="Q2231" s="63"/>
      <c r="R2231" s="422"/>
      <c r="S2231" s="30" t="n">
        <f aca="false">P2231*R2231</f>
        <v>0</v>
      </c>
      <c r="T2231" s="123"/>
      <c r="U2231" s="192" t="n">
        <f aca="false">S2231*$T$828/SUM($S$828:$S$841)</f>
        <v>0</v>
      </c>
      <c r="V2231" s="30" t="n">
        <f aca="false">U2231+S2231</f>
        <v>0</v>
      </c>
      <c r="W2231" s="30" t="e">
        <f aca="false">V2231/P2231</f>
        <v>#DIV/0!</v>
      </c>
    </row>
    <row r="2232" customFormat="false" ht="15" hidden="false" customHeight="false" outlineLevel="0" collapsed="false">
      <c r="A2232" s="122"/>
      <c r="B2232" s="122"/>
      <c r="C2232" s="122"/>
      <c r="D2232" s="122"/>
      <c r="E2232" s="122"/>
      <c r="F2232" s="122"/>
      <c r="G2232" s="122"/>
      <c r="H2232" s="61"/>
      <c r="I2232" s="61"/>
      <c r="J2232" s="61"/>
      <c r="K2232" s="122"/>
      <c r="L2232" s="199"/>
      <c r="M2232" s="122"/>
      <c r="N2232" s="456"/>
      <c r="O2232" s="434"/>
      <c r="P2232" s="434"/>
      <c r="Q2232" s="63"/>
      <c r="R2232" s="422"/>
      <c r="S2232" s="30" t="n">
        <f aca="false">P2232*R2232</f>
        <v>0</v>
      </c>
      <c r="T2232" s="123"/>
      <c r="U2232" s="192" t="n">
        <f aca="false">S2232*$T$828/SUM($S$828:$S$841)</f>
        <v>0</v>
      </c>
      <c r="V2232" s="30" t="n">
        <f aca="false">U2232+S2232</f>
        <v>0</v>
      </c>
      <c r="W2232" s="30" t="e">
        <f aca="false">V2232/P2232</f>
        <v>#DIV/0!</v>
      </c>
    </row>
    <row r="2233" customFormat="false" ht="15" hidden="false" customHeight="false" outlineLevel="0" collapsed="false">
      <c r="A2233" s="122"/>
      <c r="B2233" s="122"/>
      <c r="C2233" s="122"/>
      <c r="D2233" s="122"/>
      <c r="E2233" s="122"/>
      <c r="F2233" s="122"/>
      <c r="G2233" s="122"/>
      <c r="H2233" s="61"/>
      <c r="I2233" s="61"/>
      <c r="J2233" s="61"/>
      <c r="K2233" s="122"/>
      <c r="L2233" s="199"/>
      <c r="M2233" s="122"/>
      <c r="N2233" s="456"/>
      <c r="O2233" s="434"/>
      <c r="P2233" s="434"/>
      <c r="Q2233" s="63"/>
      <c r="R2233" s="422"/>
      <c r="S2233" s="30" t="n">
        <f aca="false">P2233*R2233</f>
        <v>0</v>
      </c>
      <c r="T2233" s="123"/>
      <c r="U2233" s="192" t="n">
        <f aca="false">S2233*$T$828/SUM($S$828:$S$841)</f>
        <v>0</v>
      </c>
      <c r="V2233" s="30" t="n">
        <f aca="false">U2233+S2233</f>
        <v>0</v>
      </c>
      <c r="W2233" s="30" t="e">
        <f aca="false">V2233/P2233</f>
        <v>#DIV/0!</v>
      </c>
    </row>
    <row r="2234" customFormat="false" ht="15" hidden="false" customHeight="false" outlineLevel="0" collapsed="false">
      <c r="A2234" s="122"/>
      <c r="B2234" s="122"/>
      <c r="C2234" s="122"/>
      <c r="D2234" s="122"/>
      <c r="E2234" s="122"/>
      <c r="F2234" s="122"/>
      <c r="G2234" s="122"/>
      <c r="H2234" s="61"/>
      <c r="I2234" s="61"/>
      <c r="J2234" s="61"/>
      <c r="K2234" s="122"/>
      <c r="L2234" s="199"/>
      <c r="M2234" s="122"/>
      <c r="N2234" s="456"/>
      <c r="O2234" s="434"/>
      <c r="P2234" s="434"/>
      <c r="Q2234" s="63"/>
      <c r="R2234" s="422"/>
      <c r="S2234" s="30" t="n">
        <f aca="false">P2234*R2234</f>
        <v>0</v>
      </c>
      <c r="T2234" s="123"/>
      <c r="U2234" s="192" t="n">
        <f aca="false">S2234*$T$828/SUM($S$828:$S$841)</f>
        <v>0</v>
      </c>
      <c r="V2234" s="30" t="n">
        <f aca="false">U2234+S2234</f>
        <v>0</v>
      </c>
      <c r="W2234" s="30" t="e">
        <f aca="false">V2234/P2234</f>
        <v>#DIV/0!</v>
      </c>
    </row>
    <row r="2235" customFormat="false" ht="15" hidden="false" customHeight="false" outlineLevel="0" collapsed="false">
      <c r="A2235" s="122"/>
      <c r="B2235" s="122"/>
      <c r="C2235" s="122"/>
      <c r="D2235" s="122"/>
      <c r="E2235" s="122"/>
      <c r="F2235" s="122"/>
      <c r="G2235" s="122"/>
      <c r="H2235" s="61"/>
      <c r="I2235" s="61"/>
      <c r="J2235" s="61"/>
      <c r="K2235" s="122"/>
      <c r="L2235" s="199"/>
      <c r="M2235" s="122"/>
      <c r="N2235" s="456"/>
      <c r="O2235" s="434"/>
      <c r="P2235" s="434"/>
      <c r="Q2235" s="63"/>
      <c r="R2235" s="422"/>
      <c r="S2235" s="30" t="n">
        <f aca="false">P2235*R2235</f>
        <v>0</v>
      </c>
      <c r="T2235" s="123"/>
      <c r="U2235" s="192" t="n">
        <f aca="false">S2235*$T$828/SUM($S$828:$S$841)</f>
        <v>0</v>
      </c>
      <c r="V2235" s="30" t="n">
        <f aca="false">U2235+S2235</f>
        <v>0</v>
      </c>
      <c r="W2235" s="30" t="e">
        <f aca="false">V2235/P2235</f>
        <v>#DIV/0!</v>
      </c>
    </row>
    <row r="2236" customFormat="false" ht="15" hidden="false" customHeight="false" outlineLevel="0" collapsed="false">
      <c r="A2236" s="122"/>
      <c r="B2236" s="122"/>
      <c r="C2236" s="122"/>
      <c r="D2236" s="122"/>
      <c r="E2236" s="122"/>
      <c r="F2236" s="122"/>
      <c r="G2236" s="122"/>
      <c r="H2236" s="61"/>
      <c r="I2236" s="61"/>
      <c r="J2236" s="61"/>
      <c r="K2236" s="122"/>
      <c r="L2236" s="199"/>
      <c r="M2236" s="122"/>
      <c r="N2236" s="200"/>
      <c r="O2236" s="63"/>
      <c r="P2236" s="63"/>
      <c r="Q2236" s="63"/>
      <c r="R2236" s="422"/>
      <c r="S2236" s="30" t="n">
        <f aca="false">P2236*R2236</f>
        <v>0</v>
      </c>
      <c r="T2236" s="123"/>
      <c r="U2236" s="192" t="n">
        <f aca="false">S2236*$T$828/SUM($S$828:$S$841)</f>
        <v>0</v>
      </c>
      <c r="V2236" s="30" t="n">
        <f aca="false">U2236+S2236</f>
        <v>0</v>
      </c>
      <c r="W2236" s="30" t="e">
        <f aca="false">V2236/P2236</f>
        <v>#DIV/0!</v>
      </c>
    </row>
    <row r="2237" customFormat="false" ht="15" hidden="false" customHeight="false" outlineLevel="0" collapsed="false">
      <c r="A2237" s="122"/>
      <c r="B2237" s="122"/>
      <c r="C2237" s="122"/>
      <c r="D2237" s="122"/>
      <c r="E2237" s="122"/>
      <c r="F2237" s="122"/>
      <c r="G2237" s="122"/>
      <c r="H2237" s="61"/>
      <c r="I2237" s="61"/>
      <c r="J2237" s="61"/>
      <c r="K2237" s="122"/>
      <c r="L2237" s="199"/>
      <c r="M2237" s="122"/>
      <c r="N2237" s="432"/>
      <c r="O2237" s="63"/>
      <c r="P2237" s="63"/>
      <c r="Q2237" s="63"/>
      <c r="R2237" s="422"/>
      <c r="S2237" s="30" t="n">
        <f aca="false">P2237*R2237</f>
        <v>0</v>
      </c>
      <c r="T2237" s="123"/>
      <c r="U2237" s="192" t="n">
        <f aca="false">S2237*$T$828/SUM($S$828:$S$841)</f>
        <v>0</v>
      </c>
      <c r="V2237" s="30" t="n">
        <f aca="false">U2237+S2237</f>
        <v>0</v>
      </c>
      <c r="W2237" s="30" t="e">
        <f aca="false">V2237/P2237</f>
        <v>#DIV/0!</v>
      </c>
    </row>
    <row r="2238" customFormat="false" ht="15" hidden="false" customHeight="false" outlineLevel="0" collapsed="false">
      <c r="A2238" s="122"/>
      <c r="B2238" s="122"/>
      <c r="C2238" s="122"/>
      <c r="D2238" s="122"/>
      <c r="E2238" s="122"/>
      <c r="F2238" s="122"/>
      <c r="G2238" s="122"/>
      <c r="H2238" s="61"/>
      <c r="I2238" s="61"/>
      <c r="J2238" s="61"/>
      <c r="K2238" s="122"/>
      <c r="L2238" s="199"/>
      <c r="M2238" s="122"/>
      <c r="N2238" s="432"/>
      <c r="O2238" s="63"/>
      <c r="P2238" s="63"/>
      <c r="Q2238" s="63"/>
      <c r="R2238" s="422"/>
      <c r="S2238" s="30" t="n">
        <f aca="false">P2238*R2238</f>
        <v>0</v>
      </c>
      <c r="T2238" s="123"/>
      <c r="U2238" s="192" t="n">
        <f aca="false">S2238*$T$828/SUM($S$828:$S$841)</f>
        <v>0</v>
      </c>
      <c r="V2238" s="30" t="n">
        <f aca="false">U2238+S2238</f>
        <v>0</v>
      </c>
      <c r="W2238" s="30" t="e">
        <f aca="false">V2238/P2238</f>
        <v>#DIV/0!</v>
      </c>
    </row>
    <row r="2239" customFormat="false" ht="15" hidden="false" customHeight="false" outlineLevel="0" collapsed="false">
      <c r="A2239" s="122"/>
      <c r="B2239" s="122"/>
      <c r="C2239" s="122"/>
      <c r="D2239" s="122"/>
      <c r="E2239" s="122"/>
      <c r="F2239" s="122"/>
      <c r="G2239" s="122"/>
      <c r="H2239" s="61"/>
      <c r="I2239" s="61"/>
      <c r="J2239" s="61"/>
      <c r="K2239" s="122"/>
      <c r="L2239" s="199"/>
      <c r="M2239" s="122"/>
      <c r="N2239" s="432"/>
      <c r="O2239" s="63"/>
      <c r="P2239" s="63"/>
      <c r="Q2239" s="63"/>
      <c r="R2239" s="422"/>
      <c r="S2239" s="30" t="n">
        <f aca="false">P2239*R2239</f>
        <v>0</v>
      </c>
      <c r="T2239" s="123"/>
      <c r="U2239" s="192" t="n">
        <f aca="false">S2239*$T$828/SUM($S$828:$S$841)</f>
        <v>0</v>
      </c>
      <c r="V2239" s="30" t="n">
        <f aca="false">U2239+S2239</f>
        <v>0</v>
      </c>
      <c r="W2239" s="30" t="e">
        <f aca="false">V2239/P2239</f>
        <v>#DIV/0!</v>
      </c>
    </row>
    <row r="2240" customFormat="false" ht="15" hidden="false" customHeight="false" outlineLevel="0" collapsed="false">
      <c r="A2240" s="122"/>
      <c r="B2240" s="122"/>
      <c r="C2240" s="122"/>
      <c r="D2240" s="122"/>
      <c r="E2240" s="122"/>
      <c r="F2240" s="122"/>
      <c r="G2240" s="122"/>
      <c r="H2240" s="61"/>
      <c r="I2240" s="61"/>
      <c r="J2240" s="61"/>
      <c r="K2240" s="122"/>
      <c r="L2240" s="199"/>
      <c r="M2240" s="122"/>
      <c r="N2240" s="432"/>
      <c r="O2240" s="63"/>
      <c r="P2240" s="63"/>
      <c r="Q2240" s="63"/>
      <c r="R2240" s="422"/>
      <c r="S2240" s="30" t="n">
        <f aca="false">P2240*R2240</f>
        <v>0</v>
      </c>
      <c r="T2240" s="123"/>
      <c r="U2240" s="192" t="n">
        <f aca="false">S2240*$T$828/SUM($S$828:$S$841)</f>
        <v>0</v>
      </c>
      <c r="V2240" s="30" t="n">
        <f aca="false">U2240+S2240</f>
        <v>0</v>
      </c>
      <c r="W2240" s="30" t="e">
        <f aca="false">V2240/P2240</f>
        <v>#DIV/0!</v>
      </c>
    </row>
    <row r="2241" customFormat="false" ht="15" hidden="false" customHeight="false" outlineLevel="0" collapsed="false">
      <c r="A2241" s="122"/>
      <c r="B2241" s="122"/>
      <c r="C2241" s="122"/>
      <c r="D2241" s="122"/>
      <c r="E2241" s="122"/>
      <c r="F2241" s="122"/>
      <c r="G2241" s="122"/>
      <c r="H2241" s="61"/>
      <c r="I2241" s="61"/>
      <c r="J2241" s="61"/>
      <c r="K2241" s="122"/>
      <c r="L2241" s="199"/>
      <c r="M2241" s="122"/>
      <c r="N2241" s="432"/>
      <c r="O2241" s="63"/>
      <c r="P2241" s="63"/>
      <c r="Q2241" s="63"/>
      <c r="R2241" s="422"/>
      <c r="S2241" s="30" t="n">
        <f aca="false">P2241*R2241</f>
        <v>0</v>
      </c>
      <c r="T2241" s="123"/>
      <c r="U2241" s="192" t="n">
        <f aca="false">S2241*$T$828/SUM($S$828:$S$841)</f>
        <v>0</v>
      </c>
      <c r="V2241" s="30" t="n">
        <f aca="false">U2241+S2241</f>
        <v>0</v>
      </c>
      <c r="W2241" s="30" t="e">
        <f aca="false">V2241/P2241</f>
        <v>#DIV/0!</v>
      </c>
    </row>
    <row r="2242" customFormat="false" ht="15" hidden="false" customHeight="false" outlineLevel="0" collapsed="false">
      <c r="A2242" s="122"/>
      <c r="B2242" s="122"/>
      <c r="C2242" s="122"/>
      <c r="D2242" s="122"/>
      <c r="E2242" s="122"/>
      <c r="F2242" s="122"/>
      <c r="G2242" s="122"/>
      <c r="H2242" s="61"/>
      <c r="I2242" s="61"/>
      <c r="J2242" s="61"/>
      <c r="K2242" s="122"/>
      <c r="L2242" s="199"/>
      <c r="M2242" s="122"/>
      <c r="N2242" s="432"/>
      <c r="O2242" s="63"/>
      <c r="P2242" s="63"/>
      <c r="Q2242" s="63"/>
      <c r="R2242" s="422"/>
      <c r="S2242" s="30" t="n">
        <f aca="false">P2242*R2242</f>
        <v>0</v>
      </c>
      <c r="T2242" s="123"/>
      <c r="U2242" s="192" t="n">
        <f aca="false">S2242*$T$828/SUM($S$828:$S$841)</f>
        <v>0</v>
      </c>
      <c r="V2242" s="30" t="n">
        <f aca="false">U2242+S2242</f>
        <v>0</v>
      </c>
      <c r="W2242" s="30" t="e">
        <f aca="false">V2242/P2242</f>
        <v>#DIV/0!</v>
      </c>
    </row>
    <row r="2243" customFormat="false" ht="15" hidden="false" customHeight="false" outlineLevel="0" collapsed="false">
      <c r="A2243" s="122"/>
      <c r="B2243" s="122"/>
      <c r="C2243" s="122"/>
      <c r="D2243" s="122"/>
      <c r="E2243" s="122"/>
      <c r="F2243" s="122"/>
      <c r="G2243" s="122"/>
      <c r="H2243" s="61"/>
      <c r="I2243" s="61"/>
      <c r="J2243" s="61"/>
      <c r="K2243" s="122"/>
      <c r="L2243" s="199"/>
      <c r="M2243" s="122"/>
      <c r="N2243" s="432"/>
      <c r="O2243" s="63"/>
      <c r="P2243" s="63"/>
      <c r="Q2243" s="63"/>
      <c r="R2243" s="422"/>
      <c r="S2243" s="30" t="n">
        <f aca="false">P2243*R2243</f>
        <v>0</v>
      </c>
      <c r="T2243" s="123"/>
      <c r="U2243" s="192" t="n">
        <f aca="false">S2243*$T$828/SUM($S$828:$S$841)</f>
        <v>0</v>
      </c>
      <c r="V2243" s="30" t="n">
        <f aca="false">U2243+S2243</f>
        <v>0</v>
      </c>
      <c r="W2243" s="30" t="e">
        <f aca="false">V2243/P2243</f>
        <v>#DIV/0!</v>
      </c>
    </row>
    <row r="2244" customFormat="false" ht="15" hidden="false" customHeight="false" outlineLevel="0" collapsed="false">
      <c r="A2244" s="122"/>
      <c r="B2244" s="122"/>
      <c r="C2244" s="122"/>
      <c r="D2244" s="122"/>
      <c r="E2244" s="122"/>
      <c r="F2244" s="122"/>
      <c r="G2244" s="122"/>
      <c r="H2244" s="61"/>
      <c r="I2244" s="61"/>
      <c r="J2244" s="61"/>
      <c r="K2244" s="122"/>
      <c r="L2244" s="199"/>
      <c r="M2244" s="122"/>
      <c r="N2244" s="432"/>
      <c r="O2244" s="63"/>
      <c r="P2244" s="63"/>
      <c r="Q2244" s="63"/>
      <c r="R2244" s="422"/>
      <c r="S2244" s="30" t="n">
        <f aca="false">P2244*R2244</f>
        <v>0</v>
      </c>
      <c r="T2244" s="123"/>
      <c r="U2244" s="192" t="n">
        <f aca="false">S2244*$T$828/SUM($S$828:$S$841)</f>
        <v>0</v>
      </c>
      <c r="V2244" s="30" t="n">
        <f aca="false">U2244+S2244</f>
        <v>0</v>
      </c>
      <c r="W2244" s="30" t="e">
        <f aca="false">V2244/P2244</f>
        <v>#DIV/0!</v>
      </c>
    </row>
    <row r="2245" customFormat="false" ht="15" hidden="false" customHeight="false" outlineLevel="0" collapsed="false">
      <c r="A2245" s="122"/>
      <c r="B2245" s="122"/>
      <c r="C2245" s="122"/>
      <c r="D2245" s="122"/>
      <c r="E2245" s="122"/>
      <c r="F2245" s="122"/>
      <c r="G2245" s="122"/>
      <c r="H2245" s="61"/>
      <c r="I2245" s="61"/>
      <c r="J2245" s="61"/>
      <c r="K2245" s="122"/>
      <c r="L2245" s="199"/>
      <c r="M2245" s="122"/>
      <c r="N2245" s="432"/>
      <c r="O2245" s="63"/>
      <c r="P2245" s="63"/>
      <c r="Q2245" s="63"/>
      <c r="R2245" s="422"/>
      <c r="S2245" s="30" t="n">
        <f aca="false">P2245*R2245</f>
        <v>0</v>
      </c>
      <c r="T2245" s="123"/>
      <c r="U2245" s="192" t="n">
        <f aca="false">S2245*$T$828/SUM($S$828:$S$841)</f>
        <v>0</v>
      </c>
      <c r="V2245" s="30" t="n">
        <f aca="false">U2245+S2245</f>
        <v>0</v>
      </c>
      <c r="W2245" s="30" t="e">
        <f aca="false">V2245/P2245</f>
        <v>#DIV/0!</v>
      </c>
    </row>
    <row r="2246" customFormat="false" ht="15" hidden="false" customHeight="false" outlineLevel="0" collapsed="false">
      <c r="A2246" s="122"/>
      <c r="B2246" s="122"/>
      <c r="C2246" s="122"/>
      <c r="D2246" s="122"/>
      <c r="E2246" s="122"/>
      <c r="F2246" s="122"/>
      <c r="G2246" s="122"/>
      <c r="H2246" s="61"/>
      <c r="I2246" s="61"/>
      <c r="J2246" s="61"/>
      <c r="K2246" s="122"/>
      <c r="L2246" s="199"/>
      <c r="M2246" s="122"/>
      <c r="N2246" s="432"/>
      <c r="O2246" s="63"/>
      <c r="P2246" s="63"/>
      <c r="Q2246" s="63"/>
      <c r="R2246" s="422"/>
      <c r="S2246" s="30" t="n">
        <f aca="false">P2246*R2246</f>
        <v>0</v>
      </c>
      <c r="T2246" s="123"/>
      <c r="U2246" s="192" t="n">
        <f aca="false">S2246*$T$828/SUM($S$828:$S$841)</f>
        <v>0</v>
      </c>
      <c r="V2246" s="30" t="n">
        <f aca="false">U2246+S2246</f>
        <v>0</v>
      </c>
      <c r="W2246" s="30" t="e">
        <f aca="false">V2246/P2246</f>
        <v>#DIV/0!</v>
      </c>
    </row>
    <row r="2247" customFormat="false" ht="15" hidden="false" customHeight="false" outlineLevel="0" collapsed="false">
      <c r="A2247" s="122"/>
      <c r="B2247" s="122"/>
      <c r="C2247" s="122"/>
      <c r="D2247" s="122"/>
      <c r="E2247" s="122"/>
      <c r="F2247" s="122"/>
      <c r="G2247" s="122"/>
      <c r="H2247" s="61"/>
      <c r="I2247" s="61"/>
      <c r="J2247" s="61"/>
      <c r="K2247" s="122"/>
      <c r="L2247" s="199"/>
      <c r="M2247" s="122"/>
      <c r="N2247" s="63"/>
      <c r="O2247" s="63"/>
      <c r="P2247" s="63"/>
      <c r="Q2247" s="63"/>
      <c r="R2247" s="422"/>
      <c r="S2247" s="30" t="n">
        <f aca="false">P2247*R2247</f>
        <v>0</v>
      </c>
      <c r="T2247" s="123"/>
      <c r="U2247" s="192" t="n">
        <f aca="false">S2247*$T$828/SUM($S$828:$S$841)</f>
        <v>0</v>
      </c>
      <c r="V2247" s="30" t="n">
        <f aca="false">U2247+S2247</f>
        <v>0</v>
      </c>
      <c r="W2247" s="30" t="e">
        <f aca="false">V2247/P2247</f>
        <v>#DIV/0!</v>
      </c>
    </row>
    <row r="2248" customFormat="false" ht="15" hidden="false" customHeight="false" outlineLevel="0" collapsed="false">
      <c r="A2248" s="122"/>
      <c r="B2248" s="122"/>
      <c r="C2248" s="122"/>
      <c r="D2248" s="122"/>
      <c r="E2248" s="122"/>
      <c r="F2248" s="122"/>
      <c r="G2248" s="122"/>
      <c r="H2248" s="61"/>
      <c r="I2248" s="61"/>
      <c r="J2248" s="61"/>
      <c r="K2248" s="122"/>
      <c r="L2248" s="199"/>
      <c r="M2248" s="122"/>
      <c r="N2248" s="63"/>
      <c r="O2248" s="63"/>
      <c r="P2248" s="63"/>
      <c r="Q2248" s="63"/>
      <c r="R2248" s="422"/>
      <c r="S2248" s="30" t="n">
        <f aca="false">P2248*R2248</f>
        <v>0</v>
      </c>
      <c r="T2248" s="123"/>
      <c r="U2248" s="192" t="n">
        <f aca="false">S2248*$T$828/SUM($S$828:$S$841)</f>
        <v>0</v>
      </c>
      <c r="V2248" s="30" t="n">
        <f aca="false">U2248+S2248</f>
        <v>0</v>
      </c>
      <c r="W2248" s="30" t="e">
        <f aca="false">V2248/P2248</f>
        <v>#DIV/0!</v>
      </c>
    </row>
    <row r="2249" customFormat="false" ht="15" hidden="false" customHeight="false" outlineLevel="0" collapsed="false">
      <c r="A2249" s="122"/>
      <c r="B2249" s="122"/>
      <c r="C2249" s="122"/>
      <c r="D2249" s="122"/>
      <c r="E2249" s="122"/>
      <c r="F2249" s="122"/>
      <c r="G2249" s="122"/>
      <c r="H2249" s="61"/>
      <c r="I2249" s="61"/>
      <c r="J2249" s="61"/>
      <c r="K2249" s="122"/>
      <c r="L2249" s="199"/>
      <c r="M2249" s="122"/>
      <c r="N2249" s="63"/>
      <c r="O2249" s="63"/>
      <c r="P2249" s="63"/>
      <c r="Q2249" s="63"/>
      <c r="R2249" s="422"/>
      <c r="S2249" s="30" t="n">
        <f aca="false">P2249*R2249</f>
        <v>0</v>
      </c>
      <c r="T2249" s="123"/>
      <c r="U2249" s="192" t="n">
        <f aca="false">S2249*$T$828/SUM($S$828:$S$841)</f>
        <v>0</v>
      </c>
      <c r="V2249" s="30" t="n">
        <f aca="false">U2249+S2249</f>
        <v>0</v>
      </c>
      <c r="W2249" s="30" t="e">
        <f aca="false">V2249/P2249</f>
        <v>#DIV/0!</v>
      </c>
    </row>
    <row r="2250" customFormat="false" ht="15" hidden="false" customHeight="false" outlineLevel="0" collapsed="false">
      <c r="A2250" s="122"/>
      <c r="B2250" s="122"/>
      <c r="C2250" s="122"/>
      <c r="D2250" s="122"/>
      <c r="E2250" s="122"/>
      <c r="F2250" s="122"/>
      <c r="G2250" s="122"/>
      <c r="H2250" s="61"/>
      <c r="I2250" s="61"/>
      <c r="J2250" s="61"/>
      <c r="K2250" s="122"/>
      <c r="L2250" s="199"/>
      <c r="M2250" s="122"/>
      <c r="N2250" s="63"/>
      <c r="O2250" s="63"/>
      <c r="P2250" s="63"/>
      <c r="Q2250" s="63"/>
      <c r="R2250" s="422"/>
      <c r="S2250" s="30" t="n">
        <f aca="false">P2250*R2250</f>
        <v>0</v>
      </c>
      <c r="T2250" s="123"/>
      <c r="U2250" s="192" t="n">
        <f aca="false">S2250*$T$828/SUM($S$828:$S$841)</f>
        <v>0</v>
      </c>
      <c r="V2250" s="30" t="n">
        <f aca="false">U2250+S2250</f>
        <v>0</v>
      </c>
      <c r="W2250" s="30" t="e">
        <f aca="false">V2250/P2250</f>
        <v>#DIV/0!</v>
      </c>
    </row>
    <row r="2251" customFormat="false" ht="15" hidden="false" customHeight="false" outlineLevel="0" collapsed="false">
      <c r="A2251" s="122"/>
      <c r="B2251" s="122"/>
      <c r="C2251" s="122"/>
      <c r="D2251" s="122"/>
      <c r="E2251" s="122"/>
      <c r="F2251" s="122"/>
      <c r="G2251" s="122"/>
      <c r="H2251" s="61"/>
      <c r="I2251" s="61"/>
      <c r="J2251" s="61"/>
      <c r="K2251" s="122"/>
      <c r="L2251" s="199"/>
      <c r="M2251" s="122"/>
      <c r="N2251" s="432"/>
      <c r="O2251" s="63"/>
      <c r="P2251" s="63"/>
      <c r="Q2251" s="63"/>
      <c r="R2251" s="422"/>
      <c r="S2251" s="30" t="n">
        <f aca="false">P2251*R2251</f>
        <v>0</v>
      </c>
      <c r="T2251" s="123"/>
      <c r="U2251" s="192" t="n">
        <f aca="false">S2251*$T$828/SUM($S$828:$S$841)</f>
        <v>0</v>
      </c>
      <c r="V2251" s="30" t="n">
        <f aca="false">U2251+S2251</f>
        <v>0</v>
      </c>
      <c r="W2251" s="30" t="e">
        <f aca="false">V2251/P2251</f>
        <v>#DIV/0!</v>
      </c>
    </row>
    <row r="2252" customFormat="false" ht="15" hidden="false" customHeight="false" outlineLevel="0" collapsed="false">
      <c r="A2252" s="122"/>
      <c r="B2252" s="122"/>
      <c r="C2252" s="122"/>
      <c r="D2252" s="122"/>
      <c r="E2252" s="122"/>
      <c r="F2252" s="122"/>
      <c r="G2252" s="122"/>
      <c r="H2252" s="61"/>
      <c r="I2252" s="61"/>
      <c r="J2252" s="61"/>
      <c r="K2252" s="122"/>
      <c r="L2252" s="199"/>
      <c r="M2252" s="122"/>
      <c r="N2252" s="432"/>
      <c r="O2252" s="63"/>
      <c r="P2252" s="63"/>
      <c r="Q2252" s="63"/>
      <c r="R2252" s="422"/>
      <c r="S2252" s="30" t="n">
        <f aca="false">P2252*R2252</f>
        <v>0</v>
      </c>
      <c r="T2252" s="123"/>
      <c r="U2252" s="192" t="n">
        <f aca="false">S2252*$T$828/SUM($S$828:$S$841)</f>
        <v>0</v>
      </c>
      <c r="V2252" s="30" t="n">
        <f aca="false">U2252+S2252</f>
        <v>0</v>
      </c>
      <c r="W2252" s="30" t="e">
        <f aca="false">V2252/P2252</f>
        <v>#DIV/0!</v>
      </c>
    </row>
    <row r="2253" customFormat="false" ht="15" hidden="false" customHeight="false" outlineLevel="0" collapsed="false">
      <c r="A2253" s="122"/>
      <c r="B2253" s="122"/>
      <c r="C2253" s="122"/>
      <c r="D2253" s="122"/>
      <c r="E2253" s="122"/>
      <c r="F2253" s="122"/>
      <c r="G2253" s="122"/>
      <c r="H2253" s="61"/>
      <c r="I2253" s="61"/>
      <c r="J2253" s="61"/>
      <c r="K2253" s="122"/>
      <c r="L2253" s="199"/>
      <c r="M2253" s="122"/>
      <c r="N2253" s="432"/>
      <c r="O2253" s="63"/>
      <c r="P2253" s="63"/>
      <c r="Q2253" s="63"/>
      <c r="R2253" s="422"/>
      <c r="S2253" s="30" t="n">
        <f aca="false">P2253*R2253</f>
        <v>0</v>
      </c>
      <c r="T2253" s="123"/>
      <c r="U2253" s="192" t="n">
        <f aca="false">S2253*$T$828/SUM($S$828:$S$841)</f>
        <v>0</v>
      </c>
      <c r="V2253" s="30" t="n">
        <f aca="false">U2253+S2253</f>
        <v>0</v>
      </c>
      <c r="W2253" s="30" t="e">
        <f aca="false">V2253/P2253</f>
        <v>#DIV/0!</v>
      </c>
    </row>
    <row r="2254" customFormat="false" ht="15" hidden="false" customHeight="false" outlineLevel="0" collapsed="false">
      <c r="A2254" s="122"/>
      <c r="B2254" s="122"/>
      <c r="C2254" s="122"/>
      <c r="D2254" s="122"/>
      <c r="E2254" s="122"/>
      <c r="F2254" s="122"/>
      <c r="G2254" s="122"/>
      <c r="H2254" s="61"/>
      <c r="I2254" s="61"/>
      <c r="J2254" s="61"/>
      <c r="K2254" s="122"/>
      <c r="L2254" s="199"/>
      <c r="M2254" s="122"/>
      <c r="N2254" s="63"/>
      <c r="O2254" s="63"/>
      <c r="P2254" s="63"/>
      <c r="Q2254" s="63"/>
      <c r="R2254" s="422"/>
      <c r="S2254" s="30" t="n">
        <f aca="false">P2254*R2254</f>
        <v>0</v>
      </c>
      <c r="T2254" s="123"/>
      <c r="U2254" s="192" t="n">
        <f aca="false">S2254*$T$828/SUM($S$828:$S$841)</f>
        <v>0</v>
      </c>
      <c r="V2254" s="30" t="n">
        <f aca="false">U2254+S2254</f>
        <v>0</v>
      </c>
      <c r="W2254" s="30" t="e">
        <f aca="false">V2254/P2254</f>
        <v>#DIV/0!</v>
      </c>
    </row>
    <row r="2255" customFormat="false" ht="15" hidden="false" customHeight="false" outlineLevel="0" collapsed="false">
      <c r="A2255" s="122"/>
      <c r="B2255" s="122"/>
      <c r="C2255" s="122"/>
      <c r="D2255" s="122"/>
      <c r="E2255" s="122"/>
      <c r="F2255" s="122"/>
      <c r="G2255" s="122"/>
      <c r="H2255" s="61"/>
      <c r="I2255" s="61"/>
      <c r="J2255" s="61"/>
      <c r="K2255" s="122"/>
      <c r="L2255" s="199"/>
      <c r="M2255" s="122"/>
      <c r="N2255" s="432"/>
      <c r="O2255" s="63"/>
      <c r="P2255" s="63"/>
      <c r="Q2255" s="63"/>
      <c r="R2255" s="422"/>
      <c r="S2255" s="30" t="n">
        <f aca="false">P2255*R2255</f>
        <v>0</v>
      </c>
      <c r="T2255" s="123"/>
      <c r="U2255" s="192" t="n">
        <f aca="false">S2255*$T$828/SUM($S$828:$S$841)</f>
        <v>0</v>
      </c>
      <c r="V2255" s="30" t="n">
        <f aca="false">U2255+S2255</f>
        <v>0</v>
      </c>
      <c r="W2255" s="30" t="e">
        <f aca="false">V2255/P2255</f>
        <v>#DIV/0!</v>
      </c>
    </row>
    <row r="2256" customFormat="false" ht="15" hidden="false" customHeight="false" outlineLevel="0" collapsed="false">
      <c r="A2256" s="122"/>
      <c r="B2256" s="122"/>
      <c r="C2256" s="122"/>
      <c r="D2256" s="122"/>
      <c r="E2256" s="122"/>
      <c r="F2256" s="122"/>
      <c r="G2256" s="122"/>
      <c r="H2256" s="61"/>
      <c r="I2256" s="61"/>
      <c r="J2256" s="61"/>
      <c r="K2256" s="122"/>
      <c r="L2256" s="199"/>
      <c r="M2256" s="122"/>
      <c r="N2256" s="63"/>
      <c r="O2256" s="63"/>
      <c r="P2256" s="63"/>
      <c r="Q2256" s="63"/>
      <c r="R2256" s="422"/>
      <c r="S2256" s="30" t="n">
        <f aca="false">P2256*R2256</f>
        <v>0</v>
      </c>
      <c r="T2256" s="123"/>
      <c r="U2256" s="192" t="n">
        <f aca="false">S2256*$T$828/SUM($S$828:$S$841)</f>
        <v>0</v>
      </c>
      <c r="V2256" s="30" t="n">
        <f aca="false">U2256+S2256</f>
        <v>0</v>
      </c>
      <c r="W2256" s="30" t="e">
        <f aca="false">V2256/P2256</f>
        <v>#DIV/0!</v>
      </c>
    </row>
    <row r="2257" customFormat="false" ht="15" hidden="false" customHeight="false" outlineLevel="0" collapsed="false">
      <c r="A2257" s="122"/>
      <c r="B2257" s="122"/>
      <c r="C2257" s="122"/>
      <c r="D2257" s="122"/>
      <c r="E2257" s="122"/>
      <c r="F2257" s="122"/>
      <c r="G2257" s="122"/>
      <c r="H2257" s="61"/>
      <c r="I2257" s="61"/>
      <c r="J2257" s="61"/>
      <c r="K2257" s="122"/>
      <c r="L2257" s="199"/>
      <c r="M2257" s="122"/>
      <c r="N2257" s="432"/>
      <c r="O2257" s="63"/>
      <c r="P2257" s="63"/>
      <c r="Q2257" s="63"/>
      <c r="R2257" s="422"/>
      <c r="S2257" s="30" t="n">
        <f aca="false">P2257*R2257</f>
        <v>0</v>
      </c>
      <c r="T2257" s="123"/>
      <c r="U2257" s="192" t="n">
        <f aca="false">S2257*$T$828/SUM($S$828:$S$841)</f>
        <v>0</v>
      </c>
      <c r="V2257" s="30" t="n">
        <f aca="false">U2257+S2257</f>
        <v>0</v>
      </c>
      <c r="W2257" s="30" t="e">
        <f aca="false">V2257/P2257</f>
        <v>#DIV/0!</v>
      </c>
    </row>
    <row r="2258" customFormat="false" ht="15" hidden="false" customHeight="false" outlineLevel="0" collapsed="false">
      <c r="A2258" s="122"/>
      <c r="B2258" s="122"/>
      <c r="C2258" s="122"/>
      <c r="D2258" s="122"/>
      <c r="E2258" s="122"/>
      <c r="F2258" s="122"/>
      <c r="G2258" s="122"/>
      <c r="H2258" s="61"/>
      <c r="I2258" s="61"/>
      <c r="J2258" s="61"/>
      <c r="K2258" s="122"/>
      <c r="L2258" s="199"/>
      <c r="M2258" s="122"/>
      <c r="N2258" s="63"/>
      <c r="O2258" s="63"/>
      <c r="P2258" s="63"/>
      <c r="Q2258" s="63"/>
      <c r="R2258" s="422"/>
      <c r="S2258" s="30" t="n">
        <f aca="false">P2258*R2258</f>
        <v>0</v>
      </c>
      <c r="T2258" s="123"/>
      <c r="U2258" s="192" t="n">
        <f aca="false">S2258*$T$828/SUM($S$828:$S$841)</f>
        <v>0</v>
      </c>
      <c r="V2258" s="30" t="n">
        <f aca="false">U2258+S2258</f>
        <v>0</v>
      </c>
      <c r="W2258" s="30" t="e">
        <f aca="false">V2258/P2258</f>
        <v>#DIV/0!</v>
      </c>
    </row>
    <row r="2259" customFormat="false" ht="15" hidden="false" customHeight="false" outlineLevel="0" collapsed="false">
      <c r="A2259" s="122"/>
      <c r="B2259" s="122"/>
      <c r="C2259" s="122"/>
      <c r="D2259" s="122"/>
      <c r="E2259" s="122"/>
      <c r="F2259" s="122"/>
      <c r="G2259" s="122"/>
      <c r="H2259" s="61"/>
      <c r="I2259" s="61"/>
      <c r="J2259" s="61"/>
      <c r="K2259" s="122"/>
      <c r="L2259" s="199"/>
      <c r="M2259" s="122"/>
      <c r="N2259" s="432"/>
      <c r="O2259" s="63"/>
      <c r="P2259" s="63"/>
      <c r="Q2259" s="63"/>
      <c r="R2259" s="422"/>
      <c r="S2259" s="30" t="n">
        <f aca="false">P2259*R2259</f>
        <v>0</v>
      </c>
      <c r="T2259" s="123"/>
      <c r="U2259" s="192" t="n">
        <f aca="false">S2259*$T$828/SUM($S$828:$S$841)</f>
        <v>0</v>
      </c>
      <c r="V2259" s="30" t="n">
        <f aca="false">U2259+S2259</f>
        <v>0</v>
      </c>
      <c r="W2259" s="30" t="e">
        <f aca="false">V2259/P2259</f>
        <v>#DIV/0!</v>
      </c>
    </row>
    <row r="2260" customFormat="false" ht="15" hidden="false" customHeight="false" outlineLevel="0" collapsed="false">
      <c r="A2260" s="122"/>
      <c r="B2260" s="122"/>
      <c r="C2260" s="122"/>
      <c r="D2260" s="122"/>
      <c r="E2260" s="122"/>
      <c r="F2260" s="122"/>
      <c r="G2260" s="122"/>
      <c r="H2260" s="61"/>
      <c r="I2260" s="61"/>
      <c r="J2260" s="61"/>
      <c r="K2260" s="122"/>
      <c r="L2260" s="199"/>
      <c r="M2260" s="122"/>
      <c r="N2260" s="63"/>
      <c r="O2260" s="63"/>
      <c r="P2260" s="63"/>
      <c r="Q2260" s="63"/>
      <c r="R2260" s="422"/>
      <c r="S2260" s="30" t="n">
        <f aca="false">P2260*R2260</f>
        <v>0</v>
      </c>
      <c r="T2260" s="123"/>
      <c r="U2260" s="192" t="n">
        <f aca="false">S2260*$T$828/SUM($S$828:$S$841)</f>
        <v>0</v>
      </c>
      <c r="V2260" s="30" t="n">
        <f aca="false">U2260+S2260</f>
        <v>0</v>
      </c>
      <c r="W2260" s="30" t="e">
        <f aca="false">V2260/P2260</f>
        <v>#DIV/0!</v>
      </c>
    </row>
    <row r="2261" customFormat="false" ht="15" hidden="false" customHeight="false" outlineLevel="0" collapsed="false">
      <c r="A2261" s="122"/>
      <c r="B2261" s="122"/>
      <c r="C2261" s="122"/>
      <c r="D2261" s="122"/>
      <c r="E2261" s="122"/>
      <c r="F2261" s="122"/>
      <c r="G2261" s="122"/>
      <c r="H2261" s="61"/>
      <c r="I2261" s="61"/>
      <c r="J2261" s="61"/>
      <c r="K2261" s="122"/>
      <c r="L2261" s="199"/>
      <c r="M2261" s="122"/>
      <c r="N2261" s="432"/>
      <c r="O2261" s="63"/>
      <c r="P2261" s="63"/>
      <c r="Q2261" s="63"/>
      <c r="R2261" s="422"/>
      <c r="S2261" s="30" t="n">
        <f aca="false">P2261*R2261</f>
        <v>0</v>
      </c>
      <c r="T2261" s="123"/>
      <c r="U2261" s="192" t="n">
        <f aca="false">S2261*$T$828/SUM($S$828:$S$841)</f>
        <v>0</v>
      </c>
      <c r="V2261" s="30" t="n">
        <f aca="false">U2261+S2261</f>
        <v>0</v>
      </c>
      <c r="W2261" s="30" t="e">
        <f aca="false">V2261/P2261</f>
        <v>#DIV/0!</v>
      </c>
    </row>
    <row r="2262" customFormat="false" ht="15" hidden="false" customHeight="false" outlineLevel="0" collapsed="false">
      <c r="A2262" s="122"/>
      <c r="B2262" s="122"/>
      <c r="C2262" s="122"/>
      <c r="D2262" s="122"/>
      <c r="E2262" s="122"/>
      <c r="F2262" s="122"/>
      <c r="G2262" s="122"/>
      <c r="H2262" s="61"/>
      <c r="I2262" s="61"/>
      <c r="J2262" s="61"/>
      <c r="K2262" s="122"/>
      <c r="L2262" s="199"/>
      <c r="M2262" s="122"/>
      <c r="N2262" s="63"/>
      <c r="O2262" s="63"/>
      <c r="P2262" s="63"/>
      <c r="Q2262" s="63"/>
      <c r="R2262" s="422"/>
      <c r="S2262" s="30" t="n">
        <f aca="false">P2262*R2262</f>
        <v>0</v>
      </c>
      <c r="T2262" s="123"/>
      <c r="U2262" s="192" t="n">
        <f aca="false">S2262*$T$828/SUM($S$828:$S$841)</f>
        <v>0</v>
      </c>
      <c r="V2262" s="30" t="n">
        <f aca="false">U2262+S2262</f>
        <v>0</v>
      </c>
      <c r="W2262" s="30" t="e">
        <f aca="false">V2262/P2262</f>
        <v>#DIV/0!</v>
      </c>
    </row>
    <row r="2263" customFormat="false" ht="15" hidden="false" customHeight="false" outlineLevel="0" collapsed="false">
      <c r="A2263" s="122"/>
      <c r="B2263" s="122"/>
      <c r="C2263" s="122"/>
      <c r="D2263" s="122"/>
      <c r="E2263" s="122"/>
      <c r="F2263" s="122"/>
      <c r="G2263" s="122"/>
      <c r="H2263" s="61"/>
      <c r="I2263" s="61"/>
      <c r="J2263" s="61"/>
      <c r="K2263" s="122"/>
      <c r="L2263" s="199"/>
      <c r="M2263" s="122"/>
      <c r="N2263" s="432"/>
      <c r="O2263" s="63"/>
      <c r="P2263" s="63"/>
      <c r="Q2263" s="63"/>
      <c r="R2263" s="422"/>
      <c r="S2263" s="30" t="n">
        <f aca="false">P2263*R2263</f>
        <v>0</v>
      </c>
      <c r="T2263" s="123"/>
      <c r="U2263" s="192" t="n">
        <f aca="false">S2263*$T$828/SUM($S$828:$S$841)</f>
        <v>0</v>
      </c>
      <c r="V2263" s="30" t="n">
        <f aca="false">U2263+S2263</f>
        <v>0</v>
      </c>
      <c r="W2263" s="30" t="e">
        <f aca="false">V2263/P2263</f>
        <v>#DIV/0!</v>
      </c>
    </row>
    <row r="2264" customFormat="false" ht="15" hidden="false" customHeight="false" outlineLevel="0" collapsed="false">
      <c r="A2264" s="122"/>
      <c r="B2264" s="122"/>
      <c r="C2264" s="122"/>
      <c r="D2264" s="122"/>
      <c r="E2264" s="122"/>
      <c r="F2264" s="122"/>
      <c r="G2264" s="122"/>
      <c r="H2264" s="61"/>
      <c r="I2264" s="61"/>
      <c r="J2264" s="61"/>
      <c r="K2264" s="122"/>
      <c r="L2264" s="199"/>
      <c r="M2264" s="122"/>
      <c r="N2264" s="63"/>
      <c r="O2264" s="63"/>
      <c r="P2264" s="63"/>
      <c r="Q2264" s="63"/>
      <c r="R2264" s="422"/>
      <c r="S2264" s="30" t="n">
        <f aca="false">P2264*R2264</f>
        <v>0</v>
      </c>
      <c r="T2264" s="123"/>
      <c r="U2264" s="192" t="n">
        <f aca="false">S2264*$T$828/SUM($S$828:$S$841)</f>
        <v>0</v>
      </c>
      <c r="V2264" s="30" t="n">
        <f aca="false">U2264+S2264</f>
        <v>0</v>
      </c>
      <c r="W2264" s="30" t="e">
        <f aca="false">V2264/P2264</f>
        <v>#DIV/0!</v>
      </c>
    </row>
    <row r="2265" customFormat="false" ht="15" hidden="false" customHeight="false" outlineLevel="0" collapsed="false">
      <c r="A2265" s="122"/>
      <c r="B2265" s="122"/>
      <c r="C2265" s="122"/>
      <c r="D2265" s="122"/>
      <c r="E2265" s="122"/>
      <c r="F2265" s="122"/>
      <c r="G2265" s="122"/>
      <c r="H2265" s="61"/>
      <c r="I2265" s="61"/>
      <c r="J2265" s="61"/>
      <c r="K2265" s="122"/>
      <c r="L2265" s="199"/>
      <c r="M2265" s="122"/>
      <c r="N2265" s="63"/>
      <c r="O2265" s="63"/>
      <c r="P2265" s="63"/>
      <c r="Q2265" s="63"/>
      <c r="R2265" s="422"/>
      <c r="S2265" s="30" t="n">
        <f aca="false">P2265*R2265</f>
        <v>0</v>
      </c>
      <c r="T2265" s="123"/>
      <c r="U2265" s="192" t="n">
        <f aca="false">S2265*$T$828/SUM($S$828:$S$841)</f>
        <v>0</v>
      </c>
      <c r="V2265" s="30" t="n">
        <f aca="false">U2265+S2265</f>
        <v>0</v>
      </c>
      <c r="W2265" s="30" t="e">
        <f aca="false">V2265/P2265</f>
        <v>#DIV/0!</v>
      </c>
    </row>
  </sheetData>
  <autoFilter ref="A:Y"/>
  <conditionalFormatting sqref="G690">
    <cfRule type="cellIs" priority="2" operator="equal" aboveAverage="0" equalAverage="0" bottom="0" percent="0" rank="0" text="" dxfId="13">
      <formula>0</formula>
    </cfRule>
  </conditionalFormatting>
  <conditionalFormatting sqref="M1267">
    <cfRule type="duplicateValues" priority="3" aboveAverage="0" equalAverage="0" bottom="0" percent="0" rank="0" text="" dxfId="14"/>
  </conditionalFormatting>
  <conditionalFormatting sqref="M821">
    <cfRule type="duplicateValues" priority="4" aboveAverage="0" equalAverage="0" bottom="0" percent="0" rank="0" text="" dxfId="15"/>
  </conditionalFormatting>
  <conditionalFormatting sqref="G2:G243 U1 U26:U181 U190:U635 G308:G689 U641:U1048576 G691:G1179">
    <cfRule type="cellIs" priority="5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890277777777778" right="0.7" top="0.779861111111111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204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I81" activeCellId="0" sqref="I81"/>
    </sheetView>
  </sheetViews>
  <sheetFormatPr defaultColWidth="8.6796875" defaultRowHeight="15" zeroHeight="false" outlineLevelRow="0" outlineLevelCol="0"/>
  <cols>
    <col collapsed="false" customWidth="true" hidden="false" outlineLevel="0" max="1" min="1" style="437" width="23.14"/>
    <col collapsed="false" customWidth="true" hidden="true" outlineLevel="0" max="2" min="2" style="437" width="14.71"/>
    <col collapsed="false" customWidth="true" hidden="true" outlineLevel="0" max="3" min="3" style="437" width="9"/>
    <col collapsed="false" customWidth="true" hidden="false" outlineLevel="0" max="4" min="4" style="437" width="16.14"/>
    <col collapsed="false" customWidth="true" hidden="false" outlineLevel="0" max="5" min="5" style="437" width="23.14"/>
    <col collapsed="false" customWidth="true" hidden="false" outlineLevel="0" max="6" min="6" style="437" width="10.14"/>
    <col collapsed="false" customWidth="true" hidden="false" outlineLevel="0" max="7" min="7" style="437" width="16.14"/>
    <col collapsed="false" customWidth="true" hidden="false" outlineLevel="0" max="8" min="8" style="437" width="20.14"/>
    <col collapsed="false" customWidth="true" hidden="false" outlineLevel="0" max="9" min="9" style="437" width="12.29"/>
    <col collapsed="false" customWidth="true" hidden="false" outlineLevel="0" max="10" min="10" style="437" width="12.86"/>
    <col collapsed="false" customWidth="true" hidden="false" outlineLevel="0" max="11" min="11" style="437" width="11.43"/>
    <col collapsed="false" customWidth="true" hidden="false" outlineLevel="0" max="12" min="12" style="437" width="12.86"/>
  </cols>
  <sheetData>
    <row r="1" s="9" customFormat="true" ht="15" hidden="false" customHeight="false" outlineLevel="0" collapsed="false">
      <c r="A1" s="657" t="s">
        <v>2173</v>
      </c>
      <c r="B1" s="658" t="s">
        <v>2106</v>
      </c>
      <c r="C1" s="658" t="s">
        <v>5</v>
      </c>
      <c r="D1" s="659" t="s">
        <v>2174</v>
      </c>
      <c r="E1" s="657" t="s">
        <v>0</v>
      </c>
      <c r="F1" s="660" t="s">
        <v>2108</v>
      </c>
      <c r="G1" s="660" t="s">
        <v>2110</v>
      </c>
      <c r="H1" s="660" t="s">
        <v>2175</v>
      </c>
      <c r="I1" s="660" t="s">
        <v>12</v>
      </c>
      <c r="J1" s="661" t="s">
        <v>18</v>
      </c>
      <c r="K1" s="661" t="s">
        <v>19</v>
      </c>
    </row>
    <row r="2" s="664" customFormat="true" ht="15" hidden="false" customHeight="false" outlineLevel="0" collapsed="false">
      <c r="A2" s="76" t="s">
        <v>2176</v>
      </c>
      <c r="B2" s="122" t="s">
        <v>2177</v>
      </c>
      <c r="C2" s="122" t="s">
        <v>2178</v>
      </c>
      <c r="D2" s="61" t="s">
        <v>2179</v>
      </c>
      <c r="E2" s="76" t="s">
        <v>2176</v>
      </c>
      <c r="F2" s="168" t="n">
        <v>42054</v>
      </c>
      <c r="G2" s="122"/>
      <c r="H2" s="122" t="s">
        <v>2180</v>
      </c>
      <c r="I2" s="19" t="s">
        <v>2181</v>
      </c>
      <c r="J2" s="662" t="n">
        <v>7224.96</v>
      </c>
      <c r="K2" s="123" t="n">
        <v>4800</v>
      </c>
      <c r="L2" s="663"/>
    </row>
    <row r="3" s="664" customFormat="true" ht="15" hidden="false" customHeight="false" outlineLevel="0" collapsed="false">
      <c r="A3" s="76" t="s">
        <v>2176</v>
      </c>
      <c r="B3" s="122" t="s">
        <v>2177</v>
      </c>
      <c r="C3" s="122" t="s">
        <v>2178</v>
      </c>
      <c r="D3" s="61" t="s">
        <v>2182</v>
      </c>
      <c r="E3" s="76" t="s">
        <v>2176</v>
      </c>
      <c r="F3" s="168" t="n">
        <v>42054</v>
      </c>
      <c r="G3" s="122"/>
      <c r="H3" s="122" t="s">
        <v>2183</v>
      </c>
      <c r="I3" s="19" t="s">
        <v>2181</v>
      </c>
      <c r="J3" s="662" t="n">
        <v>7224.96</v>
      </c>
      <c r="K3" s="123" t="n">
        <v>4800</v>
      </c>
    </row>
    <row r="4" s="664" customFormat="true" ht="15" hidden="false" customHeight="false" outlineLevel="0" collapsed="false">
      <c r="A4" s="76" t="s">
        <v>2176</v>
      </c>
      <c r="B4" s="122" t="s">
        <v>2177</v>
      </c>
      <c r="C4" s="122" t="s">
        <v>2178</v>
      </c>
      <c r="D4" s="61" t="s">
        <v>2184</v>
      </c>
      <c r="E4" s="76" t="s">
        <v>2176</v>
      </c>
      <c r="F4" s="168" t="n">
        <v>42054</v>
      </c>
      <c r="G4" s="122"/>
      <c r="H4" s="122" t="s">
        <v>2185</v>
      </c>
      <c r="I4" s="19" t="s">
        <v>2181</v>
      </c>
      <c r="J4" s="662" t="n">
        <v>7224.96</v>
      </c>
      <c r="K4" s="123" t="n">
        <v>4800</v>
      </c>
    </row>
    <row r="5" s="664" customFormat="true" ht="15" hidden="false" customHeight="false" outlineLevel="0" collapsed="false">
      <c r="A5" s="76" t="s">
        <v>2176</v>
      </c>
      <c r="B5" s="122" t="s">
        <v>2177</v>
      </c>
      <c r="C5" s="122" t="s">
        <v>2178</v>
      </c>
      <c r="D5" s="61" t="s">
        <v>2186</v>
      </c>
      <c r="E5" s="76" t="s">
        <v>2176</v>
      </c>
      <c r="F5" s="168" t="n">
        <v>42054</v>
      </c>
      <c r="G5" s="122"/>
      <c r="H5" s="122" t="s">
        <v>2187</v>
      </c>
      <c r="I5" s="19" t="s">
        <v>2181</v>
      </c>
      <c r="J5" s="662" t="n">
        <v>7224.96</v>
      </c>
      <c r="K5" s="123" t="n">
        <v>4800</v>
      </c>
    </row>
    <row r="6" s="664" customFormat="true" ht="15" hidden="false" customHeight="false" outlineLevel="0" collapsed="false">
      <c r="A6" s="76" t="s">
        <v>2188</v>
      </c>
      <c r="B6" s="122" t="s">
        <v>2177</v>
      </c>
      <c r="C6" s="122" t="s">
        <v>2178</v>
      </c>
      <c r="D6" s="61" t="s">
        <v>2189</v>
      </c>
      <c r="E6" s="76" t="s">
        <v>2188</v>
      </c>
      <c r="F6" s="168" t="n">
        <v>42061</v>
      </c>
      <c r="G6" s="122" t="s">
        <v>2142</v>
      </c>
      <c r="H6" s="200" t="s">
        <v>2190</v>
      </c>
      <c r="I6" s="19" t="s">
        <v>2191</v>
      </c>
      <c r="J6" s="665" t="n">
        <f aca="false">SUMIFS(Master!$S$2:$S$1697,Master!$G$2:$G$1697,D6)</f>
        <v>0</v>
      </c>
      <c r="K6" s="31" t="n">
        <v>4800</v>
      </c>
    </row>
    <row r="7" s="664" customFormat="true" ht="15" hidden="false" customHeight="false" outlineLevel="0" collapsed="false">
      <c r="A7" s="76" t="s">
        <v>2188</v>
      </c>
      <c r="B7" s="122" t="s">
        <v>2177</v>
      </c>
      <c r="C7" s="122" t="s">
        <v>2178</v>
      </c>
      <c r="D7" s="61" t="s">
        <v>2192</v>
      </c>
      <c r="E7" s="76" t="s">
        <v>2188</v>
      </c>
      <c r="F7" s="168" t="n">
        <v>42062</v>
      </c>
      <c r="G7" s="122"/>
      <c r="H7" s="200" t="s">
        <v>2190</v>
      </c>
      <c r="I7" s="19" t="s">
        <v>2191</v>
      </c>
      <c r="J7" s="665" t="n">
        <f aca="false">SUMIFS(Master!$S$2:$S$1697,Master!$G$2:$G$1697,D7)</f>
        <v>0</v>
      </c>
      <c r="K7" s="31"/>
    </row>
    <row r="8" s="664" customFormat="true" ht="15" hidden="false" customHeight="false" outlineLevel="0" collapsed="false">
      <c r="A8" s="17" t="s">
        <v>2193</v>
      </c>
      <c r="B8" s="19" t="s">
        <v>2177</v>
      </c>
      <c r="C8" s="19" t="s">
        <v>2178</v>
      </c>
      <c r="D8" s="19" t="s">
        <v>2194</v>
      </c>
      <c r="E8" s="17" t="s">
        <v>2193</v>
      </c>
      <c r="F8" s="666" t="n">
        <v>42067</v>
      </c>
      <c r="G8" s="122" t="s">
        <v>2136</v>
      </c>
      <c r="H8" s="667" t="s">
        <v>2135</v>
      </c>
      <c r="I8" s="19" t="s">
        <v>2136</v>
      </c>
      <c r="J8" s="665" t="n">
        <v>33794.64</v>
      </c>
      <c r="K8" s="31" t="n">
        <v>4800</v>
      </c>
    </row>
    <row r="9" s="664" customFormat="true" ht="15" hidden="false" customHeight="false" outlineLevel="0" collapsed="false">
      <c r="A9" s="17" t="s">
        <v>2193</v>
      </c>
      <c r="B9" s="19" t="s">
        <v>2177</v>
      </c>
      <c r="C9" s="19" t="s">
        <v>2178</v>
      </c>
      <c r="D9" s="19" t="s">
        <v>2195</v>
      </c>
      <c r="E9" s="17" t="s">
        <v>2193</v>
      </c>
      <c r="F9" s="666" t="n">
        <v>42066</v>
      </c>
      <c r="G9" s="19"/>
      <c r="H9" s="19" t="s">
        <v>2196</v>
      </c>
      <c r="I9" s="19" t="s">
        <v>2191</v>
      </c>
      <c r="J9" s="665" t="n">
        <f aca="false">SUMIFS(Master!$S$2:$S$1697,Master!$G$2:$G$1697,D9)</f>
        <v>0</v>
      </c>
      <c r="K9" s="31" t="n">
        <v>4800</v>
      </c>
    </row>
    <row r="10" s="664" customFormat="true" ht="15" hidden="false" customHeight="false" outlineLevel="0" collapsed="false">
      <c r="A10" s="17" t="s">
        <v>2193</v>
      </c>
      <c r="B10" s="19" t="s">
        <v>2177</v>
      </c>
      <c r="C10" s="19" t="s">
        <v>2178</v>
      </c>
      <c r="D10" s="19" t="s">
        <v>2197</v>
      </c>
      <c r="E10" s="17" t="s">
        <v>2193</v>
      </c>
      <c r="F10" s="666" t="n">
        <v>42066</v>
      </c>
      <c r="G10" s="19"/>
      <c r="H10" s="19" t="s">
        <v>2198</v>
      </c>
      <c r="I10" s="19" t="s">
        <v>2191</v>
      </c>
      <c r="J10" s="665" t="n">
        <f aca="false">SUMIFS(Master!$S$2:$S$1697,Master!$G$2:$G$1697,D10)</f>
        <v>0</v>
      </c>
      <c r="K10" s="31" t="n">
        <v>4800</v>
      </c>
    </row>
    <row r="11" s="664" customFormat="true" ht="15" hidden="false" customHeight="false" outlineLevel="0" collapsed="false">
      <c r="A11" s="17" t="s">
        <v>2193</v>
      </c>
      <c r="B11" s="19" t="s">
        <v>2177</v>
      </c>
      <c r="C11" s="19" t="s">
        <v>2178</v>
      </c>
      <c r="D11" s="19" t="s">
        <v>2199</v>
      </c>
      <c r="E11" s="17" t="s">
        <v>2193</v>
      </c>
      <c r="F11" s="666" t="n">
        <v>42066</v>
      </c>
      <c r="G11" s="19"/>
      <c r="H11" s="19" t="s">
        <v>2200</v>
      </c>
      <c r="I11" s="19" t="s">
        <v>2191</v>
      </c>
      <c r="J11" s="665" t="n">
        <f aca="false">SUMIFS(Master!$S$2:$S$1697,Master!$G$2:$G$1697,D11)</f>
        <v>0</v>
      </c>
      <c r="K11" s="31" t="n">
        <v>4800</v>
      </c>
    </row>
    <row r="12" s="664" customFormat="true" ht="15" hidden="false" customHeight="false" outlineLevel="0" collapsed="false">
      <c r="A12" s="17" t="s">
        <v>2193</v>
      </c>
      <c r="B12" s="19" t="s">
        <v>2177</v>
      </c>
      <c r="C12" s="19" t="s">
        <v>2178</v>
      </c>
      <c r="D12" s="19" t="s">
        <v>2201</v>
      </c>
      <c r="E12" s="17" t="s">
        <v>2193</v>
      </c>
      <c r="F12" s="666" t="n">
        <v>42066</v>
      </c>
      <c r="G12" s="19"/>
      <c r="H12" s="19" t="s">
        <v>2202</v>
      </c>
      <c r="I12" s="19" t="s">
        <v>2191</v>
      </c>
      <c r="J12" s="665" t="n">
        <f aca="false">SUMIFS(Master!$S$2:$S$1697,Master!$G$2:$G$1697,D12)</f>
        <v>0</v>
      </c>
      <c r="K12" s="31" t="n">
        <v>4800</v>
      </c>
    </row>
    <row r="13" s="664" customFormat="true" ht="15" hidden="false" customHeight="false" outlineLevel="0" collapsed="false">
      <c r="A13" s="76" t="s">
        <v>2203</v>
      </c>
      <c r="B13" s="122" t="s">
        <v>2177</v>
      </c>
      <c r="C13" s="122" t="s">
        <v>2178</v>
      </c>
      <c r="D13" s="122" t="s">
        <v>2204</v>
      </c>
      <c r="E13" s="76" t="s">
        <v>2203</v>
      </c>
      <c r="F13" s="168" t="n">
        <v>42069</v>
      </c>
      <c r="G13" s="122"/>
      <c r="H13" s="160" t="s">
        <v>2205</v>
      </c>
      <c r="I13" s="122" t="s">
        <v>2206</v>
      </c>
      <c r="J13" s="665" t="n">
        <f aca="false">SUMIFS(Master!$S$2:$S$1697,Master!$G$2:$G$1697,D13)</f>
        <v>0</v>
      </c>
      <c r="K13" s="123" t="n">
        <v>4800</v>
      </c>
    </row>
    <row r="14" s="664" customFormat="true" ht="15" hidden="false" customHeight="false" outlineLevel="0" collapsed="false">
      <c r="A14" s="76" t="s">
        <v>2207</v>
      </c>
      <c r="B14" s="122" t="s">
        <v>2177</v>
      </c>
      <c r="C14" s="122" t="s">
        <v>2178</v>
      </c>
      <c r="D14" s="122" t="s">
        <v>2208</v>
      </c>
      <c r="E14" s="76" t="s">
        <v>2207</v>
      </c>
      <c r="F14" s="168" t="n">
        <v>42069</v>
      </c>
      <c r="G14" s="122"/>
      <c r="H14" s="160" t="s">
        <v>2209</v>
      </c>
      <c r="I14" s="122" t="s">
        <v>2206</v>
      </c>
      <c r="J14" s="665" t="n">
        <f aca="false">SUMIFS(Master!$S$2:$S$1697,Master!$G$2:$G$1697,D14)</f>
        <v>0</v>
      </c>
      <c r="K14" s="123" t="n">
        <v>4800</v>
      </c>
    </row>
    <row r="15" s="664" customFormat="true" ht="15" hidden="false" customHeight="false" outlineLevel="0" collapsed="false">
      <c r="A15" s="76" t="s">
        <v>2207</v>
      </c>
      <c r="B15" s="122" t="s">
        <v>2177</v>
      </c>
      <c r="C15" s="122" t="s">
        <v>2178</v>
      </c>
      <c r="D15" s="122" t="s">
        <v>2210</v>
      </c>
      <c r="E15" s="76" t="s">
        <v>2207</v>
      </c>
      <c r="F15" s="168" t="n">
        <v>42069</v>
      </c>
      <c r="G15" s="122"/>
      <c r="H15" s="160" t="s">
        <v>2211</v>
      </c>
      <c r="I15" s="122" t="s">
        <v>2132</v>
      </c>
      <c r="J15" s="665" t="n">
        <f aca="false">SUMIFS(Master!$S$2:$S$1697,Master!$G$2:$G$1697,D15)</f>
        <v>0</v>
      </c>
      <c r="K15" s="130" t="n">
        <v>4800</v>
      </c>
    </row>
    <row r="16" s="664" customFormat="true" ht="15" hidden="false" customHeight="false" outlineLevel="0" collapsed="false">
      <c r="A16" s="76" t="s">
        <v>2207</v>
      </c>
      <c r="B16" s="122" t="s">
        <v>2177</v>
      </c>
      <c r="C16" s="122" t="s">
        <v>2178</v>
      </c>
      <c r="D16" s="122" t="s">
        <v>2212</v>
      </c>
      <c r="E16" s="76" t="s">
        <v>2207</v>
      </c>
      <c r="F16" s="168" t="n">
        <v>42069</v>
      </c>
      <c r="G16" s="122"/>
      <c r="H16" s="160" t="s">
        <v>2213</v>
      </c>
      <c r="I16" s="122" t="s">
        <v>2132</v>
      </c>
      <c r="J16" s="665" t="n">
        <f aca="false">SUMIFS(Master!$S$2:$S$1697,Master!$G$2:$G$1697,D16)</f>
        <v>0</v>
      </c>
      <c r="K16" s="130" t="n">
        <v>4800</v>
      </c>
    </row>
    <row r="17" s="664" customFormat="true" ht="15" hidden="false" customHeight="false" outlineLevel="0" collapsed="false">
      <c r="A17" s="76" t="s">
        <v>2207</v>
      </c>
      <c r="B17" s="122" t="s">
        <v>2177</v>
      </c>
      <c r="C17" s="122" t="s">
        <v>2178</v>
      </c>
      <c r="D17" s="122" t="s">
        <v>2214</v>
      </c>
      <c r="E17" s="76" t="s">
        <v>2207</v>
      </c>
      <c r="F17" s="168" t="n">
        <v>42069</v>
      </c>
      <c r="G17" s="122"/>
      <c r="H17" s="160" t="s">
        <v>2215</v>
      </c>
      <c r="I17" s="122" t="s">
        <v>2206</v>
      </c>
      <c r="J17" s="665" t="n">
        <f aca="false">SUMIFS(Master!$S$2:$S$1697,Master!$G$2:$G$1697,D17)</f>
        <v>0</v>
      </c>
      <c r="K17" s="130" t="n">
        <v>4800</v>
      </c>
    </row>
    <row r="18" s="664" customFormat="true" ht="15" hidden="false" customHeight="false" outlineLevel="0" collapsed="false">
      <c r="A18" s="76" t="s">
        <v>2216</v>
      </c>
      <c r="B18" s="122" t="s">
        <v>2177</v>
      </c>
      <c r="C18" s="122" t="s">
        <v>2178</v>
      </c>
      <c r="D18" s="122" t="s">
        <v>2217</v>
      </c>
      <c r="E18" s="76" t="s">
        <v>2216</v>
      </c>
      <c r="F18" s="168" t="n">
        <v>42075</v>
      </c>
      <c r="G18" s="122"/>
      <c r="H18" s="160" t="s">
        <v>2218</v>
      </c>
      <c r="I18" s="122" t="s">
        <v>2219</v>
      </c>
      <c r="J18" s="665" t="n">
        <f aca="false">SUMIFS(Master!$S$2:$S$1697,Master!$G$2:$G$1697,D18)</f>
        <v>0</v>
      </c>
      <c r="K18" s="123" t="n">
        <v>4800</v>
      </c>
    </row>
    <row r="19" s="664" customFormat="true" ht="15" hidden="false" customHeight="false" outlineLevel="0" collapsed="false">
      <c r="A19" s="76" t="s">
        <v>2216</v>
      </c>
      <c r="B19" s="122" t="s">
        <v>2177</v>
      </c>
      <c r="C19" s="122" t="s">
        <v>2178</v>
      </c>
      <c r="D19" s="122" t="s">
        <v>2220</v>
      </c>
      <c r="E19" s="76" t="s">
        <v>2216</v>
      </c>
      <c r="F19" s="168" t="n">
        <v>42075</v>
      </c>
      <c r="G19" s="122"/>
      <c r="H19" s="160" t="s">
        <v>2221</v>
      </c>
      <c r="I19" s="122" t="s">
        <v>2219</v>
      </c>
      <c r="J19" s="665" t="n">
        <f aca="false">SUMIFS(Master!$S$2:$S$1697,Master!$G$2:$G$1697,D19)</f>
        <v>0</v>
      </c>
      <c r="K19" s="123" t="n">
        <v>4800</v>
      </c>
    </row>
    <row r="20" s="664" customFormat="true" ht="15" hidden="false" customHeight="false" outlineLevel="0" collapsed="false">
      <c r="A20" s="76" t="s">
        <v>2222</v>
      </c>
      <c r="B20" s="122" t="s">
        <v>2177</v>
      </c>
      <c r="C20" s="122" t="s">
        <v>2178</v>
      </c>
      <c r="D20" s="122" t="s">
        <v>2223</v>
      </c>
      <c r="E20" s="76" t="s">
        <v>2222</v>
      </c>
      <c r="F20" s="168" t="n">
        <v>42075</v>
      </c>
      <c r="G20" s="122"/>
      <c r="H20" s="160" t="s">
        <v>2224</v>
      </c>
      <c r="I20" s="122" t="s">
        <v>2219</v>
      </c>
      <c r="J20" s="665" t="n">
        <f aca="false">SUMIFS(Master!$S$2:$S$1697,Master!$G$2:$G$1697,D20)</f>
        <v>0</v>
      </c>
      <c r="K20" s="123" t="n">
        <v>4800</v>
      </c>
    </row>
    <row r="21" s="664" customFormat="true" ht="15" hidden="false" customHeight="false" outlineLevel="0" collapsed="false">
      <c r="A21" s="76" t="s">
        <v>2222</v>
      </c>
      <c r="B21" s="122" t="s">
        <v>2177</v>
      </c>
      <c r="C21" s="122" t="s">
        <v>2178</v>
      </c>
      <c r="D21" s="122" t="s">
        <v>2225</v>
      </c>
      <c r="E21" s="76" t="s">
        <v>2222</v>
      </c>
      <c r="F21" s="168" t="n">
        <v>42079</v>
      </c>
      <c r="G21" s="122"/>
      <c r="H21" s="160" t="s">
        <v>2226</v>
      </c>
      <c r="I21" s="122" t="s">
        <v>2219</v>
      </c>
      <c r="J21" s="665" t="n">
        <f aca="false">SUMIFS(Master!$S$2:$S$1697,Master!$G$2:$G$1697,D21)</f>
        <v>0</v>
      </c>
      <c r="K21" s="123" t="n">
        <v>4800</v>
      </c>
    </row>
    <row r="22" s="664" customFormat="true" ht="15" hidden="false" customHeight="false" outlineLevel="0" collapsed="false">
      <c r="A22" s="76" t="s">
        <v>2227</v>
      </c>
      <c r="B22" s="122" t="s">
        <v>2177</v>
      </c>
      <c r="C22" s="122" t="s">
        <v>2178</v>
      </c>
      <c r="D22" s="122" t="s">
        <v>2228</v>
      </c>
      <c r="E22" s="76" t="s">
        <v>2227</v>
      </c>
      <c r="F22" s="168" t="n">
        <v>42083</v>
      </c>
      <c r="G22" s="122"/>
      <c r="H22" s="160" t="s">
        <v>2229</v>
      </c>
      <c r="I22" s="122" t="s">
        <v>2230</v>
      </c>
      <c r="J22" s="665" t="n">
        <f aca="false">SUMIFS(Master!$S$2:$S$1697,Master!$G$2:$G$1697,D22)</f>
        <v>0</v>
      </c>
      <c r="K22" s="123" t="n">
        <v>4800</v>
      </c>
    </row>
    <row r="23" s="664" customFormat="true" ht="15" hidden="false" customHeight="false" outlineLevel="0" collapsed="false">
      <c r="A23" s="76" t="s">
        <v>2227</v>
      </c>
      <c r="B23" s="122" t="s">
        <v>2177</v>
      </c>
      <c r="C23" s="122" t="s">
        <v>2178</v>
      </c>
      <c r="D23" s="122" t="s">
        <v>2231</v>
      </c>
      <c r="E23" s="76" t="s">
        <v>2227</v>
      </c>
      <c r="F23" s="168" t="n">
        <v>42083</v>
      </c>
      <c r="G23" s="122"/>
      <c r="H23" s="160" t="s">
        <v>2232</v>
      </c>
      <c r="I23" s="122" t="s">
        <v>2230</v>
      </c>
      <c r="J23" s="665" t="n">
        <f aca="false">SUMIFS(Master!$S$2:$S$1697,Master!$G$2:$G$1697,D23)</f>
        <v>0</v>
      </c>
      <c r="K23" s="123" t="n">
        <v>4800</v>
      </c>
    </row>
    <row r="24" s="664" customFormat="true" ht="15" hidden="false" customHeight="false" outlineLevel="0" collapsed="false">
      <c r="A24" s="76" t="s">
        <v>2233</v>
      </c>
      <c r="B24" s="122" t="s">
        <v>2177</v>
      </c>
      <c r="C24" s="122" t="s">
        <v>2178</v>
      </c>
      <c r="D24" s="122" t="s">
        <v>2234</v>
      </c>
      <c r="E24" s="76" t="s">
        <v>2233</v>
      </c>
      <c r="F24" s="168" t="n">
        <v>42083</v>
      </c>
      <c r="G24" s="122"/>
      <c r="H24" s="160" t="s">
        <v>2235</v>
      </c>
      <c r="I24" s="122" t="s">
        <v>2219</v>
      </c>
      <c r="J24" s="665" t="n">
        <f aca="false">SUMIFS(Master!$S$2:$S$1697,Master!$G$2:$G$1697,D24)</f>
        <v>0</v>
      </c>
      <c r="K24" s="123" t="n">
        <v>4800</v>
      </c>
    </row>
    <row r="25" s="664" customFormat="true" ht="15" hidden="false" customHeight="false" outlineLevel="0" collapsed="false">
      <c r="A25" s="76" t="s">
        <v>2233</v>
      </c>
      <c r="B25" s="122" t="s">
        <v>2177</v>
      </c>
      <c r="C25" s="122" t="s">
        <v>2178</v>
      </c>
      <c r="D25" s="122" t="s">
        <v>2236</v>
      </c>
      <c r="E25" s="76" t="s">
        <v>2233</v>
      </c>
      <c r="F25" s="168" t="n">
        <v>42083</v>
      </c>
      <c r="G25" s="122"/>
      <c r="H25" s="160" t="s">
        <v>2237</v>
      </c>
      <c r="I25" s="122" t="s">
        <v>2219</v>
      </c>
      <c r="J25" s="665" t="n">
        <f aca="false">SUMIFS(Master!$S$2:$S$1697,Master!$G$2:$G$1697,D25)</f>
        <v>0</v>
      </c>
      <c r="K25" s="123" t="n">
        <v>4800</v>
      </c>
    </row>
    <row r="26" s="664" customFormat="true" ht="15" hidden="false" customHeight="false" outlineLevel="0" collapsed="false">
      <c r="A26" s="76" t="s">
        <v>2238</v>
      </c>
      <c r="B26" s="668" t="s">
        <v>2177</v>
      </c>
      <c r="C26" s="668" t="s">
        <v>2178</v>
      </c>
      <c r="D26" s="122" t="s">
        <v>2239</v>
      </c>
      <c r="E26" s="76" t="s">
        <v>2238</v>
      </c>
      <c r="F26" s="168" t="n">
        <v>42086</v>
      </c>
      <c r="G26" s="668"/>
      <c r="H26" s="160" t="s">
        <v>2240</v>
      </c>
      <c r="I26" s="122" t="s">
        <v>2241</v>
      </c>
      <c r="J26" s="665" t="n">
        <f aca="false">SUMIFS(Master!$S$2:$S$1697,Master!$G$2:$G$1697,D26)</f>
        <v>0</v>
      </c>
      <c r="K26" s="123"/>
    </row>
    <row r="27" s="664" customFormat="true" ht="15" hidden="false" customHeight="false" outlineLevel="0" collapsed="false">
      <c r="A27" s="76" t="s">
        <v>2238</v>
      </c>
      <c r="B27" s="122" t="s">
        <v>2177</v>
      </c>
      <c r="C27" s="122" t="s">
        <v>2178</v>
      </c>
      <c r="D27" s="122" t="s">
        <v>2242</v>
      </c>
      <c r="E27" s="76" t="s">
        <v>2238</v>
      </c>
      <c r="F27" s="168" t="n">
        <v>42089</v>
      </c>
      <c r="G27" s="122"/>
      <c r="H27" s="160" t="s">
        <v>2243</v>
      </c>
      <c r="I27" s="122" t="s">
        <v>2230</v>
      </c>
      <c r="J27" s="665" t="n">
        <f aca="false">SUMIFS(Master!$S$2:$S$1697,Master!$G$2:$G$1697,D27)</f>
        <v>0</v>
      </c>
      <c r="K27" s="123" t="n">
        <v>4800</v>
      </c>
    </row>
    <row r="28" s="664" customFormat="true" ht="15" hidden="false" customHeight="false" outlineLevel="0" collapsed="false">
      <c r="A28" s="76" t="s">
        <v>2238</v>
      </c>
      <c r="B28" s="122" t="s">
        <v>2177</v>
      </c>
      <c r="C28" s="122" t="s">
        <v>2178</v>
      </c>
      <c r="D28" s="122" t="s">
        <v>2244</v>
      </c>
      <c r="E28" s="76" t="s">
        <v>2238</v>
      </c>
      <c r="F28" s="168" t="n">
        <v>42089</v>
      </c>
      <c r="G28" s="122"/>
      <c r="H28" s="160" t="s">
        <v>2240</v>
      </c>
      <c r="I28" s="122" t="s">
        <v>2241</v>
      </c>
      <c r="J28" s="665" t="n">
        <f aca="false">SUMIFS(Master!$S$2:$S$1697,Master!$G$2:$G$1697,D28)</f>
        <v>0</v>
      </c>
      <c r="K28" s="123" t="n">
        <v>4850</v>
      </c>
    </row>
    <row r="29" s="664" customFormat="true" ht="15" hidden="false" customHeight="false" outlineLevel="0" collapsed="false">
      <c r="A29" s="76" t="s">
        <v>2245</v>
      </c>
      <c r="B29" s="122" t="s">
        <v>2177</v>
      </c>
      <c r="C29" s="122" t="s">
        <v>2178</v>
      </c>
      <c r="D29" s="122" t="s">
        <v>2246</v>
      </c>
      <c r="E29" s="76" t="s">
        <v>2245</v>
      </c>
      <c r="F29" s="168" t="n">
        <v>42093</v>
      </c>
      <c r="G29" s="122"/>
      <c r="H29" s="160" t="s">
        <v>2247</v>
      </c>
      <c r="I29" s="122" t="s">
        <v>2248</v>
      </c>
      <c r="J29" s="665" t="n">
        <f aca="false">SUMIFS(Master!$S$2:$S$1697,Master!$G$2:$G$1697,D29)</f>
        <v>0</v>
      </c>
      <c r="K29" s="123" t="n">
        <v>4800</v>
      </c>
    </row>
    <row r="30" s="664" customFormat="true" ht="15" hidden="false" customHeight="false" outlineLevel="0" collapsed="false">
      <c r="A30" s="76" t="s">
        <v>2249</v>
      </c>
      <c r="B30" s="122" t="s">
        <v>2177</v>
      </c>
      <c r="C30" s="122" t="s">
        <v>2178</v>
      </c>
      <c r="D30" s="122" t="s">
        <v>2250</v>
      </c>
      <c r="E30" s="76" t="s">
        <v>2249</v>
      </c>
      <c r="F30" s="168" t="n">
        <v>42104</v>
      </c>
      <c r="G30" s="122"/>
      <c r="H30" s="160" t="s">
        <v>2251</v>
      </c>
      <c r="I30" s="122" t="s">
        <v>2252</v>
      </c>
      <c r="J30" s="665" t="n">
        <f aca="false">SUMIFS(Master!$S$2:$S$1697,Master!$G$2:$G$1697,D30)</f>
        <v>0</v>
      </c>
      <c r="K30" s="123" t="n">
        <v>5200</v>
      </c>
    </row>
    <row r="31" s="664" customFormat="true" ht="15" hidden="false" customHeight="false" outlineLevel="0" collapsed="false">
      <c r="A31" s="76" t="s">
        <v>2249</v>
      </c>
      <c r="B31" s="122" t="s">
        <v>2177</v>
      </c>
      <c r="C31" s="122" t="s">
        <v>2178</v>
      </c>
      <c r="D31" s="122" t="s">
        <v>2253</v>
      </c>
      <c r="E31" s="76" t="s">
        <v>2249</v>
      </c>
      <c r="F31" s="168" t="n">
        <v>42108</v>
      </c>
      <c r="G31" s="122"/>
      <c r="H31" s="160" t="s">
        <v>2251</v>
      </c>
      <c r="I31" s="122" t="s">
        <v>2252</v>
      </c>
      <c r="J31" s="665" t="n">
        <f aca="false">SUMIFS(Master!$S$2:$S$1697,Master!$G$2:$G$1697,D31)</f>
        <v>0</v>
      </c>
      <c r="K31" s="123"/>
    </row>
    <row r="32" s="664" customFormat="true" ht="15" hidden="false" customHeight="false" outlineLevel="0" collapsed="false">
      <c r="A32" s="76" t="s">
        <v>2254</v>
      </c>
      <c r="B32" s="668" t="s">
        <v>2177</v>
      </c>
      <c r="C32" s="668" t="s">
        <v>2178</v>
      </c>
      <c r="D32" s="122" t="s">
        <v>2255</v>
      </c>
      <c r="E32" s="76" t="s">
        <v>2254</v>
      </c>
      <c r="F32" s="168" t="n">
        <v>42104</v>
      </c>
      <c r="G32" s="668"/>
      <c r="H32" s="160" t="s">
        <v>2256</v>
      </c>
      <c r="I32" s="122" t="s">
        <v>2252</v>
      </c>
      <c r="J32" s="665" t="n">
        <f aca="false">SUMIFS(Master!$S$2:$S$1697,Master!$G$2:$G$1697,D32)</f>
        <v>0</v>
      </c>
      <c r="K32" s="123" t="n">
        <v>4800</v>
      </c>
    </row>
    <row r="33" s="664" customFormat="true" ht="15" hidden="false" customHeight="false" outlineLevel="0" collapsed="false">
      <c r="A33" s="76" t="s">
        <v>2257</v>
      </c>
      <c r="B33" s="122" t="s">
        <v>2177</v>
      </c>
      <c r="C33" s="122" t="s">
        <v>2178</v>
      </c>
      <c r="D33" s="122" t="s">
        <v>2258</v>
      </c>
      <c r="E33" s="76" t="s">
        <v>2257</v>
      </c>
      <c r="F33" s="168" t="n">
        <v>42110</v>
      </c>
      <c r="G33" s="122"/>
      <c r="H33" s="160" t="s">
        <v>2196</v>
      </c>
      <c r="I33" s="122" t="s">
        <v>2259</v>
      </c>
      <c r="J33" s="665" t="n">
        <f aca="false">SUMIFS(Master!$S$2:$S$1697,Master!$G$2:$G$1697,D33)</f>
        <v>0</v>
      </c>
      <c r="K33" s="123" t="n">
        <v>4800</v>
      </c>
    </row>
    <row r="34" s="664" customFormat="true" ht="15" hidden="false" customHeight="false" outlineLevel="0" collapsed="false">
      <c r="A34" s="76" t="s">
        <v>2257</v>
      </c>
      <c r="B34" s="122" t="s">
        <v>2177</v>
      </c>
      <c r="C34" s="122" t="s">
        <v>2178</v>
      </c>
      <c r="D34" s="122" t="s">
        <v>2260</v>
      </c>
      <c r="E34" s="76" t="s">
        <v>2257</v>
      </c>
      <c r="F34" s="168" t="n">
        <v>42110</v>
      </c>
      <c r="G34" s="122"/>
      <c r="H34" s="160" t="s">
        <v>2261</v>
      </c>
      <c r="I34" s="122" t="s">
        <v>2259</v>
      </c>
      <c r="J34" s="665" t="n">
        <f aca="false">SUMIFS(Master!$S$2:$S$1697,Master!$G$2:$G$1697,D34)</f>
        <v>0</v>
      </c>
      <c r="K34" s="123" t="n">
        <v>4800</v>
      </c>
    </row>
    <row r="35" s="664" customFormat="true" ht="15" hidden="false" customHeight="false" outlineLevel="0" collapsed="false">
      <c r="A35" s="76" t="s">
        <v>2257</v>
      </c>
      <c r="B35" s="122" t="s">
        <v>2177</v>
      </c>
      <c r="C35" s="122" t="s">
        <v>2178</v>
      </c>
      <c r="D35" s="122" t="s">
        <v>2262</v>
      </c>
      <c r="E35" s="76" t="s">
        <v>2257</v>
      </c>
      <c r="F35" s="168" t="n">
        <v>42110</v>
      </c>
      <c r="G35" s="122"/>
      <c r="H35" s="160" t="s">
        <v>2263</v>
      </c>
      <c r="I35" s="122" t="s">
        <v>2259</v>
      </c>
      <c r="J35" s="665" t="n">
        <f aca="false">SUMIFS(Master!$S$2:$S$1697,Master!$G$2:$G$1697,D35)</f>
        <v>0</v>
      </c>
      <c r="K35" s="123" t="n">
        <v>4800</v>
      </c>
    </row>
    <row r="36" s="664" customFormat="true" ht="15" hidden="false" customHeight="false" outlineLevel="0" collapsed="false">
      <c r="A36" s="76" t="s">
        <v>2264</v>
      </c>
      <c r="B36" s="668" t="s">
        <v>2177</v>
      </c>
      <c r="C36" s="668" t="s">
        <v>2178</v>
      </c>
      <c r="D36" s="122" t="s">
        <v>2265</v>
      </c>
      <c r="E36" s="76" t="s">
        <v>2264</v>
      </c>
      <c r="F36" s="76" t="n">
        <v>42114</v>
      </c>
      <c r="G36" s="668"/>
      <c r="H36" s="160" t="s">
        <v>2266</v>
      </c>
      <c r="I36" s="122" t="s">
        <v>2259</v>
      </c>
      <c r="J36" s="665" t="n">
        <f aca="false">SUMIFS(Master!$S$2:$S$1697,Master!$G$2:$G$1697,D36)</f>
        <v>0</v>
      </c>
      <c r="K36" s="123" t="n">
        <f aca="false">4800+200</f>
        <v>5000</v>
      </c>
    </row>
    <row r="37" s="664" customFormat="true" ht="15" hidden="false" customHeight="false" outlineLevel="0" collapsed="false">
      <c r="A37" s="76" t="s">
        <v>2264</v>
      </c>
      <c r="B37" s="122" t="s">
        <v>2177</v>
      </c>
      <c r="C37" s="122" t="s">
        <v>2178</v>
      </c>
      <c r="D37" s="122" t="s">
        <v>2267</v>
      </c>
      <c r="E37" s="76" t="s">
        <v>2264</v>
      </c>
      <c r="F37" s="76" t="n">
        <v>42114</v>
      </c>
      <c r="G37" s="122"/>
      <c r="H37" s="160" t="s">
        <v>2266</v>
      </c>
      <c r="I37" s="122" t="s">
        <v>2259</v>
      </c>
      <c r="J37" s="665" t="n">
        <f aca="false">SUMIFS(Master!$S$2:$S$1697,Master!$G$2:$G$1697,D37)</f>
        <v>0</v>
      </c>
      <c r="K37" s="123"/>
    </row>
    <row r="38" s="664" customFormat="true" ht="15" hidden="false" customHeight="false" outlineLevel="0" collapsed="false">
      <c r="A38" s="76" t="s">
        <v>2268</v>
      </c>
      <c r="B38" s="122" t="s">
        <v>2177</v>
      </c>
      <c r="C38" s="122" t="s">
        <v>2178</v>
      </c>
      <c r="D38" s="122" t="s">
        <v>2269</v>
      </c>
      <c r="E38" s="76" t="s">
        <v>2268</v>
      </c>
      <c r="F38" s="76" t="n">
        <v>42124</v>
      </c>
      <c r="G38" s="122"/>
      <c r="H38" s="160" t="s">
        <v>2270</v>
      </c>
      <c r="I38" s="122" t="s">
        <v>2271</v>
      </c>
      <c r="J38" s="665" t="n">
        <f aca="false">SUMIFS(Master!$S$2:$S$1697,Master!$G$2:$G$1697,D38)</f>
        <v>0</v>
      </c>
      <c r="K38" s="123" t="n">
        <v>4800</v>
      </c>
    </row>
    <row r="39" s="664" customFormat="true" ht="15" hidden="false" customHeight="false" outlineLevel="0" collapsed="false">
      <c r="A39" s="76" t="s">
        <v>2272</v>
      </c>
      <c r="B39" s="122" t="s">
        <v>2177</v>
      </c>
      <c r="C39" s="122" t="s">
        <v>2178</v>
      </c>
      <c r="D39" s="122" t="s">
        <v>2273</v>
      </c>
      <c r="E39" s="76" t="s">
        <v>2272</v>
      </c>
      <c r="F39" s="76" t="n">
        <v>42145</v>
      </c>
      <c r="G39" s="122"/>
      <c r="H39" s="160" t="s">
        <v>2274</v>
      </c>
      <c r="I39" s="122" t="s">
        <v>2275</v>
      </c>
      <c r="J39" s="665" t="n">
        <f aca="false">SUMIFS(Master!$S$2:$S$1697,Master!$G$2:$G$1697,D39)</f>
        <v>0</v>
      </c>
      <c r="K39" s="123" t="n">
        <v>5200</v>
      </c>
    </row>
    <row r="40" s="664" customFormat="true" ht="15" hidden="false" customHeight="false" outlineLevel="0" collapsed="false">
      <c r="A40" s="76" t="s">
        <v>2272</v>
      </c>
      <c r="B40" s="122" t="s">
        <v>2177</v>
      </c>
      <c r="C40" s="122" t="s">
        <v>2178</v>
      </c>
      <c r="D40" s="122" t="s">
        <v>2276</v>
      </c>
      <c r="E40" s="76" t="s">
        <v>2272</v>
      </c>
      <c r="F40" s="76" t="n">
        <v>42145</v>
      </c>
      <c r="G40" s="122"/>
      <c r="H40" s="160" t="s">
        <v>2274</v>
      </c>
      <c r="I40" s="122" t="s">
        <v>2275</v>
      </c>
      <c r="J40" s="665" t="n">
        <f aca="false">SUMIFS(Master!$S$2:$S$1697,Master!$G$2:$G$1697,D40)</f>
        <v>0</v>
      </c>
      <c r="K40" s="123"/>
    </row>
    <row r="41" s="664" customFormat="true" ht="15" hidden="false" customHeight="false" outlineLevel="0" collapsed="false">
      <c r="A41" s="76" t="s">
        <v>2272</v>
      </c>
      <c r="B41" s="122" t="s">
        <v>2177</v>
      </c>
      <c r="C41" s="122" t="s">
        <v>2178</v>
      </c>
      <c r="D41" s="122" t="s">
        <v>2277</v>
      </c>
      <c r="E41" s="76" t="s">
        <v>2272</v>
      </c>
      <c r="F41" s="76" t="n">
        <v>42145</v>
      </c>
      <c r="G41" s="122"/>
      <c r="H41" s="160" t="s">
        <v>2278</v>
      </c>
      <c r="I41" s="122" t="s">
        <v>2279</v>
      </c>
      <c r="J41" s="665" t="n">
        <f aca="false">SUMIFS(Master!$S$2:$S$1697,Master!$G$2:$G$1697,D41)</f>
        <v>0</v>
      </c>
      <c r="K41" s="123" t="n">
        <v>4800</v>
      </c>
    </row>
    <row r="42" s="664" customFormat="true" ht="15" hidden="false" customHeight="false" outlineLevel="0" collapsed="false">
      <c r="A42" s="61" t="s">
        <v>2280</v>
      </c>
      <c r="B42" s="122" t="s">
        <v>2177</v>
      </c>
      <c r="C42" s="122" t="s">
        <v>2178</v>
      </c>
      <c r="D42" s="122" t="s">
        <v>2281</v>
      </c>
      <c r="E42" s="61" t="s">
        <v>2280</v>
      </c>
      <c r="F42" s="257" t="n">
        <v>42096</v>
      </c>
      <c r="G42" s="122"/>
      <c r="H42" s="423"/>
      <c r="I42" s="122"/>
      <c r="J42" s="665" t="n">
        <f aca="false">SUMIFS(Master!$S$2:$S$1697,Master!$G$2:$G$1697,D42)</f>
        <v>0</v>
      </c>
      <c r="K42" s="123"/>
    </row>
    <row r="43" s="664" customFormat="true" ht="15" hidden="false" customHeight="false" outlineLevel="0" collapsed="false">
      <c r="A43" s="76" t="s">
        <v>2282</v>
      </c>
      <c r="B43" s="122" t="s">
        <v>2177</v>
      </c>
      <c r="C43" s="122" t="s">
        <v>2178</v>
      </c>
      <c r="D43" s="122" t="n">
        <v>2301</v>
      </c>
      <c r="E43" s="76" t="s">
        <v>2282</v>
      </c>
      <c r="F43" s="168" t="n">
        <v>42185</v>
      </c>
      <c r="G43" s="122" t="s">
        <v>2283</v>
      </c>
      <c r="H43" s="160" t="s">
        <v>2284</v>
      </c>
      <c r="I43" s="122" t="s">
        <v>2285</v>
      </c>
      <c r="J43" s="665" t="n">
        <f aca="false">SUMIFS(Master!$S$2:$S$1697,Master!$G$2:$G$1697,D43)</f>
        <v>0</v>
      </c>
      <c r="K43" s="130" t="n">
        <v>5550</v>
      </c>
    </row>
    <row r="44" s="664" customFormat="true" ht="15" hidden="false" customHeight="false" outlineLevel="0" collapsed="false">
      <c r="A44" s="76" t="s">
        <v>2286</v>
      </c>
      <c r="B44" s="122" t="s">
        <v>2177</v>
      </c>
      <c r="C44" s="122" t="s">
        <v>2178</v>
      </c>
      <c r="D44" s="122" t="s">
        <v>2287</v>
      </c>
      <c r="E44" s="76" t="s">
        <v>2286</v>
      </c>
      <c r="F44" s="168" t="n">
        <v>42199</v>
      </c>
      <c r="G44" s="122" t="s">
        <v>2288</v>
      </c>
      <c r="H44" s="160" t="s">
        <v>2289</v>
      </c>
      <c r="I44" s="122" t="s">
        <v>2290</v>
      </c>
      <c r="J44" s="665" t="n">
        <f aca="false">SUMIFS(Master!$S$2:$S$1697,Master!$G$2:$G$1697,D44)</f>
        <v>0</v>
      </c>
      <c r="K44" s="130" t="n">
        <v>4800</v>
      </c>
    </row>
    <row r="45" s="664" customFormat="true" ht="15" hidden="false" customHeight="false" outlineLevel="0" collapsed="false">
      <c r="A45" s="76" t="s">
        <v>2291</v>
      </c>
      <c r="B45" s="122" t="s">
        <v>2177</v>
      </c>
      <c r="C45" s="122" t="s">
        <v>2178</v>
      </c>
      <c r="D45" s="122" t="s">
        <v>2292</v>
      </c>
      <c r="E45" s="76" t="s">
        <v>2291</v>
      </c>
      <c r="F45" s="168" t="n">
        <v>42199</v>
      </c>
      <c r="G45" s="122" t="s">
        <v>2293</v>
      </c>
      <c r="H45" s="160" t="s">
        <v>2294</v>
      </c>
      <c r="I45" s="122" t="s">
        <v>2295</v>
      </c>
      <c r="J45" s="665" t="n">
        <f aca="false">SUMIFS(Master!$S$2:$S$1697,Master!$G$2:$G$1697,D45)</f>
        <v>0</v>
      </c>
      <c r="K45" s="130" t="n">
        <v>4800</v>
      </c>
    </row>
    <row r="46" s="664" customFormat="true" ht="15" hidden="false" customHeight="false" outlineLevel="0" collapsed="false">
      <c r="A46" s="76" t="s">
        <v>2296</v>
      </c>
      <c r="B46" s="122" t="s">
        <v>2177</v>
      </c>
      <c r="C46" s="122" t="s">
        <v>2178</v>
      </c>
      <c r="D46" s="122" t="s">
        <v>2297</v>
      </c>
      <c r="E46" s="76" t="s">
        <v>2296</v>
      </c>
      <c r="F46" s="76" t="n">
        <v>42201</v>
      </c>
      <c r="G46" s="122"/>
      <c r="H46" s="160" t="s">
        <v>2298</v>
      </c>
      <c r="I46" s="122" t="s">
        <v>2299</v>
      </c>
      <c r="J46" s="665" t="n">
        <f aca="false">SUMIFS(Master!$S$2:$S$1697,Master!$G$2:$G$1697,D46)</f>
        <v>0</v>
      </c>
      <c r="K46" s="130" t="n">
        <v>4800</v>
      </c>
    </row>
    <row r="47" s="664" customFormat="true" ht="15" hidden="false" customHeight="false" outlineLevel="0" collapsed="false">
      <c r="A47" s="76" t="s">
        <v>2300</v>
      </c>
      <c r="B47" s="122" t="s">
        <v>2177</v>
      </c>
      <c r="C47" s="122" t="s">
        <v>2178</v>
      </c>
      <c r="D47" s="61" t="s">
        <v>2301</v>
      </c>
      <c r="E47" s="76" t="s">
        <v>2300</v>
      </c>
      <c r="F47" s="76" t="n">
        <v>42275</v>
      </c>
      <c r="G47" s="122"/>
      <c r="H47" s="209" t="s">
        <v>2302</v>
      </c>
      <c r="I47" s="122" t="s">
        <v>2303</v>
      </c>
      <c r="J47" s="665" t="n">
        <f aca="false">SUMIFS(Master!$S$2:$S$1697,Master!$G$2:$G$1697,D47)</f>
        <v>0</v>
      </c>
      <c r="K47" s="130" t="n">
        <v>2425</v>
      </c>
    </row>
    <row r="48" s="664" customFormat="true" ht="15" hidden="false" customHeight="false" outlineLevel="0" collapsed="false">
      <c r="A48" s="76" t="s">
        <v>2300</v>
      </c>
      <c r="B48" s="122" t="s">
        <v>2177</v>
      </c>
      <c r="C48" s="122" t="s">
        <v>2178</v>
      </c>
      <c r="D48" s="61" t="s">
        <v>2304</v>
      </c>
      <c r="E48" s="76" t="s">
        <v>2300</v>
      </c>
      <c r="F48" s="76" t="n">
        <v>42268</v>
      </c>
      <c r="G48" s="122"/>
      <c r="H48" s="200" t="s">
        <v>2305</v>
      </c>
      <c r="I48" s="122" t="s">
        <v>2303</v>
      </c>
      <c r="J48" s="665" t="n">
        <f aca="false">SUMIFS(Master!$S$2:$S$1697,Master!$G$2:$G$1697,D48)</f>
        <v>0</v>
      </c>
      <c r="K48" s="130" t="n">
        <v>2425</v>
      </c>
    </row>
    <row r="49" s="664" customFormat="true" ht="15" hidden="false" customHeight="false" outlineLevel="0" collapsed="false">
      <c r="A49" s="76" t="s">
        <v>2300</v>
      </c>
      <c r="B49" s="122" t="s">
        <v>2177</v>
      </c>
      <c r="C49" s="122" t="s">
        <v>2178</v>
      </c>
      <c r="D49" s="61" t="s">
        <v>2306</v>
      </c>
      <c r="E49" s="76" t="s">
        <v>2300</v>
      </c>
      <c r="F49" s="76" t="n">
        <v>42268</v>
      </c>
      <c r="G49" s="122"/>
      <c r="H49" s="209" t="s">
        <v>2307</v>
      </c>
      <c r="I49" s="122" t="s">
        <v>2303</v>
      </c>
      <c r="J49" s="665" t="n">
        <f aca="false">SUMIFS(Master!$S$2:$S$1697,Master!$G$2:$G$1697,D49)</f>
        <v>0</v>
      </c>
      <c r="K49" s="130" t="n">
        <v>2425</v>
      </c>
    </row>
    <row r="50" s="664" customFormat="true" ht="15" hidden="false" customHeight="false" outlineLevel="0" collapsed="false">
      <c r="A50" s="76" t="s">
        <v>2300</v>
      </c>
      <c r="B50" s="122" t="s">
        <v>2177</v>
      </c>
      <c r="C50" s="122" t="s">
        <v>2178</v>
      </c>
      <c r="D50" s="61" t="s">
        <v>2308</v>
      </c>
      <c r="E50" s="76" t="s">
        <v>2300</v>
      </c>
      <c r="F50" s="76" t="n">
        <v>42266</v>
      </c>
      <c r="G50" s="122"/>
      <c r="H50" s="209" t="s">
        <v>2309</v>
      </c>
      <c r="I50" s="122" t="s">
        <v>2303</v>
      </c>
      <c r="J50" s="665" t="n">
        <f aca="false">SUMIFS(Master!$S$2:$S$1697,Master!$G$2:$G$1697,D50)</f>
        <v>0</v>
      </c>
      <c r="K50" s="130" t="n">
        <v>2425</v>
      </c>
    </row>
    <row r="51" s="664" customFormat="true" ht="15" hidden="false" customHeight="false" outlineLevel="0" collapsed="false">
      <c r="A51" s="76" t="s">
        <v>2300</v>
      </c>
      <c r="B51" s="122" t="s">
        <v>2177</v>
      </c>
      <c r="C51" s="122" t="s">
        <v>2178</v>
      </c>
      <c r="D51" s="61" t="s">
        <v>2310</v>
      </c>
      <c r="E51" s="76" t="s">
        <v>2300</v>
      </c>
      <c r="F51" s="76" t="n">
        <v>42276</v>
      </c>
      <c r="G51" s="122"/>
      <c r="H51" s="209" t="s">
        <v>2311</v>
      </c>
      <c r="I51" s="122" t="s">
        <v>2303</v>
      </c>
      <c r="J51" s="665" t="n">
        <f aca="false">SUMIFS(Master!$S$2:$S$1697,Master!$G$2:$G$1697,D51)</f>
        <v>0</v>
      </c>
      <c r="K51" s="130" t="n">
        <v>2425</v>
      </c>
    </row>
    <row r="52" s="664" customFormat="true" ht="15" hidden="false" customHeight="false" outlineLevel="0" collapsed="false">
      <c r="A52" s="76" t="s">
        <v>2300</v>
      </c>
      <c r="B52" s="122" t="s">
        <v>2177</v>
      </c>
      <c r="C52" s="122" t="s">
        <v>2178</v>
      </c>
      <c r="D52" s="61" t="s">
        <v>2312</v>
      </c>
      <c r="E52" s="76" t="s">
        <v>2300</v>
      </c>
      <c r="F52" s="76" t="n">
        <v>42277</v>
      </c>
      <c r="G52" s="122"/>
      <c r="H52" s="209" t="s">
        <v>2313</v>
      </c>
      <c r="I52" s="122" t="s">
        <v>2303</v>
      </c>
      <c r="J52" s="665" t="n">
        <f aca="false">SUMIFS(Master!$S$2:$S$1697,Master!$G$2:$G$1697,D52)</f>
        <v>0</v>
      </c>
      <c r="K52" s="130" t="n">
        <v>2430</v>
      </c>
    </row>
    <row r="53" s="664" customFormat="true" ht="15" hidden="false" customHeight="false" outlineLevel="0" collapsed="false">
      <c r="A53" s="76" t="s">
        <v>2314</v>
      </c>
      <c r="B53" s="122" t="s">
        <v>2177</v>
      </c>
      <c r="C53" s="122" t="s">
        <v>2178</v>
      </c>
      <c r="D53" s="122" t="n">
        <v>2308</v>
      </c>
      <c r="E53" s="76" t="s">
        <v>2314</v>
      </c>
      <c r="F53" s="76" t="n">
        <v>42284</v>
      </c>
      <c r="G53" s="122" t="s">
        <v>2315</v>
      </c>
      <c r="H53" s="209" t="s">
        <v>2316</v>
      </c>
      <c r="I53" s="200"/>
      <c r="J53" s="665" t="n">
        <f aca="false">SUMIFS(Master!$S$2:$S$1697,Master!$G$2:$G$1697,D53)</f>
        <v>0</v>
      </c>
      <c r="K53" s="130"/>
    </row>
    <row r="54" s="664" customFormat="true" ht="15" hidden="false" customHeight="false" outlineLevel="0" collapsed="false">
      <c r="A54" s="76" t="s">
        <v>2314</v>
      </c>
      <c r="B54" s="122" t="s">
        <v>2177</v>
      </c>
      <c r="C54" s="122" t="s">
        <v>2178</v>
      </c>
      <c r="D54" s="122" t="n">
        <v>2309</v>
      </c>
      <c r="E54" s="76" t="s">
        <v>2314</v>
      </c>
      <c r="F54" s="257" t="n">
        <v>42287</v>
      </c>
      <c r="G54" s="122"/>
      <c r="H54" s="209" t="s">
        <v>2316</v>
      </c>
      <c r="I54" s="200"/>
      <c r="J54" s="665" t="n">
        <f aca="false">SUMIFS(Master!$S$2:$S$1697,Master!$G$2:$G$1697,D54)</f>
        <v>0</v>
      </c>
      <c r="K54" s="130"/>
    </row>
    <row r="55" s="664" customFormat="true" ht="15" hidden="false" customHeight="false" outlineLevel="0" collapsed="false">
      <c r="A55" s="76" t="s">
        <v>2314</v>
      </c>
      <c r="B55" s="122" t="s">
        <v>2177</v>
      </c>
      <c r="C55" s="122" t="s">
        <v>2178</v>
      </c>
      <c r="D55" s="122" t="n">
        <v>2310</v>
      </c>
      <c r="E55" s="76" t="s">
        <v>2314</v>
      </c>
      <c r="F55" s="76" t="n">
        <v>42290</v>
      </c>
      <c r="G55" s="122" t="s">
        <v>2317</v>
      </c>
      <c r="H55" s="209" t="s">
        <v>2316</v>
      </c>
      <c r="I55" s="200"/>
      <c r="J55" s="665" t="n">
        <f aca="false">SUMIFS(Master!$S$2:$S$1697,Master!$G$2:$G$1697,D55)</f>
        <v>0</v>
      </c>
      <c r="K55" s="130"/>
    </row>
    <row r="56" s="664" customFormat="true" ht="15" hidden="false" customHeight="false" outlineLevel="0" collapsed="false">
      <c r="A56" s="76" t="s">
        <v>2318</v>
      </c>
      <c r="B56" s="122" t="s">
        <v>2177</v>
      </c>
      <c r="C56" s="122" t="s">
        <v>2178</v>
      </c>
      <c r="D56" s="122" t="n">
        <v>2322</v>
      </c>
      <c r="E56" s="76" t="s">
        <v>2318</v>
      </c>
      <c r="F56" s="76" t="n">
        <v>42345</v>
      </c>
      <c r="G56" s="122" t="s">
        <v>2319</v>
      </c>
      <c r="H56" s="160" t="s">
        <v>2125</v>
      </c>
      <c r="I56" s="122" t="s">
        <v>2127</v>
      </c>
      <c r="J56" s="665" t="n">
        <f aca="false">SUMIFS(Master!$S$2:$S$1697,Master!$G$2:$G$1697,D56)</f>
        <v>0</v>
      </c>
      <c r="K56" s="130" t="n">
        <v>4800</v>
      </c>
    </row>
    <row r="57" s="664" customFormat="true" ht="15" hidden="false" customHeight="false" outlineLevel="0" collapsed="false">
      <c r="A57" s="76" t="s">
        <v>2320</v>
      </c>
      <c r="B57" s="200" t="s">
        <v>2177</v>
      </c>
      <c r="C57" s="122" t="s">
        <v>2178</v>
      </c>
      <c r="D57" s="200" t="n">
        <v>2323</v>
      </c>
      <c r="E57" s="76" t="s">
        <v>2320</v>
      </c>
      <c r="F57" s="76" t="n">
        <v>42348</v>
      </c>
      <c r="G57" s="200" t="s">
        <v>2321</v>
      </c>
      <c r="H57" s="209" t="s">
        <v>2322</v>
      </c>
      <c r="I57" s="122" t="s">
        <v>2323</v>
      </c>
      <c r="J57" s="665" t="n">
        <f aca="false">SUMIFS(Master!$S$2:$S$1697,Master!$G$2:$G$1697,D57)</f>
        <v>0</v>
      </c>
      <c r="K57" s="130" t="n">
        <v>4800</v>
      </c>
    </row>
    <row r="58" s="664" customFormat="true" ht="15" hidden="false" customHeight="false" outlineLevel="0" collapsed="false">
      <c r="A58" s="76" t="s">
        <v>2320</v>
      </c>
      <c r="B58" s="122" t="s">
        <v>2177</v>
      </c>
      <c r="C58" s="122" t="s">
        <v>2178</v>
      </c>
      <c r="D58" s="122" t="n">
        <v>2324</v>
      </c>
      <c r="E58" s="76" t="s">
        <v>2320</v>
      </c>
      <c r="F58" s="76" t="n">
        <v>42349</v>
      </c>
      <c r="G58" s="122" t="s">
        <v>2324</v>
      </c>
      <c r="H58" s="160" t="s">
        <v>2325</v>
      </c>
      <c r="I58" s="122" t="s">
        <v>2326</v>
      </c>
      <c r="J58" s="665" t="n">
        <f aca="false">SUMIFS(Master!$S$2:$S$1697,Master!$G$2:$G$1697,D58)</f>
        <v>0</v>
      </c>
      <c r="K58" s="130" t="n">
        <v>5350</v>
      </c>
    </row>
    <row r="59" s="664" customFormat="true" ht="15" hidden="false" customHeight="false" outlineLevel="0" collapsed="false">
      <c r="A59" s="76" t="s">
        <v>2320</v>
      </c>
      <c r="B59" s="122" t="s">
        <v>2177</v>
      </c>
      <c r="C59" s="122" t="s">
        <v>2178</v>
      </c>
      <c r="D59" s="122" t="n">
        <v>2325</v>
      </c>
      <c r="E59" s="76" t="s">
        <v>2320</v>
      </c>
      <c r="F59" s="168" t="n">
        <v>42353</v>
      </c>
      <c r="G59" s="122" t="s">
        <v>2324</v>
      </c>
      <c r="H59" s="160" t="s">
        <v>2325</v>
      </c>
      <c r="I59" s="122" t="s">
        <v>2326</v>
      </c>
      <c r="J59" s="665" t="n">
        <f aca="false">SUMIFS(Master!$S$2:$S$1697,Master!$G$2:$G$1697,D59)</f>
        <v>0</v>
      </c>
      <c r="K59" s="130"/>
    </row>
    <row r="60" s="664" customFormat="true" ht="15" hidden="false" customHeight="false" outlineLevel="0" collapsed="false">
      <c r="A60" s="76" t="s">
        <v>2327</v>
      </c>
      <c r="B60" s="122" t="s">
        <v>2177</v>
      </c>
      <c r="C60" s="122" t="s">
        <v>2178</v>
      </c>
      <c r="D60" s="86" t="s">
        <v>2328</v>
      </c>
      <c r="E60" s="76" t="s">
        <v>2327</v>
      </c>
      <c r="F60" s="168" t="n">
        <v>42342</v>
      </c>
      <c r="G60" s="122" t="s">
        <v>2329</v>
      </c>
      <c r="H60" s="160" t="s">
        <v>2325</v>
      </c>
      <c r="I60" s="122" t="s">
        <v>2326</v>
      </c>
      <c r="J60" s="665" t="n">
        <f aca="false">SUMIFS(Master!$S$2:$S$1697,Master!$G$2:$G$1697,D60)</f>
        <v>0</v>
      </c>
      <c r="K60" s="123"/>
    </row>
    <row r="61" s="664" customFormat="true" ht="15" hidden="false" customHeight="false" outlineLevel="0" collapsed="false">
      <c r="A61" s="76" t="s">
        <v>2330</v>
      </c>
      <c r="B61" s="122" t="s">
        <v>2177</v>
      </c>
      <c r="C61" s="122" t="s">
        <v>2178</v>
      </c>
      <c r="D61" s="122" t="n">
        <v>2311</v>
      </c>
      <c r="E61" s="76" t="s">
        <v>2330</v>
      </c>
      <c r="F61" s="257" t="n">
        <v>42327</v>
      </c>
      <c r="G61" s="122" t="s">
        <v>2331</v>
      </c>
      <c r="H61" s="209" t="s">
        <v>2332</v>
      </c>
      <c r="I61" s="200" t="s">
        <v>2333</v>
      </c>
      <c r="J61" s="665" t="n">
        <f aca="false">SUMIFS(Master!$S$2:$S$1697,Master!$G$2:$G$1697,D61)</f>
        <v>0</v>
      </c>
      <c r="K61" s="130" t="n">
        <v>2525</v>
      </c>
    </row>
    <row r="62" s="664" customFormat="true" ht="15" hidden="false" customHeight="false" outlineLevel="0" collapsed="false">
      <c r="A62" s="76" t="s">
        <v>2330</v>
      </c>
      <c r="B62" s="122" t="s">
        <v>2177</v>
      </c>
      <c r="C62" s="122" t="s">
        <v>2178</v>
      </c>
      <c r="D62" s="122" t="n">
        <v>2314</v>
      </c>
      <c r="E62" s="76" t="s">
        <v>2330</v>
      </c>
      <c r="F62" s="257" t="n">
        <v>42340</v>
      </c>
      <c r="G62" s="200" t="s">
        <v>2334</v>
      </c>
      <c r="H62" s="209" t="s">
        <v>2335</v>
      </c>
      <c r="I62" s="200" t="s">
        <v>2336</v>
      </c>
      <c r="J62" s="665" t="n">
        <f aca="false">SUMIFS(Master!$S$2:$S$1697,Master!$G$2:$G$1697,D62)</f>
        <v>0</v>
      </c>
      <c r="K62" s="130" t="n">
        <v>2360</v>
      </c>
    </row>
    <row r="63" s="664" customFormat="true" ht="15" hidden="false" customHeight="false" outlineLevel="0" collapsed="false">
      <c r="A63" s="76" t="s">
        <v>2330</v>
      </c>
      <c r="B63" s="122" t="s">
        <v>2177</v>
      </c>
      <c r="C63" s="122" t="s">
        <v>2178</v>
      </c>
      <c r="D63" s="122" t="n">
        <v>2315</v>
      </c>
      <c r="E63" s="76" t="s">
        <v>2330</v>
      </c>
      <c r="F63" s="257" t="n">
        <v>42339</v>
      </c>
      <c r="G63" s="122" t="s">
        <v>2337</v>
      </c>
      <c r="H63" s="200" t="s">
        <v>2338</v>
      </c>
      <c r="I63" s="200" t="s">
        <v>2339</v>
      </c>
      <c r="J63" s="665" t="n">
        <f aca="false">SUMIFS(Master!$S$2:$S$1697,Master!$G$2:$G$1697,D63)</f>
        <v>0</v>
      </c>
      <c r="K63" s="130" t="n">
        <v>2525</v>
      </c>
    </row>
    <row r="64" s="664" customFormat="true" ht="15" hidden="false" customHeight="false" outlineLevel="0" collapsed="false">
      <c r="A64" s="76" t="s">
        <v>2340</v>
      </c>
      <c r="B64" s="122" t="s">
        <v>2177</v>
      </c>
      <c r="C64" s="122" t="s">
        <v>2178</v>
      </c>
      <c r="D64" s="86" t="s">
        <v>2341</v>
      </c>
      <c r="E64" s="76" t="s">
        <v>2340</v>
      </c>
      <c r="F64" s="168" t="n">
        <v>42342</v>
      </c>
      <c r="G64" s="122" t="s">
        <v>2329</v>
      </c>
      <c r="H64" s="160" t="s">
        <v>2342</v>
      </c>
      <c r="I64" s="122" t="s">
        <v>2343</v>
      </c>
      <c r="J64" s="665" t="n">
        <f aca="false">SUMIFS(Master!$S$2:$S$1697,Master!$G$2:$G$1697,D64)</f>
        <v>0</v>
      </c>
      <c r="K64" s="259" t="n">
        <v>4200</v>
      </c>
    </row>
    <row r="65" s="664" customFormat="true" ht="15" hidden="false" customHeight="false" outlineLevel="0" collapsed="false">
      <c r="A65" s="76" t="s">
        <v>2340</v>
      </c>
      <c r="B65" s="122" t="s">
        <v>2177</v>
      </c>
      <c r="C65" s="122" t="s">
        <v>2178</v>
      </c>
      <c r="D65" s="86" t="s">
        <v>2344</v>
      </c>
      <c r="E65" s="76" t="s">
        <v>2340</v>
      </c>
      <c r="F65" s="168" t="n">
        <v>42342</v>
      </c>
      <c r="G65" s="122" t="s">
        <v>2329</v>
      </c>
      <c r="H65" s="160" t="s">
        <v>2345</v>
      </c>
      <c r="I65" s="122" t="s">
        <v>2346</v>
      </c>
      <c r="J65" s="665" t="n">
        <f aca="false">SUMIFS(Master!$S$2:$S$1697,Master!$G$2:$G$1697,D65)</f>
        <v>0</v>
      </c>
      <c r="K65" s="259" t="n">
        <v>4200</v>
      </c>
    </row>
    <row r="66" s="664" customFormat="true" ht="15" hidden="false" customHeight="false" outlineLevel="0" collapsed="false">
      <c r="A66" s="76" t="s">
        <v>2347</v>
      </c>
      <c r="B66" s="122" t="s">
        <v>2177</v>
      </c>
      <c r="C66" s="122" t="s">
        <v>2178</v>
      </c>
      <c r="D66" s="200" t="n">
        <v>2326</v>
      </c>
      <c r="E66" s="76" t="s">
        <v>2347</v>
      </c>
      <c r="F66" s="76" t="n">
        <v>42355</v>
      </c>
      <c r="G66" s="200" t="s">
        <v>2348</v>
      </c>
      <c r="H66" s="209" t="s">
        <v>2349</v>
      </c>
      <c r="I66" s="122" t="s">
        <v>2350</v>
      </c>
      <c r="J66" s="665" t="n">
        <f aca="false">SUMIFS(Master!$S$2:$S$1697,Master!$G$2:$G$1697,D66)</f>
        <v>0</v>
      </c>
      <c r="K66" s="130" t="n">
        <v>4800</v>
      </c>
    </row>
    <row r="67" s="664" customFormat="true" ht="15" hidden="false" customHeight="false" outlineLevel="0" collapsed="false">
      <c r="A67" s="76" t="s">
        <v>2351</v>
      </c>
      <c r="B67" s="122" t="s">
        <v>2177</v>
      </c>
      <c r="C67" s="122" t="s">
        <v>2178</v>
      </c>
      <c r="D67" s="122" t="n">
        <v>2313</v>
      </c>
      <c r="E67" s="76" t="s">
        <v>2351</v>
      </c>
      <c r="F67" s="76" t="n">
        <v>42333</v>
      </c>
      <c r="G67" s="122" t="s">
        <v>2352</v>
      </c>
      <c r="H67" s="209" t="s">
        <v>2353</v>
      </c>
      <c r="I67" s="200" t="s">
        <v>2354</v>
      </c>
      <c r="J67" s="665" t="n">
        <f aca="false">SUMIFS(Master!$S$2:$S$1697,Master!$G$2:$G$1697,D67)</f>
        <v>0</v>
      </c>
      <c r="K67" s="130" t="n">
        <v>2470</v>
      </c>
    </row>
    <row r="68" s="664" customFormat="true" ht="15" hidden="false" customHeight="false" outlineLevel="0" collapsed="false">
      <c r="A68" s="76" t="s">
        <v>2351</v>
      </c>
      <c r="B68" s="122" t="s">
        <v>2177</v>
      </c>
      <c r="C68" s="122" t="s">
        <v>2178</v>
      </c>
      <c r="D68" s="200" t="n">
        <v>2316</v>
      </c>
      <c r="E68" s="76" t="s">
        <v>2351</v>
      </c>
      <c r="F68" s="76" t="n">
        <v>42338</v>
      </c>
      <c r="G68" s="200" t="s">
        <v>2355</v>
      </c>
      <c r="H68" s="160" t="s">
        <v>2356</v>
      </c>
      <c r="I68" s="200" t="s">
        <v>2357</v>
      </c>
      <c r="J68" s="665" t="n">
        <f aca="false">SUMIFS(Master!$S$2:$S$1697,Master!$G$2:$G$1697,D68)</f>
        <v>0</v>
      </c>
      <c r="K68" s="130" t="n">
        <v>2690</v>
      </c>
    </row>
    <row r="69" s="664" customFormat="true" ht="15" hidden="false" customHeight="false" outlineLevel="0" collapsed="false">
      <c r="A69" s="76" t="s">
        <v>2351</v>
      </c>
      <c r="B69" s="122" t="s">
        <v>2177</v>
      </c>
      <c r="C69" s="122" t="s">
        <v>2178</v>
      </c>
      <c r="D69" s="122" t="n">
        <v>2317</v>
      </c>
      <c r="E69" s="76" t="s">
        <v>2351</v>
      </c>
      <c r="F69" s="76" t="n">
        <v>42341</v>
      </c>
      <c r="G69" s="122" t="s">
        <v>2358</v>
      </c>
      <c r="H69" s="209" t="s">
        <v>2359</v>
      </c>
      <c r="I69" s="200" t="s">
        <v>2360</v>
      </c>
      <c r="J69" s="665" t="n">
        <f aca="false">SUMIFS(Master!$S$2:$S$1697,Master!$G$2:$G$1697,D69)</f>
        <v>0</v>
      </c>
      <c r="K69" s="130" t="n">
        <v>2580</v>
      </c>
    </row>
    <row r="70" s="664" customFormat="true" ht="15" hidden="false" customHeight="false" outlineLevel="0" collapsed="false">
      <c r="A70" s="76" t="s">
        <v>2361</v>
      </c>
      <c r="B70" s="122" t="s">
        <v>2177</v>
      </c>
      <c r="C70" s="122" t="s">
        <v>2178</v>
      </c>
      <c r="D70" s="122" t="n">
        <v>2318</v>
      </c>
      <c r="E70" s="76" t="s">
        <v>2361</v>
      </c>
      <c r="F70" s="76" t="n">
        <v>42340</v>
      </c>
      <c r="G70" s="122" t="s">
        <v>2362</v>
      </c>
      <c r="H70" s="209" t="s">
        <v>2363</v>
      </c>
      <c r="I70" s="200" t="s">
        <v>2364</v>
      </c>
      <c r="J70" s="665" t="n">
        <f aca="false">SUMIFS(Master!$S$2:$S$1697,Master!$G$2:$G$1697,D70)</f>
        <v>0</v>
      </c>
      <c r="K70" s="130" t="n">
        <v>2525</v>
      </c>
    </row>
    <row r="71" s="664" customFormat="true" ht="15" hidden="false" customHeight="false" outlineLevel="0" collapsed="false">
      <c r="A71" s="76" t="s">
        <v>2361</v>
      </c>
      <c r="B71" s="122" t="s">
        <v>2177</v>
      </c>
      <c r="C71" s="122" t="s">
        <v>2178</v>
      </c>
      <c r="D71" s="122" t="n">
        <v>2319</v>
      </c>
      <c r="E71" s="76" t="s">
        <v>2361</v>
      </c>
      <c r="F71" s="257" t="n">
        <v>42340</v>
      </c>
      <c r="G71" s="122" t="s">
        <v>2365</v>
      </c>
      <c r="H71" s="209" t="s">
        <v>2366</v>
      </c>
      <c r="I71" s="200" t="s">
        <v>2364</v>
      </c>
      <c r="J71" s="665" t="n">
        <f aca="false">SUMIFS(Master!$S$2:$S$1697,Master!$G$2:$G$1697,D71)</f>
        <v>0</v>
      </c>
      <c r="K71" s="130" t="n">
        <v>2525</v>
      </c>
    </row>
    <row r="72" s="664" customFormat="true" ht="15" hidden="false" customHeight="false" outlineLevel="0" collapsed="false">
      <c r="A72" s="76" t="s">
        <v>2361</v>
      </c>
      <c r="B72" s="122" t="s">
        <v>2177</v>
      </c>
      <c r="C72" s="122" t="s">
        <v>2178</v>
      </c>
      <c r="D72" s="122" t="n">
        <v>2320</v>
      </c>
      <c r="E72" s="76" t="s">
        <v>2361</v>
      </c>
      <c r="F72" s="257" t="n">
        <v>42340</v>
      </c>
      <c r="G72" s="122" t="s">
        <v>2367</v>
      </c>
      <c r="H72" s="209" t="s">
        <v>2368</v>
      </c>
      <c r="I72" s="200" t="s">
        <v>2364</v>
      </c>
      <c r="J72" s="665" t="n">
        <f aca="false">SUMIFS(Master!$S$2:$S$1697,Master!$G$2:$G$1697,D72)</f>
        <v>0</v>
      </c>
      <c r="K72" s="130" t="n">
        <v>2525</v>
      </c>
    </row>
    <row r="73" s="664" customFormat="true" ht="15" hidden="false" customHeight="false" outlineLevel="0" collapsed="false">
      <c r="A73" s="76" t="s">
        <v>2361</v>
      </c>
      <c r="B73" s="122" t="s">
        <v>2177</v>
      </c>
      <c r="C73" s="122" t="s">
        <v>2178</v>
      </c>
      <c r="D73" s="200" t="n">
        <v>2321</v>
      </c>
      <c r="E73" s="76" t="s">
        <v>2361</v>
      </c>
      <c r="F73" s="257" t="n">
        <v>42340</v>
      </c>
      <c r="G73" s="200" t="s">
        <v>2369</v>
      </c>
      <c r="H73" s="209" t="s">
        <v>2370</v>
      </c>
      <c r="I73" s="200" t="s">
        <v>2371</v>
      </c>
      <c r="J73" s="665" t="n">
        <f aca="false">SUMIFS(Master!$S$2:$S$1697,Master!$G$2:$G$1697,D73)</f>
        <v>0</v>
      </c>
      <c r="K73" s="130" t="n">
        <v>2470</v>
      </c>
    </row>
    <row r="74" s="664" customFormat="true" ht="15" hidden="false" customHeight="false" outlineLevel="0" collapsed="false">
      <c r="A74" s="76" t="s">
        <v>2372</v>
      </c>
      <c r="B74" s="160" t="s">
        <v>2177</v>
      </c>
      <c r="C74" s="122" t="s">
        <v>2178</v>
      </c>
      <c r="D74" s="122" t="n">
        <v>2327</v>
      </c>
      <c r="E74" s="76" t="s">
        <v>2372</v>
      </c>
      <c r="F74" s="257" t="n">
        <v>42394</v>
      </c>
      <c r="G74" s="122" t="s">
        <v>2373</v>
      </c>
      <c r="H74" s="160" t="s">
        <v>2374</v>
      </c>
      <c r="I74" s="122"/>
      <c r="J74" s="665" t="n">
        <f aca="false">SUMIFS(Master!$S$2:$S$1697,Master!$G$2:$G$1697,D74)</f>
        <v>0</v>
      </c>
      <c r="K74" s="123"/>
    </row>
    <row r="75" s="664" customFormat="true" ht="15" hidden="false" customHeight="false" outlineLevel="0" collapsed="false">
      <c r="A75" s="76" t="s">
        <v>2372</v>
      </c>
      <c r="B75" s="160" t="s">
        <v>2177</v>
      </c>
      <c r="C75" s="122" t="s">
        <v>2178</v>
      </c>
      <c r="D75" s="122" t="n">
        <v>2328</v>
      </c>
      <c r="E75" s="76" t="s">
        <v>2372</v>
      </c>
      <c r="F75" s="257" t="n">
        <v>42391</v>
      </c>
      <c r="G75" s="122" t="s">
        <v>2375</v>
      </c>
      <c r="H75" s="160" t="s">
        <v>2374</v>
      </c>
      <c r="I75" s="122"/>
      <c r="J75" s="665" t="n">
        <f aca="false">SUMIFS(Master!$S$2:$S$1697,Master!$G$2:$G$1697,D75)</f>
        <v>0</v>
      </c>
      <c r="K75" s="123"/>
    </row>
    <row r="76" s="664" customFormat="true" ht="15" hidden="false" customHeight="false" outlineLevel="0" collapsed="false">
      <c r="A76" s="76" t="s">
        <v>2372</v>
      </c>
      <c r="B76" s="160" t="s">
        <v>2177</v>
      </c>
      <c r="C76" s="122" t="s">
        <v>2178</v>
      </c>
      <c r="D76" s="122" t="n">
        <v>2329</v>
      </c>
      <c r="E76" s="76" t="s">
        <v>2372</v>
      </c>
      <c r="F76" s="257" t="n">
        <v>42391</v>
      </c>
      <c r="G76" s="122" t="s">
        <v>2376</v>
      </c>
      <c r="H76" s="160" t="s">
        <v>2374</v>
      </c>
      <c r="I76" s="122"/>
      <c r="J76" s="665" t="n">
        <f aca="false">SUMIFS(Master!$S$2:$S$1697,Master!$G$2:$G$1697,D76)</f>
        <v>0</v>
      </c>
      <c r="K76" s="130"/>
    </row>
    <row r="77" s="664" customFormat="true" ht="15" hidden="false" customHeight="false" outlineLevel="0" collapsed="false">
      <c r="A77" s="76" t="s">
        <v>2372</v>
      </c>
      <c r="B77" s="160" t="s">
        <v>2177</v>
      </c>
      <c r="C77" s="122" t="s">
        <v>2178</v>
      </c>
      <c r="D77" s="122" t="n">
        <v>2333</v>
      </c>
      <c r="E77" s="76" t="s">
        <v>2372</v>
      </c>
      <c r="F77" s="257" t="n">
        <v>42394</v>
      </c>
      <c r="G77" s="122" t="s">
        <v>2377</v>
      </c>
      <c r="H77" s="160" t="s">
        <v>2374</v>
      </c>
      <c r="I77" s="122"/>
      <c r="J77" s="665" t="n">
        <f aca="false">SUMIFS(Master!$S$2:$S$1697,Master!$G$2:$G$1697,D77)</f>
        <v>0</v>
      </c>
      <c r="K77" s="123"/>
    </row>
    <row r="78" s="664" customFormat="true" ht="15" hidden="false" customHeight="false" outlineLevel="0" collapsed="false">
      <c r="A78" s="76" t="s">
        <v>2378</v>
      </c>
      <c r="B78" s="122" t="s">
        <v>2177</v>
      </c>
      <c r="C78" s="122" t="s">
        <v>2178</v>
      </c>
      <c r="D78" s="122" t="n">
        <v>2330</v>
      </c>
      <c r="E78" s="76" t="s">
        <v>2378</v>
      </c>
      <c r="F78" s="76" t="n">
        <v>42390</v>
      </c>
      <c r="G78" s="122" t="s">
        <v>2379</v>
      </c>
      <c r="H78" s="160" t="s">
        <v>2380</v>
      </c>
      <c r="I78" s="122" t="s">
        <v>2381</v>
      </c>
      <c r="J78" s="665" t="n">
        <f aca="false">SUMIFS(Master!$S$2:$S$1697,Master!$G$2:$G$1697,D78)</f>
        <v>0</v>
      </c>
      <c r="K78" s="130" t="n">
        <v>2547</v>
      </c>
    </row>
    <row r="79" s="664" customFormat="true" ht="15" hidden="false" customHeight="false" outlineLevel="0" collapsed="false">
      <c r="A79" s="76" t="s">
        <v>2378</v>
      </c>
      <c r="B79" s="122" t="s">
        <v>2177</v>
      </c>
      <c r="C79" s="122" t="s">
        <v>2178</v>
      </c>
      <c r="D79" s="122" t="n">
        <v>2331</v>
      </c>
      <c r="E79" s="76" t="s">
        <v>2378</v>
      </c>
      <c r="F79" s="76" t="n">
        <v>42389</v>
      </c>
      <c r="G79" s="122" t="s">
        <v>2382</v>
      </c>
      <c r="H79" s="160" t="s">
        <v>2383</v>
      </c>
      <c r="I79" s="122" t="s">
        <v>2384</v>
      </c>
      <c r="J79" s="665" t="n">
        <f aca="false">SUMIFS(Master!$S$2:$S$1697,Master!$G$2:$G$1697,D79)</f>
        <v>0</v>
      </c>
      <c r="K79" s="130" t="n">
        <v>2297</v>
      </c>
    </row>
    <row r="80" s="664" customFormat="true" ht="15" hidden="false" customHeight="false" outlineLevel="0" collapsed="false">
      <c r="A80" s="76" t="s">
        <v>2378</v>
      </c>
      <c r="B80" s="122" t="s">
        <v>2177</v>
      </c>
      <c r="C80" s="122" t="s">
        <v>2178</v>
      </c>
      <c r="D80" s="122" t="n">
        <v>2332</v>
      </c>
      <c r="E80" s="76" t="s">
        <v>2378</v>
      </c>
      <c r="F80" s="257" t="n">
        <v>42394</v>
      </c>
      <c r="G80" s="122" t="s">
        <v>2385</v>
      </c>
      <c r="H80" s="160" t="s">
        <v>2386</v>
      </c>
      <c r="I80" s="122" t="s">
        <v>2123</v>
      </c>
      <c r="J80" s="665" t="n">
        <f aca="false">SUMIFS(Master!$S$2:$S$1697,Master!$G$2:$G$1697,D80)</f>
        <v>0</v>
      </c>
      <c r="K80" s="130" t="n">
        <v>2517</v>
      </c>
    </row>
    <row r="81" s="664" customFormat="true" ht="15" hidden="false" customHeight="false" outlineLevel="0" collapsed="false">
      <c r="A81" s="61" t="s">
        <v>2387</v>
      </c>
      <c r="B81" s="122" t="s">
        <v>2177</v>
      </c>
      <c r="C81" s="122" t="s">
        <v>2178</v>
      </c>
      <c r="D81" s="122" t="n">
        <v>2345</v>
      </c>
      <c r="E81" s="61" t="s">
        <v>2387</v>
      </c>
      <c r="F81" s="257" t="n">
        <v>42450</v>
      </c>
      <c r="G81" s="122" t="s">
        <v>2388</v>
      </c>
      <c r="H81" s="200" t="s">
        <v>2389</v>
      </c>
      <c r="I81" s="200" t="s">
        <v>2390</v>
      </c>
      <c r="J81" s="665" t="n">
        <f aca="false">SUMIFS(Master!$S$2:$S$1697,Master!$G$2:$G$1697,D81)</f>
        <v>0</v>
      </c>
      <c r="K81" s="307" t="n">
        <v>4800</v>
      </c>
    </row>
    <row r="82" s="664" customFormat="true" ht="15" hidden="false" customHeight="false" outlineLevel="0" collapsed="false">
      <c r="A82" s="76" t="s">
        <v>2391</v>
      </c>
      <c r="B82" s="122" t="s">
        <v>2177</v>
      </c>
      <c r="C82" s="122" t="s">
        <v>2178</v>
      </c>
      <c r="D82" s="122" t="n">
        <v>2334</v>
      </c>
      <c r="E82" s="76" t="s">
        <v>2391</v>
      </c>
      <c r="F82" s="257" t="n">
        <v>42419</v>
      </c>
      <c r="G82" s="122" t="s">
        <v>2392</v>
      </c>
      <c r="H82" s="209" t="s">
        <v>2393</v>
      </c>
      <c r="I82" s="200" t="s">
        <v>2394</v>
      </c>
      <c r="J82" s="665" t="n">
        <f aca="false">SUMIFS(Master!$S$2:$S$1697,Master!$G$2:$G$1697,D82)</f>
        <v>0</v>
      </c>
      <c r="K82" s="130" t="n">
        <v>2497</v>
      </c>
    </row>
    <row r="83" s="664" customFormat="true" ht="15" hidden="false" customHeight="false" outlineLevel="0" collapsed="false">
      <c r="A83" s="76" t="s">
        <v>2391</v>
      </c>
      <c r="B83" s="122" t="s">
        <v>2177</v>
      </c>
      <c r="C83" s="122" t="s">
        <v>2178</v>
      </c>
      <c r="D83" s="122" t="n">
        <v>2335</v>
      </c>
      <c r="E83" s="76" t="s">
        <v>2391</v>
      </c>
      <c r="F83" s="257" t="n">
        <v>42419</v>
      </c>
      <c r="G83" s="160" t="s">
        <v>2395</v>
      </c>
      <c r="H83" s="209" t="s">
        <v>2396</v>
      </c>
      <c r="I83" s="200" t="s">
        <v>2397</v>
      </c>
      <c r="J83" s="665" t="n">
        <f aca="false">SUMIFS(Master!$S$2:$S$1697,Master!$G$2:$G$1697,D83)</f>
        <v>0</v>
      </c>
      <c r="K83" s="130" t="n">
        <v>2397</v>
      </c>
    </row>
    <row r="84" s="664" customFormat="true" ht="15" hidden="false" customHeight="false" outlineLevel="0" collapsed="false">
      <c r="A84" s="76" t="s">
        <v>2391</v>
      </c>
      <c r="B84" s="122" t="s">
        <v>2177</v>
      </c>
      <c r="C84" s="122" t="s">
        <v>2178</v>
      </c>
      <c r="D84" s="122" t="n">
        <v>2336</v>
      </c>
      <c r="E84" s="76" t="s">
        <v>2391</v>
      </c>
      <c r="F84" s="257" t="n">
        <v>42419</v>
      </c>
      <c r="G84" s="122" t="s">
        <v>2398</v>
      </c>
      <c r="H84" s="209" t="s">
        <v>2399</v>
      </c>
      <c r="I84" s="200"/>
      <c r="J84" s="665" t="n">
        <f aca="false">SUMIFS(Master!$S$2:$S$1697,Master!$G$2:$G$1697,D84)</f>
        <v>0</v>
      </c>
      <c r="K84" s="130"/>
    </row>
    <row r="85" s="664" customFormat="true" ht="15" hidden="false" customHeight="false" outlineLevel="0" collapsed="false">
      <c r="A85" s="76" t="s">
        <v>2391</v>
      </c>
      <c r="B85" s="122" t="s">
        <v>2177</v>
      </c>
      <c r="C85" s="122" t="s">
        <v>2178</v>
      </c>
      <c r="D85" s="200" t="n">
        <v>2337</v>
      </c>
      <c r="E85" s="76" t="s">
        <v>2391</v>
      </c>
      <c r="F85" s="257" t="n">
        <v>42419</v>
      </c>
      <c r="G85" s="200" t="s">
        <v>2400</v>
      </c>
      <c r="H85" s="209" t="s">
        <v>2401</v>
      </c>
      <c r="I85" s="200"/>
      <c r="J85" s="665" t="n">
        <f aca="false">SUMIFS(Master!$S$2:$S$1697,Master!$G$2:$G$1697,D85)</f>
        <v>0</v>
      </c>
      <c r="K85" s="130"/>
    </row>
    <row r="86" s="664" customFormat="true" ht="15" hidden="false" customHeight="false" outlineLevel="0" collapsed="false">
      <c r="A86" s="76" t="s">
        <v>2391</v>
      </c>
      <c r="B86" s="122" t="s">
        <v>2177</v>
      </c>
      <c r="C86" s="122" t="s">
        <v>2178</v>
      </c>
      <c r="D86" s="200" t="n">
        <v>2338</v>
      </c>
      <c r="E86" s="76" t="s">
        <v>2391</v>
      </c>
      <c r="F86" s="257" t="n">
        <v>42419</v>
      </c>
      <c r="G86" s="200" t="s">
        <v>2402</v>
      </c>
      <c r="H86" s="209" t="s">
        <v>2403</v>
      </c>
      <c r="I86" s="200"/>
      <c r="J86" s="665" t="n">
        <f aca="false">SUMIFS(Master!$S$2:$S$1697,Master!$G$2:$G$1697,D86)</f>
        <v>0</v>
      </c>
      <c r="K86" s="130"/>
    </row>
    <row r="87" s="664" customFormat="true" ht="15" hidden="false" customHeight="false" outlineLevel="0" collapsed="false">
      <c r="A87" s="76" t="s">
        <v>2391</v>
      </c>
      <c r="B87" s="122" t="s">
        <v>2177</v>
      </c>
      <c r="C87" s="122" t="s">
        <v>2178</v>
      </c>
      <c r="D87" s="122" t="n">
        <v>2339</v>
      </c>
      <c r="E87" s="76" t="s">
        <v>2391</v>
      </c>
      <c r="F87" s="257" t="n">
        <v>42424</v>
      </c>
      <c r="G87" s="122" t="s">
        <v>2404</v>
      </c>
      <c r="H87" s="209" t="s">
        <v>2405</v>
      </c>
      <c r="I87" s="200"/>
      <c r="J87" s="665" t="n">
        <f aca="false">SUMIFS(Master!$S$2:$S$1697,Master!$G$2:$G$1697,D87)</f>
        <v>0</v>
      </c>
      <c r="K87" s="130"/>
    </row>
    <row r="88" s="664" customFormat="true" ht="15" hidden="false" customHeight="false" outlineLevel="0" collapsed="false">
      <c r="A88" s="76" t="s">
        <v>2406</v>
      </c>
      <c r="B88" s="160" t="s">
        <v>2177</v>
      </c>
      <c r="C88" s="160" t="s">
        <v>2178</v>
      </c>
      <c r="D88" s="122" t="n">
        <v>2340</v>
      </c>
      <c r="E88" s="76" t="s">
        <v>2406</v>
      </c>
      <c r="F88" s="257" t="n">
        <v>42429</v>
      </c>
      <c r="G88" s="122" t="s">
        <v>2407</v>
      </c>
      <c r="H88" s="209" t="s">
        <v>2408</v>
      </c>
      <c r="I88" s="200" t="s">
        <v>2409</v>
      </c>
      <c r="J88" s="665" t="n">
        <f aca="false">SUMIFS(Master!$S$2:$S$1697,Master!$G$2:$G$1697,D88)</f>
        <v>0</v>
      </c>
      <c r="K88" s="308" t="n">
        <v>2302</v>
      </c>
    </row>
    <row r="89" s="664" customFormat="true" ht="15" hidden="false" customHeight="false" outlineLevel="0" collapsed="false">
      <c r="A89" s="76" t="s">
        <v>2406</v>
      </c>
      <c r="B89" s="160" t="s">
        <v>2177</v>
      </c>
      <c r="C89" s="160" t="s">
        <v>2178</v>
      </c>
      <c r="D89" s="200" t="n">
        <v>2341</v>
      </c>
      <c r="E89" s="76" t="s">
        <v>2406</v>
      </c>
      <c r="F89" s="669" t="n">
        <v>42429</v>
      </c>
      <c r="G89" s="200" t="s">
        <v>2410</v>
      </c>
      <c r="H89" s="209" t="s">
        <v>2411</v>
      </c>
      <c r="I89" s="200" t="s">
        <v>2412</v>
      </c>
      <c r="J89" s="665" t="n">
        <f aca="false">SUMIFS(Master!$S$2:$S$1697,Master!$G$2:$G$1697,D89)</f>
        <v>0</v>
      </c>
      <c r="K89" s="308" t="n">
        <v>2247</v>
      </c>
    </row>
    <row r="90" s="664" customFormat="true" ht="15" hidden="false" customHeight="false" outlineLevel="0" collapsed="false">
      <c r="A90" s="76" t="s">
        <v>2406</v>
      </c>
      <c r="B90" s="160" t="s">
        <v>2177</v>
      </c>
      <c r="C90" s="160" t="s">
        <v>2178</v>
      </c>
      <c r="D90" s="122" t="n">
        <v>2342</v>
      </c>
      <c r="E90" s="76" t="s">
        <v>2406</v>
      </c>
      <c r="F90" s="257" t="n">
        <v>42432</v>
      </c>
      <c r="G90" s="122" t="s">
        <v>2413</v>
      </c>
      <c r="H90" s="209" t="s">
        <v>2414</v>
      </c>
      <c r="I90" s="200" t="s">
        <v>2415</v>
      </c>
      <c r="J90" s="665" t="n">
        <v>17803.68</v>
      </c>
      <c r="K90" s="308" t="n">
        <v>2247</v>
      </c>
    </row>
    <row r="91" s="664" customFormat="true" ht="15" hidden="false" customHeight="false" outlineLevel="0" collapsed="false">
      <c r="A91" s="76" t="s">
        <v>2416</v>
      </c>
      <c r="B91" s="122" t="s">
        <v>2177</v>
      </c>
      <c r="C91" s="122" t="s">
        <v>2178</v>
      </c>
      <c r="D91" s="122" t="n">
        <v>2347</v>
      </c>
      <c r="E91" s="76" t="s">
        <v>2416</v>
      </c>
      <c r="F91" s="257" t="n">
        <v>42453</v>
      </c>
      <c r="G91" s="122"/>
      <c r="H91" s="122" t="s">
        <v>2417</v>
      </c>
      <c r="I91" s="122" t="s">
        <v>2418</v>
      </c>
      <c r="J91" s="665" t="n">
        <f aca="false">SUMIFS(Master!$S$2:$S$1697,Master!$G$2:$G$1697,D91)</f>
        <v>0</v>
      </c>
      <c r="K91" s="130" t="n">
        <v>4400</v>
      </c>
    </row>
    <row r="92" s="664" customFormat="true" ht="15" hidden="false" customHeight="false" outlineLevel="0" collapsed="false">
      <c r="A92" s="76" t="s">
        <v>2419</v>
      </c>
      <c r="B92" s="122" t="s">
        <v>2177</v>
      </c>
      <c r="C92" s="122" t="s">
        <v>2178</v>
      </c>
      <c r="D92" s="122" t="n">
        <v>2348</v>
      </c>
      <c r="E92" s="76" t="s">
        <v>2419</v>
      </c>
      <c r="F92" s="257" t="n">
        <v>42465</v>
      </c>
      <c r="G92" s="122" t="s">
        <v>2420</v>
      </c>
      <c r="H92" s="160" t="s">
        <v>2421</v>
      </c>
      <c r="I92" s="122" t="s">
        <v>2422</v>
      </c>
      <c r="J92" s="665" t="n">
        <f aca="false">SUMIFS(Master!$S$2:$S$1697,Master!$G$2:$G$1697,D92)</f>
        <v>0</v>
      </c>
      <c r="K92" s="130" t="n">
        <v>4510</v>
      </c>
    </row>
    <row r="93" s="664" customFormat="true" ht="15" hidden="false" customHeight="false" outlineLevel="0" collapsed="false">
      <c r="A93" s="76" t="s">
        <v>2423</v>
      </c>
      <c r="B93" s="122" t="s">
        <v>2177</v>
      </c>
      <c r="C93" s="122" t="s">
        <v>2178</v>
      </c>
      <c r="D93" s="122" t="n">
        <v>2350</v>
      </c>
      <c r="E93" s="76" t="s">
        <v>2423</v>
      </c>
      <c r="F93" s="257" t="n">
        <v>42466</v>
      </c>
      <c r="G93" s="122" t="s">
        <v>2424</v>
      </c>
      <c r="H93" s="160" t="s">
        <v>2425</v>
      </c>
      <c r="I93" s="122" t="s">
        <v>2426</v>
      </c>
      <c r="J93" s="665" t="n">
        <f aca="false">SUMIFS(Master!$S$2:$S$1697,Master!$G$2:$G$1697,D93)</f>
        <v>0</v>
      </c>
      <c r="K93" s="130" t="n">
        <v>4510</v>
      </c>
    </row>
    <row r="94" s="664" customFormat="true" ht="15" hidden="false" customHeight="false" outlineLevel="0" collapsed="false">
      <c r="A94" s="76" t="s">
        <v>2427</v>
      </c>
      <c r="B94" s="122" t="s">
        <v>2177</v>
      </c>
      <c r="C94" s="122" t="s">
        <v>2178</v>
      </c>
      <c r="D94" s="122" t="n">
        <v>2351</v>
      </c>
      <c r="E94" s="76" t="s">
        <v>2427</v>
      </c>
      <c r="F94" s="257" t="n">
        <v>42466</v>
      </c>
      <c r="G94" s="122" t="s">
        <v>2153</v>
      </c>
      <c r="H94" s="160" t="s">
        <v>2428</v>
      </c>
      <c r="I94" s="200" t="s">
        <v>2429</v>
      </c>
      <c r="J94" s="665" t="n">
        <f aca="false">SUMIFS(Master!$S$2:$S$1697,Master!$G$2:$G$1697,D94)</f>
        <v>0</v>
      </c>
      <c r="K94" s="130" t="n">
        <v>1750</v>
      </c>
    </row>
    <row r="95" s="664" customFormat="true" ht="15" hidden="false" customHeight="false" outlineLevel="0" collapsed="false">
      <c r="A95" s="76" t="s">
        <v>2430</v>
      </c>
      <c r="B95" s="122" t="s">
        <v>2177</v>
      </c>
      <c r="C95" s="122" t="s">
        <v>2178</v>
      </c>
      <c r="D95" s="122" t="s">
        <v>2431</v>
      </c>
      <c r="E95" s="76" t="s">
        <v>2430</v>
      </c>
      <c r="F95" s="257" t="n">
        <v>42466</v>
      </c>
      <c r="G95" s="122" t="s">
        <v>2432</v>
      </c>
      <c r="H95" s="200" t="s">
        <v>2428</v>
      </c>
      <c r="I95" s="200" t="s">
        <v>2433</v>
      </c>
      <c r="J95" s="665" t="n">
        <f aca="false">SUMIFS(Master!$S$2:$S$1697,Master!$G$2:$G$1697,D95)</f>
        <v>0</v>
      </c>
      <c r="K95" s="307" t="n">
        <v>3150</v>
      </c>
    </row>
    <row r="96" s="664" customFormat="true" ht="15" hidden="false" customHeight="false" outlineLevel="0" collapsed="false">
      <c r="A96" s="76" t="s">
        <v>2434</v>
      </c>
      <c r="B96" s="160" t="s">
        <v>2177</v>
      </c>
      <c r="C96" s="160" t="s">
        <v>2178</v>
      </c>
      <c r="D96" s="122" t="n">
        <v>2342</v>
      </c>
      <c r="E96" s="76" t="s">
        <v>2434</v>
      </c>
      <c r="F96" s="257" t="n">
        <v>42432</v>
      </c>
      <c r="G96" s="122" t="s">
        <v>2435</v>
      </c>
      <c r="H96" s="200" t="s">
        <v>2436</v>
      </c>
      <c r="I96" s="122" t="s">
        <v>2437</v>
      </c>
      <c r="J96" s="665" t="n">
        <v>21800</v>
      </c>
      <c r="K96" s="308" t="n">
        <v>2145</v>
      </c>
    </row>
    <row r="97" s="664" customFormat="true" ht="15" hidden="false" customHeight="false" outlineLevel="0" collapsed="false">
      <c r="A97" s="76" t="s">
        <v>2438</v>
      </c>
      <c r="B97" s="160" t="s">
        <v>2177</v>
      </c>
      <c r="C97" s="160" t="s">
        <v>2178</v>
      </c>
      <c r="D97" s="122" t="n">
        <v>2342</v>
      </c>
      <c r="E97" s="76" t="s">
        <v>2438</v>
      </c>
      <c r="F97" s="257" t="n">
        <v>42432</v>
      </c>
      <c r="G97" s="122" t="s">
        <v>2439</v>
      </c>
      <c r="H97" s="200" t="s">
        <v>2436</v>
      </c>
      <c r="I97" s="122" t="s">
        <v>2437</v>
      </c>
      <c r="J97" s="665" t="n">
        <v>20200</v>
      </c>
      <c r="K97" s="308"/>
    </row>
    <row r="98" s="664" customFormat="true" ht="15" hidden="false" customHeight="false" outlineLevel="0" collapsed="false">
      <c r="A98" s="76" t="s">
        <v>2440</v>
      </c>
      <c r="B98" s="160" t="s">
        <v>2177</v>
      </c>
      <c r="C98" s="160" t="s">
        <v>2178</v>
      </c>
      <c r="D98" s="122" t="s">
        <v>2441</v>
      </c>
      <c r="E98" s="76" t="s">
        <v>2440</v>
      </c>
      <c r="F98" s="257" t="n">
        <v>42432</v>
      </c>
      <c r="G98" s="122" t="s">
        <v>2442</v>
      </c>
      <c r="H98" s="200" t="s">
        <v>2436</v>
      </c>
      <c r="I98" s="122" t="s">
        <v>2437</v>
      </c>
      <c r="J98" s="665" t="n">
        <f aca="false">SUMIFS(Master!$S$2:$S$1697,Master!$G$2:$G$1697,D98)</f>
        <v>0</v>
      </c>
      <c r="K98" s="308"/>
    </row>
    <row r="99" s="664" customFormat="true" ht="15" hidden="false" customHeight="false" outlineLevel="0" collapsed="false">
      <c r="A99" s="61" t="s">
        <v>2443</v>
      </c>
      <c r="B99" s="122" t="s">
        <v>2177</v>
      </c>
      <c r="C99" s="122" t="s">
        <v>2178</v>
      </c>
      <c r="D99" s="122" t="n">
        <v>2346</v>
      </c>
      <c r="E99" s="61" t="s">
        <v>2443</v>
      </c>
      <c r="F99" s="257" t="n">
        <v>42487</v>
      </c>
      <c r="G99" s="122" t="s">
        <v>2444</v>
      </c>
      <c r="H99" s="200" t="s">
        <v>2445</v>
      </c>
      <c r="I99" s="122"/>
      <c r="J99" s="665" t="n">
        <f aca="false">SUMIFS(Master!$S$2:$S$1697,Master!$G$2:$G$1697,D99)</f>
        <v>0</v>
      </c>
      <c r="K99" s="307"/>
    </row>
    <row r="100" s="664" customFormat="true" ht="15" hidden="false" customHeight="false" outlineLevel="0" collapsed="false">
      <c r="A100" s="670" t="s">
        <v>2446</v>
      </c>
      <c r="B100" s="122" t="s">
        <v>2177</v>
      </c>
      <c r="C100" s="122" t="s">
        <v>2178</v>
      </c>
      <c r="D100" s="122" t="n">
        <v>2349</v>
      </c>
      <c r="E100" s="670" t="s">
        <v>2446</v>
      </c>
      <c r="F100" s="257" t="n">
        <v>42466</v>
      </c>
      <c r="G100" s="122" t="s">
        <v>2447</v>
      </c>
      <c r="H100" s="160" t="s">
        <v>2448</v>
      </c>
      <c r="I100" s="122"/>
      <c r="J100" s="665" t="n">
        <f aca="false">SUMIFS(Master!$S$2:$S$1697,Master!$G$2:$G$1697,D100)</f>
        <v>0</v>
      </c>
      <c r="K100" s="123"/>
    </row>
    <row r="101" s="664" customFormat="true" ht="15" hidden="false" customHeight="false" outlineLevel="0" collapsed="false">
      <c r="A101" s="670" t="s">
        <v>2446</v>
      </c>
      <c r="B101" s="122" t="s">
        <v>2177</v>
      </c>
      <c r="C101" s="122" t="s">
        <v>2178</v>
      </c>
      <c r="D101" s="200" t="n">
        <v>2354</v>
      </c>
      <c r="E101" s="670" t="s">
        <v>2446</v>
      </c>
      <c r="F101" s="669" t="n">
        <v>42499</v>
      </c>
      <c r="G101" s="200" t="s">
        <v>2449</v>
      </c>
      <c r="H101" s="160" t="s">
        <v>2448</v>
      </c>
      <c r="I101" s="122"/>
      <c r="J101" s="665" t="n">
        <f aca="false">SUMIFS(Master!$S$2:$S$1697,Master!$G$2:$G$1697,D101)</f>
        <v>0</v>
      </c>
      <c r="K101" s="123"/>
    </row>
    <row r="102" s="664" customFormat="true" ht="15" hidden="false" customHeight="false" outlineLevel="0" collapsed="false">
      <c r="A102" s="76" t="s">
        <v>2450</v>
      </c>
      <c r="B102" s="122" t="s">
        <v>2177</v>
      </c>
      <c r="C102" s="122" t="s">
        <v>2178</v>
      </c>
      <c r="D102" s="200" t="n">
        <v>2352</v>
      </c>
      <c r="E102" s="76" t="s">
        <v>2450</v>
      </c>
      <c r="F102" s="257" t="n">
        <v>42492</v>
      </c>
      <c r="G102" s="200" t="s">
        <v>2451</v>
      </c>
      <c r="H102" s="160" t="s">
        <v>2452</v>
      </c>
      <c r="I102" s="122" t="s">
        <v>2453</v>
      </c>
      <c r="J102" s="665" t="n">
        <f aca="false">SUMIFS(Master!$S$2:$S$1697,Master!$G$2:$G$1697,D102)</f>
        <v>0</v>
      </c>
      <c r="K102" s="130" t="n">
        <v>5120</v>
      </c>
    </row>
    <row r="103" s="664" customFormat="true" ht="15" hidden="false" customHeight="false" outlineLevel="0" collapsed="false">
      <c r="A103" s="76" t="s">
        <v>2450</v>
      </c>
      <c r="B103" s="122" t="s">
        <v>2177</v>
      </c>
      <c r="C103" s="122" t="s">
        <v>2178</v>
      </c>
      <c r="D103" s="122" t="n">
        <v>2353</v>
      </c>
      <c r="E103" s="76" t="s">
        <v>2450</v>
      </c>
      <c r="F103" s="257" t="n">
        <v>42489</v>
      </c>
      <c r="G103" s="122" t="s">
        <v>2454</v>
      </c>
      <c r="H103" s="160" t="s">
        <v>2452</v>
      </c>
      <c r="I103" s="122" t="s">
        <v>2453</v>
      </c>
      <c r="J103" s="665" t="n">
        <f aca="false">SUMIFS(Master!$S$2:$S$1697,Master!$G$2:$G$1697,D103)</f>
        <v>0</v>
      </c>
      <c r="K103" s="130"/>
    </row>
    <row r="104" s="664" customFormat="true" ht="15" hidden="false" customHeight="false" outlineLevel="0" collapsed="false">
      <c r="A104" s="76" t="s">
        <v>2455</v>
      </c>
      <c r="B104" s="122" t="s">
        <v>2177</v>
      </c>
      <c r="C104" s="122" t="s">
        <v>2178</v>
      </c>
      <c r="D104" s="122" t="n">
        <v>2355</v>
      </c>
      <c r="E104" s="76" t="s">
        <v>2455</v>
      </c>
      <c r="F104" s="257" t="n">
        <v>42509</v>
      </c>
      <c r="G104" s="122" t="s">
        <v>2456</v>
      </c>
      <c r="H104" s="160" t="s">
        <v>2457</v>
      </c>
      <c r="I104" s="122" t="s">
        <v>2458</v>
      </c>
      <c r="J104" s="665" t="n">
        <f aca="false">SUMIFS(Master!$S$2:$S$1697,Master!$G$2:$G$1697,D104)</f>
        <v>0</v>
      </c>
      <c r="K104" s="130" t="n">
        <v>4530</v>
      </c>
    </row>
    <row r="105" s="664" customFormat="true" ht="15" hidden="false" customHeight="false" outlineLevel="0" collapsed="false">
      <c r="A105" s="76" t="s">
        <v>2459</v>
      </c>
      <c r="B105" s="122" t="s">
        <v>2177</v>
      </c>
      <c r="C105" s="122" t="s">
        <v>2178</v>
      </c>
      <c r="D105" s="122" t="n">
        <v>2356</v>
      </c>
      <c r="E105" s="76" t="s">
        <v>2459</v>
      </c>
      <c r="F105" s="257" t="n">
        <v>42502</v>
      </c>
      <c r="G105" s="122" t="s">
        <v>2460</v>
      </c>
      <c r="H105" s="160" t="s">
        <v>2461</v>
      </c>
      <c r="I105" s="122" t="s">
        <v>2462</v>
      </c>
      <c r="J105" s="665" t="n">
        <f aca="false">SUMIFS(Master!$S$2:$S$1697,Master!$G$2:$G$1697,D105)</f>
        <v>0</v>
      </c>
      <c r="K105" s="130" t="n">
        <v>4530</v>
      </c>
    </row>
    <row r="106" s="664" customFormat="true" ht="15" hidden="false" customHeight="false" outlineLevel="0" collapsed="false">
      <c r="A106" s="76" t="s">
        <v>2463</v>
      </c>
      <c r="B106" s="122" t="s">
        <v>2177</v>
      </c>
      <c r="C106" s="122" t="s">
        <v>2178</v>
      </c>
      <c r="D106" s="122" t="n">
        <v>2358</v>
      </c>
      <c r="E106" s="76" t="s">
        <v>2463</v>
      </c>
      <c r="F106" s="257" t="n">
        <v>42517</v>
      </c>
      <c r="G106" s="122" t="s">
        <v>2464</v>
      </c>
      <c r="H106" s="160" t="s">
        <v>2465</v>
      </c>
      <c r="I106" s="122" t="s">
        <v>2466</v>
      </c>
      <c r="J106" s="665" t="n">
        <f aca="false">SUMIFS(Master!$S$2:$S$1697,Master!$G$2:$G$1697,D106)</f>
        <v>0</v>
      </c>
      <c r="K106" s="130" t="n">
        <v>4850</v>
      </c>
    </row>
    <row r="107" s="664" customFormat="true" ht="15" hidden="false" customHeight="false" outlineLevel="0" collapsed="false">
      <c r="A107" s="76" t="s">
        <v>2467</v>
      </c>
      <c r="B107" s="122" t="s">
        <v>2177</v>
      </c>
      <c r="C107" s="122" t="s">
        <v>2178</v>
      </c>
      <c r="D107" s="122" t="n">
        <v>2360</v>
      </c>
      <c r="E107" s="76" t="s">
        <v>2467</v>
      </c>
      <c r="F107" s="257" t="n">
        <v>42521</v>
      </c>
      <c r="G107" s="122" t="s">
        <v>2468</v>
      </c>
      <c r="H107" s="160" t="s">
        <v>2469</v>
      </c>
      <c r="I107" s="122"/>
      <c r="J107" s="665" t="n">
        <f aca="false">SUMIFS(Master!$S$2:$S$1697,Master!$G$2:$G$1697,D107)</f>
        <v>0</v>
      </c>
      <c r="K107" s="186"/>
    </row>
    <row r="108" s="664" customFormat="true" ht="15" hidden="false" customHeight="false" outlineLevel="0" collapsed="false">
      <c r="A108" s="76" t="s">
        <v>2470</v>
      </c>
      <c r="B108" s="122" t="s">
        <v>2177</v>
      </c>
      <c r="C108" s="122" t="s">
        <v>2178</v>
      </c>
      <c r="D108" s="122" t="n">
        <v>2359</v>
      </c>
      <c r="E108" s="76" t="s">
        <v>2470</v>
      </c>
      <c r="F108" s="257" t="n">
        <v>42521</v>
      </c>
      <c r="G108" s="122" t="s">
        <v>2471</v>
      </c>
      <c r="H108" s="160" t="s">
        <v>2469</v>
      </c>
      <c r="I108" s="122" t="s">
        <v>2472</v>
      </c>
      <c r="J108" s="665" t="n">
        <f aca="false">SUMIFS(Master!$S$2:$S$1697,Master!$G$2:$G$1697,D108)</f>
        <v>0</v>
      </c>
      <c r="K108" s="130" t="n">
        <v>6450</v>
      </c>
    </row>
    <row r="109" s="664" customFormat="true" ht="15" hidden="false" customHeight="false" outlineLevel="0" collapsed="false">
      <c r="A109" s="76" t="s">
        <v>2473</v>
      </c>
      <c r="B109" s="122" t="s">
        <v>2177</v>
      </c>
      <c r="C109" s="122" t="s">
        <v>2178</v>
      </c>
      <c r="D109" s="122" t="n">
        <v>2357</v>
      </c>
      <c r="E109" s="76" t="s">
        <v>2473</v>
      </c>
      <c r="F109" s="257" t="n">
        <v>42509</v>
      </c>
      <c r="G109" s="122"/>
      <c r="H109" s="160" t="s">
        <v>2474</v>
      </c>
      <c r="I109" s="122" t="s">
        <v>2475</v>
      </c>
      <c r="J109" s="665" t="n">
        <f aca="false">SUMIFS(Master!$S$2:$S$1697,Master!$G$2:$G$1697,D109)</f>
        <v>0</v>
      </c>
      <c r="K109" s="130" t="n">
        <v>2540</v>
      </c>
    </row>
    <row r="110" s="664" customFormat="true" ht="15" hidden="false" customHeight="false" outlineLevel="0" collapsed="false">
      <c r="A110" s="76" t="s">
        <v>2476</v>
      </c>
      <c r="B110" s="122" t="s">
        <v>2177</v>
      </c>
      <c r="C110" s="122" t="s">
        <v>2178</v>
      </c>
      <c r="D110" s="122" t="n">
        <v>2368</v>
      </c>
      <c r="E110" s="76" t="s">
        <v>2476</v>
      </c>
      <c r="F110" s="257" t="n">
        <v>42534</v>
      </c>
      <c r="G110" s="122" t="s">
        <v>2477</v>
      </c>
      <c r="H110" s="122" t="s">
        <v>2478</v>
      </c>
      <c r="I110" s="122" t="s">
        <v>2479</v>
      </c>
      <c r="J110" s="665" t="n">
        <f aca="false">SUMIFS(Master!$S$2:$S$1697,Master!$G$2:$G$1697,D110)</f>
        <v>0</v>
      </c>
      <c r="K110" s="130" t="n">
        <v>4800</v>
      </c>
    </row>
    <row r="111" s="664" customFormat="true" ht="15" hidden="false" customHeight="false" outlineLevel="0" collapsed="false">
      <c r="A111" s="76" t="s">
        <v>2480</v>
      </c>
      <c r="B111" s="122" t="s">
        <v>2177</v>
      </c>
      <c r="C111" s="668" t="s">
        <v>2178</v>
      </c>
      <c r="D111" s="122" t="n">
        <v>2376</v>
      </c>
      <c r="E111" s="76" t="s">
        <v>2480</v>
      </c>
      <c r="F111" s="257" t="n">
        <v>42543</v>
      </c>
      <c r="G111" s="668" t="s">
        <v>2481</v>
      </c>
      <c r="H111" s="122" t="s">
        <v>2482</v>
      </c>
      <c r="I111" s="122" t="s">
        <v>2483</v>
      </c>
      <c r="J111" s="665" t="n">
        <f aca="false">SUMIFS(Master!$S$2:$S$1697,Master!$G$2:$G$1697,D111)</f>
        <v>0</v>
      </c>
      <c r="K111" s="130" t="n">
        <v>5455</v>
      </c>
    </row>
    <row r="112" s="664" customFormat="true" ht="15" hidden="false" customHeight="false" outlineLevel="0" collapsed="false">
      <c r="A112" s="61" t="s">
        <v>2480</v>
      </c>
      <c r="B112" s="122" t="s">
        <v>2177</v>
      </c>
      <c r="C112" s="122" t="s">
        <v>2178</v>
      </c>
      <c r="D112" s="122" t="n">
        <v>2377</v>
      </c>
      <c r="E112" s="61" t="s">
        <v>2480</v>
      </c>
      <c r="F112" s="257" t="n">
        <v>42513</v>
      </c>
      <c r="G112" s="122" t="s">
        <v>2484</v>
      </c>
      <c r="H112" s="122" t="s">
        <v>2482</v>
      </c>
      <c r="I112" s="122" t="s">
        <v>2483</v>
      </c>
      <c r="J112" s="665" t="n">
        <f aca="false">SUMIFS(Master!$S$2:$S$1697,Master!$G$2:$G$1697,D112)</f>
        <v>0</v>
      </c>
      <c r="K112" s="123"/>
    </row>
    <row r="113" s="664" customFormat="true" ht="15" hidden="false" customHeight="false" outlineLevel="0" collapsed="false">
      <c r="A113" s="76" t="s">
        <v>2485</v>
      </c>
      <c r="B113" s="122" t="s">
        <v>2177</v>
      </c>
      <c r="C113" s="122" t="s">
        <v>2178</v>
      </c>
      <c r="D113" s="122" t="n">
        <v>2362</v>
      </c>
      <c r="E113" s="76" t="s">
        <v>2485</v>
      </c>
      <c r="F113" s="257" t="n">
        <v>42523</v>
      </c>
      <c r="G113" s="122" t="s">
        <v>2486</v>
      </c>
      <c r="H113" s="160" t="s">
        <v>2487</v>
      </c>
      <c r="I113" s="122" t="s">
        <v>2488</v>
      </c>
      <c r="J113" s="665" t="n">
        <f aca="false">SUMIFS(Master!$S$2:$S$1697,Master!$G$2:$G$1697,D113)</f>
        <v>0</v>
      </c>
      <c r="K113" s="130" t="n">
        <v>2575</v>
      </c>
    </row>
    <row r="114" s="664" customFormat="true" ht="15" hidden="false" customHeight="false" outlineLevel="0" collapsed="false">
      <c r="A114" s="76" t="s">
        <v>2485</v>
      </c>
      <c r="B114" s="122" t="s">
        <v>2177</v>
      </c>
      <c r="C114" s="122" t="s">
        <v>2178</v>
      </c>
      <c r="D114" s="122" t="n">
        <v>2363</v>
      </c>
      <c r="E114" s="76" t="s">
        <v>2485</v>
      </c>
      <c r="F114" s="257" t="n">
        <v>42523</v>
      </c>
      <c r="G114" s="122" t="s">
        <v>2489</v>
      </c>
      <c r="H114" s="160" t="s">
        <v>2490</v>
      </c>
      <c r="I114" s="122" t="s">
        <v>2491</v>
      </c>
      <c r="J114" s="665" t="n">
        <f aca="false">SUMIFS(Master!$S$2:$S$1697,Master!$G$2:$G$1697,D114)</f>
        <v>0</v>
      </c>
      <c r="K114" s="130" t="n">
        <v>2600</v>
      </c>
    </row>
    <row r="115" s="664" customFormat="true" ht="15" hidden="false" customHeight="false" outlineLevel="0" collapsed="false">
      <c r="A115" s="76" t="s">
        <v>2492</v>
      </c>
      <c r="B115" s="122" t="s">
        <v>2177</v>
      </c>
      <c r="C115" s="122" t="s">
        <v>2178</v>
      </c>
      <c r="D115" s="122" t="n">
        <v>2378</v>
      </c>
      <c r="E115" s="76" t="s">
        <v>2492</v>
      </c>
      <c r="F115" s="257" t="n">
        <v>42544</v>
      </c>
      <c r="G115" s="671" t="s">
        <v>2493</v>
      </c>
      <c r="H115" s="122" t="s">
        <v>2494</v>
      </c>
      <c r="I115" s="122"/>
      <c r="J115" s="665" t="n">
        <f aca="false">SUMIFS(Master!$S$2:$S$1697,Master!$G$2:$G$1697,D115)</f>
        <v>0</v>
      </c>
      <c r="K115" s="130"/>
    </row>
    <row r="116" s="664" customFormat="true" ht="15" hidden="false" customHeight="false" outlineLevel="0" collapsed="false">
      <c r="A116" s="76" t="s">
        <v>2495</v>
      </c>
      <c r="B116" s="122" t="s">
        <v>2177</v>
      </c>
      <c r="C116" s="122" t="s">
        <v>2178</v>
      </c>
      <c r="D116" s="122" t="n">
        <v>2380</v>
      </c>
      <c r="E116" s="76" t="s">
        <v>2495</v>
      </c>
      <c r="F116" s="257" t="n">
        <v>42548</v>
      </c>
      <c r="G116" s="122" t="s">
        <v>2496</v>
      </c>
      <c r="H116" s="122" t="s">
        <v>2497</v>
      </c>
      <c r="I116" s="122"/>
      <c r="J116" s="665" t="n">
        <f aca="false">SUMIFS(Master!$S$2:$S$1697,Master!$G$2:$G$1697,D116)</f>
        <v>0</v>
      </c>
      <c r="K116" s="123"/>
    </row>
    <row r="117" s="664" customFormat="true" ht="15" hidden="false" customHeight="false" outlineLevel="0" collapsed="false">
      <c r="A117" s="76" t="s">
        <v>2495</v>
      </c>
      <c r="B117" s="122" t="s">
        <v>2177</v>
      </c>
      <c r="C117" s="122" t="s">
        <v>2178</v>
      </c>
      <c r="D117" s="122" t="n">
        <v>2381</v>
      </c>
      <c r="E117" s="76" t="s">
        <v>2495</v>
      </c>
      <c r="F117" s="257" t="n">
        <v>42548</v>
      </c>
      <c r="G117" s="122" t="s">
        <v>2498</v>
      </c>
      <c r="H117" s="122" t="s">
        <v>2499</v>
      </c>
      <c r="I117" s="122"/>
      <c r="J117" s="665" t="n">
        <f aca="false">SUMIFS(Master!$S$2:$S$1697,Master!$G$2:$G$1697,D117)</f>
        <v>0</v>
      </c>
      <c r="K117" s="123"/>
    </row>
    <row r="118" s="664" customFormat="true" ht="15" hidden="false" customHeight="false" outlineLevel="0" collapsed="false">
      <c r="A118" s="76" t="s">
        <v>2500</v>
      </c>
      <c r="B118" s="122" t="s">
        <v>2177</v>
      </c>
      <c r="C118" s="122" t="s">
        <v>2178</v>
      </c>
      <c r="D118" s="122" t="n">
        <v>2373</v>
      </c>
      <c r="E118" s="76" t="s">
        <v>2500</v>
      </c>
      <c r="F118" s="257" t="n">
        <v>42536</v>
      </c>
      <c r="G118" s="122" t="s">
        <v>2501</v>
      </c>
      <c r="H118" s="122" t="s">
        <v>2502</v>
      </c>
      <c r="I118" s="122" t="s">
        <v>2503</v>
      </c>
      <c r="J118" s="665" t="n">
        <f aca="false">SUMIFS(Master!$S$2:$S$1697,Master!$G$2:$G$1697,D118)</f>
        <v>0</v>
      </c>
      <c r="K118" s="123" t="n">
        <v>5125</v>
      </c>
    </row>
    <row r="119" s="664" customFormat="true" ht="15" hidden="false" customHeight="false" outlineLevel="0" collapsed="false">
      <c r="A119" s="76" t="s">
        <v>2500</v>
      </c>
      <c r="B119" s="122" t="s">
        <v>2177</v>
      </c>
      <c r="C119" s="122" t="s">
        <v>2178</v>
      </c>
      <c r="D119" s="122" t="n">
        <v>2374</v>
      </c>
      <c r="E119" s="76" t="s">
        <v>2500</v>
      </c>
      <c r="F119" s="257" t="n">
        <v>42536</v>
      </c>
      <c r="G119" s="122" t="s">
        <v>2504</v>
      </c>
      <c r="H119" s="122" t="s">
        <v>2505</v>
      </c>
      <c r="I119" s="122" t="s">
        <v>2506</v>
      </c>
      <c r="J119" s="665" t="n">
        <f aca="false">SUMIFS(Master!$S$2:$S$1697,Master!$G$2:$G$1697,D119)</f>
        <v>0</v>
      </c>
      <c r="K119" s="130" t="n">
        <v>5125</v>
      </c>
    </row>
    <row r="120" s="664" customFormat="true" ht="15" hidden="false" customHeight="false" outlineLevel="0" collapsed="false">
      <c r="A120" s="76" t="s">
        <v>2500</v>
      </c>
      <c r="B120" s="122" t="s">
        <v>2177</v>
      </c>
      <c r="C120" s="122" t="s">
        <v>2178</v>
      </c>
      <c r="D120" s="122" t="n">
        <v>2375</v>
      </c>
      <c r="E120" s="76" t="s">
        <v>2500</v>
      </c>
      <c r="F120" s="257" t="n">
        <v>42536</v>
      </c>
      <c r="G120" s="668" t="s">
        <v>2507</v>
      </c>
      <c r="H120" s="122" t="s">
        <v>2508</v>
      </c>
      <c r="I120" s="122" t="s">
        <v>2509</v>
      </c>
      <c r="J120" s="665" t="n">
        <f aca="false">SUMIFS(Master!$S$2:$S$1697,Master!$G$2:$G$1697,D120)</f>
        <v>0</v>
      </c>
      <c r="K120" s="123" t="n">
        <v>5125</v>
      </c>
    </row>
    <row r="121" s="664" customFormat="true" ht="15" hidden="false" customHeight="false" outlineLevel="0" collapsed="false">
      <c r="A121" s="76" t="s">
        <v>2510</v>
      </c>
      <c r="B121" s="122" t="s">
        <v>2177</v>
      </c>
      <c r="C121" s="122" t="s">
        <v>2178</v>
      </c>
      <c r="D121" s="122" t="n">
        <v>2382</v>
      </c>
      <c r="E121" s="76" t="s">
        <v>2510</v>
      </c>
      <c r="F121" s="257" t="n">
        <v>42556</v>
      </c>
      <c r="G121" s="668"/>
      <c r="H121" s="122" t="s">
        <v>2511</v>
      </c>
      <c r="I121" s="122"/>
      <c r="J121" s="665" t="n">
        <f aca="false">SUMIFS(Master!$S$2:$S$1697,Master!$G$2:$G$1697,D121)</f>
        <v>0</v>
      </c>
      <c r="K121" s="123"/>
    </row>
    <row r="122" s="664" customFormat="true" ht="15" hidden="false" customHeight="false" outlineLevel="0" collapsed="false">
      <c r="A122" s="76" t="s">
        <v>2510</v>
      </c>
      <c r="B122" s="122" t="s">
        <v>2177</v>
      </c>
      <c r="C122" s="122" t="s">
        <v>2178</v>
      </c>
      <c r="D122" s="122" t="n">
        <v>2383</v>
      </c>
      <c r="E122" s="76" t="s">
        <v>2510</v>
      </c>
      <c r="F122" s="257" t="n">
        <v>42555</v>
      </c>
      <c r="G122" s="668"/>
      <c r="H122" s="122" t="s">
        <v>2512</v>
      </c>
      <c r="I122" s="122"/>
      <c r="J122" s="665" t="n">
        <f aca="false">SUMIFS(Master!$S$2:$S$1697,Master!$G$2:$G$1697,D122)</f>
        <v>0</v>
      </c>
      <c r="K122" s="123"/>
    </row>
    <row r="123" s="664" customFormat="true" ht="15" hidden="false" customHeight="false" outlineLevel="0" collapsed="false">
      <c r="A123" s="76" t="s">
        <v>2513</v>
      </c>
      <c r="B123" s="122" t="s">
        <v>2177</v>
      </c>
      <c r="C123" s="122" t="s">
        <v>2178</v>
      </c>
      <c r="D123" s="122" t="n">
        <v>2384</v>
      </c>
      <c r="E123" s="76" t="s">
        <v>2513</v>
      </c>
      <c r="F123" s="257" t="n">
        <v>42558</v>
      </c>
      <c r="G123" s="668"/>
      <c r="H123" s="122" t="s">
        <v>2514</v>
      </c>
      <c r="I123" s="122"/>
      <c r="J123" s="665" t="n">
        <f aca="false">SUMIFS(Master!$S$2:$S$1697,Master!$G$2:$G$1697,D123)</f>
        <v>0</v>
      </c>
      <c r="K123" s="123"/>
    </row>
    <row r="124" s="664" customFormat="true" ht="15" hidden="false" customHeight="false" outlineLevel="0" collapsed="false">
      <c r="A124" s="76" t="s">
        <v>2515</v>
      </c>
      <c r="B124" s="122" t="s">
        <v>2177</v>
      </c>
      <c r="C124" s="122" t="s">
        <v>2178</v>
      </c>
      <c r="D124" s="122" t="n">
        <v>2385</v>
      </c>
      <c r="E124" s="76" t="s">
        <v>2515</v>
      </c>
      <c r="F124" s="257" t="n">
        <v>42559</v>
      </c>
      <c r="G124" s="122" t="s">
        <v>2516</v>
      </c>
      <c r="H124" s="122" t="s">
        <v>2517</v>
      </c>
      <c r="I124" s="122"/>
      <c r="J124" s="665" t="n">
        <f aca="false">SUMIFS(Master!$S$2:$S$1697,Master!$G$2:$G$1697,D124)</f>
        <v>0</v>
      </c>
      <c r="K124" s="130"/>
    </row>
    <row r="125" s="664" customFormat="true" ht="15" hidden="false" customHeight="false" outlineLevel="0" collapsed="false">
      <c r="A125" s="76" t="s">
        <v>2515</v>
      </c>
      <c r="B125" s="122" t="s">
        <v>2177</v>
      </c>
      <c r="C125" s="122" t="s">
        <v>2178</v>
      </c>
      <c r="D125" s="122" t="n">
        <v>2386</v>
      </c>
      <c r="E125" s="76" t="s">
        <v>2515</v>
      </c>
      <c r="F125" s="257" t="n">
        <v>42562</v>
      </c>
      <c r="G125" s="122"/>
      <c r="H125" s="122" t="s">
        <v>2518</v>
      </c>
      <c r="I125" s="122"/>
      <c r="J125" s="665" t="n">
        <f aca="false">SUMIFS(Master!$S$2:$S$1697,Master!$G$2:$G$1697,D125)</f>
        <v>0</v>
      </c>
      <c r="K125" s="123"/>
    </row>
    <row r="126" s="664" customFormat="true" ht="15" hidden="false" customHeight="false" outlineLevel="0" collapsed="false">
      <c r="A126" s="76" t="s">
        <v>2519</v>
      </c>
      <c r="B126" s="122" t="s">
        <v>2177</v>
      </c>
      <c r="C126" s="122" t="s">
        <v>2178</v>
      </c>
      <c r="D126" s="122" t="n">
        <v>2364</v>
      </c>
      <c r="E126" s="76" t="s">
        <v>2519</v>
      </c>
      <c r="F126" s="257" t="n">
        <v>42528</v>
      </c>
      <c r="G126" s="668" t="s">
        <v>2520</v>
      </c>
      <c r="H126" s="122" t="s">
        <v>2521</v>
      </c>
      <c r="I126" s="122" t="s">
        <v>2522</v>
      </c>
      <c r="J126" s="665" t="n">
        <f aca="false">SUMIFS(Master!$S$2:$S$1697,Master!$G$2:$G$1697,D126)</f>
        <v>0</v>
      </c>
      <c r="K126" s="130" t="n">
        <v>2600</v>
      </c>
    </row>
    <row r="127" s="664" customFormat="true" ht="15" hidden="false" customHeight="false" outlineLevel="0" collapsed="false">
      <c r="A127" s="76" t="s">
        <v>2519</v>
      </c>
      <c r="B127" s="122" t="s">
        <v>2177</v>
      </c>
      <c r="C127" s="122" t="s">
        <v>2178</v>
      </c>
      <c r="D127" s="122" t="n">
        <v>2365</v>
      </c>
      <c r="E127" s="76" t="s">
        <v>2519</v>
      </c>
      <c r="F127" s="257" t="n">
        <v>42528</v>
      </c>
      <c r="G127" s="122" t="s">
        <v>2523</v>
      </c>
      <c r="H127" s="122" t="s">
        <v>2524</v>
      </c>
      <c r="I127" s="122" t="s">
        <v>2525</v>
      </c>
      <c r="J127" s="665" t="n">
        <f aca="false">SUMIFS(Master!$S$2:$S$1697,Master!$G$2:$G$1697,D127)</f>
        <v>0</v>
      </c>
      <c r="K127" s="123" t="n">
        <v>2500</v>
      </c>
    </row>
    <row r="128" s="664" customFormat="true" ht="15" hidden="false" customHeight="false" outlineLevel="0" collapsed="false">
      <c r="A128" s="76" t="s">
        <v>2519</v>
      </c>
      <c r="B128" s="122" t="s">
        <v>2177</v>
      </c>
      <c r="C128" s="122" t="s">
        <v>2178</v>
      </c>
      <c r="D128" s="122" t="n">
        <v>2366</v>
      </c>
      <c r="E128" s="76" t="s">
        <v>2519</v>
      </c>
      <c r="F128" s="257" t="n">
        <v>42528</v>
      </c>
      <c r="G128" s="122" t="s">
        <v>2526</v>
      </c>
      <c r="H128" s="122" t="s">
        <v>2527</v>
      </c>
      <c r="I128" s="122" t="s">
        <v>2528</v>
      </c>
      <c r="J128" s="665" t="n">
        <f aca="false">SUMIFS(Master!$S$2:$S$1697,Master!$G$2:$G$1697,D128)</f>
        <v>0</v>
      </c>
      <c r="K128" s="123" t="n">
        <v>2575</v>
      </c>
    </row>
    <row r="129" s="664" customFormat="true" ht="15" hidden="false" customHeight="false" outlineLevel="0" collapsed="false">
      <c r="A129" s="76" t="s">
        <v>2519</v>
      </c>
      <c r="B129" s="122" t="s">
        <v>2177</v>
      </c>
      <c r="C129" s="122" t="s">
        <v>2178</v>
      </c>
      <c r="D129" s="122" t="n">
        <v>2367</v>
      </c>
      <c r="E129" s="76" t="s">
        <v>2519</v>
      </c>
      <c r="F129" s="257" t="n">
        <v>42528</v>
      </c>
      <c r="G129" s="122"/>
      <c r="H129" s="61" t="s">
        <v>2529</v>
      </c>
      <c r="I129" s="122" t="s">
        <v>2530</v>
      </c>
      <c r="J129" s="665" t="n">
        <f aca="false">SUMIFS(Master!$S$2:$S$1697,Master!$G$2:$G$1697,D129)</f>
        <v>0</v>
      </c>
      <c r="K129" s="123" t="n">
        <v>2450</v>
      </c>
    </row>
    <row r="130" s="664" customFormat="true" ht="15" hidden="false" customHeight="false" outlineLevel="0" collapsed="false">
      <c r="A130" s="76" t="s">
        <v>2519</v>
      </c>
      <c r="B130" s="122" t="s">
        <v>2177</v>
      </c>
      <c r="C130" s="122" t="s">
        <v>2178</v>
      </c>
      <c r="D130" s="122" t="n">
        <v>2369</v>
      </c>
      <c r="E130" s="76" t="s">
        <v>2519</v>
      </c>
      <c r="F130" s="257" t="n">
        <v>42536</v>
      </c>
      <c r="G130" s="122"/>
      <c r="H130" s="122" t="s">
        <v>2531</v>
      </c>
      <c r="I130" s="668" t="s">
        <v>2532</v>
      </c>
      <c r="J130" s="665" t="n">
        <f aca="false">SUMIFS(Master!$S$2:$S$1697,Master!$G$2:$G$1697,D130)</f>
        <v>0</v>
      </c>
      <c r="K130" s="123" t="n">
        <v>2575</v>
      </c>
    </row>
    <row r="131" s="664" customFormat="true" ht="15" hidden="false" customHeight="false" outlineLevel="0" collapsed="false">
      <c r="A131" s="76" t="s">
        <v>2519</v>
      </c>
      <c r="B131" s="122" t="s">
        <v>2177</v>
      </c>
      <c r="C131" s="122" t="s">
        <v>2178</v>
      </c>
      <c r="D131" s="122" t="n">
        <v>2370</v>
      </c>
      <c r="E131" s="76" t="s">
        <v>2519</v>
      </c>
      <c r="F131" s="257" t="n">
        <v>42536</v>
      </c>
      <c r="G131" s="668" t="s">
        <v>2533</v>
      </c>
      <c r="H131" s="122" t="s">
        <v>2534</v>
      </c>
      <c r="I131" s="122" t="s">
        <v>2535</v>
      </c>
      <c r="J131" s="665" t="n">
        <f aca="false">SUMIFS(Master!$S$2:$S$1697,Master!$G$2:$G$1697,D131)</f>
        <v>0</v>
      </c>
      <c r="K131" s="123" t="n">
        <v>2650</v>
      </c>
    </row>
    <row r="132" s="664" customFormat="true" ht="15" hidden="false" customHeight="false" outlineLevel="0" collapsed="false">
      <c r="A132" s="76" t="s">
        <v>2519</v>
      </c>
      <c r="B132" s="122" t="s">
        <v>2177</v>
      </c>
      <c r="C132" s="122" t="s">
        <v>2178</v>
      </c>
      <c r="D132" s="122" t="n">
        <v>2371</v>
      </c>
      <c r="E132" s="76" t="s">
        <v>2519</v>
      </c>
      <c r="F132" s="257" t="n">
        <v>42536</v>
      </c>
      <c r="G132" s="668" t="s">
        <v>2536</v>
      </c>
      <c r="H132" s="122" t="s">
        <v>2537</v>
      </c>
      <c r="I132" s="122" t="s">
        <v>2538</v>
      </c>
      <c r="J132" s="665" t="n">
        <f aca="false">SUMIFS(Master!$S$2:$S$1697,Master!$G$2:$G$1697,D132)</f>
        <v>0</v>
      </c>
      <c r="K132" s="123" t="n">
        <v>2575</v>
      </c>
    </row>
    <row r="133" s="664" customFormat="true" ht="15" hidden="false" customHeight="false" outlineLevel="0" collapsed="false">
      <c r="A133" s="76" t="s">
        <v>2519</v>
      </c>
      <c r="B133" s="122" t="s">
        <v>2177</v>
      </c>
      <c r="C133" s="122" t="s">
        <v>2178</v>
      </c>
      <c r="D133" s="122" t="n">
        <v>2372</v>
      </c>
      <c r="E133" s="76" t="s">
        <v>2519</v>
      </c>
      <c r="F133" s="257" t="n">
        <v>42536</v>
      </c>
      <c r="G133" s="122"/>
      <c r="H133" s="122" t="s">
        <v>2539</v>
      </c>
      <c r="I133" s="122" t="s">
        <v>2540</v>
      </c>
      <c r="J133" s="665" t="n">
        <f aca="false">SUMIFS(Master!$S$2:$S$1697,Master!$G$2:$G$1697,D133)</f>
        <v>0</v>
      </c>
      <c r="K133" s="123" t="n">
        <v>2510</v>
      </c>
    </row>
    <row r="134" s="664" customFormat="true" ht="15" hidden="false" customHeight="false" outlineLevel="0" collapsed="false">
      <c r="A134" s="76" t="s">
        <v>2519</v>
      </c>
      <c r="B134" s="122" t="s">
        <v>2177</v>
      </c>
      <c r="C134" s="122" t="s">
        <v>2178</v>
      </c>
      <c r="D134" s="122" t="n">
        <v>2379</v>
      </c>
      <c r="E134" s="76" t="s">
        <v>2519</v>
      </c>
      <c r="F134" s="257" t="n">
        <v>42545</v>
      </c>
      <c r="G134" s="122"/>
      <c r="H134" s="122" t="s">
        <v>2541</v>
      </c>
      <c r="I134" s="122" t="s">
        <v>2542</v>
      </c>
      <c r="J134" s="665" t="n">
        <f aca="false">SUMIFS(Master!$S$2:$S$1697,Master!$G$2:$G$1697,D134)</f>
        <v>0</v>
      </c>
      <c r="K134" s="123" t="n">
        <v>2725</v>
      </c>
    </row>
    <row r="135" s="664" customFormat="true" ht="15" hidden="false" customHeight="false" outlineLevel="0" collapsed="false">
      <c r="A135" s="76" t="s">
        <v>2543</v>
      </c>
      <c r="B135" s="122" t="s">
        <v>2177</v>
      </c>
      <c r="C135" s="122" t="s">
        <v>2178</v>
      </c>
      <c r="D135" s="122" t="n">
        <v>2387</v>
      </c>
      <c r="E135" s="76" t="s">
        <v>2543</v>
      </c>
      <c r="F135" s="257" t="n">
        <v>42565</v>
      </c>
      <c r="G135" s="122"/>
      <c r="H135" s="160" t="s">
        <v>2544</v>
      </c>
      <c r="I135" s="122" t="s">
        <v>2545</v>
      </c>
      <c r="J135" s="665" t="n">
        <f aca="false">SUMIFS(Master!$S$2:$S$1697,Master!$G$2:$G$1697,D135)</f>
        <v>0</v>
      </c>
      <c r="K135" s="123" t="n">
        <v>4800</v>
      </c>
    </row>
    <row r="136" s="664" customFormat="true" ht="15" hidden="false" customHeight="false" outlineLevel="0" collapsed="false">
      <c r="A136" s="76" t="s">
        <v>2543</v>
      </c>
      <c r="B136" s="122" t="s">
        <v>2177</v>
      </c>
      <c r="C136" s="122" t="s">
        <v>2178</v>
      </c>
      <c r="D136" s="122" t="n">
        <v>2388</v>
      </c>
      <c r="E136" s="76" t="s">
        <v>2543</v>
      </c>
      <c r="F136" s="257" t="n">
        <v>42566</v>
      </c>
      <c r="G136" s="122"/>
      <c r="H136" s="160" t="s">
        <v>2546</v>
      </c>
      <c r="I136" s="122" t="s">
        <v>2545</v>
      </c>
      <c r="J136" s="665" t="n">
        <f aca="false">SUMIFS(Master!$S$2:$S$1697,Master!$G$2:$G$1697,D136)</f>
        <v>0</v>
      </c>
      <c r="K136" s="123" t="n">
        <v>4850</v>
      </c>
    </row>
    <row r="137" s="664" customFormat="true" ht="15" hidden="false" customHeight="false" outlineLevel="0" collapsed="false">
      <c r="A137" s="160" t="s">
        <v>2547</v>
      </c>
      <c r="B137" s="122" t="s">
        <v>2177</v>
      </c>
      <c r="C137" s="122" t="s">
        <v>2178</v>
      </c>
      <c r="D137" s="122" t="n">
        <v>2389</v>
      </c>
      <c r="E137" s="160" t="s">
        <v>2547</v>
      </c>
      <c r="F137" s="257" t="n">
        <v>42571</v>
      </c>
      <c r="G137" s="122"/>
      <c r="H137" s="122" t="s">
        <v>2548</v>
      </c>
      <c r="I137" s="122" t="s">
        <v>2549</v>
      </c>
      <c r="J137" s="665" t="n">
        <f aca="false">SUMIFS(Master!$S$2:$S$1697,Master!$G$2:$G$1697,D137)</f>
        <v>0</v>
      </c>
      <c r="K137" s="123" t="n">
        <v>4850</v>
      </c>
    </row>
    <row r="138" s="664" customFormat="true" ht="15" hidden="false" customHeight="false" outlineLevel="0" collapsed="false">
      <c r="A138" s="160" t="s">
        <v>2547</v>
      </c>
      <c r="B138" s="122" t="s">
        <v>2177</v>
      </c>
      <c r="C138" s="122" t="s">
        <v>2178</v>
      </c>
      <c r="D138" s="122" t="n">
        <v>2390</v>
      </c>
      <c r="E138" s="160" t="s">
        <v>2547</v>
      </c>
      <c r="F138" s="257" t="n">
        <v>42572</v>
      </c>
      <c r="G138" s="122"/>
      <c r="H138" s="122" t="s">
        <v>2550</v>
      </c>
      <c r="I138" s="122" t="s">
        <v>2551</v>
      </c>
      <c r="J138" s="665" t="n">
        <f aca="false">SUMIFS(Master!$S$2:$S$1697,Master!$G$2:$G$1697,D138)</f>
        <v>0</v>
      </c>
      <c r="K138" s="123" t="n">
        <v>4850</v>
      </c>
    </row>
    <row r="139" s="664" customFormat="true" ht="15" hidden="false" customHeight="false" outlineLevel="0" collapsed="false">
      <c r="A139" s="160" t="s">
        <v>2552</v>
      </c>
      <c r="B139" s="122" t="s">
        <v>2177</v>
      </c>
      <c r="C139" s="122" t="s">
        <v>2178</v>
      </c>
      <c r="D139" s="122" t="n">
        <v>2391</v>
      </c>
      <c r="E139" s="160" t="s">
        <v>2552</v>
      </c>
      <c r="F139" s="257" t="n">
        <v>42573</v>
      </c>
      <c r="G139" s="122"/>
      <c r="H139" s="122" t="s">
        <v>2553</v>
      </c>
      <c r="I139" s="122" t="s">
        <v>2554</v>
      </c>
      <c r="J139" s="665" t="n">
        <f aca="false">SUMIFS(Master!$S$2:$S$1697,Master!$G$2:$G$1697,D139)</f>
        <v>0</v>
      </c>
      <c r="K139" s="123" t="n">
        <v>4850</v>
      </c>
    </row>
    <row r="140" s="664" customFormat="true" ht="15" hidden="false" customHeight="false" outlineLevel="0" collapsed="false">
      <c r="A140" s="160" t="s">
        <v>2552</v>
      </c>
      <c r="B140" s="122" t="s">
        <v>2177</v>
      </c>
      <c r="C140" s="122" t="s">
        <v>2178</v>
      </c>
      <c r="D140" s="122" t="n">
        <v>2392</v>
      </c>
      <c r="E140" s="160" t="s">
        <v>2552</v>
      </c>
      <c r="F140" s="257" t="n">
        <v>42576</v>
      </c>
      <c r="G140" s="122"/>
      <c r="H140" s="122" t="s">
        <v>2555</v>
      </c>
      <c r="I140" s="122" t="s">
        <v>2556</v>
      </c>
      <c r="J140" s="665" t="n">
        <f aca="false">SUMIFS(Master!$S$2:$S$1697,Master!$G$2:$G$1697,D140)</f>
        <v>0</v>
      </c>
      <c r="K140" s="123" t="n">
        <v>4850</v>
      </c>
    </row>
    <row r="141" s="664" customFormat="true" ht="15" hidden="false" customHeight="false" outlineLevel="0" collapsed="false">
      <c r="A141" s="160" t="s">
        <v>2557</v>
      </c>
      <c r="B141" s="122" t="s">
        <v>2177</v>
      </c>
      <c r="C141" s="122" t="s">
        <v>2178</v>
      </c>
      <c r="D141" s="122" t="n">
        <v>2395</v>
      </c>
      <c r="E141" s="160" t="s">
        <v>2557</v>
      </c>
      <c r="F141" s="257" t="n">
        <v>42606</v>
      </c>
      <c r="G141" s="122"/>
      <c r="H141" s="122" t="s">
        <v>2558</v>
      </c>
      <c r="I141" s="122" t="s">
        <v>2559</v>
      </c>
      <c r="J141" s="665" t="n">
        <f aca="false">SUMIFS(Master!$S$2:$S$1697,Master!$G$2:$G$1697,D141)</f>
        <v>0</v>
      </c>
      <c r="K141" s="123" t="n">
        <v>5750</v>
      </c>
    </row>
    <row r="142" s="664" customFormat="true" ht="15" hidden="false" customHeight="false" outlineLevel="0" collapsed="false">
      <c r="A142" s="160" t="s">
        <v>2557</v>
      </c>
      <c r="B142" s="122" t="s">
        <v>2177</v>
      </c>
      <c r="C142" s="122" t="s">
        <v>2178</v>
      </c>
      <c r="D142" s="122" t="n">
        <v>2396</v>
      </c>
      <c r="E142" s="160" t="s">
        <v>2557</v>
      </c>
      <c r="F142" s="257" t="n">
        <v>42606</v>
      </c>
      <c r="G142" s="122"/>
      <c r="H142" s="122" t="s">
        <v>2558</v>
      </c>
      <c r="I142" s="122" t="s">
        <v>2559</v>
      </c>
      <c r="J142" s="665" t="n">
        <f aca="false">SUMIFS(Master!$S$2:$S$1697,Master!$G$2:$G$1697,D142)</f>
        <v>0</v>
      </c>
      <c r="K142" s="123"/>
    </row>
    <row r="143" s="664" customFormat="true" ht="15" hidden="false" customHeight="false" outlineLevel="0" collapsed="false">
      <c r="A143" s="160" t="s">
        <v>2557</v>
      </c>
      <c r="B143" s="122" t="s">
        <v>2177</v>
      </c>
      <c r="C143" s="122" t="s">
        <v>2178</v>
      </c>
      <c r="D143" s="122" t="n">
        <v>2397</v>
      </c>
      <c r="E143" s="160" t="s">
        <v>2557</v>
      </c>
      <c r="F143" s="257" t="n">
        <v>42607</v>
      </c>
      <c r="G143" s="122"/>
      <c r="H143" s="122" t="s">
        <v>2558</v>
      </c>
      <c r="I143" s="122" t="s">
        <v>2559</v>
      </c>
      <c r="J143" s="665" t="n">
        <f aca="false">SUMIFS(Master!$S$2:$S$1697,Master!$G$2:$G$1697,D143)</f>
        <v>0</v>
      </c>
      <c r="K143" s="123"/>
    </row>
    <row r="144" s="664" customFormat="true" ht="15" hidden="false" customHeight="false" outlineLevel="0" collapsed="false">
      <c r="A144" s="160" t="s">
        <v>2560</v>
      </c>
      <c r="B144" s="122" t="s">
        <v>2177</v>
      </c>
      <c r="C144" s="122" t="s">
        <v>2178</v>
      </c>
      <c r="D144" s="122" t="n">
        <v>23101</v>
      </c>
      <c r="E144" s="160" t="s">
        <v>2560</v>
      </c>
      <c r="F144" s="257" t="n">
        <v>42614</v>
      </c>
      <c r="G144" s="122"/>
      <c r="H144" s="122" t="s">
        <v>2561</v>
      </c>
      <c r="I144" s="122" t="s">
        <v>2562</v>
      </c>
      <c r="J144" s="665" t="n">
        <f aca="false">SUMIFS(Master!$S$2:$S$1697,Master!$G$2:$G$1697,D144)</f>
        <v>0</v>
      </c>
      <c r="K144" s="123" t="n">
        <v>4850</v>
      </c>
    </row>
    <row r="145" s="664" customFormat="true" ht="15" hidden="false" customHeight="false" outlineLevel="0" collapsed="false">
      <c r="A145" s="160" t="s">
        <v>2563</v>
      </c>
      <c r="B145" s="122" t="s">
        <v>2177</v>
      </c>
      <c r="C145" s="122" t="s">
        <v>2178</v>
      </c>
      <c r="D145" s="122" t="n">
        <v>2393</v>
      </c>
      <c r="E145" s="160" t="s">
        <v>2563</v>
      </c>
      <c r="F145" s="257" t="n">
        <v>42586</v>
      </c>
      <c r="G145" s="122"/>
      <c r="H145" s="122" t="s">
        <v>2564</v>
      </c>
      <c r="I145" s="122" t="s">
        <v>2565</v>
      </c>
      <c r="J145" s="665" t="n">
        <f aca="false">SUMIFS(Master!$S$2:$S$1697,Master!$G$2:$G$1697,D145)</f>
        <v>0</v>
      </c>
      <c r="K145" s="123" t="n">
        <v>2850</v>
      </c>
    </row>
    <row r="146" s="664" customFormat="true" ht="15" hidden="false" customHeight="false" outlineLevel="0" collapsed="false">
      <c r="A146" s="160" t="s">
        <v>2563</v>
      </c>
      <c r="B146" s="122" t="s">
        <v>2177</v>
      </c>
      <c r="C146" s="122" t="s">
        <v>2178</v>
      </c>
      <c r="D146" s="122" t="n">
        <v>2394</v>
      </c>
      <c r="E146" s="160" t="s">
        <v>2563</v>
      </c>
      <c r="F146" s="257" t="n">
        <v>42591</v>
      </c>
      <c r="G146" s="122"/>
      <c r="H146" s="122" t="s">
        <v>2566</v>
      </c>
      <c r="I146" s="122" t="s">
        <v>2567</v>
      </c>
      <c r="J146" s="665" t="n">
        <f aca="false">SUMIFS(Master!$S$2:$S$1697,Master!$G$2:$G$1697,D146)</f>
        <v>0</v>
      </c>
      <c r="K146" s="123" t="n">
        <v>2700</v>
      </c>
    </row>
    <row r="147" s="664" customFormat="true" ht="15" hidden="false" customHeight="false" outlineLevel="0" collapsed="false">
      <c r="A147" s="122" t="s">
        <v>2568</v>
      </c>
      <c r="B147" s="122" t="s">
        <v>2177</v>
      </c>
      <c r="C147" s="122" t="s">
        <v>2178</v>
      </c>
      <c r="D147" s="122" t="n">
        <v>2398</v>
      </c>
      <c r="E147" s="122" t="s">
        <v>2568</v>
      </c>
      <c r="F147" s="257" t="n">
        <v>42607</v>
      </c>
      <c r="G147" s="122"/>
      <c r="H147" s="122" t="s">
        <v>2569</v>
      </c>
      <c r="I147" s="122"/>
      <c r="J147" s="665" t="n">
        <f aca="false">SUMIFS(Master!$S$2:$S$1697,Master!$G$2:$G$1697,D147)</f>
        <v>0</v>
      </c>
      <c r="K147" s="123"/>
    </row>
    <row r="148" s="664" customFormat="true" ht="15" hidden="false" customHeight="false" outlineLevel="0" collapsed="false">
      <c r="A148" s="122" t="s">
        <v>2570</v>
      </c>
      <c r="B148" s="122" t="s">
        <v>2177</v>
      </c>
      <c r="C148" s="122" t="s">
        <v>2178</v>
      </c>
      <c r="D148" s="122" t="n">
        <v>2399</v>
      </c>
      <c r="E148" s="122" t="s">
        <v>2570</v>
      </c>
      <c r="F148" s="257" t="n">
        <v>42613</v>
      </c>
      <c r="G148" s="122"/>
      <c r="H148" s="122" t="s">
        <v>2571</v>
      </c>
      <c r="I148" s="122" t="s">
        <v>2572</v>
      </c>
      <c r="J148" s="665" t="n">
        <f aca="false">SUMIFS(Master!$S$2:$S$1697,Master!$G$2:$G$1697,D148)</f>
        <v>0</v>
      </c>
      <c r="K148" s="123" t="n">
        <v>2700</v>
      </c>
    </row>
    <row r="149" s="664" customFormat="true" ht="15" hidden="false" customHeight="false" outlineLevel="0" collapsed="false">
      <c r="A149" s="122" t="s">
        <v>2570</v>
      </c>
      <c r="B149" s="122" t="s">
        <v>2177</v>
      </c>
      <c r="C149" s="122" t="s">
        <v>2178</v>
      </c>
      <c r="D149" s="122" t="n">
        <v>23100</v>
      </c>
      <c r="E149" s="122" t="s">
        <v>2570</v>
      </c>
      <c r="F149" s="257" t="n">
        <v>42613</v>
      </c>
      <c r="G149" s="122"/>
      <c r="H149" s="122" t="s">
        <v>2573</v>
      </c>
      <c r="I149" s="122" t="s">
        <v>2574</v>
      </c>
      <c r="J149" s="665" t="n">
        <f aca="false">SUMIFS(Master!$S$2:$S$1697,Master!$G$2:$G$1697,D149)</f>
        <v>0</v>
      </c>
      <c r="K149" s="123" t="n">
        <v>2450</v>
      </c>
    </row>
    <row r="150" s="664" customFormat="true" ht="15" hidden="false" customHeight="false" outlineLevel="0" collapsed="false">
      <c r="A150" s="122" t="s">
        <v>2575</v>
      </c>
      <c r="B150" s="122" t="s">
        <v>2177</v>
      </c>
      <c r="C150" s="122" t="s">
        <v>2178</v>
      </c>
      <c r="D150" s="122" t="n">
        <v>23102</v>
      </c>
      <c r="E150" s="122" t="s">
        <v>2575</v>
      </c>
      <c r="F150" s="257" t="n">
        <v>42620</v>
      </c>
      <c r="G150" s="122"/>
      <c r="H150" s="122" t="s">
        <v>2576</v>
      </c>
      <c r="I150" s="122" t="s">
        <v>2577</v>
      </c>
      <c r="J150" s="665" t="n">
        <f aca="false">SUMIFS(Master!$S$2:$S$1697,Master!$G$2:$G$1697,D150)</f>
        <v>0</v>
      </c>
      <c r="K150" s="123" t="n">
        <v>2675</v>
      </c>
    </row>
    <row r="151" s="664" customFormat="true" ht="15" hidden="false" customHeight="false" outlineLevel="0" collapsed="false">
      <c r="A151" s="122" t="s">
        <v>2575</v>
      </c>
      <c r="B151" s="122" t="s">
        <v>2177</v>
      </c>
      <c r="C151" s="122" t="s">
        <v>2178</v>
      </c>
      <c r="D151" s="122" t="n">
        <v>23103</v>
      </c>
      <c r="E151" s="122" t="s">
        <v>2575</v>
      </c>
      <c r="F151" s="257" t="n">
        <v>42620</v>
      </c>
      <c r="G151" s="122"/>
      <c r="H151" s="122" t="s">
        <v>2578</v>
      </c>
      <c r="I151" s="122" t="s">
        <v>2579</v>
      </c>
      <c r="J151" s="665" t="n">
        <f aca="false">SUMIFS(Master!$S$2:$S$1697,Master!$G$2:$G$1697,D151)</f>
        <v>0</v>
      </c>
      <c r="K151" s="123" t="n">
        <v>2700</v>
      </c>
    </row>
    <row r="152" s="664" customFormat="true" ht="15" hidden="false" customHeight="false" outlineLevel="0" collapsed="false">
      <c r="A152" s="122" t="s">
        <v>2575</v>
      </c>
      <c r="B152" s="122" t="s">
        <v>2177</v>
      </c>
      <c r="C152" s="122" t="s">
        <v>2178</v>
      </c>
      <c r="D152" s="122" t="n">
        <v>23104</v>
      </c>
      <c r="E152" s="122" t="s">
        <v>2575</v>
      </c>
      <c r="F152" s="426" t="s">
        <v>2580</v>
      </c>
      <c r="G152" s="122"/>
      <c r="H152" s="122" t="s">
        <v>2581</v>
      </c>
      <c r="I152" s="122" t="s">
        <v>2582</v>
      </c>
      <c r="J152" s="665" t="n">
        <f aca="false">SUMIFS(Master!$S$2:$S$1697,Master!$G$2:$G$1697,D152)</f>
        <v>0</v>
      </c>
      <c r="K152" s="123" t="n">
        <v>2700</v>
      </c>
    </row>
    <row r="153" s="664" customFormat="true" ht="15" hidden="false" customHeight="false" outlineLevel="0" collapsed="false">
      <c r="A153" s="122" t="s">
        <v>2575</v>
      </c>
      <c r="B153" s="122" t="s">
        <v>2177</v>
      </c>
      <c r="C153" s="122" t="s">
        <v>2178</v>
      </c>
      <c r="D153" s="122" t="n">
        <v>23105</v>
      </c>
      <c r="E153" s="122" t="s">
        <v>2575</v>
      </c>
      <c r="F153" s="257" t="n">
        <v>42626</v>
      </c>
      <c r="G153" s="122"/>
      <c r="H153" s="122" t="s">
        <v>2583</v>
      </c>
      <c r="I153" s="122" t="s">
        <v>2584</v>
      </c>
      <c r="J153" s="665" t="n">
        <f aca="false">SUMIFS(Master!$S$2:$S$1697,Master!$G$2:$G$1697,D153)</f>
        <v>0</v>
      </c>
      <c r="K153" s="123" t="n">
        <v>2700</v>
      </c>
    </row>
    <row r="154" s="664" customFormat="true" ht="15" hidden="false" customHeight="false" outlineLevel="0" collapsed="false">
      <c r="A154" s="122" t="s">
        <v>2575</v>
      </c>
      <c r="B154" s="122" t="s">
        <v>2177</v>
      </c>
      <c r="C154" s="122" t="s">
        <v>2178</v>
      </c>
      <c r="D154" s="122" t="n">
        <v>23106</v>
      </c>
      <c r="E154" s="122" t="s">
        <v>2575</v>
      </c>
      <c r="F154" s="257" t="n">
        <v>42626</v>
      </c>
      <c r="G154" s="122"/>
      <c r="H154" s="122" t="s">
        <v>2585</v>
      </c>
      <c r="I154" s="122" t="s">
        <v>2586</v>
      </c>
      <c r="J154" s="665" t="n">
        <f aca="false">SUMIFS(Master!$S$2:$S$1697,Master!$G$2:$G$1697,D154)</f>
        <v>0</v>
      </c>
      <c r="K154" s="123" t="n">
        <v>2650</v>
      </c>
    </row>
    <row r="155" s="664" customFormat="true" ht="15" hidden="false" customHeight="false" outlineLevel="0" collapsed="false">
      <c r="A155" s="122" t="s">
        <v>2587</v>
      </c>
      <c r="B155" s="122" t="s">
        <v>2177</v>
      </c>
      <c r="C155" s="122" t="s">
        <v>2178</v>
      </c>
      <c r="D155" s="122" t="n">
        <v>23115</v>
      </c>
      <c r="E155" s="122" t="s">
        <v>2587</v>
      </c>
      <c r="F155" s="257" t="n">
        <v>42654</v>
      </c>
      <c r="G155" s="122"/>
      <c r="H155" s="122" t="s">
        <v>2588</v>
      </c>
      <c r="I155" s="122"/>
      <c r="J155" s="665" t="n">
        <f aca="false">SUMIFS(Master!$S$2:$S$1697,Master!$G$2:$G$1697,D155)</f>
        <v>0</v>
      </c>
      <c r="K155" s="123"/>
    </row>
    <row r="156" s="664" customFormat="true" ht="15" hidden="false" customHeight="false" outlineLevel="0" collapsed="false">
      <c r="A156" s="122" t="s">
        <v>2587</v>
      </c>
      <c r="B156" s="122" t="s">
        <v>2177</v>
      </c>
      <c r="C156" s="122" t="s">
        <v>2178</v>
      </c>
      <c r="D156" s="122" t="n">
        <v>23116</v>
      </c>
      <c r="E156" s="122" t="s">
        <v>2587</v>
      </c>
      <c r="F156" s="257" t="n">
        <v>42655</v>
      </c>
      <c r="G156" s="122"/>
      <c r="H156" s="122" t="s">
        <v>2588</v>
      </c>
      <c r="I156" s="122"/>
      <c r="J156" s="665" t="n">
        <f aca="false">SUMIFS(Master!$S$2:$S$1697,Master!$G$2:$G$1697,D156)</f>
        <v>0</v>
      </c>
      <c r="K156" s="123"/>
    </row>
    <row r="157" s="664" customFormat="true" ht="15" hidden="false" customHeight="false" outlineLevel="0" collapsed="false">
      <c r="A157" s="122" t="s">
        <v>2589</v>
      </c>
      <c r="B157" s="122" t="s">
        <v>2177</v>
      </c>
      <c r="C157" s="122" t="s">
        <v>2178</v>
      </c>
      <c r="D157" s="122" t="n">
        <v>23107</v>
      </c>
      <c r="E157" s="122" t="s">
        <v>2589</v>
      </c>
      <c r="F157" s="257" t="n">
        <v>42635</v>
      </c>
      <c r="G157" s="122"/>
      <c r="H157" s="122" t="s">
        <v>2590</v>
      </c>
      <c r="I157" s="122" t="s">
        <v>2591</v>
      </c>
      <c r="J157" s="665" t="n">
        <f aca="false">SUMIFS(Master!$S$2:$S$1697,Master!$G$2:$G$1697,D157)</f>
        <v>0</v>
      </c>
      <c r="K157" s="123" t="n">
        <v>2550</v>
      </c>
    </row>
    <row r="158" s="664" customFormat="true" ht="15" hidden="false" customHeight="false" outlineLevel="0" collapsed="false">
      <c r="A158" s="122" t="s">
        <v>2589</v>
      </c>
      <c r="B158" s="122" t="s">
        <v>2177</v>
      </c>
      <c r="C158" s="122" t="s">
        <v>2178</v>
      </c>
      <c r="D158" s="122" t="n">
        <v>23108</v>
      </c>
      <c r="E158" s="122" t="s">
        <v>2589</v>
      </c>
      <c r="F158" s="257" t="n">
        <v>42639</v>
      </c>
      <c r="G158" s="122"/>
      <c r="H158" s="122" t="s">
        <v>2592</v>
      </c>
      <c r="I158" s="122" t="s">
        <v>2593</v>
      </c>
      <c r="J158" s="665" t="n">
        <f aca="false">SUMIFS(Master!$S$2:$S$1697,Master!$G$2:$G$1697,D158)</f>
        <v>0</v>
      </c>
      <c r="K158" s="123" t="n">
        <v>2550</v>
      </c>
    </row>
    <row r="159" s="664" customFormat="true" ht="15" hidden="false" customHeight="false" outlineLevel="0" collapsed="false">
      <c r="A159" s="122" t="s">
        <v>2589</v>
      </c>
      <c r="B159" s="122" t="s">
        <v>2177</v>
      </c>
      <c r="C159" s="122" t="s">
        <v>2178</v>
      </c>
      <c r="D159" s="122" t="n">
        <v>23109</v>
      </c>
      <c r="E159" s="122" t="s">
        <v>2589</v>
      </c>
      <c r="F159" s="257" t="n">
        <v>42640</v>
      </c>
      <c r="G159" s="122"/>
      <c r="H159" s="122" t="s">
        <v>2594</v>
      </c>
      <c r="I159" s="122" t="s">
        <v>2595</v>
      </c>
      <c r="J159" s="665" t="n">
        <f aca="false">SUMIFS(Master!$S$2:$S$1697,Master!$G$2:$G$1697,D159)</f>
        <v>0</v>
      </c>
      <c r="K159" s="123" t="n">
        <v>2450</v>
      </c>
    </row>
    <row r="160" s="664" customFormat="true" ht="15" hidden="false" customHeight="false" outlineLevel="0" collapsed="false">
      <c r="A160" s="122" t="s">
        <v>2589</v>
      </c>
      <c r="B160" s="122" t="s">
        <v>2177</v>
      </c>
      <c r="C160" s="122" t="s">
        <v>2178</v>
      </c>
      <c r="D160" s="122" t="n">
        <v>23110</v>
      </c>
      <c r="E160" s="122" t="s">
        <v>2589</v>
      </c>
      <c r="F160" s="257" t="n">
        <v>42640</v>
      </c>
      <c r="G160" s="122"/>
      <c r="H160" s="122" t="s">
        <v>2596</v>
      </c>
      <c r="I160" s="122" t="s">
        <v>2597</v>
      </c>
      <c r="J160" s="665" t="n">
        <f aca="false">SUMIFS(Master!$S$2:$S$1697,Master!$G$2:$G$1697,D160)</f>
        <v>0</v>
      </c>
      <c r="K160" s="123" t="n">
        <v>2450</v>
      </c>
    </row>
    <row r="161" s="664" customFormat="true" ht="15" hidden="false" customHeight="false" outlineLevel="0" collapsed="false">
      <c r="A161" s="122" t="s">
        <v>2598</v>
      </c>
      <c r="B161" s="122" t="s">
        <v>2177</v>
      </c>
      <c r="C161" s="122" t="s">
        <v>2178</v>
      </c>
      <c r="D161" s="122" t="n">
        <v>23118</v>
      </c>
      <c r="E161" s="122" t="s">
        <v>2598</v>
      </c>
      <c r="F161" s="257" t="n">
        <v>42660</v>
      </c>
      <c r="G161" s="122"/>
      <c r="H161" s="122" t="s">
        <v>2599</v>
      </c>
      <c r="I161" s="122"/>
      <c r="J161" s="665" t="n">
        <f aca="false">SUMIFS(Master!$S$2:$S$1697,Master!$G$2:$G$1697,D161)</f>
        <v>0</v>
      </c>
      <c r="K161" s="123"/>
    </row>
    <row r="162" s="664" customFormat="true" ht="15" hidden="false" customHeight="false" outlineLevel="0" collapsed="false">
      <c r="A162" s="122" t="s">
        <v>2600</v>
      </c>
      <c r="B162" s="122" t="s">
        <v>2177</v>
      </c>
      <c r="C162" s="122" t="s">
        <v>2178</v>
      </c>
      <c r="D162" s="122" t="n">
        <v>23119</v>
      </c>
      <c r="E162" s="122" t="s">
        <v>2600</v>
      </c>
      <c r="F162" s="257" t="n">
        <v>42660</v>
      </c>
      <c r="G162" s="122"/>
      <c r="H162" s="122" t="s">
        <v>2601</v>
      </c>
      <c r="I162" s="122"/>
      <c r="J162" s="665" t="n">
        <f aca="false">SUMIFS(Master!$S$2:$S$1697,Master!$G$2:$G$1697,D162)</f>
        <v>0</v>
      </c>
      <c r="K162" s="123"/>
    </row>
    <row r="163" s="664" customFormat="true" ht="15" hidden="false" customHeight="false" outlineLevel="0" collapsed="false">
      <c r="A163" s="122" t="s">
        <v>2602</v>
      </c>
      <c r="B163" s="122" t="s">
        <v>2177</v>
      </c>
      <c r="C163" s="122" t="s">
        <v>2178</v>
      </c>
      <c r="D163" s="122" t="n">
        <v>23120</v>
      </c>
      <c r="E163" s="122" t="s">
        <v>2602</v>
      </c>
      <c r="F163" s="257" t="n">
        <v>42661</v>
      </c>
      <c r="G163" s="122"/>
      <c r="H163" s="122" t="s">
        <v>2603</v>
      </c>
      <c r="I163" s="122"/>
      <c r="J163" s="665" t="n">
        <f aca="false">SUMIFS(Master!$S$2:$S$1697,Master!$G$2:$G$1697,D163)</f>
        <v>0</v>
      </c>
      <c r="K163" s="123"/>
    </row>
    <row r="164" s="664" customFormat="true" ht="15" hidden="false" customHeight="false" outlineLevel="0" collapsed="false">
      <c r="A164" s="122" t="s">
        <v>2602</v>
      </c>
      <c r="B164" s="122" t="s">
        <v>2177</v>
      </c>
      <c r="C164" s="122" t="s">
        <v>2178</v>
      </c>
      <c r="D164" s="122" t="n">
        <v>23121</v>
      </c>
      <c r="E164" s="122" t="s">
        <v>2602</v>
      </c>
      <c r="F164" s="257" t="n">
        <v>42661</v>
      </c>
      <c r="G164" s="122"/>
      <c r="H164" s="122" t="s">
        <v>2603</v>
      </c>
      <c r="I164" s="122"/>
      <c r="J164" s="665" t="n">
        <f aca="false">SUMIFS(Master!$S$2:$S$1697,Master!$G$2:$G$1697,D164)</f>
        <v>0</v>
      </c>
      <c r="K164" s="123"/>
    </row>
    <row r="165" s="664" customFormat="true" ht="15" hidden="false" customHeight="false" outlineLevel="0" collapsed="false">
      <c r="A165" s="122" t="s">
        <v>2602</v>
      </c>
      <c r="B165" s="122" t="s">
        <v>2177</v>
      </c>
      <c r="C165" s="122" t="s">
        <v>2178</v>
      </c>
      <c r="D165" s="122" t="n">
        <v>23122</v>
      </c>
      <c r="E165" s="122" t="s">
        <v>2602</v>
      </c>
      <c r="F165" s="257" t="n">
        <v>42661</v>
      </c>
      <c r="G165" s="122"/>
      <c r="H165" s="122" t="s">
        <v>2603</v>
      </c>
      <c r="I165" s="122"/>
      <c r="J165" s="665" t="n">
        <f aca="false">SUMIFS(Master!$S$2:$S$1697,Master!$G$2:$G$1697,D165)</f>
        <v>0</v>
      </c>
      <c r="K165" s="123"/>
    </row>
    <row r="166" s="664" customFormat="true" ht="15" hidden="false" customHeight="false" outlineLevel="0" collapsed="false">
      <c r="A166" s="122" t="s">
        <v>2604</v>
      </c>
      <c r="B166" s="122" t="s">
        <v>2177</v>
      </c>
      <c r="C166" s="122" t="s">
        <v>2178</v>
      </c>
      <c r="D166" s="122" t="n">
        <v>23111</v>
      </c>
      <c r="E166" s="122" t="s">
        <v>2604</v>
      </c>
      <c r="F166" s="257" t="n">
        <v>42640</v>
      </c>
      <c r="G166" s="122"/>
      <c r="H166" s="122" t="s">
        <v>2605</v>
      </c>
      <c r="I166" s="122" t="s">
        <v>2606</v>
      </c>
      <c r="J166" s="665" t="n">
        <f aca="false">SUMIFS(Master!$S$2:$S$1697,Master!$G$2:$G$1697,D166)</f>
        <v>0</v>
      </c>
      <c r="K166" s="123" t="n">
        <v>2525</v>
      </c>
    </row>
    <row r="167" s="664" customFormat="true" ht="15" hidden="false" customHeight="false" outlineLevel="0" collapsed="false">
      <c r="A167" s="122" t="s">
        <v>2604</v>
      </c>
      <c r="B167" s="122" t="s">
        <v>2177</v>
      </c>
      <c r="C167" s="122" t="s">
        <v>2178</v>
      </c>
      <c r="D167" s="122" t="n">
        <v>23112</v>
      </c>
      <c r="E167" s="122" t="s">
        <v>2604</v>
      </c>
      <c r="F167" s="257" t="n">
        <v>42640</v>
      </c>
      <c r="G167" s="122"/>
      <c r="H167" s="122" t="s">
        <v>2607</v>
      </c>
      <c r="I167" s="122" t="s">
        <v>2608</v>
      </c>
      <c r="J167" s="665" t="n">
        <f aca="false">SUMIFS(Master!$S$2:$S$1697,Master!$G$2:$G$1697,D167)</f>
        <v>0</v>
      </c>
      <c r="K167" s="123" t="n">
        <v>2550</v>
      </c>
    </row>
    <row r="168" s="664" customFormat="true" ht="15" hidden="false" customHeight="false" outlineLevel="0" collapsed="false">
      <c r="A168" s="122" t="s">
        <v>2604</v>
      </c>
      <c r="B168" s="122" t="s">
        <v>2177</v>
      </c>
      <c r="C168" s="122" t="s">
        <v>2178</v>
      </c>
      <c r="D168" s="122" t="n">
        <v>23113</v>
      </c>
      <c r="E168" s="122" t="s">
        <v>2604</v>
      </c>
      <c r="F168" s="257" t="n">
        <v>42648</v>
      </c>
      <c r="G168" s="122"/>
      <c r="H168" s="122" t="s">
        <v>2609</v>
      </c>
      <c r="I168" s="122" t="s">
        <v>2610</v>
      </c>
      <c r="J168" s="665" t="n">
        <f aca="false">SUMIFS(Master!$S$2:$S$1697,Master!$G$2:$G$1697,D168)</f>
        <v>0</v>
      </c>
      <c r="K168" s="123" t="n">
        <v>2650</v>
      </c>
    </row>
    <row r="169" s="664" customFormat="true" ht="15" hidden="false" customHeight="false" outlineLevel="0" collapsed="false">
      <c r="A169" s="122" t="s">
        <v>2604</v>
      </c>
      <c r="B169" s="122" t="s">
        <v>2177</v>
      </c>
      <c r="C169" s="122" t="s">
        <v>2178</v>
      </c>
      <c r="D169" s="122" t="n">
        <v>23114</v>
      </c>
      <c r="E169" s="122" t="s">
        <v>2604</v>
      </c>
      <c r="F169" s="257" t="n">
        <v>42648</v>
      </c>
      <c r="G169" s="122"/>
      <c r="H169" s="122" t="s">
        <v>2611</v>
      </c>
      <c r="I169" s="122" t="s">
        <v>2612</v>
      </c>
      <c r="J169" s="665" t="n">
        <f aca="false">SUMIFS(Master!$S$2:$S$1697,Master!$G$2:$G$1697,D169)</f>
        <v>0</v>
      </c>
      <c r="K169" s="123" t="n">
        <v>2525</v>
      </c>
    </row>
    <row r="170" s="664" customFormat="true" ht="15" hidden="false" customHeight="false" outlineLevel="0" collapsed="false">
      <c r="A170" s="122" t="s">
        <v>2613</v>
      </c>
      <c r="B170" s="122" t="s">
        <v>2177</v>
      </c>
      <c r="C170" s="122" t="s">
        <v>2178</v>
      </c>
      <c r="D170" s="122" t="n">
        <v>23117</v>
      </c>
      <c r="E170" s="122" t="s">
        <v>2613</v>
      </c>
      <c r="F170" s="257" t="n">
        <v>42656</v>
      </c>
      <c r="G170" s="122"/>
      <c r="H170" s="122" t="s">
        <v>2614</v>
      </c>
      <c r="I170" s="122" t="s">
        <v>2615</v>
      </c>
      <c r="J170" s="665" t="n">
        <f aca="false">SUMIFS(Master!$S$2:$S$1697,Master!$G$2:$G$1697,D170)</f>
        <v>0</v>
      </c>
      <c r="K170" s="259" t="n">
        <v>2700</v>
      </c>
    </row>
    <row r="171" s="664" customFormat="true" ht="15" hidden="false" customHeight="false" outlineLevel="0" collapsed="false">
      <c r="A171" s="122" t="s">
        <v>2616</v>
      </c>
      <c r="B171" s="122" t="s">
        <v>2177</v>
      </c>
      <c r="C171" s="122" t="s">
        <v>2178</v>
      </c>
      <c r="D171" s="122" t="n">
        <v>23123</v>
      </c>
      <c r="E171" s="122" t="s">
        <v>2616</v>
      </c>
      <c r="F171" s="257" t="n">
        <v>42662</v>
      </c>
      <c r="G171" s="122"/>
      <c r="H171" s="122" t="s">
        <v>2617</v>
      </c>
      <c r="I171" s="122" t="s">
        <v>2618</v>
      </c>
      <c r="J171" s="665" t="n">
        <f aca="false">SUMIFS(Master!$S$2:$S$1697,Master!$G$2:$G$1697,D171)</f>
        <v>0</v>
      </c>
      <c r="K171" s="123" t="n">
        <v>2650</v>
      </c>
    </row>
    <row r="172" s="664" customFormat="true" ht="15" hidden="false" customHeight="false" outlineLevel="0" collapsed="false">
      <c r="A172" s="122" t="s">
        <v>2616</v>
      </c>
      <c r="B172" s="122" t="s">
        <v>2177</v>
      </c>
      <c r="C172" s="122" t="s">
        <v>2178</v>
      </c>
      <c r="D172" s="122" t="n">
        <v>23124</v>
      </c>
      <c r="E172" s="122" t="s">
        <v>2616</v>
      </c>
      <c r="F172" s="257" t="n">
        <v>42670</v>
      </c>
      <c r="G172" s="122"/>
      <c r="H172" s="122" t="s">
        <v>2619</v>
      </c>
      <c r="I172" s="122" t="s">
        <v>2620</v>
      </c>
      <c r="J172" s="665" t="n">
        <f aca="false">SUMIFS(Master!$S$2:$S$1697,Master!$G$2:$G$1697,D172)</f>
        <v>0</v>
      </c>
      <c r="K172" s="123" t="n">
        <v>2600</v>
      </c>
    </row>
    <row r="173" s="664" customFormat="true" ht="15" hidden="false" customHeight="false" outlineLevel="0" collapsed="false">
      <c r="A173" s="122" t="s">
        <v>2616</v>
      </c>
      <c r="B173" s="122" t="s">
        <v>2177</v>
      </c>
      <c r="C173" s="122" t="s">
        <v>2178</v>
      </c>
      <c r="D173" s="122" t="n">
        <v>23125</v>
      </c>
      <c r="E173" s="122" t="s">
        <v>2616</v>
      </c>
      <c r="F173" s="257" t="n">
        <v>42671</v>
      </c>
      <c r="G173" s="122"/>
      <c r="H173" s="122" t="s">
        <v>2621</v>
      </c>
      <c r="I173" s="122" t="s">
        <v>2622</v>
      </c>
      <c r="J173" s="665" t="n">
        <f aca="false">SUMIFS(Master!$S$2:$S$1697,Master!$G$2:$G$1697,D173)</f>
        <v>0</v>
      </c>
      <c r="K173" s="123" t="n">
        <v>2550</v>
      </c>
    </row>
    <row r="174" s="664" customFormat="true" ht="15" hidden="false" customHeight="false" outlineLevel="0" collapsed="false">
      <c r="A174" s="122" t="s">
        <v>2616</v>
      </c>
      <c r="B174" s="122" t="s">
        <v>2177</v>
      </c>
      <c r="C174" s="122" t="s">
        <v>2178</v>
      </c>
      <c r="D174" s="122" t="n">
        <v>23126</v>
      </c>
      <c r="E174" s="122" t="s">
        <v>2616</v>
      </c>
      <c r="F174" s="257" t="n">
        <v>42674</v>
      </c>
      <c r="G174" s="122"/>
      <c r="H174" s="122" t="s">
        <v>2623</v>
      </c>
      <c r="I174" s="122" t="s">
        <v>2624</v>
      </c>
      <c r="J174" s="665" t="n">
        <f aca="false">SUMIFS(Master!$S$2:$S$1697,Master!$G$2:$G$1697,D174)</f>
        <v>0</v>
      </c>
      <c r="K174" s="123" t="n">
        <v>2550</v>
      </c>
    </row>
    <row r="175" s="664" customFormat="true" ht="15" hidden="false" customHeight="false" outlineLevel="0" collapsed="false">
      <c r="A175" s="122" t="s">
        <v>2625</v>
      </c>
      <c r="B175" s="122" t="s">
        <v>2177</v>
      </c>
      <c r="C175" s="122" t="s">
        <v>2178</v>
      </c>
      <c r="D175" s="122" t="n">
        <v>23127</v>
      </c>
      <c r="E175" s="122" t="s">
        <v>2625</v>
      </c>
      <c r="F175" s="257" t="n">
        <v>42677</v>
      </c>
      <c r="G175" s="122"/>
      <c r="H175" s="122" t="s">
        <v>2626</v>
      </c>
      <c r="I175" s="122" t="s">
        <v>2627</v>
      </c>
      <c r="J175" s="665" t="n">
        <f aca="false">SUMIFS(Master!$S$2:$S$1697,Master!$G$2:$G$1697,D175)</f>
        <v>0</v>
      </c>
      <c r="K175" s="123" t="n">
        <v>2450</v>
      </c>
    </row>
    <row r="176" s="664" customFormat="true" ht="15" hidden="false" customHeight="false" outlineLevel="0" collapsed="false">
      <c r="A176" s="122" t="s">
        <v>2625</v>
      </c>
      <c r="B176" s="122" t="s">
        <v>2177</v>
      </c>
      <c r="C176" s="122" t="s">
        <v>2178</v>
      </c>
      <c r="D176" s="122" t="n">
        <v>23128</v>
      </c>
      <c r="E176" s="122" t="s">
        <v>2625</v>
      </c>
      <c r="F176" s="257" t="n">
        <v>42677</v>
      </c>
      <c r="G176" s="122"/>
      <c r="H176" s="122" t="s">
        <v>2628</v>
      </c>
      <c r="I176" s="122" t="s">
        <v>2629</v>
      </c>
      <c r="J176" s="665" t="n">
        <f aca="false">SUMIFS(Master!$S$2:$S$1697,Master!$G$2:$G$1697,D176)</f>
        <v>0</v>
      </c>
      <c r="K176" s="123" t="n">
        <v>2675</v>
      </c>
    </row>
    <row r="177" s="664" customFormat="true" ht="15" hidden="false" customHeight="false" outlineLevel="0" collapsed="false">
      <c r="A177" s="122" t="s">
        <v>2625</v>
      </c>
      <c r="B177" s="122" t="s">
        <v>2177</v>
      </c>
      <c r="C177" s="122" t="s">
        <v>2178</v>
      </c>
      <c r="D177" s="122" t="n">
        <v>23129</v>
      </c>
      <c r="E177" s="122" t="s">
        <v>2625</v>
      </c>
      <c r="F177" s="257" t="n">
        <v>42677</v>
      </c>
      <c r="G177" s="122"/>
      <c r="H177" s="122" t="s">
        <v>2630</v>
      </c>
      <c r="I177" s="122" t="s">
        <v>2631</v>
      </c>
      <c r="J177" s="665" t="n">
        <f aca="false">SUMIFS(Master!$S$2:$S$1697,Master!$G$2:$G$1697,D177)</f>
        <v>0</v>
      </c>
      <c r="K177" s="123" t="n">
        <v>2550</v>
      </c>
    </row>
    <row r="178" s="664" customFormat="true" ht="15" hidden="false" customHeight="false" outlineLevel="0" collapsed="false">
      <c r="A178" s="122" t="s">
        <v>2632</v>
      </c>
      <c r="B178" s="122" t="s">
        <v>2177</v>
      </c>
      <c r="C178" s="122" t="s">
        <v>2178</v>
      </c>
      <c r="D178" s="122" t="n">
        <v>23130</v>
      </c>
      <c r="E178" s="122" t="s">
        <v>2632</v>
      </c>
      <c r="F178" s="257" t="n">
        <v>42685</v>
      </c>
      <c r="G178" s="122"/>
      <c r="H178" s="122" t="s">
        <v>2633</v>
      </c>
      <c r="I178" s="122" t="s">
        <v>2634</v>
      </c>
      <c r="J178" s="665" t="n">
        <f aca="false">SUMIFS(Master!$S$2:$S$1697,Master!$G$2:$G$1697,D178)</f>
        <v>0</v>
      </c>
      <c r="K178" s="123" t="n">
        <v>2500</v>
      </c>
    </row>
    <row r="179" s="664" customFormat="true" ht="15" hidden="false" customHeight="false" outlineLevel="0" collapsed="false">
      <c r="A179" s="122" t="s">
        <v>2635</v>
      </c>
      <c r="B179" s="122" t="s">
        <v>2177</v>
      </c>
      <c r="C179" s="122" t="s">
        <v>2178</v>
      </c>
      <c r="D179" s="122" t="n">
        <v>23131</v>
      </c>
      <c r="E179" s="122" t="s">
        <v>2635</v>
      </c>
      <c r="F179" s="257" t="n">
        <v>42691</v>
      </c>
      <c r="G179" s="122"/>
      <c r="H179" s="122" t="s">
        <v>2636</v>
      </c>
      <c r="I179" s="122" t="s">
        <v>2637</v>
      </c>
      <c r="J179" s="665" t="n">
        <f aca="false">SUMIFS(Master!$S$2:$S$1697,Master!$G$2:$G$1697,D179)</f>
        <v>0</v>
      </c>
      <c r="K179" s="123" t="n">
        <v>2450</v>
      </c>
    </row>
    <row r="180" s="664" customFormat="true" ht="15" hidden="false" customHeight="false" outlineLevel="0" collapsed="false">
      <c r="A180" s="122" t="s">
        <v>2635</v>
      </c>
      <c r="B180" s="122" t="s">
        <v>2177</v>
      </c>
      <c r="C180" s="122" t="s">
        <v>2178</v>
      </c>
      <c r="D180" s="122" t="n">
        <v>23132</v>
      </c>
      <c r="E180" s="122" t="s">
        <v>2635</v>
      </c>
      <c r="F180" s="257" t="n">
        <v>42696</v>
      </c>
      <c r="G180" s="122"/>
      <c r="H180" s="122" t="s">
        <v>2638</v>
      </c>
      <c r="I180" s="122" t="s">
        <v>2639</v>
      </c>
      <c r="J180" s="665" t="n">
        <f aca="false">SUMIFS(Master!$S$2:$S$1697,Master!$G$2:$G$1697,D180)</f>
        <v>0</v>
      </c>
      <c r="K180" s="123" t="n">
        <v>2600</v>
      </c>
    </row>
    <row r="181" s="664" customFormat="true" ht="15" hidden="false" customHeight="false" outlineLevel="0" collapsed="false">
      <c r="A181" s="122" t="s">
        <v>2635</v>
      </c>
      <c r="B181" s="122" t="s">
        <v>2177</v>
      </c>
      <c r="C181" s="122" t="s">
        <v>2178</v>
      </c>
      <c r="D181" s="122" t="n">
        <v>23133</v>
      </c>
      <c r="E181" s="122" t="s">
        <v>2635</v>
      </c>
      <c r="F181" s="257" t="n">
        <v>42696</v>
      </c>
      <c r="G181" s="122"/>
      <c r="H181" s="122" t="s">
        <v>2640</v>
      </c>
      <c r="I181" s="122" t="s">
        <v>2641</v>
      </c>
      <c r="J181" s="665" t="n">
        <f aca="false">SUMIFS(Master!$S$2:$S$1697,Master!$G$2:$G$1697,D181)</f>
        <v>0</v>
      </c>
      <c r="K181" s="123" t="n">
        <v>2600</v>
      </c>
    </row>
    <row r="182" s="664" customFormat="true" ht="15" hidden="false" customHeight="false" outlineLevel="0" collapsed="false">
      <c r="A182" s="122" t="s">
        <v>2635</v>
      </c>
      <c r="B182" s="122" t="s">
        <v>2177</v>
      </c>
      <c r="C182" s="122" t="s">
        <v>2178</v>
      </c>
      <c r="D182" s="122" t="n">
        <v>23134</v>
      </c>
      <c r="E182" s="122" t="s">
        <v>2635</v>
      </c>
      <c r="F182" s="257" t="n">
        <v>42696</v>
      </c>
      <c r="G182" s="122"/>
      <c r="H182" s="122" t="s">
        <v>2642</v>
      </c>
      <c r="I182" s="122" t="s">
        <v>2643</v>
      </c>
      <c r="J182" s="665" t="n">
        <f aca="false">SUMIFS(Master!$S$2:$S$1697,Master!$G$2:$G$1697,D182)</f>
        <v>0</v>
      </c>
      <c r="K182" s="123" t="n">
        <v>2600</v>
      </c>
    </row>
    <row r="183" s="664" customFormat="true" ht="15" hidden="false" customHeight="false" outlineLevel="0" collapsed="false">
      <c r="A183" s="122" t="s">
        <v>2635</v>
      </c>
      <c r="B183" s="122" t="s">
        <v>2177</v>
      </c>
      <c r="C183" s="122" t="s">
        <v>2178</v>
      </c>
      <c r="D183" s="122" t="n">
        <v>23136</v>
      </c>
      <c r="E183" s="122" t="s">
        <v>2635</v>
      </c>
      <c r="F183" s="257" t="n">
        <v>42697</v>
      </c>
      <c r="G183" s="122"/>
      <c r="H183" s="122" t="s">
        <v>2644</v>
      </c>
      <c r="I183" s="122" t="s">
        <v>2645</v>
      </c>
      <c r="J183" s="665" t="n">
        <f aca="false">SUMIFS(Master!$S$2:$S$1697,Master!$G$2:$G$1697,D183)</f>
        <v>0</v>
      </c>
      <c r="K183" s="123" t="n">
        <v>2700</v>
      </c>
    </row>
    <row r="184" s="664" customFormat="true" ht="15" hidden="false" customHeight="false" outlineLevel="0" collapsed="false">
      <c r="A184" s="122" t="s">
        <v>2635</v>
      </c>
      <c r="B184" s="122" t="s">
        <v>2177</v>
      </c>
      <c r="C184" s="122" t="s">
        <v>2178</v>
      </c>
      <c r="D184" s="122" t="n">
        <v>23137</v>
      </c>
      <c r="E184" s="122" t="s">
        <v>2635</v>
      </c>
      <c r="F184" s="257" t="n">
        <v>42697</v>
      </c>
      <c r="G184" s="122"/>
      <c r="H184" s="122" t="s">
        <v>2646</v>
      </c>
      <c r="I184" s="122" t="s">
        <v>2647</v>
      </c>
      <c r="J184" s="665" t="n">
        <f aca="false">SUMIFS(Master!$S$2:$S$1697,Master!$G$2:$G$1697,D184)</f>
        <v>0</v>
      </c>
      <c r="K184" s="123" t="n">
        <v>2750</v>
      </c>
    </row>
    <row r="185" s="664" customFormat="true" ht="15" hidden="false" customHeight="false" outlineLevel="0" collapsed="false">
      <c r="A185" s="122" t="s">
        <v>2635</v>
      </c>
      <c r="B185" s="122" t="s">
        <v>2177</v>
      </c>
      <c r="C185" s="122" t="s">
        <v>2178</v>
      </c>
      <c r="D185" s="122" t="n">
        <v>23138</v>
      </c>
      <c r="E185" s="122" t="s">
        <v>2635</v>
      </c>
      <c r="F185" s="257" t="n">
        <v>42697</v>
      </c>
      <c r="G185" s="122"/>
      <c r="H185" s="122" t="s">
        <v>2648</v>
      </c>
      <c r="I185" s="122" t="s">
        <v>2649</v>
      </c>
      <c r="J185" s="665" t="n">
        <f aca="false">SUMIFS(Master!$S$2:$S$1697,Master!$G$2:$G$1697,D185)</f>
        <v>0</v>
      </c>
      <c r="K185" s="123" t="n">
        <v>2725</v>
      </c>
    </row>
    <row r="186" s="664" customFormat="true" ht="15" hidden="false" customHeight="false" outlineLevel="0" collapsed="false">
      <c r="A186" s="122" t="s">
        <v>2635</v>
      </c>
      <c r="B186" s="122" t="s">
        <v>2177</v>
      </c>
      <c r="C186" s="122" t="s">
        <v>2178</v>
      </c>
      <c r="D186" s="122" t="n">
        <v>23139</v>
      </c>
      <c r="E186" s="122" t="s">
        <v>2635</v>
      </c>
      <c r="F186" s="257" t="n">
        <v>42697</v>
      </c>
      <c r="G186" s="122"/>
      <c r="H186" s="122" t="s">
        <v>2650</v>
      </c>
      <c r="I186" s="122" t="s">
        <v>2651</v>
      </c>
      <c r="J186" s="665" t="n">
        <f aca="false">SUMIFS(Master!$S$2:$S$1697,Master!$G$2:$G$1697,D186)</f>
        <v>0</v>
      </c>
      <c r="K186" s="123" t="n">
        <v>2450</v>
      </c>
    </row>
    <row r="187" s="664" customFormat="true" ht="15" hidden="false" customHeight="false" outlineLevel="0" collapsed="false">
      <c r="A187" s="122" t="s">
        <v>2652</v>
      </c>
      <c r="B187" s="122" t="s">
        <v>2177</v>
      </c>
      <c r="C187" s="122" t="s">
        <v>2178</v>
      </c>
      <c r="D187" s="122" t="n">
        <v>23140</v>
      </c>
      <c r="E187" s="122" t="s">
        <v>2652</v>
      </c>
      <c r="F187" s="61" t="n">
        <v>42704</v>
      </c>
      <c r="G187" s="122"/>
      <c r="H187" s="122" t="s">
        <v>2653</v>
      </c>
      <c r="I187" s="122" t="s">
        <v>2654</v>
      </c>
      <c r="J187" s="665" t="n">
        <f aca="false">SUMIFS(Master!$S$2:$S$1697,Master!$G$2:$G$1697,D187)</f>
        <v>0</v>
      </c>
      <c r="K187" s="123" t="n">
        <v>2450</v>
      </c>
    </row>
    <row r="188" s="664" customFormat="true" ht="15" hidden="false" customHeight="false" outlineLevel="0" collapsed="false">
      <c r="A188" s="122" t="s">
        <v>2652</v>
      </c>
      <c r="B188" s="122" t="s">
        <v>2177</v>
      </c>
      <c r="C188" s="122" t="s">
        <v>2178</v>
      </c>
      <c r="D188" s="122" t="n">
        <v>23141</v>
      </c>
      <c r="E188" s="122" t="s">
        <v>2652</v>
      </c>
      <c r="F188" s="61" t="n">
        <v>42704</v>
      </c>
      <c r="G188" s="122"/>
      <c r="H188" s="122" t="s">
        <v>2655</v>
      </c>
      <c r="I188" s="122" t="s">
        <v>2656</v>
      </c>
      <c r="J188" s="665" t="n">
        <f aca="false">SUMIFS(Master!$S$2:$S$1697,Master!$G$2:$G$1697,D188)</f>
        <v>0</v>
      </c>
      <c r="K188" s="123" t="n">
        <v>2600</v>
      </c>
    </row>
    <row r="189" s="664" customFormat="true" ht="15" hidden="false" customHeight="false" outlineLevel="0" collapsed="false">
      <c r="A189" s="122" t="s">
        <v>2652</v>
      </c>
      <c r="B189" s="122" t="s">
        <v>2177</v>
      </c>
      <c r="C189" s="122" t="s">
        <v>2178</v>
      </c>
      <c r="D189" s="122" t="n">
        <v>23142</v>
      </c>
      <c r="E189" s="122" t="s">
        <v>2652</v>
      </c>
      <c r="F189" s="61" t="n">
        <v>42704</v>
      </c>
      <c r="G189" s="122"/>
      <c r="H189" s="122" t="s">
        <v>2657</v>
      </c>
      <c r="I189" s="122" t="s">
        <v>2658</v>
      </c>
      <c r="J189" s="665" t="n">
        <f aca="false">SUMIFS(Master!$S$2:$S$1697,Master!$G$2:$G$1697,D189)</f>
        <v>0</v>
      </c>
      <c r="K189" s="123" t="n">
        <v>2600</v>
      </c>
    </row>
    <row r="190" s="664" customFormat="true" ht="15" hidden="false" customHeight="false" outlineLevel="0" collapsed="false">
      <c r="A190" s="122" t="s">
        <v>2652</v>
      </c>
      <c r="B190" s="122" t="s">
        <v>2177</v>
      </c>
      <c r="C190" s="122" t="s">
        <v>2178</v>
      </c>
      <c r="D190" s="122" t="n">
        <v>23143</v>
      </c>
      <c r="E190" s="122" t="s">
        <v>2652</v>
      </c>
      <c r="F190" s="61" t="n">
        <v>42704</v>
      </c>
      <c r="G190" s="122"/>
      <c r="H190" s="122" t="s">
        <v>2659</v>
      </c>
      <c r="I190" s="122" t="s">
        <v>2660</v>
      </c>
      <c r="J190" s="665" t="n">
        <f aca="false">SUMIFS(Master!$S$2:$S$1697,Master!$G$2:$G$1697,D190)</f>
        <v>0</v>
      </c>
      <c r="K190" s="123" t="n">
        <v>2600</v>
      </c>
    </row>
    <row r="191" s="664" customFormat="true" ht="15" hidden="false" customHeight="false" outlineLevel="0" collapsed="false">
      <c r="A191" s="122" t="s">
        <v>2652</v>
      </c>
      <c r="B191" s="122" t="s">
        <v>2177</v>
      </c>
      <c r="C191" s="122" t="s">
        <v>2178</v>
      </c>
      <c r="D191" s="122" t="n">
        <v>23144</v>
      </c>
      <c r="E191" s="122" t="s">
        <v>2652</v>
      </c>
      <c r="F191" s="61" t="n">
        <v>42704</v>
      </c>
      <c r="G191" s="122"/>
      <c r="H191" s="122" t="s">
        <v>2661</v>
      </c>
      <c r="I191" s="122" t="s">
        <v>2662</v>
      </c>
      <c r="J191" s="665" t="n">
        <f aca="false">SUMIFS(Master!$S$2:$S$1697,Master!$G$2:$G$1697,D191)</f>
        <v>0</v>
      </c>
      <c r="K191" s="123" t="n">
        <v>2450</v>
      </c>
    </row>
    <row r="192" s="664" customFormat="true" ht="15" hidden="false" customHeight="false" outlineLevel="0" collapsed="false">
      <c r="A192" s="122" t="s">
        <v>2663</v>
      </c>
      <c r="B192" s="122" t="s">
        <v>2177</v>
      </c>
      <c r="C192" s="122" t="s">
        <v>2178</v>
      </c>
      <c r="D192" s="122" t="n">
        <v>23145</v>
      </c>
      <c r="E192" s="122" t="s">
        <v>2663</v>
      </c>
      <c r="F192" s="61" t="n">
        <v>42709</v>
      </c>
      <c r="G192" s="122"/>
      <c r="H192" s="122" t="s">
        <v>2664</v>
      </c>
      <c r="I192" s="122" t="s">
        <v>2665</v>
      </c>
      <c r="J192" s="665" t="n">
        <f aca="false">SUMIFS(Master!$S$2:$S$1697,Master!$G$2:$G$1697,D192)</f>
        <v>0</v>
      </c>
      <c r="K192" s="123" t="n">
        <v>2500</v>
      </c>
    </row>
    <row r="193" s="664" customFormat="true" ht="15" hidden="false" customHeight="false" outlineLevel="0" collapsed="false">
      <c r="A193" s="122" t="s">
        <v>2663</v>
      </c>
      <c r="B193" s="122" t="s">
        <v>2177</v>
      </c>
      <c r="C193" s="122" t="s">
        <v>2178</v>
      </c>
      <c r="D193" s="122" t="n">
        <v>23146</v>
      </c>
      <c r="E193" s="122" t="s">
        <v>2663</v>
      </c>
      <c r="F193" s="61" t="n">
        <v>42709</v>
      </c>
      <c r="G193" s="122"/>
      <c r="H193" s="122" t="s">
        <v>2666</v>
      </c>
      <c r="I193" s="122" t="s">
        <v>2667</v>
      </c>
      <c r="J193" s="665" t="n">
        <f aca="false">SUMIFS(Master!$S$2:$S$1697,Master!$G$2:$G$1697,D193)</f>
        <v>0</v>
      </c>
      <c r="K193" s="123" t="n">
        <v>2775</v>
      </c>
    </row>
    <row r="194" s="664" customFormat="true" ht="15" hidden="false" customHeight="false" outlineLevel="0" collapsed="false">
      <c r="A194" s="122" t="s">
        <v>2663</v>
      </c>
      <c r="B194" s="122" t="s">
        <v>2177</v>
      </c>
      <c r="C194" s="122" t="s">
        <v>2178</v>
      </c>
      <c r="D194" s="122" t="n">
        <v>23147</v>
      </c>
      <c r="E194" s="122" t="s">
        <v>2663</v>
      </c>
      <c r="F194" s="61" t="n">
        <v>42709</v>
      </c>
      <c r="G194" s="122"/>
      <c r="H194" s="122" t="s">
        <v>2668</v>
      </c>
      <c r="I194" s="122" t="s">
        <v>2669</v>
      </c>
      <c r="J194" s="665" t="n">
        <f aca="false">SUMIFS(Master!$S$2:$S$1697,Master!$G$2:$G$1697,D194)</f>
        <v>0</v>
      </c>
      <c r="K194" s="123" t="n">
        <v>2625</v>
      </c>
    </row>
    <row r="195" s="664" customFormat="true" ht="15" hidden="false" customHeight="false" outlineLevel="0" collapsed="false">
      <c r="A195" s="122" t="s">
        <v>2663</v>
      </c>
      <c r="B195" s="122" t="s">
        <v>2177</v>
      </c>
      <c r="C195" s="122" t="s">
        <v>2178</v>
      </c>
      <c r="D195" s="122" t="n">
        <v>23148</v>
      </c>
      <c r="E195" s="122" t="s">
        <v>2663</v>
      </c>
      <c r="F195" s="61" t="n">
        <v>42709</v>
      </c>
      <c r="G195" s="122"/>
      <c r="H195" s="122" t="s">
        <v>2670</v>
      </c>
      <c r="I195" s="122" t="s">
        <v>2671</v>
      </c>
      <c r="J195" s="665" t="n">
        <f aca="false">SUMIFS(Master!$S$2:$S$1697,Master!$G$2:$G$1697,D195)</f>
        <v>0</v>
      </c>
      <c r="K195" s="123" t="n">
        <v>2600</v>
      </c>
    </row>
    <row r="196" s="664" customFormat="true" ht="15" hidden="false" customHeight="false" outlineLevel="0" collapsed="false">
      <c r="A196" s="122" t="s">
        <v>2663</v>
      </c>
      <c r="B196" s="122" t="s">
        <v>2177</v>
      </c>
      <c r="C196" s="122" t="s">
        <v>2178</v>
      </c>
      <c r="D196" s="122" t="n">
        <v>23149</v>
      </c>
      <c r="E196" s="122" t="s">
        <v>2663</v>
      </c>
      <c r="F196" s="61" t="n">
        <v>42719</v>
      </c>
      <c r="G196" s="122"/>
      <c r="H196" s="122" t="s">
        <v>2672</v>
      </c>
      <c r="I196" s="122" t="s">
        <v>2673</v>
      </c>
      <c r="J196" s="665" t="n">
        <f aca="false">SUMIFS(Master!$S$2:$S$1697,Master!$G$2:$G$1697,D196)</f>
        <v>0</v>
      </c>
      <c r="K196" s="123" t="n">
        <v>2450</v>
      </c>
    </row>
    <row r="197" s="664" customFormat="true" ht="15" hidden="false" customHeight="false" outlineLevel="0" collapsed="false">
      <c r="A197" s="122" t="s">
        <v>2674</v>
      </c>
      <c r="B197" s="122" t="s">
        <v>2177</v>
      </c>
      <c r="C197" s="122" t="s">
        <v>2178</v>
      </c>
      <c r="D197" s="122" t="n">
        <v>23150</v>
      </c>
      <c r="E197" s="122" t="s">
        <v>2674</v>
      </c>
      <c r="F197" s="61" t="n">
        <v>42786</v>
      </c>
      <c r="G197" s="122"/>
      <c r="H197" s="122" t="s">
        <v>2675</v>
      </c>
      <c r="I197" s="122" t="s">
        <v>2676</v>
      </c>
      <c r="J197" s="665" t="n">
        <f aca="false">SUMIFS(Master!$S$2:$S$1697,Master!$G$2:$G$1697,D197)</f>
        <v>0</v>
      </c>
      <c r="K197" s="123" t="n">
        <v>4850</v>
      </c>
    </row>
    <row r="198" s="664" customFormat="true" ht="15" hidden="false" customHeight="false" outlineLevel="0" collapsed="false">
      <c r="A198" s="122" t="s">
        <v>2677</v>
      </c>
      <c r="B198" s="122" t="s">
        <v>2177</v>
      </c>
      <c r="C198" s="122" t="s">
        <v>2178</v>
      </c>
      <c r="D198" s="122" t="n">
        <v>23151</v>
      </c>
      <c r="E198" s="122" t="s">
        <v>2677</v>
      </c>
      <c r="F198" s="61" t="n">
        <v>42835</v>
      </c>
      <c r="G198" s="122"/>
      <c r="H198" s="122"/>
      <c r="I198" s="122"/>
      <c r="J198" s="665" t="n">
        <f aca="false">SUMIFS(Master!$S$2:$S$1697,Master!$G$2:$G$1697,D198)</f>
        <v>0</v>
      </c>
      <c r="K198" s="123" t="n">
        <v>1640</v>
      </c>
    </row>
    <row r="199" s="664" customFormat="true" ht="15" hidden="false" customHeight="false" outlineLevel="0" collapsed="false">
      <c r="A199" s="122" t="s">
        <v>2678</v>
      </c>
      <c r="B199" s="122" t="s">
        <v>2177</v>
      </c>
      <c r="C199" s="122" t="s">
        <v>2178</v>
      </c>
      <c r="D199" s="122" t="n">
        <v>23153</v>
      </c>
      <c r="E199" s="122" t="s">
        <v>2678</v>
      </c>
      <c r="F199" s="61" t="n">
        <v>42863</v>
      </c>
      <c r="G199" s="122"/>
      <c r="H199" s="122"/>
      <c r="I199" s="122"/>
      <c r="J199" s="665" t="n">
        <f aca="false">SUMIFS(Master!$S$2:$S$1697,Master!$G$2:$G$1697,D199)</f>
        <v>0</v>
      </c>
      <c r="K199" s="123" t="n">
        <v>750</v>
      </c>
    </row>
    <row r="200" s="664" customFormat="true" ht="15" hidden="false" customHeight="false" outlineLevel="0" collapsed="false">
      <c r="A200" s="122" t="s">
        <v>2679</v>
      </c>
      <c r="B200" s="122" t="s">
        <v>2177</v>
      </c>
      <c r="C200" s="122" t="s">
        <v>2178</v>
      </c>
      <c r="D200" s="122" t="n">
        <v>23152</v>
      </c>
      <c r="E200" s="122" t="s">
        <v>2679</v>
      </c>
      <c r="F200" s="61" t="n">
        <v>42863</v>
      </c>
      <c r="G200" s="122"/>
      <c r="H200" s="122"/>
      <c r="I200" s="122"/>
      <c r="J200" s="665" t="n">
        <f aca="false">SUMIFS(Master!$S$2:$S$1697,Master!$G$2:$G$1697,D200)</f>
        <v>0</v>
      </c>
      <c r="K200" s="123"/>
    </row>
    <row r="201" s="664" customFormat="true" ht="15" hidden="false" customHeight="false" outlineLevel="0" collapsed="false">
      <c r="A201" s="122" t="s">
        <v>2680</v>
      </c>
      <c r="B201" s="122" t="s">
        <v>2177</v>
      </c>
      <c r="C201" s="122" t="s">
        <v>2178</v>
      </c>
      <c r="D201" s="122" t="n">
        <v>23154</v>
      </c>
      <c r="E201" s="122" t="s">
        <v>2680</v>
      </c>
      <c r="F201" s="61" t="n">
        <v>42865</v>
      </c>
      <c r="G201" s="122"/>
      <c r="H201" s="122"/>
      <c r="I201" s="122"/>
      <c r="J201" s="665" t="n">
        <f aca="false">SUMIFS(Master!$S$2:$S$1697,Master!$G$2:$G$1697,D201)</f>
        <v>0</v>
      </c>
      <c r="K201" s="123"/>
    </row>
    <row r="202" s="664" customFormat="true" ht="15" hidden="false" customHeight="false" outlineLevel="0" collapsed="false">
      <c r="A202" s="122" t="s">
        <v>2680</v>
      </c>
      <c r="B202" s="122" t="s">
        <v>2177</v>
      </c>
      <c r="C202" s="122" t="s">
        <v>2178</v>
      </c>
      <c r="D202" s="122" t="n">
        <v>23155</v>
      </c>
      <c r="E202" s="122" t="s">
        <v>2680</v>
      </c>
      <c r="F202" s="61" t="n">
        <v>42865</v>
      </c>
      <c r="G202" s="122"/>
      <c r="H202" s="122"/>
      <c r="I202" s="122"/>
      <c r="J202" s="665" t="n">
        <f aca="false">SUMIFS(Master!$S$2:$S$1697,Master!$G$2:$G$1697,D202)</f>
        <v>0</v>
      </c>
      <c r="K202" s="123"/>
    </row>
    <row r="203" s="664" customFormat="true" ht="15" hidden="false" customHeight="false" outlineLevel="0" collapsed="false">
      <c r="A203" s="122" t="s">
        <v>2680</v>
      </c>
      <c r="B203" s="122" t="s">
        <v>2177</v>
      </c>
      <c r="C203" s="122" t="s">
        <v>2178</v>
      </c>
      <c r="D203" s="122" t="n">
        <v>23156</v>
      </c>
      <c r="E203" s="122" t="s">
        <v>2680</v>
      </c>
      <c r="F203" s="61" t="n">
        <v>42865</v>
      </c>
      <c r="G203" s="122"/>
      <c r="H203" s="122"/>
      <c r="I203" s="122"/>
      <c r="J203" s="665" t="n">
        <f aca="false">SUMIFS(Master!$S$2:$S$1697,Master!$G$2:$G$1697,D203)</f>
        <v>0</v>
      </c>
      <c r="K203" s="123"/>
    </row>
    <row r="204" customFormat="false" ht="15" hidden="false" customHeight="false" outlineLevel="0" collapsed="false">
      <c r="J204" s="654" t="n">
        <f aca="false">SUM(J2:J203)</f>
        <v>122498.16</v>
      </c>
      <c r="K204" s="654" t="n">
        <f aca="false">SUM(K2:K203)</f>
        <v>544216</v>
      </c>
      <c r="L204" s="654" t="n">
        <f aca="false">SUM(J204:K204)</f>
        <v>666714.16</v>
      </c>
    </row>
  </sheetData>
  <autoFilter ref="A1:L204"/>
  <conditionalFormatting sqref="D201:D203">
    <cfRule type="duplicateValues" priority="2" aboveAverage="0" equalAverage="0" bottom="0" percent="0" rank="0" text="" dxfId="49"/>
  </conditionalFormatting>
  <conditionalFormatting sqref="D200">
    <cfRule type="duplicateValues" priority="3" aboveAverage="0" equalAverage="0" bottom="0" percent="0" rank="0" text="" dxfId="50"/>
  </conditionalFormatting>
  <conditionalFormatting sqref="D199">
    <cfRule type="duplicateValues" priority="4" aboveAverage="0" equalAverage="0" bottom="0" percent="0" rank="0" text="" dxfId="51"/>
  </conditionalFormatting>
  <conditionalFormatting sqref="D198">
    <cfRule type="duplicateValues" priority="5" aboveAverage="0" equalAverage="0" bottom="0" percent="0" rank="0" text="" dxfId="52"/>
  </conditionalFormatting>
  <conditionalFormatting sqref="D170:D174">
    <cfRule type="cellIs" priority="6" operator="equal" aboveAverage="0" equalAverage="0" bottom="0" percent="0" rank="0" text="" dxfId="53">
      <formula>0</formula>
    </cfRule>
  </conditionalFormatting>
  <conditionalFormatting sqref="D170:D197">
    <cfRule type="duplicateValues" priority="7" aboveAverage="0" equalAverage="0" bottom="0" percent="0" rank="0" text="" dxfId="54"/>
  </conditionalFormatting>
  <conditionalFormatting sqref="D166:D169">
    <cfRule type="cellIs" priority="8" operator="equal" aboveAverage="0" equalAverage="0" bottom="0" percent="0" rank="0" text="" dxfId="55">
      <formula>0</formula>
    </cfRule>
    <cfRule type="duplicateValues" priority="9" aboveAverage="0" equalAverage="0" bottom="0" percent="0" rank="0" text="" dxfId="56"/>
  </conditionalFormatting>
  <conditionalFormatting sqref="D157:D165">
    <cfRule type="cellIs" priority="10" operator="equal" aboveAverage="0" equalAverage="0" bottom="0" percent="0" rank="0" text="" dxfId="57">
      <formula>0</formula>
    </cfRule>
    <cfRule type="duplicateValues" priority="11" aboveAverage="0" equalAverage="0" bottom="0" percent="0" rank="0" text="" dxfId="58"/>
  </conditionalFormatting>
  <conditionalFormatting sqref="D150:D156">
    <cfRule type="cellIs" priority="12" operator="equal" aboveAverage="0" equalAverage="0" bottom="0" percent="0" rank="0" text="" dxfId="59">
      <formula>0</formula>
    </cfRule>
    <cfRule type="duplicateValues" priority="13" aboveAverage="0" equalAverage="0" bottom="0" percent="0" rank="0" text="" dxfId="60"/>
  </conditionalFormatting>
  <conditionalFormatting sqref="D148:D149">
    <cfRule type="cellIs" priority="14" operator="equal" aboveAverage="0" equalAverage="0" bottom="0" percent="0" rank="0" text="" dxfId="61">
      <formula>0</formula>
    </cfRule>
    <cfRule type="duplicateValues" priority="15" aboveAverage="0" equalAverage="0" bottom="0" percent="0" rank="0" text="" dxfId="62"/>
  </conditionalFormatting>
  <conditionalFormatting sqref="D147">
    <cfRule type="cellIs" priority="16" operator="equal" aboveAverage="0" equalAverage="0" bottom="0" percent="0" rank="0" text="" dxfId="63">
      <formula>0</formula>
    </cfRule>
  </conditionalFormatting>
  <conditionalFormatting sqref="D147">
    <cfRule type="duplicateValues" priority="17" aboveAverage="0" equalAverage="0" bottom="0" percent="0" rank="0" text="" dxfId="64"/>
  </conditionalFormatting>
  <conditionalFormatting sqref="D144:D146">
    <cfRule type="cellIs" priority="18" operator="equal" aboveAverage="0" equalAverage="0" bottom="0" percent="0" rank="0" text="" dxfId="65">
      <formula>0</formula>
    </cfRule>
    <cfRule type="duplicateValues" priority="19" aboveAverage="0" equalAverage="0" bottom="0" percent="0" rank="0" text="" dxfId="66"/>
  </conditionalFormatting>
  <conditionalFormatting sqref="D141:D143">
    <cfRule type="cellIs" priority="20" operator="equal" aboveAverage="0" equalAverage="0" bottom="0" percent="0" rank="0" text="" dxfId="67">
      <formula>0</formula>
    </cfRule>
    <cfRule type="duplicateValues" priority="21" aboveAverage="0" equalAverage="0" bottom="0" percent="0" rank="0" text="" dxfId="68"/>
  </conditionalFormatting>
  <conditionalFormatting sqref="D123:D140">
    <cfRule type="cellIs" priority="22" operator="equal" aboveAverage="0" equalAverage="0" bottom="0" percent="0" rank="0" text="" dxfId="69">
      <formula>0</formula>
    </cfRule>
    <cfRule type="duplicateValues" priority="23" aboveAverage="0" equalAverage="0" bottom="0" percent="0" rank="0" text="" dxfId="70"/>
  </conditionalFormatting>
  <conditionalFormatting sqref="D116:D122">
    <cfRule type="cellIs" priority="24" operator="equal" aboveAverage="0" equalAverage="0" bottom="0" percent="0" rank="0" text="" dxfId="71">
      <formula>0</formula>
    </cfRule>
    <cfRule type="duplicateValues" priority="25" aboveAverage="0" equalAverage="0" bottom="0" percent="0" rank="0" text="" dxfId="72"/>
  </conditionalFormatting>
  <conditionalFormatting sqref="D107:D115">
    <cfRule type="cellIs" priority="26" operator="equal" aboveAverage="0" equalAverage="0" bottom="0" percent="0" rank="0" text="" dxfId="73">
      <formula>0</formula>
    </cfRule>
    <cfRule type="duplicateValues" priority="27" aboveAverage="0" equalAverage="0" bottom="0" percent="0" rank="0" text="" dxfId="74"/>
  </conditionalFormatting>
  <conditionalFormatting sqref="D100:D106">
    <cfRule type="cellIs" priority="28" operator="equal" aboveAverage="0" equalAverage="0" bottom="0" percent="0" rank="0" text="" dxfId="75">
      <formula>0</formula>
    </cfRule>
    <cfRule type="duplicateValues" priority="29" aboveAverage="0" equalAverage="0" bottom="0" percent="0" rank="0" text="" dxfId="76"/>
  </conditionalFormatting>
  <conditionalFormatting sqref="D99">
    <cfRule type="cellIs" priority="30" operator="equal" aboveAverage="0" equalAverage="0" bottom="0" percent="0" rank="0" text="" dxfId="77">
      <formula>0</formula>
    </cfRule>
  </conditionalFormatting>
  <conditionalFormatting sqref="D99">
    <cfRule type="duplicateValues" priority="31" aboveAverage="0" equalAverage="0" bottom="0" percent="0" rank="0" text="" dxfId="78"/>
  </conditionalFormatting>
  <conditionalFormatting sqref="D81:D98">
    <cfRule type="cellIs" priority="32" operator="equal" aboveAverage="0" equalAverage="0" bottom="0" percent="0" rank="0" text="" dxfId="79">
      <formula>0</formula>
    </cfRule>
    <cfRule type="duplicateValues" priority="33" aboveAverage="0" equalAverage="0" bottom="0" percent="0" rank="0" text="" dxfId="80"/>
  </conditionalFormatting>
  <conditionalFormatting sqref="D70:D80">
    <cfRule type="cellIs" priority="34" operator="equal" aboveAverage="0" equalAverage="0" bottom="0" percent="0" rank="0" text="" dxfId="81">
      <formula>0</formula>
    </cfRule>
    <cfRule type="duplicateValues" priority="35" aboveAverage="0" equalAverage="0" bottom="0" percent="0" rank="0" text="" dxfId="82"/>
  </conditionalFormatting>
  <conditionalFormatting sqref="D64:D69">
    <cfRule type="cellIs" priority="36" operator="equal" aboveAverage="0" equalAverage="0" bottom="0" percent="0" rank="0" text="" dxfId="83">
      <formula>0</formula>
    </cfRule>
    <cfRule type="duplicateValues" priority="37" aboveAverage="0" equalAverage="0" bottom="0" percent="0" rank="0" text="" dxfId="84"/>
  </conditionalFormatting>
  <conditionalFormatting sqref="D56:D63">
    <cfRule type="cellIs" priority="38" operator="equal" aboveAverage="0" equalAverage="0" bottom="0" percent="0" rank="0" text="" dxfId="85">
      <formula>0</formula>
    </cfRule>
    <cfRule type="duplicateValues" priority="39" aboveAverage="0" equalAverage="0" bottom="0" percent="0" rank="0" text="" dxfId="86"/>
  </conditionalFormatting>
  <conditionalFormatting sqref="D53:D55">
    <cfRule type="cellIs" priority="40" operator="equal" aboveAverage="0" equalAverage="0" bottom="0" percent="0" rank="0" text="" dxfId="87">
      <formula>0</formula>
    </cfRule>
    <cfRule type="duplicateValues" priority="41" aboveAverage="0" equalAverage="0" bottom="0" percent="0" rank="0" text="" dxfId="88"/>
  </conditionalFormatting>
  <conditionalFormatting sqref="D43">
    <cfRule type="cellIs" priority="42" operator="equal" aboveAverage="0" equalAverage="0" bottom="0" percent="0" rank="0" text="" dxfId="89">
      <formula>0</formula>
    </cfRule>
  </conditionalFormatting>
  <conditionalFormatting sqref="D43">
    <cfRule type="duplicateValues" priority="43" aboveAverage="0" equalAverage="0" bottom="0" percent="0" rank="0" text="" dxfId="90"/>
  </conditionalFormatting>
  <conditionalFormatting sqref="D47:D52">
    <cfRule type="cellIs" priority="44" operator="equal" aboveAverage="0" equalAverage="0" bottom="0" percent="0" rank="0" text="" dxfId="91">
      <formula>0</formula>
    </cfRule>
    <cfRule type="duplicateValues" priority="45" aboveAverage="0" equalAverage="0" bottom="0" percent="0" rank="0" text="" dxfId="92"/>
  </conditionalFormatting>
  <conditionalFormatting sqref="D46">
    <cfRule type="cellIs" priority="46" operator="equal" aboveAverage="0" equalAverage="0" bottom="0" percent="0" rank="0" text="" dxfId="93">
      <formula>0</formula>
    </cfRule>
  </conditionalFormatting>
  <conditionalFormatting sqref="D46">
    <cfRule type="duplicateValues" priority="47" aboveAverage="0" equalAverage="0" bottom="0" percent="0" rank="0" text="" dxfId="94"/>
  </conditionalFormatting>
  <conditionalFormatting sqref="D44:D45">
    <cfRule type="cellIs" priority="48" operator="equal" aboveAverage="0" equalAverage="0" bottom="0" percent="0" rank="0" text="" dxfId="95">
      <formula>0</formula>
    </cfRule>
    <cfRule type="duplicateValues" priority="49" aboveAverage="0" equalAverage="0" bottom="0" percent="0" rank="0" text="" dxfId="96"/>
  </conditionalFormatting>
  <conditionalFormatting sqref="D33:D42">
    <cfRule type="cellIs" priority="50" operator="equal" aboveAverage="0" equalAverage="0" bottom="0" percent="0" rank="0" text="" dxfId="97">
      <formula>0</formula>
    </cfRule>
    <cfRule type="duplicateValues" priority="51" aboveAverage="0" equalAverage="0" bottom="0" percent="0" rank="0" text="" dxfId="98"/>
  </conditionalFormatting>
  <conditionalFormatting sqref="D2:D32">
    <cfRule type="cellIs" priority="52" operator="equal" aboveAverage="0" equalAverage="0" bottom="0" percent="0" rank="0" text="" dxfId="99">
      <formula>0</formula>
    </cfRule>
    <cfRule type="duplicateValues" priority="53" aboveAverage="0" equalAverage="0" bottom="0" percent="0" rank="0" text="" dxfId="100"/>
  </conditionalFormatting>
  <printOptions headings="false" gridLines="false" gridLinesSet="true" horizontalCentered="false" verticalCentered="false"/>
  <pageMargins left="0.708333333333333" right="0.551388888888889" top="0.490277777777778" bottom="0.590277777777778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6796875" defaultRowHeight="15" zeroHeight="false" outlineLevelRow="0" outlineLevelCol="0"/>
  <cols>
    <col collapsed="false" customWidth="true" hidden="false" outlineLevel="0" max="1" min="1" style="437" width="16.29"/>
    <col collapsed="false" customWidth="true" hidden="false" outlineLevel="0" max="2" min="2" style="437" width="14.71"/>
    <col collapsed="false" customWidth="true" hidden="false" outlineLevel="0" max="3" min="3" style="437" width="9"/>
    <col collapsed="false" customWidth="true" hidden="false" outlineLevel="0" max="4" min="4" style="437" width="8.86"/>
    <col collapsed="false" customWidth="true" hidden="false" outlineLevel="0" max="5" min="5" style="437" width="10.14"/>
    <col collapsed="false" customWidth="true" hidden="false" outlineLevel="0" max="6" min="6" style="437" width="8.15"/>
    <col collapsed="false" customWidth="true" hidden="false" outlineLevel="0" max="7" min="7" style="437" width="42.57"/>
    <col collapsed="false" customWidth="true" hidden="false" outlineLevel="0" max="8" min="8" style="437" width="12"/>
    <col collapsed="false" customWidth="true" hidden="false" outlineLevel="0" max="9" min="9" style="437" width="11.43"/>
    <col collapsed="false" customWidth="true" hidden="false" outlineLevel="0" max="10" min="10" style="437" width="11.14"/>
  </cols>
  <sheetData>
    <row r="1" customFormat="false" ht="15" hidden="false" customHeight="false" outlineLevel="0" collapsed="false">
      <c r="A1" s="657" t="s">
        <v>0</v>
      </c>
      <c r="B1" s="658" t="s">
        <v>2106</v>
      </c>
      <c r="C1" s="658" t="s">
        <v>5</v>
      </c>
      <c r="D1" s="659" t="s">
        <v>2107</v>
      </c>
      <c r="E1" s="660" t="s">
        <v>2108</v>
      </c>
      <c r="F1" s="660" t="s">
        <v>2681</v>
      </c>
      <c r="G1" s="660" t="s">
        <v>2109</v>
      </c>
      <c r="H1" s="660" t="s">
        <v>12</v>
      </c>
      <c r="I1" s="661" t="s">
        <v>18</v>
      </c>
      <c r="J1" s="661" t="s">
        <v>19</v>
      </c>
    </row>
    <row r="2" s="664" customFormat="true" ht="15" hidden="false" customHeight="false" outlineLevel="0" collapsed="false">
      <c r="A2" s="61" t="s">
        <v>2682</v>
      </c>
      <c r="B2" s="122" t="s">
        <v>2177</v>
      </c>
      <c r="C2" s="122" t="s">
        <v>2178</v>
      </c>
      <c r="D2" s="122" t="n">
        <v>549757</v>
      </c>
      <c r="E2" s="76" t="n">
        <v>42192</v>
      </c>
      <c r="F2" s="122" t="n">
        <v>1</v>
      </c>
      <c r="G2" s="122" t="s">
        <v>2683</v>
      </c>
      <c r="H2" s="122" t="s">
        <v>2684</v>
      </c>
      <c r="I2" s="672" t="n">
        <v>56979.84</v>
      </c>
      <c r="J2" s="258" t="n">
        <v>5400</v>
      </c>
    </row>
    <row r="3" s="664" customFormat="true" ht="15" hidden="false" customHeight="false" outlineLevel="0" collapsed="false">
      <c r="A3" s="76" t="s">
        <v>2685</v>
      </c>
      <c r="B3" s="122" t="s">
        <v>2177</v>
      </c>
      <c r="C3" s="122" t="s">
        <v>2178</v>
      </c>
      <c r="D3" s="122" t="n">
        <v>549758</v>
      </c>
      <c r="E3" s="257" t="n">
        <v>42198</v>
      </c>
      <c r="F3" s="122" t="n">
        <v>1</v>
      </c>
      <c r="G3" s="160" t="s">
        <v>2686</v>
      </c>
      <c r="H3" s="122" t="s">
        <v>2684</v>
      </c>
      <c r="I3" s="672" t="n">
        <v>94042.4</v>
      </c>
      <c r="J3" s="244" t="n">
        <v>9000</v>
      </c>
    </row>
    <row r="4" s="664" customFormat="true" ht="15" hidden="false" customHeight="false" outlineLevel="0" collapsed="false">
      <c r="A4" s="76" t="s">
        <v>2687</v>
      </c>
      <c r="B4" s="122" t="s">
        <v>2177</v>
      </c>
      <c r="C4" s="122" t="s">
        <v>2178</v>
      </c>
      <c r="D4" s="122" t="n">
        <v>549759</v>
      </c>
      <c r="E4" s="257" t="n">
        <v>42200</v>
      </c>
      <c r="F4" s="122" t="n">
        <v>1</v>
      </c>
      <c r="G4" s="160" t="s">
        <v>2688</v>
      </c>
      <c r="H4" s="122" t="s">
        <v>2684</v>
      </c>
      <c r="I4" s="672" t="n">
        <v>55260.948</v>
      </c>
      <c r="J4" s="244" t="n">
        <v>5400</v>
      </c>
    </row>
    <row r="5" s="664" customFormat="true" ht="15" hidden="false" customHeight="false" outlineLevel="0" collapsed="false">
      <c r="A5" s="76" t="s">
        <v>2689</v>
      </c>
      <c r="B5" s="122" t="s">
        <v>2177</v>
      </c>
      <c r="C5" s="122" t="s">
        <v>2178</v>
      </c>
      <c r="D5" s="122" t="n">
        <v>549784</v>
      </c>
      <c r="E5" s="76" t="n">
        <v>42262</v>
      </c>
      <c r="F5" s="122" t="n">
        <v>1</v>
      </c>
      <c r="G5" s="160" t="s">
        <v>2690</v>
      </c>
      <c r="H5" s="122" t="s">
        <v>2684</v>
      </c>
      <c r="I5" s="672" t="n">
        <v>44963.4</v>
      </c>
      <c r="J5" s="244" t="n">
        <v>5400</v>
      </c>
    </row>
    <row r="6" s="664" customFormat="true" ht="15" hidden="false" customHeight="false" outlineLevel="0" collapsed="false">
      <c r="A6" s="76" t="s">
        <v>2691</v>
      </c>
      <c r="B6" s="122" t="s">
        <v>2177</v>
      </c>
      <c r="C6" s="122" t="s">
        <v>2178</v>
      </c>
      <c r="D6" s="673" t="n">
        <v>549788</v>
      </c>
      <c r="E6" s="76" t="n">
        <v>42312</v>
      </c>
      <c r="F6" s="122" t="n">
        <v>1</v>
      </c>
      <c r="G6" s="122" t="s">
        <v>2692</v>
      </c>
      <c r="H6" s="122" t="s">
        <v>2684</v>
      </c>
      <c r="I6" s="672" t="n">
        <v>32607.36</v>
      </c>
      <c r="J6" s="244" t="n">
        <v>5400</v>
      </c>
    </row>
    <row r="7" s="664" customFormat="true" ht="15" hidden="false" customHeight="false" outlineLevel="0" collapsed="false">
      <c r="A7" s="76" t="s">
        <v>2693</v>
      </c>
      <c r="B7" s="122" t="s">
        <v>2177</v>
      </c>
      <c r="C7" s="122" t="s">
        <v>2178</v>
      </c>
      <c r="D7" s="673" t="n">
        <v>549791</v>
      </c>
      <c r="E7" s="76" t="n">
        <v>42314</v>
      </c>
      <c r="F7" s="122" t="n">
        <v>1</v>
      </c>
      <c r="G7" s="122" t="s">
        <v>2694</v>
      </c>
      <c r="H7" s="122" t="s">
        <v>2684</v>
      </c>
      <c r="I7" s="672" t="n">
        <v>28018.16</v>
      </c>
      <c r="J7" s="244" t="n">
        <v>5400</v>
      </c>
    </row>
    <row r="8" s="664" customFormat="true" ht="15" hidden="false" customHeight="false" outlineLevel="0" collapsed="false">
      <c r="A8" s="76" t="s">
        <v>2695</v>
      </c>
      <c r="B8" s="122" t="s">
        <v>2177</v>
      </c>
      <c r="C8" s="122" t="s">
        <v>2178</v>
      </c>
      <c r="D8" s="673" t="n">
        <v>549792</v>
      </c>
      <c r="E8" s="76" t="n">
        <v>42319</v>
      </c>
      <c r="F8" s="122" t="n">
        <v>1</v>
      </c>
      <c r="G8" s="122" t="s">
        <v>2696</v>
      </c>
      <c r="H8" s="122" t="s">
        <v>2684</v>
      </c>
      <c r="I8" s="672" t="n">
        <v>54345.6</v>
      </c>
      <c r="J8" s="244" t="n">
        <v>9000</v>
      </c>
    </row>
    <row r="9" s="664" customFormat="true" ht="15" hidden="false" customHeight="false" outlineLevel="0" collapsed="false">
      <c r="A9" s="76" t="s">
        <v>2697</v>
      </c>
      <c r="B9" s="122" t="s">
        <v>2177</v>
      </c>
      <c r="C9" s="122" t="s">
        <v>2178</v>
      </c>
      <c r="D9" s="674" t="n">
        <v>549798</v>
      </c>
      <c r="E9" s="257" t="n">
        <v>42362</v>
      </c>
      <c r="F9" s="122"/>
      <c r="G9" s="209"/>
      <c r="H9" s="200" t="s">
        <v>2684</v>
      </c>
      <c r="I9" s="675" t="n">
        <v>118590.57</v>
      </c>
      <c r="J9" s="258" t="n">
        <v>14850.0187320485</v>
      </c>
    </row>
    <row r="10" s="664" customFormat="true" ht="15" hidden="false" customHeight="false" outlineLevel="0" collapsed="false">
      <c r="A10" s="76" t="s">
        <v>2698</v>
      </c>
      <c r="B10" s="122" t="s">
        <v>2177</v>
      </c>
      <c r="C10" s="122" t="s">
        <v>2178</v>
      </c>
      <c r="D10" s="122" t="n">
        <v>549799</v>
      </c>
      <c r="E10" s="76" t="n">
        <v>42377</v>
      </c>
      <c r="F10" s="122" t="n">
        <v>1</v>
      </c>
      <c r="G10" s="209"/>
      <c r="H10" s="200" t="s">
        <v>2684</v>
      </c>
      <c r="I10" s="672" t="n">
        <v>66435.44</v>
      </c>
      <c r="J10" s="244" t="n">
        <v>7200</v>
      </c>
    </row>
    <row r="11" s="664" customFormat="true" ht="15" hidden="false" customHeight="false" outlineLevel="0" collapsed="false">
      <c r="A11" s="76" t="s">
        <v>2699</v>
      </c>
      <c r="B11" s="122" t="s">
        <v>2177</v>
      </c>
      <c r="C11" s="122" t="s">
        <v>2178</v>
      </c>
      <c r="D11" s="674" t="n">
        <v>549800</v>
      </c>
      <c r="E11" s="76" t="n">
        <v>42381</v>
      </c>
      <c r="F11" s="122"/>
      <c r="G11" s="209"/>
      <c r="H11" s="200" t="s">
        <v>2684</v>
      </c>
      <c r="I11" s="675" t="n">
        <v>107526.258</v>
      </c>
      <c r="J11" s="244" t="n">
        <v>13600</v>
      </c>
    </row>
    <row r="12" s="664" customFormat="true" ht="15" hidden="false" customHeight="false" outlineLevel="0" collapsed="false">
      <c r="A12" s="76" t="s">
        <v>2700</v>
      </c>
      <c r="B12" s="122" t="s">
        <v>2177</v>
      </c>
      <c r="C12" s="122" t="s">
        <v>2178</v>
      </c>
      <c r="D12" s="122" t="n">
        <v>217911</v>
      </c>
      <c r="E12" s="257" t="n">
        <v>42444</v>
      </c>
      <c r="F12" s="122" t="n">
        <v>1</v>
      </c>
      <c r="G12" s="160" t="s">
        <v>2701</v>
      </c>
      <c r="H12" s="122" t="s">
        <v>2684</v>
      </c>
      <c r="I12" s="672" t="n">
        <v>52944.96</v>
      </c>
      <c r="J12" s="244" t="n">
        <v>3600</v>
      </c>
    </row>
    <row r="13" s="664" customFormat="true" ht="15" hidden="false" customHeight="false" outlineLevel="0" collapsed="false">
      <c r="A13" s="76" t="s">
        <v>2702</v>
      </c>
      <c r="B13" s="122" t="s">
        <v>2177</v>
      </c>
      <c r="C13" s="122" t="s">
        <v>2178</v>
      </c>
      <c r="D13" s="122" t="n">
        <v>217912</v>
      </c>
      <c r="E13" s="257" t="n">
        <v>42447</v>
      </c>
      <c r="F13" s="122" t="n">
        <v>1</v>
      </c>
      <c r="G13" s="160" t="s">
        <v>2703</v>
      </c>
      <c r="H13" s="122" t="s">
        <v>2684</v>
      </c>
      <c r="I13" s="672" t="n">
        <v>134583.6</v>
      </c>
      <c r="J13" s="244" t="n">
        <v>9000</v>
      </c>
    </row>
    <row r="14" s="664" customFormat="true" ht="15" hidden="false" customHeight="false" outlineLevel="0" collapsed="false">
      <c r="A14" s="61" t="s">
        <v>2704</v>
      </c>
      <c r="B14" s="122" t="s">
        <v>2705</v>
      </c>
      <c r="C14" s="122" t="s">
        <v>2178</v>
      </c>
      <c r="D14" s="674" t="n">
        <v>3618</v>
      </c>
      <c r="E14" s="257" t="n">
        <v>42618</v>
      </c>
      <c r="F14" s="122"/>
      <c r="G14" s="200" t="s">
        <v>2706</v>
      </c>
      <c r="H14" s="122" t="s">
        <v>2707</v>
      </c>
      <c r="I14" s="675" t="n">
        <f aca="false">SUMIFS(Master!$S$2:$S$1697,Master!$G$2:$G$1697,D14)</f>
        <v>0</v>
      </c>
      <c r="J14" s="676" t="n">
        <v>1700</v>
      </c>
    </row>
    <row r="15" s="664" customFormat="true" ht="15" hidden="false" customHeight="false" outlineLevel="0" collapsed="false">
      <c r="A15" s="61" t="s">
        <v>2704</v>
      </c>
      <c r="B15" s="122" t="s">
        <v>2705</v>
      </c>
      <c r="C15" s="122" t="s">
        <v>2178</v>
      </c>
      <c r="D15" s="122" t="s">
        <v>2708</v>
      </c>
      <c r="E15" s="257" t="n">
        <v>42500</v>
      </c>
      <c r="F15" s="122" t="n">
        <v>1</v>
      </c>
      <c r="G15" s="200" t="s">
        <v>2706</v>
      </c>
      <c r="H15" s="122" t="s">
        <v>2707</v>
      </c>
      <c r="I15" s="672" t="n">
        <v>4198.92</v>
      </c>
      <c r="J15" s="676"/>
    </row>
    <row r="16" s="664" customFormat="true" ht="15" hidden="false" customHeight="false" outlineLevel="0" collapsed="false">
      <c r="A16" s="76" t="s">
        <v>2709</v>
      </c>
      <c r="B16" s="122" t="s">
        <v>2705</v>
      </c>
      <c r="C16" s="122" t="s">
        <v>2178</v>
      </c>
      <c r="D16" s="122" t="n">
        <v>3639</v>
      </c>
      <c r="E16" s="257" t="n">
        <v>42523</v>
      </c>
      <c r="F16" s="122" t="n">
        <v>1</v>
      </c>
      <c r="G16" s="160" t="s">
        <v>2710</v>
      </c>
      <c r="H16" s="122" t="s">
        <v>2707</v>
      </c>
      <c r="I16" s="677" t="n">
        <f aca="false">SUMIFS(Master!$S$2:$S$1697,Master!$G$2:$G$1697,D16)</f>
        <v>0</v>
      </c>
      <c r="J16" s="244" t="n">
        <v>6800</v>
      </c>
    </row>
    <row r="17" s="664" customFormat="true" ht="15" hidden="false" customHeight="false" outlineLevel="0" collapsed="false">
      <c r="A17" s="76" t="s">
        <v>2709</v>
      </c>
      <c r="B17" s="122" t="s">
        <v>2705</v>
      </c>
      <c r="C17" s="122" t="s">
        <v>2178</v>
      </c>
      <c r="D17" s="122" t="n">
        <v>3640</v>
      </c>
      <c r="E17" s="257" t="n">
        <v>42523</v>
      </c>
      <c r="F17" s="122" t="n">
        <v>1</v>
      </c>
      <c r="G17" s="160" t="s">
        <v>2710</v>
      </c>
      <c r="H17" s="122"/>
      <c r="I17" s="672" t="n">
        <f aca="false">SUMIFS(Master!$S$2:$S$1697,Master!$G$2:$G$1697,D17)</f>
        <v>0</v>
      </c>
      <c r="J17" s="244"/>
    </row>
    <row r="18" s="664" customFormat="true" ht="15" hidden="false" customHeight="false" outlineLevel="0" collapsed="false">
      <c r="A18" s="76" t="s">
        <v>2709</v>
      </c>
      <c r="B18" s="122" t="s">
        <v>2705</v>
      </c>
      <c r="C18" s="122" t="s">
        <v>2178</v>
      </c>
      <c r="D18" s="122" t="n">
        <v>3641</v>
      </c>
      <c r="E18" s="257" t="n">
        <v>42523</v>
      </c>
      <c r="F18" s="122" t="n">
        <v>1</v>
      </c>
      <c r="G18" s="160" t="s">
        <v>2710</v>
      </c>
      <c r="H18" s="122"/>
      <c r="I18" s="672" t="n">
        <f aca="false">SUMIFS(Master!$S$2:$S$1697,Master!$G$2:$G$1697,D18)</f>
        <v>0</v>
      </c>
      <c r="J18" s="244"/>
    </row>
    <row r="19" s="664" customFormat="true" ht="15" hidden="false" customHeight="false" outlineLevel="0" collapsed="false">
      <c r="A19" s="76" t="s">
        <v>2709</v>
      </c>
      <c r="B19" s="122" t="s">
        <v>2705</v>
      </c>
      <c r="C19" s="122" t="s">
        <v>2178</v>
      </c>
      <c r="D19" s="122" t="n">
        <v>3642</v>
      </c>
      <c r="E19" s="257" t="n">
        <v>42523</v>
      </c>
      <c r="F19" s="122" t="n">
        <v>1</v>
      </c>
      <c r="G19" s="160" t="s">
        <v>2710</v>
      </c>
      <c r="H19" s="122"/>
      <c r="I19" s="672" t="n">
        <f aca="false">SUMIFS(Master!$S$2:$S$1697,Master!$G$2:$G$1697,D19)</f>
        <v>0</v>
      </c>
      <c r="J19" s="244"/>
    </row>
    <row r="20" s="664" customFormat="true" ht="15" hidden="false" customHeight="false" outlineLevel="0" collapsed="false">
      <c r="A20" s="76" t="s">
        <v>2711</v>
      </c>
      <c r="B20" s="122" t="s">
        <v>2177</v>
      </c>
      <c r="C20" s="122" t="s">
        <v>2178</v>
      </c>
      <c r="D20" s="122" t="n">
        <v>217919</v>
      </c>
      <c r="E20" s="257" t="n">
        <v>42570</v>
      </c>
      <c r="F20" s="668" t="n">
        <v>1</v>
      </c>
      <c r="G20" s="122" t="s">
        <v>2712</v>
      </c>
      <c r="H20" s="122" t="s">
        <v>2684</v>
      </c>
      <c r="I20" s="672" t="n">
        <v>35324.64</v>
      </c>
      <c r="J20" s="258" t="n">
        <v>5400</v>
      </c>
    </row>
    <row r="21" s="664" customFormat="true" ht="15" hidden="false" customHeight="false" outlineLevel="0" collapsed="false">
      <c r="A21" s="160" t="s">
        <v>2713</v>
      </c>
      <c r="B21" s="122" t="s">
        <v>2177</v>
      </c>
      <c r="C21" s="122" t="s">
        <v>2178</v>
      </c>
      <c r="D21" s="122" t="n">
        <v>217921</v>
      </c>
      <c r="E21" s="257" t="n">
        <v>42622</v>
      </c>
      <c r="F21" s="122" t="n">
        <v>1</v>
      </c>
      <c r="G21" s="423"/>
      <c r="H21" s="122" t="s">
        <v>2714</v>
      </c>
      <c r="I21" s="672" t="n">
        <v>71490.78</v>
      </c>
      <c r="J21" s="258" t="n">
        <v>12600</v>
      </c>
    </row>
    <row r="22" s="664" customFormat="true" ht="15" hidden="false" customHeight="false" outlineLevel="0" collapsed="false">
      <c r="A22" s="122" t="s">
        <v>2715</v>
      </c>
      <c r="B22" s="122" t="s">
        <v>2177</v>
      </c>
      <c r="C22" s="122" t="s">
        <v>2178</v>
      </c>
      <c r="D22" s="122" t="n">
        <v>217922</v>
      </c>
      <c r="E22" s="257" t="n">
        <v>42647</v>
      </c>
      <c r="F22" s="122" t="n">
        <v>1</v>
      </c>
      <c r="G22" s="122" t="s">
        <v>2716</v>
      </c>
      <c r="H22" s="122" t="s">
        <v>2717</v>
      </c>
      <c r="I22" s="672" t="n">
        <v>16416</v>
      </c>
      <c r="J22" s="258" t="n">
        <v>1800</v>
      </c>
    </row>
    <row r="23" s="664" customFormat="true" ht="15" hidden="false" customHeight="false" outlineLevel="0" collapsed="false">
      <c r="A23" s="122" t="s">
        <v>2718</v>
      </c>
      <c r="B23" s="122" t="s">
        <v>2177</v>
      </c>
      <c r="C23" s="122" t="s">
        <v>2178</v>
      </c>
      <c r="D23" s="122" t="n">
        <v>217923</v>
      </c>
      <c r="E23" s="257" t="n">
        <v>42681</v>
      </c>
      <c r="F23" s="122" t="n">
        <v>1</v>
      </c>
      <c r="G23" s="122"/>
      <c r="H23" s="122" t="s">
        <v>2719</v>
      </c>
      <c r="I23" s="672" t="n">
        <v>25459.2</v>
      </c>
      <c r="J23" s="258" t="n">
        <v>3600</v>
      </c>
    </row>
    <row r="24" s="664" customFormat="true" ht="15" hidden="false" customHeight="false" outlineLevel="0" collapsed="false">
      <c r="A24" s="122" t="s">
        <v>2720</v>
      </c>
      <c r="B24" s="122" t="s">
        <v>2177</v>
      </c>
      <c r="C24" s="122" t="s">
        <v>2178</v>
      </c>
      <c r="D24" s="122" t="n">
        <v>217936</v>
      </c>
      <c r="E24" s="61" t="n">
        <v>42808</v>
      </c>
      <c r="F24" s="122" t="n">
        <v>1</v>
      </c>
      <c r="G24" s="122"/>
      <c r="H24" s="122" t="s">
        <v>2684</v>
      </c>
      <c r="I24" s="672" t="n">
        <v>33480</v>
      </c>
      <c r="J24" s="258" t="n">
        <v>7200</v>
      </c>
    </row>
    <row r="25" s="664" customFormat="true" ht="15" hidden="false" customHeight="false" outlineLevel="0" collapsed="false">
      <c r="A25" s="122" t="s">
        <v>2721</v>
      </c>
      <c r="B25" s="122" t="s">
        <v>2177</v>
      </c>
      <c r="C25" s="122" t="s">
        <v>2178</v>
      </c>
      <c r="D25" s="122" t="n">
        <v>217938</v>
      </c>
      <c r="E25" s="61" t="n">
        <v>42845</v>
      </c>
      <c r="F25" s="122" t="n">
        <v>1</v>
      </c>
      <c r="G25" s="122"/>
      <c r="H25" s="122" t="s">
        <v>2722</v>
      </c>
      <c r="I25" s="672" t="n">
        <v>33660</v>
      </c>
      <c r="J25" s="258" t="n">
        <v>7200</v>
      </c>
    </row>
    <row r="26" s="664" customFormat="true" ht="15" hidden="false" customHeight="false" outlineLevel="0" collapsed="false">
      <c r="A26" s="122" t="s">
        <v>2723</v>
      </c>
      <c r="B26" s="122" t="s">
        <v>2177</v>
      </c>
      <c r="C26" s="122" t="s">
        <v>2178</v>
      </c>
      <c r="D26" s="122" t="n">
        <v>217940</v>
      </c>
      <c r="E26" s="61" t="n">
        <v>42864</v>
      </c>
      <c r="F26" s="122" t="n">
        <v>1</v>
      </c>
      <c r="G26" s="122"/>
      <c r="H26" s="122" t="s">
        <v>2724</v>
      </c>
      <c r="I26" s="672" t="n">
        <v>33480</v>
      </c>
      <c r="J26" s="258" t="n">
        <v>7200</v>
      </c>
    </row>
    <row r="27" s="664" customFormat="true" ht="15" hidden="false" customHeight="false" outlineLevel="0" collapsed="false">
      <c r="A27" s="122" t="s">
        <v>2725</v>
      </c>
      <c r="B27" s="122" t="s">
        <v>2177</v>
      </c>
      <c r="C27" s="122" t="s">
        <v>2178</v>
      </c>
      <c r="D27" s="122" t="n">
        <v>217941</v>
      </c>
      <c r="E27" s="61" t="n">
        <v>42885</v>
      </c>
      <c r="F27" s="122" t="n">
        <v>1</v>
      </c>
      <c r="G27" s="122"/>
      <c r="H27" s="122" t="s">
        <v>2726</v>
      </c>
      <c r="I27" s="672" t="n">
        <v>25110</v>
      </c>
      <c r="J27" s="258" t="n">
        <v>5400</v>
      </c>
    </row>
    <row r="28" s="664" customFormat="true" ht="15" hidden="false" customHeight="false" outlineLevel="0" collapsed="false">
      <c r="A28" s="122" t="s">
        <v>2727</v>
      </c>
      <c r="B28" s="122" t="s">
        <v>2177</v>
      </c>
      <c r="C28" s="122" t="s">
        <v>2178</v>
      </c>
      <c r="D28" s="122" t="n">
        <v>217943</v>
      </c>
      <c r="E28" s="61" t="n">
        <v>42906</v>
      </c>
      <c r="F28" s="122" t="n">
        <v>1</v>
      </c>
      <c r="G28" s="122"/>
      <c r="H28" s="122" t="s">
        <v>2728</v>
      </c>
      <c r="I28" s="672" t="n">
        <v>33480</v>
      </c>
      <c r="J28" s="258" t="n">
        <v>7200</v>
      </c>
    </row>
  </sheetData>
  <conditionalFormatting sqref="D9">
    <cfRule type="cellIs" priority="2" operator="equal" aboveAverage="0" equalAverage="0" bottom="0" percent="0" rank="0" text="" dxfId="101">
      <formula>0</formula>
    </cfRule>
  </conditionalFormatting>
  <conditionalFormatting sqref="D22:D23">
    <cfRule type="cellIs" priority="3" operator="equal" aboveAverage="0" equalAverage="0" bottom="0" percent="0" rank="0" text="" dxfId="102">
      <formula>0</formula>
    </cfRule>
  </conditionalFormatting>
  <conditionalFormatting sqref="D22:D28">
    <cfRule type="duplicateValues" priority="4" aboveAverage="0" equalAverage="0" bottom="0" percent="0" rank="0" text="" dxfId="103"/>
  </conditionalFormatting>
  <conditionalFormatting sqref="D20:D21">
    <cfRule type="cellIs" priority="5" operator="equal" aboveAverage="0" equalAverage="0" bottom="0" percent="0" rank="0" text="" dxfId="104">
      <formula>0</formula>
    </cfRule>
    <cfRule type="duplicateValues" priority="6" aboveAverage="0" equalAverage="0" bottom="0" percent="0" rank="0" text="" dxfId="105"/>
  </conditionalFormatting>
  <conditionalFormatting sqref="D2">
    <cfRule type="cellIs" priority="7" operator="equal" aboveAverage="0" equalAverage="0" bottom="0" percent="0" rank="0" text="" dxfId="106">
      <formula>0</formula>
    </cfRule>
  </conditionalFormatting>
  <conditionalFormatting sqref="D2">
    <cfRule type="duplicateValues" priority="8" aboveAverage="0" equalAverage="0" bottom="0" percent="0" rank="0" text="" dxfId="107"/>
  </conditionalFormatting>
  <conditionalFormatting sqref="D3:D8 D10:D19 F2:F28">
    <cfRule type="cellIs" priority="9" operator="equal" aboveAverage="0" equalAverage="0" bottom="0" percent="0" rank="0" text="" dxfId="108">
      <formula>0</formula>
    </cfRule>
  </conditionalFormatting>
  <conditionalFormatting sqref="D3:D8 D10:D13">
    <cfRule type="duplicateValues" priority="10" aboveAverage="0" equalAverage="0" bottom="0" percent="0" rank="0" text="" dxfId="109"/>
  </conditionalFormatting>
  <conditionalFormatting sqref="D14:D19">
    <cfRule type="duplicateValues" priority="11" aboveAverage="0" equalAverage="0" bottom="0" percent="0" rank="0" text="" dxfId="110"/>
  </conditionalFormatting>
  <printOptions headings="false" gridLines="false" gridLinesSet="true" horizontalCentered="false" verticalCentered="false"/>
  <pageMargins left="0.479861111111111" right="0.379861111111111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" activePane="bottomLeft" state="frozen"/>
      <selection pane="topLeft" activeCell="A1" activeCellId="0" sqref="A1"/>
      <selection pane="bottomLeft" activeCell="A43" activeCellId="0" sqref="A43"/>
    </sheetView>
  </sheetViews>
  <sheetFormatPr defaultColWidth="8.6796875" defaultRowHeight="15" zeroHeight="false" outlineLevelRow="0" outlineLevelCol="0"/>
  <cols>
    <col collapsed="false" customWidth="true" hidden="false" outlineLevel="0" max="1" min="1" style="437" width="59.57"/>
    <col collapsed="false" customWidth="true" hidden="false" outlineLevel="0" max="2" min="2" style="437" width="11.14"/>
    <col collapsed="false" customWidth="true" hidden="false" outlineLevel="0" max="3" min="3" style="437" width="16.29"/>
    <col collapsed="false" customWidth="true" hidden="false" outlineLevel="0" max="4" min="4" style="437" width="14"/>
    <col collapsed="false" customWidth="true" hidden="false" outlineLevel="0" max="5" min="5" style="437" width="19.57"/>
    <col collapsed="false" customWidth="true" hidden="false" outlineLevel="0" max="6" min="6" style="437" width="16.43"/>
    <col collapsed="false" customWidth="true" hidden="false" outlineLevel="0" max="7" min="7" style="437" width="19"/>
    <col collapsed="false" customWidth="true" hidden="false" outlineLevel="0" max="8" min="8" style="437" width="10.14"/>
  </cols>
  <sheetData>
    <row r="1" customFormat="false" ht="15" hidden="false" customHeight="false" outlineLevel="0" collapsed="false">
      <c r="A1" s="457" t="s">
        <v>1150</v>
      </c>
      <c r="B1" s="458" t="s">
        <v>1151</v>
      </c>
      <c r="C1" s="459" t="s">
        <v>1152</v>
      </c>
      <c r="D1" s="459" t="s">
        <v>1153</v>
      </c>
      <c r="E1" s="459" t="s">
        <v>1154</v>
      </c>
      <c r="F1" s="459" t="s">
        <v>1155</v>
      </c>
      <c r="G1" s="460" t="s">
        <v>1156</v>
      </c>
      <c r="H1" s="461"/>
    </row>
    <row r="2" customFormat="false" ht="15" hidden="false" customHeight="false" outlineLevel="0" collapsed="false">
      <c r="A2" s="462" t="s">
        <v>112</v>
      </c>
      <c r="B2" s="463" t="s">
        <v>113</v>
      </c>
      <c r="C2" s="464" t="n">
        <f aca="false">SUMIFS(Master!$P$2:$P$2978,Master!$O$2:$O$2978,B2)</f>
        <v>28800</v>
      </c>
      <c r="D2" s="464" t="n">
        <f aca="false">SUMIFS(Master!$S$2:$S$2978,Master!$O$2:$O$2978,B2)</f>
        <v>91162</v>
      </c>
      <c r="E2" s="464" t="n">
        <f aca="false">IFERROR(D2/C2,0)</f>
        <v>3.16534722222222</v>
      </c>
      <c r="F2" s="464" t="n">
        <f aca="false">SUMIFS(Master!$V$2:$V$2978,Master!$O$2:$O$2978,B2)</f>
        <v>108874.675135828</v>
      </c>
      <c r="G2" s="465" t="n">
        <f aca="false">IFERROR(F2/C2,0)</f>
        <v>3.78037066443847</v>
      </c>
    </row>
    <row r="3" customFormat="false" ht="15" hidden="false" customHeight="false" outlineLevel="0" collapsed="false">
      <c r="A3" s="466" t="s">
        <v>31</v>
      </c>
      <c r="B3" s="467" t="s">
        <v>32</v>
      </c>
      <c r="C3" s="464" t="n">
        <f aca="false">SUMIFS(Master!$P$2:$P$2978,Master!$O$2:$O$2978,B3)</f>
        <v>28741.5</v>
      </c>
      <c r="D3" s="464" t="n">
        <f aca="false">SUMIFS(Master!$S$2:$S$2978,Master!$O$2:$O$2978,B3)</f>
        <v>192318.84</v>
      </c>
      <c r="E3" s="464" t="n">
        <f aca="false">IFERROR(D3/C3,0)</f>
        <v>6.69132926256459</v>
      </c>
      <c r="F3" s="464" t="n">
        <f aca="false">SUMIFS(Master!$V$2:$V$2978,Master!$O$2:$O$2978,B3)</f>
        <v>219405.063015596</v>
      </c>
      <c r="G3" s="465" t="n">
        <f aca="false">IFERROR(F3/C3,0)</f>
        <v>7.63373738376896</v>
      </c>
    </row>
    <row r="4" customFormat="false" ht="15" hidden="false" customHeight="false" outlineLevel="0" collapsed="false">
      <c r="A4" s="466" t="s">
        <v>51</v>
      </c>
      <c r="B4" s="466" t="s">
        <v>52</v>
      </c>
      <c r="C4" s="464" t="n">
        <f aca="false">SUMIFS(Master!$P$2:$P$2978,Master!$O$2:$O$2978,B4)</f>
        <v>7924.5</v>
      </c>
      <c r="D4" s="464" t="n">
        <f aca="false">SUMIFS(Master!$S$2:$S$2978,Master!$O$2:$O$2978,B4)</f>
        <v>82524.015</v>
      </c>
      <c r="E4" s="464" t="n">
        <f aca="false">IFERROR(D4/C4,0)</f>
        <v>10.4137819420784</v>
      </c>
      <c r="F4" s="464" t="n">
        <f aca="false">SUMIFS(Master!$V$2:$V$2978,Master!$O$2:$O$2978,B4)</f>
        <v>89781.9577057706</v>
      </c>
      <c r="G4" s="465" t="n">
        <f aca="false">IFERROR(F4/C4,0)</f>
        <v>11.329668459306</v>
      </c>
    </row>
    <row r="5" customFormat="false" ht="15" hidden="false" customHeight="false" outlineLevel="0" collapsed="false">
      <c r="A5" s="466" t="s">
        <v>60</v>
      </c>
      <c r="B5" s="466" t="s">
        <v>61</v>
      </c>
      <c r="C5" s="464" t="n">
        <f aca="false">SUMIFS(Master!$P$2:$P$2978,Master!$O$2:$O$2978,B5)</f>
        <v>1836</v>
      </c>
      <c r="D5" s="464" t="n">
        <f aca="false">SUMIFS(Master!$S$2:$S$2978,Master!$O$2:$O$2978,B5)</f>
        <v>28200.96</v>
      </c>
      <c r="E5" s="464" t="n">
        <f aca="false">IFERROR(D5/C5,0)</f>
        <v>15.36</v>
      </c>
      <c r="F5" s="464" t="n">
        <f aca="false">SUMIFS(Master!$V$2:$V$2978,Master!$O$2:$O$2978,B5)</f>
        <v>30459.8724621913</v>
      </c>
      <c r="G5" s="465" t="n">
        <f aca="false">IFERROR(F5/C5,0)</f>
        <v>16.5903444783177</v>
      </c>
    </row>
    <row r="6" customFormat="false" ht="15" hidden="false" customHeight="false" outlineLevel="0" collapsed="false">
      <c r="A6" s="466" t="s">
        <v>78</v>
      </c>
      <c r="B6" s="466" t="s">
        <v>79</v>
      </c>
      <c r="C6" s="464" t="n">
        <f aca="false">SUMIFS(Master!$P$2:$P$2978,Master!$O$2:$O$2978,B6)</f>
        <v>31400</v>
      </c>
      <c r="D6" s="464" t="n">
        <f aca="false">SUMIFS(Master!$S$2:$S$2978,Master!$O$2:$O$2978,B6)</f>
        <v>6280</v>
      </c>
      <c r="E6" s="464" t="n">
        <f aca="false">IFERROR(D6/C6,0)</f>
        <v>0.2</v>
      </c>
      <c r="F6" s="464" t="n">
        <f aca="false">SUMIFS(Master!$V$2:$V$2978,Master!$O$2:$O$2978,B6)</f>
        <v>7675.33512990059</v>
      </c>
      <c r="G6" s="465" t="n">
        <f aca="false">IFERROR(F6/C6,0)</f>
        <v>0.244437424519127</v>
      </c>
    </row>
    <row r="7" customFormat="false" ht="15" hidden="false" customHeight="false" outlineLevel="0" collapsed="false">
      <c r="A7" s="466" t="s">
        <v>92</v>
      </c>
      <c r="B7" s="466" t="s">
        <v>93</v>
      </c>
      <c r="C7" s="464" t="n">
        <f aca="false">SUMIFS(Master!$P$2:$P$2978,Master!$O$2:$O$2978,B7)</f>
        <v>25500</v>
      </c>
      <c r="D7" s="464" t="n">
        <f aca="false">SUMIFS(Master!$S$2:$S$2978,Master!$O$2:$O$2978,B7)</f>
        <v>6375</v>
      </c>
      <c r="E7" s="464" t="n">
        <f aca="false">IFERROR(D7/C7,0)</f>
        <v>0.25</v>
      </c>
      <c r="F7" s="464" t="n">
        <f aca="false">SUMIFS(Master!$V$2:$V$2978,Master!$O$2:$O$2978,B7)</f>
        <v>7475.85424772046</v>
      </c>
      <c r="G7" s="465" t="n">
        <f aca="false">IFERROR(F7/C7,0)</f>
        <v>0.293170754812567</v>
      </c>
    </row>
    <row r="8" customFormat="false" ht="15" hidden="false" customHeight="false" outlineLevel="0" collapsed="false">
      <c r="A8" s="466" t="s">
        <v>56</v>
      </c>
      <c r="B8" s="466" t="s">
        <v>57</v>
      </c>
      <c r="C8" s="464" t="n">
        <f aca="false">SUMIFS(Master!$P$2:$P$2978,Master!$O$2:$O$2978,B8)</f>
        <v>2119.5</v>
      </c>
      <c r="D8" s="464" t="n">
        <f aca="false">SUMIFS(Master!$S$2:$S$2978,Master!$O$2:$O$2978,B8)</f>
        <v>34292.565</v>
      </c>
      <c r="E8" s="464" t="n">
        <f aca="false">IFERROR(D8/C8,0)</f>
        <v>16.1795541401274</v>
      </c>
      <c r="F8" s="464" t="n">
        <f aca="false">SUMIFS(Master!$V$2:$V$2978,Master!$O$2:$O$2978,B8)</f>
        <v>37323.5122731448</v>
      </c>
      <c r="G8" s="465" t="n">
        <f aca="false">IFERROR(F8/C8,0)</f>
        <v>17.6095835211818</v>
      </c>
    </row>
    <row r="9" customFormat="false" ht="15" hidden="false" customHeight="false" outlineLevel="0" collapsed="false">
      <c r="A9" s="466" t="s">
        <v>68</v>
      </c>
      <c r="B9" s="466" t="s">
        <v>69</v>
      </c>
      <c r="C9" s="464" t="n">
        <f aca="false">SUMIFS(Master!$P$2:$P$2978,Master!$O$2:$O$2978,B9)</f>
        <v>1971</v>
      </c>
      <c r="D9" s="464" t="n">
        <f aca="false">SUMIFS(Master!$S$2:$S$2978,Master!$O$2:$O$2978,B9)</f>
        <v>47146.32</v>
      </c>
      <c r="E9" s="464" t="n">
        <f aca="false">IFERROR(D9/C9,0)</f>
        <v>23.92</v>
      </c>
      <c r="F9" s="464" t="n">
        <f aca="false">SUMIFS(Master!$V$2:$V$2978,Master!$O$2:$O$2978,B9)</f>
        <v>50840.2519061919</v>
      </c>
      <c r="G9" s="465" t="n">
        <f aca="false">IFERROR(F9/C9,0)</f>
        <v>25.7941409975606</v>
      </c>
    </row>
    <row r="10" customFormat="false" ht="15" hidden="false" customHeight="false" outlineLevel="0" collapsed="false">
      <c r="A10" s="466" t="s">
        <v>43</v>
      </c>
      <c r="B10" s="466" t="s">
        <v>44</v>
      </c>
      <c r="C10" s="464" t="n">
        <f aca="false">SUMIFS(Master!$P$2:$P$2978,Master!$O$2:$O$2978,B10)</f>
        <v>3483</v>
      </c>
      <c r="D10" s="464" t="n">
        <f aca="false">SUMIFS(Master!$S$2:$S$2978,Master!$O$2:$O$2978,B10)</f>
        <v>89869.23</v>
      </c>
      <c r="E10" s="464" t="n">
        <f aca="false">IFERROR(D10/C10,0)</f>
        <v>25.8022480620155</v>
      </c>
      <c r="F10" s="464" t="n">
        <f aca="false">SUMIFS(Master!$V$2:$V$2978,Master!$O$2:$O$2978,B10)</f>
        <v>98009.4052567146</v>
      </c>
      <c r="G10" s="465" t="n">
        <f aca="false">IFERROR(F10/C10,0)</f>
        <v>28.1393641276815</v>
      </c>
    </row>
    <row r="11" customFormat="false" ht="15" hidden="false" customHeight="false" outlineLevel="0" collapsed="false">
      <c r="A11" s="466" t="s">
        <v>100</v>
      </c>
      <c r="B11" s="466" t="s">
        <v>101</v>
      </c>
      <c r="C11" s="464" t="n">
        <f aca="false">SUMIFS(Master!$P$2:$P$2978,Master!$O$2:$O$2978,B11)</f>
        <v>11100</v>
      </c>
      <c r="D11" s="464" t="n">
        <f aca="false">SUMIFS(Master!$S$2:$S$2978,Master!$O$2:$O$2978,B11)</f>
        <v>4440</v>
      </c>
      <c r="E11" s="464" t="n">
        <f aca="false">IFERROR(D11/C11,0)</f>
        <v>0.4</v>
      </c>
      <c r="F11" s="464" t="n">
        <f aca="false">SUMIFS(Master!$V$2:$V$2978,Master!$O$2:$O$2978,B11)</f>
        <v>5186.27379639291</v>
      </c>
      <c r="G11" s="465" t="n">
        <f aca="false">IFERROR(F11/C11,0)</f>
        <v>0.467231873548911</v>
      </c>
    </row>
    <row r="12" customFormat="false" ht="15" hidden="false" customHeight="false" outlineLevel="0" collapsed="false">
      <c r="A12" s="466" t="s">
        <v>105</v>
      </c>
      <c r="B12" s="466" t="s">
        <v>106</v>
      </c>
      <c r="C12" s="464" t="n">
        <f aca="false">SUMIFS(Master!$P$2:$P$2978,Master!$O$2:$O$2978,B12)</f>
        <v>1500</v>
      </c>
      <c r="D12" s="464" t="n">
        <f aca="false">SUMIFS(Master!$S$2:$S$2978,Master!$O$2:$O$2978,B12)</f>
        <v>945</v>
      </c>
      <c r="E12" s="464" t="n">
        <f aca="false">IFERROR(D12/C12,0)</f>
        <v>0.63</v>
      </c>
      <c r="F12" s="464" t="n">
        <f aca="false">SUMIFS(Master!$V$2:$V$2978,Master!$O$2:$O$2978,B12)</f>
        <v>1100.83232077764</v>
      </c>
      <c r="G12" s="465" t="n">
        <f aca="false">IFERROR(F12/C12,0)</f>
        <v>0.733888213851762</v>
      </c>
    </row>
    <row r="13" customFormat="false" ht="15" hidden="false" customHeight="false" outlineLevel="0" collapsed="false">
      <c r="A13" s="466" t="s">
        <v>120</v>
      </c>
      <c r="B13" s="463" t="s">
        <v>121</v>
      </c>
      <c r="C13" s="464" t="n">
        <f aca="false">SUMIFS(Master!$P$2:$P$2978,Master!$O$2:$O$2978,B13)</f>
        <v>5600</v>
      </c>
      <c r="D13" s="464" t="n">
        <f aca="false">SUMIFS(Master!$S$2:$S$2978,Master!$O$2:$O$2978,B13)</f>
        <v>6037</v>
      </c>
      <c r="E13" s="464" t="n">
        <f aca="false">IFERROR(D13/C13,0)</f>
        <v>1.07803571428571</v>
      </c>
      <c r="F13" s="464" t="n">
        <f aca="false">SUMIFS(Master!$V$2:$V$2978,Master!$O$2:$O$2978,B13)</f>
        <v>7505.34079329953</v>
      </c>
      <c r="G13" s="465" t="n">
        <f aca="false">IFERROR(F13/C13,0)</f>
        <v>1.34023942737492</v>
      </c>
    </row>
    <row r="14" customFormat="false" ht="15" hidden="false" customHeight="false" outlineLevel="0" collapsed="false">
      <c r="A14" s="466" t="s">
        <v>129</v>
      </c>
      <c r="B14" s="463" t="s">
        <v>130</v>
      </c>
      <c r="C14" s="464" t="n">
        <f aca="false">SUMIFS(Master!$P$2:$P$2978,Master!$O$2:$O$2978,B14)</f>
        <v>77700</v>
      </c>
      <c r="D14" s="464" t="n">
        <f aca="false">SUMIFS(Master!$S$2:$S$2978,Master!$O$2:$O$2978,B14)</f>
        <v>75519</v>
      </c>
      <c r="E14" s="464" t="n">
        <f aca="false">IFERROR(D14/C14,0)</f>
        <v>0.971930501930502</v>
      </c>
      <c r="F14" s="464" t="n">
        <f aca="false">SUMIFS(Master!$V$2:$V$2978,Master!$O$2:$O$2978,B14)</f>
        <v>87775.4135158925</v>
      </c>
      <c r="G14" s="465" t="n">
        <f aca="false">IFERROR(F14/C14,0)</f>
        <v>1.12967070162024</v>
      </c>
    </row>
    <row r="15" customFormat="false" ht="15" hidden="false" customHeight="false" outlineLevel="0" collapsed="false">
      <c r="A15" s="466" t="s">
        <v>132</v>
      </c>
      <c r="B15" s="463" t="s">
        <v>133</v>
      </c>
      <c r="C15" s="464" t="n">
        <f aca="false">SUMIFS(Master!$P$2:$P$2978,Master!$O$2:$O$2978,B15)</f>
        <v>3600</v>
      </c>
      <c r="D15" s="464" t="n">
        <f aca="false">SUMIFS(Master!$S$2:$S$2978,Master!$O$2:$O$2978,B15)</f>
        <v>4550</v>
      </c>
      <c r="E15" s="464" t="n">
        <f aca="false">IFERROR(D15/C15,0)</f>
        <v>1.26388888888889</v>
      </c>
      <c r="F15" s="464" t="n">
        <f aca="false">SUMIFS(Master!$V$2:$V$2978,Master!$O$2:$O$2978,B15)</f>
        <v>5216.86441713387</v>
      </c>
      <c r="G15" s="465" t="n">
        <f aca="false">IFERROR(F15/C15,0)</f>
        <v>1.44912900475941</v>
      </c>
    </row>
    <row r="16" customFormat="false" ht="15" hidden="false" customHeight="false" outlineLevel="0" collapsed="false">
      <c r="A16" s="466" t="s">
        <v>80</v>
      </c>
      <c r="B16" s="466" t="s">
        <v>81</v>
      </c>
      <c r="C16" s="464" t="n">
        <f aca="false">SUMIFS(Master!$P$2:$P$2978,Master!$O$2:$O$2978,B16)</f>
        <v>20800</v>
      </c>
      <c r="D16" s="464" t="n">
        <f aca="false">SUMIFS(Master!$S$2:$S$2978,Master!$O$2:$O$2978,B16)</f>
        <v>22048</v>
      </c>
      <c r="E16" s="464" t="n">
        <f aca="false">IFERROR(D16/C16,0)</f>
        <v>1.06</v>
      </c>
      <c r="F16" s="464" t="n">
        <f aca="false">SUMIFS(Master!$V$2:$V$2978,Master!$O$2:$O$2978,B16)</f>
        <v>26525.1709449749</v>
      </c>
      <c r="G16" s="465" t="n">
        <f aca="false">IFERROR(F16/C16,0)</f>
        <v>1.2752486031238</v>
      </c>
    </row>
    <row r="17" customFormat="false" ht="15" hidden="false" customHeight="false" outlineLevel="0" collapsed="false">
      <c r="A17" s="466" t="s">
        <v>94</v>
      </c>
      <c r="B17" s="466" t="s">
        <v>95</v>
      </c>
      <c r="C17" s="464" t="n">
        <f aca="false">SUMIFS(Master!$P$2:$P$2978,Master!$O$2:$O$2978,B17)</f>
        <v>24600</v>
      </c>
      <c r="D17" s="464" t="n">
        <f aca="false">SUMIFS(Master!$S$2:$S$2978,Master!$O$2:$O$2978,B17)</f>
        <v>39384</v>
      </c>
      <c r="E17" s="464" t="n">
        <f aca="false">IFERROR(D17/C17,0)</f>
        <v>1.6009756097561</v>
      </c>
      <c r="F17" s="464" t="n">
        <f aca="false">SUMIFS(Master!$V$2:$V$2978,Master!$O$2:$O$2978,B17)</f>
        <v>45211.2543330442</v>
      </c>
      <c r="G17" s="465" t="n">
        <f aca="false">IFERROR(F17/C17,0)</f>
        <v>1.83785586719692</v>
      </c>
    </row>
    <row r="18" customFormat="false" ht="15" hidden="false" customHeight="false" outlineLevel="0" collapsed="false">
      <c r="A18" s="466" t="s">
        <v>102</v>
      </c>
      <c r="B18" s="466" t="s">
        <v>103</v>
      </c>
      <c r="C18" s="464" t="n">
        <f aca="false">SUMIFS(Master!$P$2:$P$2978,Master!$O$2:$O$2978,B18)</f>
        <v>1500</v>
      </c>
      <c r="D18" s="464" t="n">
        <f aca="false">SUMIFS(Master!$S$2:$S$2978,Master!$O$2:$O$2978,B18)</f>
        <v>2841</v>
      </c>
      <c r="E18" s="464" t="n">
        <f aca="false">IFERROR(D18/C18,0)</f>
        <v>1.894</v>
      </c>
      <c r="F18" s="464" t="n">
        <f aca="false">SUMIFS(Master!$V$2:$V$2978,Master!$O$2:$O$2978,B18)</f>
        <v>3268.36166033126</v>
      </c>
      <c r="G18" s="465" t="n">
        <f aca="false">IFERROR(F18/C18,0)</f>
        <v>2.17890777355417</v>
      </c>
    </row>
    <row r="19" customFormat="false" ht="15" hidden="false" customHeight="false" outlineLevel="0" collapsed="false">
      <c r="A19" s="466" t="s">
        <v>82</v>
      </c>
      <c r="B19" s="466" t="s">
        <v>83</v>
      </c>
      <c r="C19" s="464" t="n">
        <f aca="false">SUMIFS(Master!$P$2:$P$2978,Master!$O$2:$O$2978,B19)</f>
        <v>12500</v>
      </c>
      <c r="D19" s="464" t="n">
        <f aca="false">SUMIFS(Master!$S$2:$S$2978,Master!$O$2:$O$2978,B19)</f>
        <v>18671</v>
      </c>
      <c r="E19" s="464" t="n">
        <f aca="false">IFERROR(D19/C19,0)</f>
        <v>1.49368</v>
      </c>
      <c r="F19" s="464" t="n">
        <f aca="false">SUMIFS(Master!$V$2:$V$2978,Master!$O$2:$O$2978,B19)</f>
        <v>23867.4113252765</v>
      </c>
      <c r="G19" s="465" t="n">
        <f aca="false">IFERROR(F19/C19,0)</f>
        <v>1.90939290602212</v>
      </c>
    </row>
    <row r="20" customFormat="false" ht="15" hidden="false" customHeight="false" outlineLevel="0" collapsed="false">
      <c r="A20" s="466" t="s">
        <v>116</v>
      </c>
      <c r="B20" s="463" t="s">
        <v>117</v>
      </c>
      <c r="C20" s="464" t="n">
        <f aca="false">SUMIFS(Master!$P$2:$P$2978,Master!$O$2:$O$2978,B20)</f>
        <v>9800</v>
      </c>
      <c r="D20" s="464" t="n">
        <f aca="false">SUMIFS(Master!$S$2:$S$2978,Master!$O$2:$O$2978,B20)</f>
        <v>21855</v>
      </c>
      <c r="E20" s="464" t="n">
        <f aca="false">IFERROR(D20/C20,0)</f>
        <v>2.23010204081633</v>
      </c>
      <c r="F20" s="464" t="n">
        <f aca="false">SUMIFS(Master!$V$2:$V$2978,Master!$O$2:$O$2978,B20)</f>
        <v>26375.1211761676</v>
      </c>
      <c r="G20" s="465" t="n">
        <f aca="false">IFERROR(F20/C20,0)</f>
        <v>2.6913388955273</v>
      </c>
    </row>
    <row r="21" customFormat="false" ht="15" hidden="false" customHeight="false" outlineLevel="0" collapsed="false">
      <c r="A21" s="466" t="s">
        <v>87</v>
      </c>
      <c r="B21" s="466" t="s">
        <v>88</v>
      </c>
      <c r="C21" s="464" t="n">
        <f aca="false">SUMIFS(Master!$P$2:$P$2978,Master!$O$2:$O$2978,B21)</f>
        <v>36500</v>
      </c>
      <c r="D21" s="464" t="n">
        <f aca="false">SUMIFS(Master!$S$2:$S$2978,Master!$O$2:$O$2978,B21)</f>
        <v>77489</v>
      </c>
      <c r="E21" s="464" t="n">
        <f aca="false">IFERROR(D21/C21,0)</f>
        <v>2.12298630136986</v>
      </c>
      <c r="F21" s="464" t="n">
        <f aca="false">SUMIFS(Master!$V$2:$V$2978,Master!$O$2:$O$2978,B21)</f>
        <v>95939.2387653955</v>
      </c>
      <c r="G21" s="465" t="n">
        <f aca="false">IFERROR(F21/C21,0)</f>
        <v>2.62847229494234</v>
      </c>
    </row>
    <row r="22" customFormat="false" ht="15" hidden="false" customHeight="false" outlineLevel="0" collapsed="false">
      <c r="A22" s="466" t="s">
        <v>96</v>
      </c>
      <c r="B22" s="466" t="s">
        <v>97</v>
      </c>
      <c r="C22" s="464" t="n">
        <f aca="false">SUMIFS(Master!$P$2:$P$2978,Master!$O$2:$O$2978,B22)</f>
        <v>13300</v>
      </c>
      <c r="D22" s="464" t="n">
        <f aca="false">SUMIFS(Master!$S$2:$S$2978,Master!$O$2:$O$2978,B22)</f>
        <v>39580</v>
      </c>
      <c r="E22" s="464" t="n">
        <f aca="false">IFERROR(D22/C22,0)</f>
        <v>2.97593984962406</v>
      </c>
      <c r="F22" s="464" t="n">
        <f aca="false">SUMIFS(Master!$V$2:$V$2978,Master!$O$2:$O$2978,B22)</f>
        <v>45982.0604130475</v>
      </c>
      <c r="G22" s="465" t="n">
        <f aca="false">IFERROR(F22/C22,0)</f>
        <v>3.45729777541711</v>
      </c>
    </row>
    <row r="23" customFormat="false" ht="15" hidden="false" customHeight="false" outlineLevel="0" collapsed="false">
      <c r="A23" s="466" t="s">
        <v>142</v>
      </c>
      <c r="B23" s="463" t="s">
        <v>143</v>
      </c>
      <c r="C23" s="464" t="n">
        <f aca="false">SUMIFS(Master!$P$2:$P$2978,Master!$O$2:$O$2978,B23)</f>
        <v>10600</v>
      </c>
      <c r="D23" s="464" t="n">
        <f aca="false">SUMIFS(Master!$S$2:$S$2978,Master!$O$2:$O$2978,B23)</f>
        <v>50064</v>
      </c>
      <c r="E23" s="464" t="n">
        <f aca="false">IFERROR(D23/C23,0)</f>
        <v>4.72301886792453</v>
      </c>
      <c r="F23" s="464" t="n">
        <f aca="false">SUMIFS(Master!$V$2:$V$2978,Master!$O$2:$O$2978,B23)</f>
        <v>57019.9272202786</v>
      </c>
      <c r="G23" s="465" t="n">
        <f aca="false">IFERROR(F23/C23,0)</f>
        <v>5.37923841700741</v>
      </c>
    </row>
    <row r="24" customFormat="false" ht="15" hidden="false" customHeight="false" outlineLevel="0" collapsed="false">
      <c r="A24" s="466" t="s">
        <v>159</v>
      </c>
      <c r="B24" s="468" t="s">
        <v>160</v>
      </c>
      <c r="C24" s="464" t="n">
        <f aca="false">SUMIFS(Master!$P$2:$P$2978,Master!$O$2:$O$2978,B24)</f>
        <v>3888</v>
      </c>
      <c r="D24" s="464" t="n">
        <f aca="false">SUMIFS(Master!$S$2:$S$2978,Master!$O$2:$O$2978,B24)</f>
        <v>51282.72</v>
      </c>
      <c r="E24" s="464" t="n">
        <f aca="false">IFERROR(D24/C24,0)</f>
        <v>13.19</v>
      </c>
      <c r="F24" s="464" t="n">
        <f aca="false">SUMIFS(Master!$V$2:$V$2978,Master!$O$2:$O$2978,B24)</f>
        <v>55945.2632526165</v>
      </c>
      <c r="G24" s="465" t="n">
        <f aca="false">IFERROR(F24/C24,0)</f>
        <v>14.3892137995413</v>
      </c>
    </row>
    <row r="25" customFormat="false" ht="15" hidden="false" customHeight="false" outlineLevel="0" collapsed="false">
      <c r="A25" s="462" t="s">
        <v>185</v>
      </c>
      <c r="B25" s="469" t="s">
        <v>186</v>
      </c>
      <c r="C25" s="464" t="n">
        <f aca="false">SUMIFS(Master!$P$2:$P$2978,Master!$O$2:$O$2978,B25)</f>
        <v>10900</v>
      </c>
      <c r="D25" s="464" t="n">
        <f aca="false">SUMIFS(Master!$S$2:$S$2978,Master!$O$2:$O$2978,B25)</f>
        <v>3066</v>
      </c>
      <c r="E25" s="464" t="n">
        <f aca="false">IFERROR(D25/C25,0)</f>
        <v>0.281284403669725</v>
      </c>
      <c r="F25" s="464" t="n">
        <f aca="false">SUMIFS(Master!$V$2:$V$2978,Master!$O$2:$O$2978,B25)</f>
        <v>3686.106410869</v>
      </c>
      <c r="G25" s="465" t="n">
        <f aca="false">IFERROR(F25/C25,0)</f>
        <v>0.338174900079725</v>
      </c>
    </row>
    <row r="26" customFormat="false" ht="15" hidden="false" customHeight="false" outlineLevel="0" collapsed="false">
      <c r="A26" s="470" t="s">
        <v>190</v>
      </c>
      <c r="B26" s="463" t="s">
        <v>191</v>
      </c>
      <c r="C26" s="464" t="n">
        <f aca="false">SUMIFS(Master!$P$2:$P$2978,Master!$O$2:$O$2978,B26)</f>
        <v>4482</v>
      </c>
      <c r="D26" s="464" t="n">
        <f aca="false">SUMIFS(Master!$S$2:$S$2978,Master!$O$2:$O$2978,B26)</f>
        <v>18264.96</v>
      </c>
      <c r="E26" s="464" t="n">
        <f aca="false">IFERROR(D26/C26,0)</f>
        <v>4.07518072289157</v>
      </c>
      <c r="F26" s="464" t="n">
        <f aca="false">SUMIFS(Master!$V$2:$V$2978,Master!$O$2:$O$2978,B26)</f>
        <v>20532.254688496</v>
      </c>
      <c r="G26" s="465" t="n">
        <f aca="false">IFERROR(F26/C26,0)</f>
        <v>4.58104745392593</v>
      </c>
    </row>
    <row r="27" customFormat="false" ht="15" hidden="false" customHeight="false" outlineLevel="0" collapsed="false">
      <c r="A27" s="462" t="s">
        <v>196</v>
      </c>
      <c r="B27" s="469" t="s">
        <v>197</v>
      </c>
      <c r="C27" s="464" t="n">
        <f aca="false">SUMIFS(Master!$P$2:$P$2978,Master!$O$2:$O$2978,B27)</f>
        <v>2848.5</v>
      </c>
      <c r="D27" s="464" t="n">
        <f aca="false">SUMIFS(Master!$S$2:$S$2978,Master!$O$2:$O$2978,B27)</f>
        <v>18914.04</v>
      </c>
      <c r="E27" s="464" t="n">
        <f aca="false">IFERROR(D27/C27,0)</f>
        <v>6.64</v>
      </c>
      <c r="F27" s="464" t="n">
        <f aca="false">SUMIFS(Master!$V$2:$V$2978,Master!$O$2:$O$2978,B27)</f>
        <v>20991.3609240476</v>
      </c>
      <c r="G27" s="465" t="n">
        <f aca="false">IFERROR(F27/C27,0)</f>
        <v>7.3692683602063</v>
      </c>
    </row>
    <row r="28" customFormat="false" ht="15" hidden="false" customHeight="false" outlineLevel="0" collapsed="false">
      <c r="A28" s="470" t="s">
        <v>200</v>
      </c>
      <c r="B28" s="463" t="s">
        <v>201</v>
      </c>
      <c r="C28" s="464" t="n">
        <f aca="false">SUMIFS(Master!$P$2:$P$2978,Master!$O$2:$O$2978,B28)</f>
        <v>54</v>
      </c>
      <c r="D28" s="464" t="n">
        <f aca="false">SUMIFS(Master!$S$2:$S$2978,Master!$O$2:$O$2978,B28)</f>
        <v>275.94</v>
      </c>
      <c r="E28" s="464" t="n">
        <f aca="false">IFERROR(D28/C28,0)</f>
        <v>5.11</v>
      </c>
      <c r="F28" s="464" t="n">
        <f aca="false">SUMIFS(Master!$V$2:$V$2978,Master!$O$2:$O$2978,B28)</f>
        <v>305.504105296813</v>
      </c>
      <c r="G28" s="465" t="n">
        <f aca="false">IFERROR(F28/C28,0)</f>
        <v>5.65748343142247</v>
      </c>
    </row>
    <row r="29" customFormat="false" ht="15" hidden="false" customHeight="false" outlineLevel="0" collapsed="false">
      <c r="A29" s="470" t="s">
        <v>202</v>
      </c>
      <c r="B29" s="463" t="s">
        <v>203</v>
      </c>
      <c r="C29" s="464" t="n">
        <f aca="false">SUMIFS(Master!$P$2:$P$2978,Master!$O$2:$O$2978,B29)</f>
        <v>81</v>
      </c>
      <c r="D29" s="464" t="n">
        <f aca="false">SUMIFS(Master!$S$2:$S$2978,Master!$O$2:$O$2978,B29)</f>
        <v>798.66</v>
      </c>
      <c r="E29" s="464" t="n">
        <f aca="false">IFERROR(D29/C29,0)</f>
        <v>9.86</v>
      </c>
      <c r="F29" s="464" t="n">
        <f aca="false">SUMIFS(Master!$V$2:$V$2978,Master!$O$2:$O$2978,B29)</f>
        <v>884.228124724045</v>
      </c>
      <c r="G29" s="465" t="n">
        <f aca="false">IFERROR(F29/C29,0)</f>
        <v>10.9163966015314</v>
      </c>
    </row>
    <row r="30" customFormat="false" ht="15" hidden="false" customHeight="false" outlineLevel="0" collapsed="false">
      <c r="A30" s="470" t="s">
        <v>210</v>
      </c>
      <c r="B30" s="463" t="s">
        <v>211</v>
      </c>
      <c r="C30" s="464" t="n">
        <f aca="false">SUMIFS(Master!$P$2:$P$2978,Master!$O$2:$O$2978,B30)</f>
        <v>2700</v>
      </c>
      <c r="D30" s="464" t="n">
        <f aca="false">SUMIFS(Master!$S$2:$S$2978,Master!$O$2:$O$2978,B30)</f>
        <v>1161</v>
      </c>
      <c r="E30" s="464" t="n">
        <f aca="false">IFERROR(D30/C30,0)</f>
        <v>0.43</v>
      </c>
      <c r="F30" s="464" t="n">
        <f aca="false">SUMIFS(Master!$V$2:$V$2978,Master!$O$2:$O$2978,B30)</f>
        <v>1488.38201246661</v>
      </c>
      <c r="G30" s="465" t="n">
        <f aca="false">IFERROR(F30/C30,0)</f>
        <v>0.551252597209855</v>
      </c>
    </row>
    <row r="31" customFormat="false" ht="15" hidden="false" customHeight="false" outlineLevel="0" collapsed="false">
      <c r="A31" s="471" t="s">
        <v>513</v>
      </c>
      <c r="B31" s="463" t="s">
        <v>514</v>
      </c>
      <c r="C31" s="472" t="n">
        <f aca="false">SUMIFS(Master!$P$2:$P$2978,Master!$O$2:$O$2978,B31)</f>
        <v>42</v>
      </c>
      <c r="D31" s="464" t="n">
        <f aca="false">SUMIFS(Master!$S$2:$S$2978,Master!$O$2:$O$2978,B31)</f>
        <v>6441.26</v>
      </c>
      <c r="E31" s="464" t="n">
        <f aca="false">IFERROR(D31/C31,0)</f>
        <v>153.363333333333</v>
      </c>
      <c r="F31" s="464" t="n">
        <f aca="false">SUMIFS(Master!$V$2:$V$2978,Master!$O$2:$O$2978,B31)</f>
        <v>7556.61523398084</v>
      </c>
      <c r="G31" s="465" t="n">
        <f aca="false">IFERROR(F31/C31,0)</f>
        <v>179.919410332877</v>
      </c>
    </row>
    <row r="32" customFormat="false" ht="15" hidden="false" customHeight="false" outlineLevel="0" collapsed="false">
      <c r="A32" s="471" t="s">
        <v>506</v>
      </c>
      <c r="B32" s="463" t="s">
        <v>507</v>
      </c>
      <c r="C32" s="472" t="n">
        <f aca="false">SUMIFS(Master!$P$2:$P$2978,Master!$O$2:$O$2978,B32)</f>
        <v>19</v>
      </c>
      <c r="D32" s="464" t="n">
        <f aca="false">SUMIFS(Master!$S$2:$S$2978,Master!$O$2:$O$2978,B32)</f>
        <v>2750.37</v>
      </c>
      <c r="E32" s="464" t="n">
        <f aca="false">IFERROR(D32/C32,0)</f>
        <v>144.756315789474</v>
      </c>
      <c r="F32" s="464" t="n">
        <f aca="false">SUMIFS(Master!$V$2:$V$2978,Master!$O$2:$O$2978,B32)</f>
        <v>3837.18765236123</v>
      </c>
      <c r="G32" s="465" t="n">
        <f aca="false">IFERROR(F32/C32,0)</f>
        <v>201.957244861117</v>
      </c>
    </row>
    <row r="33" customFormat="false" ht="15" hidden="false" customHeight="false" outlineLevel="0" collapsed="false">
      <c r="A33" s="471" t="s">
        <v>504</v>
      </c>
      <c r="B33" s="469" t="s">
        <v>505</v>
      </c>
      <c r="C33" s="472" t="n">
        <f aca="false">SUMIFS(Master!$P$2:$P$2978,Master!$O$2:$O$2978,B33)</f>
        <v>55</v>
      </c>
      <c r="D33" s="464" t="n">
        <f aca="false">SUMIFS(Master!$S$2:$S$2978,Master!$O$2:$O$2978,B33)</f>
        <v>8405.25</v>
      </c>
      <c r="E33" s="464" t="n">
        <f aca="false">IFERROR(D33/C33,0)</f>
        <v>152.822727272727</v>
      </c>
      <c r="F33" s="464" t="n">
        <f aca="false">SUMIFS(Master!$V$2:$V$2978,Master!$O$2:$O$2978,B33)</f>
        <v>10537.2243969684</v>
      </c>
      <c r="G33" s="465" t="n">
        <f aca="false">IFERROR(F33/C33,0)</f>
        <v>191.585898126698</v>
      </c>
    </row>
    <row r="34" customFormat="false" ht="15" hidden="false" customHeight="false" outlineLevel="0" collapsed="false">
      <c r="A34" s="471" t="s">
        <v>515</v>
      </c>
      <c r="B34" s="463" t="s">
        <v>516</v>
      </c>
      <c r="C34" s="472" t="n">
        <f aca="false">SUMIFS(Master!$P$2:$P$2978,Master!$O$2:$O$2978,B34)</f>
        <v>30</v>
      </c>
      <c r="D34" s="464" t="n">
        <f aca="false">SUMIFS(Master!$S$2:$S$2978,Master!$O$2:$O$2978,B34)</f>
        <v>4556.3</v>
      </c>
      <c r="E34" s="464" t="n">
        <f aca="false">IFERROR(D34/C34,0)</f>
        <v>151.876666666667</v>
      </c>
      <c r="F34" s="464" t="n">
        <f aca="false">SUMIFS(Master!$V$2:$V$2978,Master!$O$2:$O$2978,B34)</f>
        <v>5399.59078901147</v>
      </c>
      <c r="G34" s="465" t="n">
        <f aca="false">IFERROR(F34/C34,0)</f>
        <v>179.986359633716</v>
      </c>
    </row>
    <row r="35" customFormat="false" ht="15" hidden="false" customHeight="false" outlineLevel="0" collapsed="false">
      <c r="A35" s="471" t="s">
        <v>242</v>
      </c>
      <c r="B35" s="463" t="s">
        <v>243</v>
      </c>
      <c r="C35" s="472" t="n">
        <f aca="false">SUMIFS(Master!$P$2:$P$2978,Master!$O$2:$O$2978,B35)</f>
        <v>2200</v>
      </c>
      <c r="D35" s="464" t="n">
        <f aca="false">SUMIFS(Master!$S$2:$S$2978,Master!$O$2:$O$2978,B35)</f>
        <v>40040</v>
      </c>
      <c r="E35" s="464" t="n">
        <f aca="false">IFERROR(D35/C35,0)</f>
        <v>18.2</v>
      </c>
      <c r="F35" s="464" t="n">
        <f aca="false">SUMIFS(Master!$V$2:$V$2978,Master!$O$2:$O$2978,B35)</f>
        <v>50156.1635544918</v>
      </c>
      <c r="G35" s="465" t="n">
        <f aca="false">IFERROR(F35/C35,0)</f>
        <v>22.7982561611327</v>
      </c>
    </row>
    <row r="36" customFormat="false" ht="15" hidden="false" customHeight="false" outlineLevel="0" collapsed="false">
      <c r="A36" s="471" t="s">
        <v>549</v>
      </c>
      <c r="B36" s="473" t="s">
        <v>512</v>
      </c>
      <c r="C36" s="472" t="n">
        <f aca="false">SUMIFS(Master!$P$2:$P$2978,Master!$O$2:$O$2978,B36)</f>
        <v>140</v>
      </c>
      <c r="D36" s="464" t="n">
        <f aca="false">SUMIFS(Master!$S$2:$S$2978,Master!$O$2:$O$2978,B36)</f>
        <v>16843</v>
      </c>
      <c r="E36" s="464" t="n">
        <f aca="false">IFERROR(D36/C36,0)</f>
        <v>120.307142857143</v>
      </c>
      <c r="F36" s="464" t="n">
        <f aca="false">SUMIFS(Master!$V$2:$V$2978,Master!$O$2:$O$2978,B36)</f>
        <v>21407.4588527656</v>
      </c>
      <c r="G36" s="465" t="n">
        <f aca="false">IFERROR(F36/C36,0)</f>
        <v>152.910420376897</v>
      </c>
    </row>
    <row r="37" customFormat="false" ht="15" hidden="false" customHeight="false" outlineLevel="0" collapsed="false">
      <c r="A37" s="471" t="s">
        <v>558</v>
      </c>
      <c r="B37" s="463" t="s">
        <v>559</v>
      </c>
      <c r="C37" s="472" t="n">
        <f aca="false">SUMIFS(Master!$P$2:$P$2978,Master!$O$2:$O$2978,B37)</f>
        <v>252</v>
      </c>
      <c r="D37" s="464" t="n">
        <f aca="false">SUMIFS(Master!$S$2:$S$2978,Master!$O$2:$O$2978,B37)</f>
        <v>438.48</v>
      </c>
      <c r="E37" s="464" t="n">
        <f aca="false">IFERROR(D37/C37,0)</f>
        <v>1.74</v>
      </c>
      <c r="F37" s="464" t="n">
        <f aca="false">SUMIFS(Master!$V$2:$V$2978,Master!$O$2:$O$2978,B37)</f>
        <v>569.92327230668</v>
      </c>
      <c r="G37" s="465" t="n">
        <f aca="false">IFERROR(F37/C37,0)</f>
        <v>2.26160028693127</v>
      </c>
    </row>
    <row r="38" customFormat="false" ht="15" hidden="false" customHeight="false" outlineLevel="0" collapsed="false">
      <c r="A38" s="471" t="s">
        <v>648</v>
      </c>
      <c r="B38" s="463" t="s">
        <v>561</v>
      </c>
      <c r="C38" s="472" t="n">
        <f aca="false">SUMIFS(Master!$P$2:$P$2978,Master!$O$2:$O$2978,B38)</f>
        <v>884</v>
      </c>
      <c r="D38" s="464" t="n">
        <f aca="false">SUMIFS(Master!$S$2:$S$2978,Master!$O$2:$O$2978,B38)</f>
        <v>1555.84</v>
      </c>
      <c r="E38" s="464" t="n">
        <f aca="false">IFERROR(D38/C38,0)</f>
        <v>1.76</v>
      </c>
      <c r="F38" s="464" t="n">
        <f aca="false">SUMIFS(Master!$V$2:$V$2978,Master!$O$2:$O$2978,B38)</f>
        <v>1796.96361916549</v>
      </c>
      <c r="G38" s="465" t="n">
        <f aca="false">IFERROR(F38/C38,0)</f>
        <v>2.03276427507408</v>
      </c>
    </row>
    <row r="39" customFormat="false" ht="15" hidden="false" customHeight="false" outlineLevel="0" collapsed="false">
      <c r="A39" s="471" t="s">
        <v>636</v>
      </c>
      <c r="B39" s="463" t="s">
        <v>637</v>
      </c>
      <c r="C39" s="472" t="n">
        <f aca="false">SUMIFS(Master!$P$2:$P$2978,Master!$O$2:$O$2978,B39)</f>
        <v>5024</v>
      </c>
      <c r="D39" s="464" t="n">
        <f aca="false">SUMIFS(Master!$S$2:$S$2978,Master!$O$2:$O$2978,B39)</f>
        <v>9847.04</v>
      </c>
      <c r="E39" s="464" t="n">
        <f aca="false">IFERROR(D39/C39,0)</f>
        <v>1.96</v>
      </c>
      <c r="F39" s="464" t="n">
        <f aca="false">SUMIFS(Master!$V$2:$V$2978,Master!$O$2:$O$2978,B39)</f>
        <v>13210.7353453302</v>
      </c>
      <c r="G39" s="465" t="n">
        <f aca="false">IFERROR(F39/C39,0)</f>
        <v>2.62952534739852</v>
      </c>
    </row>
    <row r="40" customFormat="false" ht="15" hidden="false" customHeight="false" outlineLevel="0" collapsed="false">
      <c r="A40" s="471" t="s">
        <v>643</v>
      </c>
      <c r="B40" s="463" t="s">
        <v>565</v>
      </c>
      <c r="C40" s="472" t="n">
        <f aca="false">SUMIFS(Master!$P$2:$P$2978,Master!$O$2:$O$2978,B40)</f>
        <v>336</v>
      </c>
      <c r="D40" s="464" t="n">
        <f aca="false">SUMIFS(Master!$S$2:$S$2978,Master!$O$2:$O$2978,B40)</f>
        <v>883.68</v>
      </c>
      <c r="E40" s="464" t="n">
        <f aca="false">IFERROR(D40/C40,0)</f>
        <v>2.63</v>
      </c>
      <c r="F40" s="464" t="n">
        <f aca="false">SUMIFS(Master!$V$2:$V$2978,Master!$O$2:$O$2978,B40)</f>
        <v>1284.44468981677</v>
      </c>
      <c r="G40" s="465" t="n">
        <f aca="false">IFERROR(F40/C40,0)</f>
        <v>3.82275205302609</v>
      </c>
    </row>
    <row r="41" customFormat="false" ht="15" hidden="false" customHeight="false" outlineLevel="0" collapsed="false">
      <c r="A41" s="471" t="s">
        <v>562</v>
      </c>
      <c r="B41" s="463" t="s">
        <v>563</v>
      </c>
      <c r="C41" s="472" t="n">
        <f aca="false">SUMIFS(Master!$P$2:$P$2978,Master!$O$2:$O$2978,B41)</f>
        <v>72</v>
      </c>
      <c r="D41" s="464" t="n">
        <f aca="false">SUMIFS(Master!$S$2:$S$2978,Master!$O$2:$O$2978,B41)</f>
        <v>345.6</v>
      </c>
      <c r="E41" s="464" t="n">
        <f aca="false">IFERROR(D41/C41,0)</f>
        <v>4.8</v>
      </c>
      <c r="F41" s="464" t="n">
        <f aca="false">SUMIFS(Master!$V$2:$V$2978,Master!$O$2:$O$2978,B41)</f>
        <v>521.226943317247</v>
      </c>
      <c r="G41" s="465" t="n">
        <f aca="false">IFERROR(F41/C41,0)</f>
        <v>7.23926310162843</v>
      </c>
    </row>
    <row r="42" customFormat="false" ht="15" hidden="false" customHeight="false" outlineLevel="0" collapsed="false">
      <c r="A42" s="471" t="s">
        <v>816</v>
      </c>
      <c r="B42" s="463" t="s">
        <v>817</v>
      </c>
      <c r="C42" s="472" t="n">
        <f aca="false">SUMIFS(Master!$P$2:$P$2978,Master!$O$2:$O$2978,B42)</f>
        <v>576</v>
      </c>
      <c r="D42" s="464" t="n">
        <f aca="false">SUMIFS(Master!$S$2:$S$2978,Master!$O$2:$O$2978,B42)</f>
        <v>2217.6</v>
      </c>
      <c r="E42" s="464" t="n">
        <f aca="false">IFERROR(D42/C42,0)</f>
        <v>3.85</v>
      </c>
      <c r="F42" s="464" t="n">
        <f aca="false">SUMIFS(Master!$V$2:$V$2978,Master!$O$2:$O$2978,B42)</f>
        <v>2965.3356096704</v>
      </c>
      <c r="G42" s="465" t="n">
        <f aca="false">IFERROR(F42/C42,0)</f>
        <v>5.14815210012223</v>
      </c>
    </row>
    <row r="43" customFormat="false" ht="15" hidden="false" customHeight="false" outlineLevel="0" collapsed="false">
      <c r="A43" s="471" t="s">
        <v>840</v>
      </c>
      <c r="B43" s="463" t="s">
        <v>841</v>
      </c>
      <c r="C43" s="472" t="n">
        <f aca="false">SUMIFS(Master!$P$2:$P$2978,Master!$O$2:$O$2978,B43)</f>
        <v>640</v>
      </c>
      <c r="D43" s="464" t="n">
        <f aca="false">SUMIFS(Master!$S$2:$S$2978,Master!$O$2:$O$2978,B43)</f>
        <v>1190.4</v>
      </c>
      <c r="E43" s="464" t="n">
        <f aca="false">IFERROR(D43/C43,0)</f>
        <v>1.86</v>
      </c>
      <c r="F43" s="464" t="n">
        <f aca="false">SUMIFS(Master!$V$2:$V$2978,Master!$O$2:$O$2978,B43)</f>
        <v>1608.87989026471</v>
      </c>
      <c r="G43" s="465" t="n">
        <f aca="false">IFERROR(F43/C43,0)</f>
        <v>2.51387482853861</v>
      </c>
    </row>
    <row r="44" customFormat="false" ht="15" hidden="false" customHeight="false" outlineLevel="0" collapsed="false">
      <c r="A44" s="471" t="s">
        <v>1157</v>
      </c>
      <c r="B44" s="463" t="s">
        <v>623</v>
      </c>
      <c r="C44" s="472" t="n">
        <f aca="false">SUMIFS(Master!$P$2:$P$2978,Master!$O$2:$O$2978,B44)</f>
        <v>3680</v>
      </c>
      <c r="D44" s="464" t="n">
        <f aca="false">SUMIFS(Master!$S$2:$S$2978,Master!$O$2:$O$2978,B44)</f>
        <v>9788.8</v>
      </c>
      <c r="E44" s="464" t="n">
        <f aca="false">IFERROR(D44/C44,0)</f>
        <v>2.66</v>
      </c>
      <c r="F44" s="464" t="n">
        <f aca="false">SUMIFS(Master!$V$2:$V$2978,Master!$O$2:$O$2978,B44)</f>
        <v>14613.4074338916</v>
      </c>
      <c r="G44" s="465" t="n">
        <f aca="false">IFERROR(F44/C44,0)</f>
        <v>3.9710346287749</v>
      </c>
    </row>
    <row r="45" customFormat="false" ht="15" hidden="false" customHeight="false" outlineLevel="0" collapsed="false">
      <c r="A45" s="471" t="s">
        <v>554</v>
      </c>
      <c r="B45" s="463" t="s">
        <v>555</v>
      </c>
      <c r="C45" s="472" t="n">
        <f aca="false">SUMIFS(Master!$P$2:$P$2978,Master!$O$2:$O$2978,B45)</f>
        <v>3680</v>
      </c>
      <c r="D45" s="464" t="n">
        <f aca="false">SUMIFS(Master!$S$2:$S$2978,Master!$O$2:$O$2978,B45)</f>
        <v>17921.6</v>
      </c>
      <c r="E45" s="464" t="n">
        <f aca="false">IFERROR(D45/C45,0)</f>
        <v>4.87</v>
      </c>
      <c r="F45" s="464" t="n">
        <f aca="false">SUMIFS(Master!$V$2:$V$2978,Master!$O$2:$O$2978,B45)</f>
        <v>24611.9475118549</v>
      </c>
      <c r="G45" s="465" t="n">
        <f aca="false">IFERROR(F45/C45,0)</f>
        <v>6.68802921517795</v>
      </c>
    </row>
    <row r="46" customFormat="false" ht="15" hidden="false" customHeight="false" outlineLevel="0" collapsed="false">
      <c r="A46" s="471" t="s">
        <v>1158</v>
      </c>
      <c r="B46" s="463" t="s">
        <v>625</v>
      </c>
      <c r="C46" s="472" t="n">
        <f aca="false">SUMIFS(Master!$P$2:$P$2978,Master!$O$2:$O$2978,B46)</f>
        <v>960</v>
      </c>
      <c r="D46" s="464" t="n">
        <f aca="false">SUMIFS(Master!$S$2:$S$2978,Master!$O$2:$O$2978,B46)</f>
        <v>7008</v>
      </c>
      <c r="E46" s="464" t="n">
        <f aca="false">IFERROR(D46/C46,0)</f>
        <v>7.3</v>
      </c>
      <c r="F46" s="464" t="n">
        <f aca="false">SUMIFS(Master!$V$2:$V$2978,Master!$O$2:$O$2978,B46)</f>
        <v>10965.8313253012</v>
      </c>
      <c r="G46" s="465" t="n">
        <f aca="false">IFERROR(F46/C46,0)</f>
        <v>11.4227409638554</v>
      </c>
    </row>
    <row r="47" customFormat="false" ht="15" hidden="false" customHeight="false" outlineLevel="0" collapsed="false">
      <c r="A47" s="471" t="s">
        <v>1159</v>
      </c>
      <c r="B47" s="463" t="s">
        <v>557</v>
      </c>
      <c r="C47" s="472" t="n">
        <f aca="false">SUMIFS(Master!$P$2:$P$2978,Master!$O$2:$O$2978,B47)</f>
        <v>5040</v>
      </c>
      <c r="D47" s="464" t="n">
        <f aca="false">SUMIFS(Master!$S$2:$S$2978,Master!$O$2:$O$2978,B47)</f>
        <v>61286.4</v>
      </c>
      <c r="E47" s="464" t="n">
        <f aca="false">IFERROR(D47/C47,0)</f>
        <v>12.16</v>
      </c>
      <c r="F47" s="464" t="n">
        <f aca="false">SUMIFS(Master!$V$2:$V$2978,Master!$O$2:$O$2978,B47)</f>
        <v>76691.1951744866</v>
      </c>
      <c r="G47" s="465" t="n">
        <f aca="false">IFERROR(F47/C47,0)</f>
        <v>15.2165069790648</v>
      </c>
    </row>
    <row r="48" customFormat="false" ht="15" hidden="false" customHeight="false" outlineLevel="0" collapsed="false">
      <c r="A48" s="471" t="s">
        <v>805</v>
      </c>
      <c r="B48" s="463" t="s">
        <v>806</v>
      </c>
      <c r="C48" s="472" t="n">
        <f aca="false">SUMIFS(Master!$P$2:$P$2978,Master!$O$2:$O$2978,B48)</f>
        <v>640</v>
      </c>
      <c r="D48" s="464" t="n">
        <f aca="false">SUMIFS(Master!$S$2:$S$2978,Master!$O$2:$O$2978,B48)</f>
        <v>11084.8</v>
      </c>
      <c r="E48" s="464" t="n">
        <f aca="false">IFERROR(D48/C48,0)</f>
        <v>17.32</v>
      </c>
      <c r="F48" s="464" t="n">
        <f aca="false">SUMIFS(Master!$V$2:$V$2978,Master!$O$2:$O$2978,B48)</f>
        <v>15069.8626661968</v>
      </c>
      <c r="G48" s="465" t="n">
        <f aca="false">IFERROR(F48/C48,0)</f>
        <v>23.5466604159325</v>
      </c>
    </row>
    <row r="49" customFormat="false" ht="15" hidden="false" customHeight="false" outlineLevel="0" collapsed="false">
      <c r="A49" s="471" t="s">
        <v>803</v>
      </c>
      <c r="B49" s="463" t="s">
        <v>804</v>
      </c>
      <c r="C49" s="472" t="n">
        <f aca="false">SUMIFS(Master!$P$2:$P$2978,Master!$O$2:$O$2978,B49)</f>
        <v>140</v>
      </c>
      <c r="D49" s="464" t="n">
        <f aca="false">SUMIFS(Master!$S$2:$S$2978,Master!$O$2:$O$2978,B49)</f>
        <v>553</v>
      </c>
      <c r="E49" s="464" t="n">
        <f aca="false">IFERROR(D49/C49,0)</f>
        <v>3.95</v>
      </c>
      <c r="F49" s="464" t="n">
        <f aca="false">SUMIFS(Master!$V$2:$V$2978,Master!$O$2:$O$2978,B49)</f>
        <v>824.29835780755</v>
      </c>
      <c r="G49" s="465" t="n">
        <f aca="false">IFERROR(F49/C49,0)</f>
        <v>5.88784541291107</v>
      </c>
    </row>
    <row r="50" customFormat="false" ht="15" hidden="false" customHeight="false" outlineLevel="0" collapsed="false">
      <c r="A50" s="471" t="s">
        <v>1084</v>
      </c>
      <c r="B50" s="463" t="s">
        <v>1085</v>
      </c>
      <c r="C50" s="464" t="n">
        <f aca="false">SUMIFS(Master!$P$2:$P$2978,Master!$O$2:$O$2978,B50)</f>
        <v>875</v>
      </c>
      <c r="D50" s="464" t="n">
        <f aca="false">SUMIFS(Master!$S$2:$S$2978,Master!$O$2:$O$2978,B50)</f>
        <v>4865</v>
      </c>
      <c r="E50" s="464" t="n">
        <f aca="false">IFERROR(D50/C50,0)</f>
        <v>5.56</v>
      </c>
      <c r="F50" s="464" t="n">
        <f aca="false">SUMIFS(Master!$V$2:$V$2978,Master!$O$2:$O$2978,B50)</f>
        <v>6962.20831507676</v>
      </c>
      <c r="G50" s="465" t="n">
        <f aca="false">IFERROR(F50/C50,0)</f>
        <v>7.95680950294487</v>
      </c>
    </row>
    <row r="51" customFormat="false" ht="15" hidden="false" customHeight="false" outlineLevel="0" collapsed="false">
      <c r="A51" s="471" t="s">
        <v>1086</v>
      </c>
      <c r="B51" s="463" t="s">
        <v>1087</v>
      </c>
      <c r="C51" s="464" t="n">
        <f aca="false">SUMIFS(Master!$P$2:$P$2978,Master!$O$2:$O$2978,B51)</f>
        <v>875</v>
      </c>
      <c r="D51" s="464" t="n">
        <f aca="false">SUMIFS(Master!$S$2:$S$2978,Master!$O$2:$O$2978,B51)</f>
        <v>8697.5</v>
      </c>
      <c r="E51" s="464" t="n">
        <f aca="false">IFERROR(D51/C51,0)</f>
        <v>9.94</v>
      </c>
      <c r="F51" s="464" t="n">
        <f aca="false">SUMIFS(Master!$V$2:$V$2978,Master!$O$2:$O$2978,B51)</f>
        <v>12544.097325878</v>
      </c>
      <c r="G51" s="465" t="n">
        <f aca="false">IFERROR(F51/C51,0)</f>
        <v>14.3361112295749</v>
      </c>
    </row>
    <row r="52" customFormat="false" ht="15" hidden="false" customHeight="false" outlineLevel="0" collapsed="false">
      <c r="A52" s="471" t="s">
        <v>1098</v>
      </c>
      <c r="B52" s="463" t="s">
        <v>1099</v>
      </c>
      <c r="C52" s="464" t="n">
        <f aca="false">SUMIFS(Master!$P$2:$P$2978,Master!$O$2:$O$2978,B52)</f>
        <v>840</v>
      </c>
      <c r="D52" s="464" t="n">
        <f aca="false">SUMIFS(Master!$S$2:$S$2978,Master!$O$2:$O$2978,B52)</f>
        <v>20025.6</v>
      </c>
      <c r="E52" s="464" t="n">
        <f aca="false">IFERROR(D52/C52,0)</f>
        <v>23.84</v>
      </c>
      <c r="F52" s="464" t="n">
        <f aca="false">SUMIFS(Master!$V$2:$V$2978,Master!$O$2:$O$2978,B52)</f>
        <v>28415.6253378075</v>
      </c>
      <c r="G52" s="465" t="n">
        <f aca="false">IFERROR(F52/C52,0)</f>
        <v>33.8281254021518</v>
      </c>
    </row>
    <row r="53" customFormat="false" ht="15" hidden="false" customHeight="false" outlineLevel="0" collapsed="false">
      <c r="A53" s="471" t="s">
        <v>818</v>
      </c>
      <c r="B53" s="463" t="s">
        <v>819</v>
      </c>
      <c r="C53" s="472" t="n">
        <f aca="false">SUMIFS(Master!$P$2:$P$2978,Master!$O$2:$O$2978,B53)</f>
        <v>770</v>
      </c>
      <c r="D53" s="464" t="n">
        <f aca="false">SUMIFS(Master!$S$2:$S$2978,Master!$O$2:$O$2978,B53)</f>
        <v>13498.1</v>
      </c>
      <c r="E53" s="464" t="n">
        <f aca="false">IFERROR(D53/C53,0)</f>
        <v>17.53</v>
      </c>
      <c r="F53" s="464" t="n">
        <f aca="false">SUMIFS(Master!$V$2:$V$2978,Master!$O$2:$O$2978,B53)</f>
        <v>18726.8531118155</v>
      </c>
      <c r="G53" s="465" t="n">
        <f aca="false">IFERROR(F53/C53,0)</f>
        <v>24.3205884569032</v>
      </c>
    </row>
    <row r="54" customFormat="false" ht="15" hidden="false" customHeight="false" outlineLevel="0" collapsed="false">
      <c r="A54" s="471" t="s">
        <v>807</v>
      </c>
      <c r="B54" s="463" t="s">
        <v>808</v>
      </c>
      <c r="C54" s="472" t="n">
        <f aca="false">SUMIFS(Master!$P$2:$P$2978,Master!$O$2:$O$2978,B54)</f>
        <v>840</v>
      </c>
      <c r="D54" s="464" t="n">
        <f aca="false">SUMIFS(Master!$S$2:$S$2978,Master!$O$2:$O$2978,B54)</f>
        <v>27997.2</v>
      </c>
      <c r="E54" s="464" t="n">
        <f aca="false">IFERROR(D54/C54,0)</f>
        <v>33.33</v>
      </c>
      <c r="F54" s="464" t="n">
        <f aca="false">SUMIFS(Master!$V$2:$V$2978,Master!$O$2:$O$2978,B54)</f>
        <v>40339.7348942817</v>
      </c>
      <c r="G54" s="465" t="n">
        <f aca="false">IFERROR(F54/C54,0)</f>
        <v>48.023493921764</v>
      </c>
    </row>
    <row r="55" customFormat="false" ht="15" hidden="false" customHeight="false" outlineLevel="0" collapsed="false">
      <c r="A55" s="471" t="s">
        <v>823</v>
      </c>
      <c r="B55" s="463" t="s">
        <v>824</v>
      </c>
      <c r="C55" s="472" t="n">
        <f aca="false">SUMIFS(Master!$P$2:$P$2978,Master!$O$2:$O$2978,B55)</f>
        <v>600</v>
      </c>
      <c r="D55" s="464" t="n">
        <f aca="false">SUMIFS(Master!$S$2:$S$2978,Master!$O$2:$O$2978,B55)</f>
        <v>552</v>
      </c>
      <c r="E55" s="464" t="n">
        <f aca="false">IFERROR(D55/C55,0)</f>
        <v>0.92</v>
      </c>
      <c r="F55" s="464" t="n">
        <f aca="false">SUMIFS(Master!$V$2:$V$2978,Master!$O$2:$O$2978,B55)</f>
        <v>698.490890729071</v>
      </c>
      <c r="G55" s="465" t="n">
        <f aca="false">IFERROR(F55/C55,0)</f>
        <v>1.16415148454845</v>
      </c>
    </row>
    <row r="56" customFormat="false" ht="15" hidden="false" customHeight="false" outlineLevel="0" collapsed="false">
      <c r="A56" s="471" t="s">
        <v>801</v>
      </c>
      <c r="B56" s="463" t="s">
        <v>802</v>
      </c>
      <c r="C56" s="472" t="n">
        <f aca="false">SUMIFS(Master!$P$2:$P$2978,Master!$O$2:$O$2978,B56)</f>
        <v>500</v>
      </c>
      <c r="D56" s="464" t="n">
        <f aca="false">SUMIFS(Master!$S$2:$S$2978,Master!$O$2:$O$2978,B56)</f>
        <v>805</v>
      </c>
      <c r="E56" s="464" t="n">
        <f aca="false">IFERROR(D56/C56,0)</f>
        <v>1.61</v>
      </c>
      <c r="F56" s="464" t="n">
        <f aca="false">SUMIFS(Master!$V$2:$V$2978,Master!$O$2:$O$2978,B56)</f>
        <v>1170.26058433765</v>
      </c>
      <c r="G56" s="465" t="n">
        <f aca="false">IFERROR(F56/C56,0)</f>
        <v>2.3405211686753</v>
      </c>
    </row>
    <row r="57" customFormat="false" ht="15" hidden="false" customHeight="false" outlineLevel="0" collapsed="false">
      <c r="A57" s="471" t="s">
        <v>546</v>
      </c>
      <c r="B57" s="463" t="s">
        <v>547</v>
      </c>
      <c r="C57" s="472" t="n">
        <f aca="false">SUMIFS(Master!$P$2:$P$2978,Master!$O$2:$O$2978,B57)</f>
        <v>3672</v>
      </c>
      <c r="D57" s="464" t="n">
        <f aca="false">SUMIFS(Master!$S$2:$S$2978,Master!$O$2:$O$2978,B57)</f>
        <v>4911.84</v>
      </c>
      <c r="E57" s="464" t="n">
        <f aca="false">IFERROR(D57/C57,0)</f>
        <v>1.33764705882353</v>
      </c>
      <c r="F57" s="464" t="n">
        <f aca="false">SUMIFS(Master!$V$2:$V$2978,Master!$O$2:$O$2978,B57)</f>
        <v>7049.73418973268</v>
      </c>
      <c r="G57" s="465" t="n">
        <f aca="false">IFERROR(F57/C57,0)</f>
        <v>1.91986225210585</v>
      </c>
    </row>
    <row r="58" customFormat="false" ht="15" hidden="false" customHeight="false" outlineLevel="0" collapsed="false">
      <c r="A58" s="471" t="s">
        <v>827</v>
      </c>
      <c r="B58" s="463" t="s">
        <v>828</v>
      </c>
      <c r="C58" s="472" t="n">
        <f aca="false">SUMIFS(Master!$P$2:$P$2978,Master!$O$2:$O$2978,B58)</f>
        <v>100</v>
      </c>
      <c r="D58" s="464" t="n">
        <f aca="false">SUMIFS(Master!$S$2:$S$2978,Master!$O$2:$O$2978,B58)</f>
        <v>8370</v>
      </c>
      <c r="E58" s="464" t="n">
        <f aca="false">IFERROR(D58/C58,0)</f>
        <v>83.7</v>
      </c>
      <c r="F58" s="464" t="n">
        <f aca="false">SUMIFS(Master!$V$2:$V$2978,Master!$O$2:$O$2978,B58)</f>
        <v>10521.758620422</v>
      </c>
      <c r="G58" s="465" t="n">
        <f aca="false">IFERROR(F58/C58,0)</f>
        <v>105.21758620422</v>
      </c>
    </row>
    <row r="59" customFormat="false" ht="15" hidden="false" customHeight="false" outlineLevel="0" collapsed="false">
      <c r="A59" s="471" t="s">
        <v>580</v>
      </c>
      <c r="B59" s="463" t="s">
        <v>581</v>
      </c>
      <c r="C59" s="472" t="n">
        <f aca="false">SUMIFS(Master!$P$2:$P$2978,Master!$O$2:$O$2978,B59)</f>
        <v>2640</v>
      </c>
      <c r="D59" s="464" t="n">
        <f aca="false">SUMIFS(Master!$S$2:$S$2978,Master!$O$2:$O$2978,B59)</f>
        <v>7392</v>
      </c>
      <c r="E59" s="464" t="n">
        <f aca="false">IFERROR(D59/C59,0)</f>
        <v>2.8</v>
      </c>
      <c r="F59" s="464" t="n">
        <f aca="false">SUMIFS(Master!$V$2:$V$2978,Master!$O$2:$O$2978,B59)</f>
        <v>9254.53500628414</v>
      </c>
      <c r="G59" s="465" t="n">
        <f aca="false">IFERROR(F59/C59,0)</f>
        <v>3.50550568419854</v>
      </c>
    </row>
    <row r="60" customFormat="false" ht="15" hidden="false" customHeight="false" outlineLevel="0" collapsed="false">
      <c r="A60" s="471" t="s">
        <v>825</v>
      </c>
      <c r="B60" s="463" t="s">
        <v>826</v>
      </c>
      <c r="C60" s="472" t="n">
        <f aca="false">SUMIFS(Master!$P$2:$P$2978,Master!$O$2:$O$2978,B60)</f>
        <v>1254</v>
      </c>
      <c r="D60" s="464" t="n">
        <f aca="false">SUMIFS(Master!$S$2:$S$2978,Master!$O$2:$O$2978,B60)</f>
        <v>840.18</v>
      </c>
      <c r="E60" s="464" t="n">
        <f aca="false">IFERROR(D60/C60,0)</f>
        <v>0.67</v>
      </c>
      <c r="F60" s="464" t="n">
        <f aca="false">SUMIFS(Master!$V$2:$V$2978,Master!$O$2:$O$2978,B60)</f>
        <v>1109.26619281322</v>
      </c>
      <c r="G60" s="465" t="n">
        <f aca="false">IFERROR(F60/C60,0)</f>
        <v>0.884582290919634</v>
      </c>
    </row>
    <row r="61" customFormat="false" ht="15" hidden="false" customHeight="false" outlineLevel="0" collapsed="false">
      <c r="A61" s="471" t="s">
        <v>809</v>
      </c>
      <c r="B61" s="463" t="s">
        <v>810</v>
      </c>
      <c r="C61" s="472" t="n">
        <f aca="false">SUMIFS(Master!$P$2:$P$2978,Master!$O$2:$O$2978,B61)</f>
        <v>670</v>
      </c>
      <c r="D61" s="464" t="n">
        <f aca="false">SUMIFS(Master!$S$2:$S$2978,Master!$O$2:$O$2978,B61)</f>
        <v>1057.8</v>
      </c>
      <c r="E61" s="464" t="n">
        <f aca="false">IFERROR(D61/C61,0)</f>
        <v>1.57880597014925</v>
      </c>
      <c r="F61" s="464" t="n">
        <f aca="false">SUMIFS(Master!$V$2:$V$2978,Master!$O$2:$O$2978,B61)</f>
        <v>1512.13768650158</v>
      </c>
      <c r="G61" s="465" t="n">
        <f aca="false">IFERROR(F61/C61,0)</f>
        <v>2.25692192015162</v>
      </c>
    </row>
    <row r="62" customFormat="false" ht="15" hidden="false" customHeight="false" outlineLevel="0" collapsed="false">
      <c r="A62" s="471" t="s">
        <v>1160</v>
      </c>
      <c r="B62" s="463" t="s">
        <v>815</v>
      </c>
      <c r="C62" s="472" t="n">
        <f aca="false">SUMIFS(Master!$P$2:$P$2978,Master!$O$2:$O$2978,B62)</f>
        <v>660</v>
      </c>
      <c r="D62" s="464" t="n">
        <f aca="false">SUMIFS(Master!$S$2:$S$2978,Master!$O$2:$O$2978,B62)</f>
        <v>5748.6</v>
      </c>
      <c r="E62" s="464" t="n">
        <f aca="false">IFERROR(D62/C62,0)</f>
        <v>8.71</v>
      </c>
      <c r="F62" s="464" t="n">
        <f aca="false">SUMIFS(Master!$V$2:$V$2978,Master!$O$2:$O$2978,B62)</f>
        <v>8098.27217105945</v>
      </c>
      <c r="G62" s="465" t="n">
        <f aca="false">IFERROR(F62/C62,0)</f>
        <v>12.2701093500901</v>
      </c>
    </row>
    <row r="63" customFormat="false" ht="15" hidden="false" customHeight="false" outlineLevel="0" collapsed="false">
      <c r="A63" s="471" t="s">
        <v>358</v>
      </c>
      <c r="B63" s="463" t="s">
        <v>339</v>
      </c>
      <c r="C63" s="472" t="n">
        <f aca="false">SUMIFS(Master!$P$2:$P$2978,Master!$O$2:$O$2978,B63)</f>
        <v>2000</v>
      </c>
      <c r="D63" s="464" t="n">
        <f aca="false">SUMIFS(Master!$S$2:$S$2978,Master!$O$2:$O$2978,B63)</f>
        <v>60200</v>
      </c>
      <c r="E63" s="464" t="n">
        <f aca="false">IFERROR(D63/C63,0)</f>
        <v>30.1</v>
      </c>
      <c r="F63" s="464" t="n">
        <f aca="false">SUMIFS(Master!$V$2:$V$2978,Master!$O$2:$O$2978,B63)</f>
        <v>77745.0482050511</v>
      </c>
      <c r="G63" s="465" t="n">
        <f aca="false">IFERROR(F63/C63,0)</f>
        <v>38.8725241025255</v>
      </c>
    </row>
    <row r="64" customFormat="false" ht="15" hidden="false" customHeight="false" outlineLevel="0" collapsed="false">
      <c r="A64" s="471" t="s">
        <v>541</v>
      </c>
      <c r="B64" s="468" t="s">
        <v>542</v>
      </c>
      <c r="C64" s="472" t="n">
        <f aca="false">SUMIFS(Master!$P$2:$P$2978,Master!$O$2:$O$2978,B64)</f>
        <v>120</v>
      </c>
      <c r="D64" s="464" t="n">
        <f aca="false">SUMIFS(Master!$S$2:$S$2978,Master!$O$2:$O$2978,B64)</f>
        <v>7970.4</v>
      </c>
      <c r="E64" s="464" t="n">
        <f aca="false">IFERROR(D64/C64,0)</f>
        <v>66.42</v>
      </c>
      <c r="F64" s="464" t="n">
        <f aca="false">SUMIFS(Master!$V$2:$V$2978,Master!$O$2:$O$2978,B64)</f>
        <v>13852.1842298048</v>
      </c>
      <c r="G64" s="465" t="n">
        <f aca="false">IFERROR(F64/C64,0)</f>
        <v>115.434868581707</v>
      </c>
    </row>
    <row r="65" customFormat="false" ht="15" hidden="false" customHeight="false" outlineLevel="0" collapsed="false">
      <c r="A65" s="471" t="s">
        <v>519</v>
      </c>
      <c r="B65" s="463" t="s">
        <v>520</v>
      </c>
      <c r="C65" s="472" t="n">
        <f aca="false">SUMIFS(Master!$P$2:$P$2978,Master!$O$2:$O$2978,B65)</f>
        <v>232</v>
      </c>
      <c r="D65" s="464" t="n">
        <f aca="false">SUMIFS(Master!$S$2:$S$2978,Master!$O$2:$O$2978,B65)</f>
        <v>23505.38</v>
      </c>
      <c r="E65" s="464" t="n">
        <f aca="false">IFERROR(D65/C65,0)</f>
        <v>101.316293103448</v>
      </c>
      <c r="F65" s="464" t="n">
        <f aca="false">SUMIFS(Master!$V$2:$V$2978,Master!$O$2:$O$2978,B65)</f>
        <v>37019.9581993452</v>
      </c>
      <c r="G65" s="465" t="n">
        <f aca="false">IFERROR(F65/C65,0)</f>
        <v>159.568785342005</v>
      </c>
    </row>
    <row r="66" customFormat="false" ht="15" hidden="false" customHeight="false" outlineLevel="0" collapsed="false">
      <c r="A66" s="471" t="s">
        <v>508</v>
      </c>
      <c r="B66" s="463" t="s">
        <v>509</v>
      </c>
      <c r="C66" s="472" t="n">
        <f aca="false">SUMIFS(Master!$P$2:$P$2978,Master!$O$2:$O$2978,B66)</f>
        <v>30</v>
      </c>
      <c r="D66" s="464" t="n">
        <f aca="false">SUMIFS(Master!$S$2:$S$2978,Master!$O$2:$O$2978,B66)</f>
        <v>4128</v>
      </c>
      <c r="E66" s="464" t="n">
        <f aca="false">IFERROR(D66/C66,0)</f>
        <v>137.6</v>
      </c>
      <c r="F66" s="464" t="n">
        <f aca="false">SUMIFS(Master!$V$2:$V$2978,Master!$O$2:$O$2978,B66)</f>
        <v>5048.0034381637</v>
      </c>
      <c r="G66" s="465" t="n">
        <f aca="false">IFERROR(F66/C66,0)</f>
        <v>168.266781272123</v>
      </c>
    </row>
    <row r="67" customFormat="false" ht="15" hidden="false" customHeight="false" outlineLevel="0" collapsed="false">
      <c r="A67" s="471" t="s">
        <v>517</v>
      </c>
      <c r="B67" s="463" t="s">
        <v>518</v>
      </c>
      <c r="C67" s="472" t="n">
        <f aca="false">SUMIFS(Master!$P$2:$P$2978,Master!$O$2:$O$2978,B67)</f>
        <v>75</v>
      </c>
      <c r="D67" s="464" t="n">
        <f aca="false">SUMIFS(Master!$S$2:$S$2978,Master!$O$2:$O$2978,B67)</f>
        <v>7030.5</v>
      </c>
      <c r="E67" s="464" t="n">
        <f aca="false">IFERROR(D67/C67,0)</f>
        <v>93.74</v>
      </c>
      <c r="F67" s="464" t="n">
        <f aca="false">SUMIFS(Master!$V$2:$V$2978,Master!$O$2:$O$2978,B67)</f>
        <v>9741.06525923036</v>
      </c>
      <c r="G67" s="465" t="n">
        <f aca="false">IFERROR(F67/C67,0)</f>
        <v>129.880870123072</v>
      </c>
    </row>
    <row r="68" customFormat="false" ht="15" hidden="false" customHeight="false" outlineLevel="0" collapsed="false">
      <c r="A68" s="471" t="s">
        <v>1161</v>
      </c>
      <c r="B68" s="463" t="s">
        <v>342</v>
      </c>
      <c r="C68" s="472" t="n">
        <f aca="false">SUMIFS(Master!$P$2:$P$2978,Master!$O$2:$O$2978,B68)</f>
        <v>390</v>
      </c>
      <c r="D68" s="464" t="n">
        <f aca="false">SUMIFS(Master!$S$2:$S$2978,Master!$O$2:$O$2978,B68)</f>
        <v>16770</v>
      </c>
      <c r="E68" s="464" t="n">
        <f aca="false">IFERROR(D68/C68,0)</f>
        <v>43</v>
      </c>
      <c r="F68" s="464" t="n">
        <f aca="false">SUMIFS(Master!$V$2:$V$2978,Master!$O$2:$O$2978,B68)</f>
        <v>22368.2508728061</v>
      </c>
      <c r="G68" s="465" t="n">
        <f aca="false">IFERROR(F68/C68,0)</f>
        <v>57.3544894174515</v>
      </c>
    </row>
    <row r="69" customFormat="false" ht="15" hidden="false" customHeight="false" outlineLevel="0" collapsed="false">
      <c r="A69" s="471" t="s">
        <v>367</v>
      </c>
      <c r="B69" s="463" t="s">
        <v>239</v>
      </c>
      <c r="C69" s="472" t="n">
        <f aca="false">SUMIFS(Master!$P$2:$P$2978,Master!$O$2:$O$2978,B69)</f>
        <v>1210</v>
      </c>
      <c r="D69" s="464" t="n">
        <f aca="false">SUMIFS(Master!$S$2:$S$2978,Master!$O$2:$O$2978,B69)</f>
        <v>52030</v>
      </c>
      <c r="E69" s="464" t="n">
        <f aca="false">IFERROR(D69/C69,0)</f>
        <v>43</v>
      </c>
      <c r="F69" s="464" t="n">
        <f aca="false">SUMIFS(Master!$V$2:$V$2978,Master!$O$2:$O$2978,B69)</f>
        <v>64436.3306070769</v>
      </c>
      <c r="G69" s="465" t="n">
        <f aca="false">IFERROR(F69/C69,0)</f>
        <v>53.2531657909726</v>
      </c>
    </row>
    <row r="70" customFormat="false" ht="15" hidden="false" customHeight="false" outlineLevel="0" collapsed="false">
      <c r="A70" s="471" t="s">
        <v>344</v>
      </c>
      <c r="B70" s="463" t="s">
        <v>345</v>
      </c>
      <c r="C70" s="472" t="n">
        <f aca="false">SUMIFS(Master!$P$2:$P$2978,Master!$O$2:$O$2978,B70)</f>
        <v>400</v>
      </c>
      <c r="D70" s="464" t="n">
        <f aca="false">SUMIFS(Master!$S$2:$S$2978,Master!$O$2:$O$2978,B70)</f>
        <v>21200</v>
      </c>
      <c r="E70" s="464" t="n">
        <f aca="false">IFERROR(D70/C70,0)</f>
        <v>53</v>
      </c>
      <c r="F70" s="464" t="n">
        <f aca="false">SUMIFS(Master!$V$2:$V$2978,Master!$O$2:$O$2978,B70)</f>
        <v>27554.6264617579</v>
      </c>
      <c r="G70" s="465" t="n">
        <f aca="false">IFERROR(F70/C70,0)</f>
        <v>68.8865661543947</v>
      </c>
    </row>
    <row r="71" customFormat="false" ht="15" hidden="false" customHeight="false" outlineLevel="0" collapsed="false">
      <c r="A71" s="474"/>
      <c r="B71" s="475"/>
      <c r="C71" s="464" t="n">
        <f aca="false">SUMIFS(Master!$P$2:$P$2978,Master!$O$2:$O$2978,B71)</f>
        <v>0</v>
      </c>
      <c r="D71" s="464" t="n">
        <f aca="false">SUMIFS(Master!$S$2:$S$2978,Master!$O$2:$O$2978,B71)</f>
        <v>0</v>
      </c>
      <c r="E71" s="464" t="n">
        <f aca="false">IFERROR(D71/C71,0)</f>
        <v>0</v>
      </c>
      <c r="F71" s="464" t="n">
        <f aca="false">SUMIFS(Master!$V$2:$V$2978,Master!$O$2:$O$2978,B71)</f>
        <v>0</v>
      </c>
      <c r="G71" s="465" t="n">
        <f aca="false">IFERROR(F71/C71,0)</f>
        <v>0</v>
      </c>
    </row>
    <row r="72" customFormat="false" ht="15" hidden="false" customHeight="false" outlineLevel="0" collapsed="false">
      <c r="A72" s="134" t="s">
        <v>669</v>
      </c>
      <c r="B72" s="122" t="s">
        <v>670</v>
      </c>
      <c r="C72" s="464" t="n">
        <f aca="false">SUMIFS(Master!$P$2:$P$2978,Master!$O$2:$O$2978,B72)</f>
        <v>300</v>
      </c>
      <c r="D72" s="464" t="n">
        <f aca="false">SUMIFS(Master!$S$2:$S$2978,Master!$O$2:$O$2978,B72)</f>
        <v>4422.8416428</v>
      </c>
      <c r="E72" s="464" t="n">
        <f aca="false">IFERROR(D72/C72,0)</f>
        <v>14.742805476</v>
      </c>
      <c r="F72" s="464" t="n">
        <f aca="false">SUMIFS(Master!$V$2:$V$2978,Master!$O$2:$O$2978,B72)</f>
        <v>4444.25747891123</v>
      </c>
      <c r="G72" s="465" t="n">
        <f aca="false">IFERROR(F72/C72,0)</f>
        <v>14.8141915963708</v>
      </c>
    </row>
    <row r="73" customFormat="false" ht="15" hidden="false" customHeight="false" outlineLevel="0" collapsed="false">
      <c r="A73" s="134" t="s">
        <v>671</v>
      </c>
      <c r="B73" s="122" t="s">
        <v>672</v>
      </c>
      <c r="C73" s="464" t="n">
        <f aca="false">SUMIFS(Master!$P$2:$P$2978,Master!$O$2:$O$2978,B73)</f>
        <v>300</v>
      </c>
      <c r="D73" s="464" t="n">
        <f aca="false">SUMIFS(Master!$S$2:$S$2978,Master!$O$2:$O$2978,B73)</f>
        <v>5866.0508706</v>
      </c>
      <c r="E73" s="464" t="n">
        <f aca="false">IFERROR(D73/C73,0)</f>
        <v>19.553502902</v>
      </c>
      <c r="F73" s="464" t="n">
        <f aca="false">SUMIFS(Master!$V$2:$V$2978,Master!$O$2:$O$2978,B73)</f>
        <v>5894.45486834869</v>
      </c>
      <c r="G73" s="465" t="n">
        <f aca="false">IFERROR(F73/C73,0)</f>
        <v>19.6481828944956</v>
      </c>
    </row>
    <row r="74" customFormat="false" ht="15" hidden="false" customHeight="false" outlineLevel="0" collapsed="false">
      <c r="A74" s="362" t="s">
        <v>902</v>
      </c>
      <c r="B74" s="362" t="s">
        <v>903</v>
      </c>
      <c r="C74" s="464" t="n">
        <f aca="false">SUMIFS(Master!$P$2:$P$2978,Master!$O$2:$O$2978,B74)</f>
        <v>200</v>
      </c>
      <c r="D74" s="464" t="n">
        <f aca="false">SUMIFS(Master!$S$2:$S$2978,Master!$O$2:$O$2978,B74)</f>
        <v>2424</v>
      </c>
      <c r="E74" s="464" t="n">
        <f aca="false">IFERROR(D74/C74,0)</f>
        <v>12.12</v>
      </c>
      <c r="F74" s="464" t="n">
        <f aca="false">SUMIFS(Master!$V$2:$V$2978,Master!$O$2:$O$2978,B74)</f>
        <v>2552.44978991437</v>
      </c>
      <c r="G74" s="465" t="n">
        <f aca="false">IFERROR(F74/C74,0)</f>
        <v>12.7622489495718</v>
      </c>
    </row>
    <row r="75" customFormat="false" ht="15" hidden="false" customHeight="false" outlineLevel="0" collapsed="false">
      <c r="A75" s="362" t="s">
        <v>904</v>
      </c>
      <c r="B75" s="362" t="s">
        <v>893</v>
      </c>
      <c r="C75" s="464" t="n">
        <f aca="false">SUMIFS(Master!$P$2:$P$2978,Master!$O$2:$O$2978,B75)</f>
        <v>30</v>
      </c>
      <c r="D75" s="464" t="n">
        <f aca="false">SUMIFS(Master!$S$2:$S$2978,Master!$O$2:$O$2978,B75)</f>
        <v>363.6</v>
      </c>
      <c r="E75" s="464" t="n">
        <f aca="false">IFERROR(D75/C75,0)</f>
        <v>12.12</v>
      </c>
      <c r="F75" s="464" t="n">
        <f aca="false">SUMIFS(Master!$V$2:$V$2978,Master!$O$2:$O$2978,B75)</f>
        <v>382.867468487155</v>
      </c>
      <c r="G75" s="465" t="n">
        <f aca="false">IFERROR(F75/C75,0)</f>
        <v>12.7622489495718</v>
      </c>
    </row>
    <row r="76" customFormat="false" ht="15" hidden="false" customHeight="false" outlineLevel="0" collapsed="false">
      <c r="A76" s="362" t="s">
        <v>905</v>
      </c>
      <c r="B76" s="362" t="s">
        <v>906</v>
      </c>
      <c r="C76" s="464" t="n">
        <f aca="false">SUMIFS(Master!$P$2:$P$2978,Master!$O$2:$O$2978,B76)</f>
        <v>270</v>
      </c>
      <c r="D76" s="464" t="n">
        <f aca="false">SUMIFS(Master!$S$2:$S$2978,Master!$O$2:$O$2978,B76)</f>
        <v>5451.3</v>
      </c>
      <c r="E76" s="464" t="n">
        <f aca="false">IFERROR(D76/C76,0)</f>
        <v>20.19</v>
      </c>
      <c r="F76" s="464" t="n">
        <f aca="false">SUMIFS(Master!$V$2:$V$2978,Master!$O$2:$O$2978,B76)</f>
        <v>5740.16895204629</v>
      </c>
      <c r="G76" s="465" t="n">
        <f aca="false">IFERROR(F76/C76,0)</f>
        <v>21.2598850075788</v>
      </c>
    </row>
    <row r="77" customFormat="false" ht="15" hidden="false" customHeight="false" outlineLevel="0" collapsed="false">
      <c r="A77" s="362" t="s">
        <v>898</v>
      </c>
      <c r="B77" s="362" t="s">
        <v>899</v>
      </c>
      <c r="C77" s="464" t="n">
        <f aca="false">SUMIFS(Master!$P$2:$P$2978,Master!$O$2:$O$2978,B77)</f>
        <v>12</v>
      </c>
      <c r="D77" s="464" t="n">
        <f aca="false">SUMIFS(Master!$S$2:$S$2978,Master!$O$2:$O$2978,B77)</f>
        <v>603.24</v>
      </c>
      <c r="E77" s="464" t="n">
        <f aca="false">IFERROR(D77/C77,0)</f>
        <v>50.27</v>
      </c>
      <c r="F77" s="464" t="n">
        <f aca="false">SUMIFS(Master!$V$2:$V$2978,Master!$O$2:$O$2978,B77)</f>
        <v>635.206192767304</v>
      </c>
      <c r="G77" s="465" t="n">
        <f aca="false">IFERROR(F77/C77,0)</f>
        <v>52.9338493972753</v>
      </c>
    </row>
    <row r="78" customFormat="false" ht="15" hidden="false" customHeight="false" outlineLevel="0" collapsed="false">
      <c r="A78" s="362" t="s">
        <v>907</v>
      </c>
      <c r="B78" s="362" t="s">
        <v>908</v>
      </c>
      <c r="C78" s="464" t="n">
        <f aca="false">SUMIFS(Master!$P$2:$P$2978,Master!$O$2:$O$2978,B78)</f>
        <v>50</v>
      </c>
      <c r="D78" s="464" t="n">
        <f aca="false">SUMIFS(Master!$S$2:$S$2978,Master!$O$2:$O$2978,B78)</f>
        <v>283</v>
      </c>
      <c r="E78" s="464" t="n">
        <f aca="false">IFERROR(D78/C78,0)</f>
        <v>5.66</v>
      </c>
      <c r="F78" s="464" t="n">
        <f aca="false">SUMIFS(Master!$V$2:$V$2978,Master!$O$2:$O$2978,B78)</f>
        <v>297.996406990828</v>
      </c>
      <c r="G78" s="465" t="n">
        <f aca="false">IFERROR(F78/C78,0)</f>
        <v>5.95992813981655</v>
      </c>
    </row>
    <row r="79" customFormat="false" ht="15" hidden="false" customHeight="false" outlineLevel="0" collapsed="false">
      <c r="A79" s="362" t="s">
        <v>909</v>
      </c>
      <c r="B79" s="362" t="s">
        <v>910</v>
      </c>
      <c r="C79" s="464" t="n">
        <f aca="false">SUMIFS(Master!$P$2:$P$2978,Master!$O$2:$O$2978,B79)</f>
        <v>100</v>
      </c>
      <c r="D79" s="464" t="n">
        <f aca="false">SUMIFS(Master!$S$2:$S$2978,Master!$O$2:$O$2978,B79)</f>
        <v>724</v>
      </c>
      <c r="E79" s="464" t="n">
        <f aca="false">IFERROR(D79/C79,0)</f>
        <v>7.24</v>
      </c>
      <c r="F79" s="464" t="n">
        <f aca="false">SUMIFS(Master!$V$2:$V$2978,Master!$O$2:$O$2978,B79)</f>
        <v>762.365366294556</v>
      </c>
      <c r="G79" s="465" t="n">
        <f aca="false">IFERROR(F79/C79,0)</f>
        <v>7.62365366294556</v>
      </c>
    </row>
    <row r="80" customFormat="false" ht="15" hidden="false" customHeight="false" outlineLevel="0" collapsed="false">
      <c r="A80" s="362" t="s">
        <v>911</v>
      </c>
      <c r="B80" s="362" t="s">
        <v>912</v>
      </c>
      <c r="C80" s="464" t="n">
        <f aca="false">SUMIFS(Master!$P$2:$P$2978,Master!$O$2:$O$2978,B80)</f>
        <v>100</v>
      </c>
      <c r="D80" s="464" t="n">
        <f aca="false">SUMIFS(Master!$S$2:$S$2978,Master!$O$2:$O$2978,B80)</f>
        <v>861</v>
      </c>
      <c r="E80" s="464" t="n">
        <f aca="false">IFERROR(D80/C80,0)</f>
        <v>8.61</v>
      </c>
      <c r="F80" s="464" t="n">
        <f aca="false">SUMIFS(Master!$V$2:$V$2978,Master!$O$2:$O$2978,B80)</f>
        <v>906.625111021564</v>
      </c>
      <c r="G80" s="465" t="n">
        <f aca="false">IFERROR(F80/C80,0)</f>
        <v>9.06625111021564</v>
      </c>
    </row>
    <row r="81" customFormat="false" ht="15" hidden="false" customHeight="false" outlineLevel="0" collapsed="false">
      <c r="A81" s="362" t="s">
        <v>913</v>
      </c>
      <c r="B81" s="362" t="s">
        <v>914</v>
      </c>
      <c r="C81" s="464" t="n">
        <f aca="false">SUMIFS(Master!$P$2:$P$2978,Master!$O$2:$O$2978,B81)</f>
        <v>125</v>
      </c>
      <c r="D81" s="464" t="n">
        <f aca="false">SUMIFS(Master!$S$2:$S$2978,Master!$O$2:$O$2978,B81)</f>
        <v>1276.25</v>
      </c>
      <c r="E81" s="464" t="n">
        <f aca="false">IFERROR(D81/C81,0)</f>
        <v>10.21</v>
      </c>
      <c r="F81" s="464" t="n">
        <f aca="false">SUMIFS(Master!$V$2:$V$2978,Master!$O$2:$O$2978,B81)</f>
        <v>1343.87955626164</v>
      </c>
      <c r="G81" s="465" t="n">
        <f aca="false">IFERROR(F81/C81,0)</f>
        <v>10.7510364500931</v>
      </c>
    </row>
    <row r="82" customFormat="false" ht="15" hidden="false" customHeight="false" outlineLevel="0" collapsed="false">
      <c r="A82" s="476" t="s">
        <v>1162</v>
      </c>
      <c r="B82" s="476" t="s">
        <v>1015</v>
      </c>
      <c r="C82" s="477" t="n">
        <f aca="false">SUMIFS(Master!$P$2:$P$2978,Master!$O$2:$O$2978,B82)</f>
        <v>120</v>
      </c>
      <c r="D82" s="464" t="n">
        <f aca="false">SUMIFS(Master!$S$2:$S$2978,Master!$O$2:$O$2978,B82)</f>
        <v>490.8</v>
      </c>
      <c r="E82" s="464" t="n">
        <f aca="false">IFERROR(D82/C82,0)</f>
        <v>4.09</v>
      </c>
      <c r="F82" s="464" t="n">
        <f aca="false">SUMIFS(Master!$V$2:$V$2978,Master!$O$2:$O$2978,B82)</f>
        <v>516.807903007414</v>
      </c>
      <c r="G82" s="465" t="n">
        <f aca="false">IFERROR(F82/C82,0)</f>
        <v>4.30673252506179</v>
      </c>
    </row>
    <row r="83" customFormat="false" ht="15" hidden="false" customHeight="false" outlineLevel="0" collapsed="false">
      <c r="A83" s="476" t="s">
        <v>894</v>
      </c>
      <c r="B83" s="476" t="s">
        <v>895</v>
      </c>
      <c r="C83" s="477" t="n">
        <f aca="false">SUMIFS(Master!$P$2:$P$2978,Master!$O$2:$O$2978,B83)</f>
        <v>20</v>
      </c>
      <c r="D83" s="464" t="n">
        <f aca="false">SUMIFS(Master!$S$2:$S$2978,Master!$O$2:$O$2978,B83)</f>
        <v>119</v>
      </c>
      <c r="E83" s="464" t="n">
        <f aca="false">IFERROR(D83/C83,0)</f>
        <v>5.95</v>
      </c>
      <c r="F83" s="464" t="n">
        <f aca="false">SUMIFS(Master!$V$2:$V$2978,Master!$O$2:$O$2978,B83)</f>
        <v>125.305909653387</v>
      </c>
      <c r="G83" s="465" t="n">
        <f aca="false">IFERROR(F83/C83,0)</f>
        <v>6.26529548266935</v>
      </c>
    </row>
    <row r="84" customFormat="false" ht="15" hidden="false" customHeight="false" outlineLevel="0" collapsed="false">
      <c r="A84" s="476" t="s">
        <v>900</v>
      </c>
      <c r="B84" s="476" t="s">
        <v>901</v>
      </c>
      <c r="C84" s="477" t="n">
        <f aca="false">SUMIFS(Master!$P$2:$P$2978,Master!$O$2:$O$2978,B84)</f>
        <v>12</v>
      </c>
      <c r="D84" s="464" t="n">
        <f aca="false">SUMIFS(Master!$S$2:$S$2978,Master!$O$2:$O$2978,B84)</f>
        <v>210.36</v>
      </c>
      <c r="E84" s="464" t="n">
        <f aca="false">IFERROR(D84/C84,0)</f>
        <v>17.53</v>
      </c>
      <c r="F84" s="464" t="n">
        <f aca="false">SUMIFS(Master!$V$2:$V$2978,Master!$O$2:$O$2978,B84)</f>
        <v>221.507152560391</v>
      </c>
      <c r="G84" s="465" t="n">
        <f aca="false">IFERROR(F84/C84,0)</f>
        <v>18.4589293800325</v>
      </c>
    </row>
    <row r="85" customFormat="false" ht="15" hidden="false" customHeight="false" outlineLevel="0" collapsed="false">
      <c r="A85" s="476" t="s">
        <v>1163</v>
      </c>
      <c r="B85" s="476" t="s">
        <v>1017</v>
      </c>
      <c r="C85" s="477" t="n">
        <f aca="false">SUMIFS(Master!$P$2:$P$2978,Master!$O$2:$O$2978,B85)</f>
        <v>300</v>
      </c>
      <c r="D85" s="464" t="n">
        <f aca="false">SUMIFS(Master!$S$2:$S$2978,Master!$O$2:$O$2978,B85)</f>
        <v>879</v>
      </c>
      <c r="E85" s="464" t="n">
        <f aca="false">IFERROR(D85/C85,0)</f>
        <v>2.93</v>
      </c>
      <c r="F85" s="464" t="n">
        <f aca="false">SUMIFS(Master!$V$2:$V$2978,Master!$O$2:$O$2978,B85)</f>
        <v>925.578946095186</v>
      </c>
      <c r="G85" s="465" t="n">
        <f aca="false">IFERROR(F85/C85,0)</f>
        <v>3.08526315365062</v>
      </c>
    </row>
    <row r="86" customFormat="false" ht="15" hidden="false" customHeight="false" outlineLevel="0" collapsed="false">
      <c r="A86" s="476" t="s">
        <v>1164</v>
      </c>
      <c r="B86" s="476" t="s">
        <v>1019</v>
      </c>
      <c r="C86" s="477" t="n">
        <f aca="false">SUMIFS(Master!$P$2:$P$2978,Master!$O$2:$O$2978,B86)</f>
        <v>250</v>
      </c>
      <c r="D86" s="464" t="n">
        <f aca="false">SUMIFS(Master!$S$2:$S$2978,Master!$O$2:$O$2978,B86)</f>
        <v>412.5</v>
      </c>
      <c r="E86" s="464" t="n">
        <f aca="false">IFERROR(D86/C86,0)</f>
        <v>1.65</v>
      </c>
      <c r="F86" s="464" t="n">
        <f aca="false">SUMIFS(Master!$V$2:$V$2978,Master!$O$2:$O$2978,B86)</f>
        <v>434.358720437161</v>
      </c>
      <c r="G86" s="465" t="n">
        <f aca="false">IFERROR(F86/C86,0)</f>
        <v>1.73743488174864</v>
      </c>
    </row>
    <row r="87" customFormat="false" ht="15" hidden="false" customHeight="false" outlineLevel="0" collapsed="false">
      <c r="A87" s="476" t="s">
        <v>1165</v>
      </c>
      <c r="B87" s="476" t="s">
        <v>1021</v>
      </c>
      <c r="C87" s="477" t="n">
        <f aca="false">SUMIFS(Master!$P$2:$P$2978,Master!$O$2:$O$2978,B87)</f>
        <v>120</v>
      </c>
      <c r="D87" s="464" t="n">
        <f aca="false">SUMIFS(Master!$S$2:$S$2978,Master!$O$2:$O$2978,B87)</f>
        <v>416.4</v>
      </c>
      <c r="E87" s="464" t="n">
        <f aca="false">IFERROR(D87/C87,0)</f>
        <v>3.47</v>
      </c>
      <c r="F87" s="464" t="n">
        <f aca="false">SUMIFS(Master!$V$2:$V$2978,Master!$O$2:$O$2978,B87)</f>
        <v>438.465384703112</v>
      </c>
      <c r="G87" s="465" t="n">
        <f aca="false">IFERROR(F87/C87,0)</f>
        <v>3.65387820585927</v>
      </c>
    </row>
    <row r="88" customFormat="false" ht="15" hidden="false" customHeight="false" outlineLevel="0" collapsed="false">
      <c r="A88" s="476" t="s">
        <v>1166</v>
      </c>
      <c r="B88" s="434" t="s">
        <v>492</v>
      </c>
      <c r="C88" s="477" t="n">
        <f aca="false">SUMIFS(Master!$P$2:$P$2978,Master!$O$2:$O$2978,B88)</f>
        <v>500</v>
      </c>
      <c r="D88" s="464" t="n">
        <f aca="false">SUMIFS(Master!$S$2:$S$2978,Master!$O$2:$O$2978,B88)</f>
        <v>3470</v>
      </c>
      <c r="E88" s="464" t="n">
        <f aca="false">IFERROR(D88/C88,0)</f>
        <v>6.94</v>
      </c>
      <c r="F88" s="464" t="n">
        <f aca="false">SUMIFS(Master!$V$2:$V$2978,Master!$O$2:$O$2978,B88)</f>
        <v>3793.94094040774</v>
      </c>
      <c r="G88" s="465" t="n">
        <f aca="false">IFERROR(F88/C88,0)</f>
        <v>7.58788188081548</v>
      </c>
    </row>
    <row r="89" customFormat="false" ht="15" hidden="false" customHeight="false" outlineLevel="0" collapsed="false">
      <c r="A89" s="476" t="s">
        <v>1167</v>
      </c>
      <c r="B89" s="434" t="s">
        <v>494</v>
      </c>
      <c r="C89" s="477" t="n">
        <f aca="false">SUMIFS(Master!$P$2:$P$2978,Master!$O$2:$O$2978,B89)</f>
        <v>50</v>
      </c>
      <c r="D89" s="464" t="n">
        <f aca="false">SUMIFS(Master!$S$2:$S$2978,Master!$O$2:$O$2978,B89)</f>
        <v>474</v>
      </c>
      <c r="E89" s="464" t="n">
        <f aca="false">IFERROR(D89/C89,0)</f>
        <v>9.48</v>
      </c>
      <c r="F89" s="464" t="n">
        <f aca="false">SUMIFS(Master!$V$2:$V$2978,Master!$O$2:$O$2978,B89)</f>
        <v>518.250145750222</v>
      </c>
      <c r="G89" s="465" t="n">
        <f aca="false">IFERROR(F89/C89,0)</f>
        <v>10.3650029150044</v>
      </c>
    </row>
    <row r="90" customFormat="false" ht="15" hidden="false" customHeight="false" outlineLevel="0" collapsed="false">
      <c r="A90" s="476" t="s">
        <v>1168</v>
      </c>
      <c r="B90" s="309" t="s">
        <v>496</v>
      </c>
      <c r="C90" s="477" t="n">
        <f aca="false">SUMIFS(Master!$P$2:$P$2978,Master!$O$2:$O$2978,B90)</f>
        <v>500</v>
      </c>
      <c r="D90" s="464" t="n">
        <f aca="false">SUMIFS(Master!$S$2:$S$2978,Master!$O$2:$O$2978,B90)</f>
        <v>6532.641152695</v>
      </c>
      <c r="E90" s="464" t="n">
        <f aca="false">IFERROR(D90/C90,0)</f>
        <v>13.06528230539</v>
      </c>
      <c r="F90" s="464" t="n">
        <f aca="false">SUMIFS(Master!$V$2:$V$2978,Master!$O$2:$O$2978,B90)</f>
        <v>6846.88131128578</v>
      </c>
      <c r="G90" s="465" t="n">
        <f aca="false">IFERROR(F90/C90,0)</f>
        <v>13.6937626225716</v>
      </c>
    </row>
    <row r="91" customFormat="false" ht="15" hidden="false" customHeight="false" outlineLevel="0" collapsed="false">
      <c r="A91" s="476" t="s">
        <v>1169</v>
      </c>
      <c r="B91" s="434" t="s">
        <v>476</v>
      </c>
      <c r="C91" s="477" t="n">
        <f aca="false">SUMIFS(Master!$P$2:$P$2978,Master!$O$2:$O$2978,B91)</f>
        <v>200</v>
      </c>
      <c r="D91" s="464" t="n">
        <f aca="false">SUMIFS(Master!$S$2:$S$2978,Master!$O$2:$O$2978,B91)</f>
        <v>292</v>
      </c>
      <c r="E91" s="464" t="n">
        <f aca="false">IFERROR(D91/C91,0)</f>
        <v>1.46</v>
      </c>
      <c r="F91" s="464" t="n">
        <f aca="false">SUMIFS(Master!$V$2:$V$2978,Master!$O$2:$O$2978,B91)</f>
        <v>319.259583457942</v>
      </c>
      <c r="G91" s="465" t="n">
        <f aca="false">IFERROR(F91/C91,0)</f>
        <v>1.59629791728971</v>
      </c>
    </row>
    <row r="92" customFormat="false" ht="15" hidden="false" customHeight="false" outlineLevel="0" collapsed="false">
      <c r="A92" s="476" t="s">
        <v>1170</v>
      </c>
      <c r="B92" s="434" t="s">
        <v>498</v>
      </c>
      <c r="C92" s="477" t="n">
        <f aca="false">SUMIFS(Master!$P$2:$P$2978,Master!$O$2:$O$2978,B92)</f>
        <v>20</v>
      </c>
      <c r="D92" s="464" t="n">
        <f aca="false">SUMIFS(Master!$S$2:$S$2978,Master!$O$2:$O$2978,B92)</f>
        <v>502.4</v>
      </c>
      <c r="E92" s="464" t="n">
        <f aca="false">IFERROR(D92/C92,0)</f>
        <v>25.12</v>
      </c>
      <c r="F92" s="464" t="n">
        <f aca="false">SUMIFS(Master!$V$2:$V$2978,Master!$O$2:$O$2978,B92)</f>
        <v>549.30142030572</v>
      </c>
      <c r="G92" s="465" t="n">
        <f aca="false">IFERROR(F92/C92,0)</f>
        <v>27.465071015286</v>
      </c>
    </row>
    <row r="93" customFormat="false" ht="15" hidden="false" customHeight="false" outlineLevel="0" collapsed="false">
      <c r="A93" s="476" t="s">
        <v>1171</v>
      </c>
      <c r="B93" s="434" t="s">
        <v>478</v>
      </c>
      <c r="C93" s="477" t="n">
        <f aca="false">SUMIFS(Master!$P$2:$P$2978,Master!$O$2:$O$2978,B93)</f>
        <v>7980</v>
      </c>
      <c r="D93" s="464" t="n">
        <f aca="false">SUMIFS(Master!$S$2:$S$2978,Master!$O$2:$O$2978,B93)</f>
        <v>13167</v>
      </c>
      <c r="E93" s="464" t="n">
        <f aca="false">IFERROR(D93/C93,0)</f>
        <v>1.65</v>
      </c>
      <c r="F93" s="464" t="n">
        <f aca="false">SUMIFS(Master!$V$2:$V$2978,Master!$O$2:$O$2978,B93)</f>
        <v>14396.2018335299</v>
      </c>
      <c r="G93" s="465" t="n">
        <f aca="false">IFERROR(F93/C93,0)</f>
        <v>1.80403531748495</v>
      </c>
    </row>
    <row r="94" customFormat="false" ht="15" hidden="false" customHeight="false" outlineLevel="0" collapsed="false">
      <c r="A94" s="476" t="s">
        <v>1172</v>
      </c>
      <c r="B94" s="434" t="s">
        <v>500</v>
      </c>
      <c r="C94" s="477" t="n">
        <f aca="false">SUMIFS(Master!$P$2:$P$2978,Master!$O$2:$O$2978,B94)</f>
        <v>10</v>
      </c>
      <c r="D94" s="464" t="n">
        <f aca="false">SUMIFS(Master!$S$2:$S$2978,Master!$O$2:$O$2978,B94)</f>
        <v>527.4</v>
      </c>
      <c r="E94" s="464" t="n">
        <f aca="false">IFERROR(D94/C94,0)</f>
        <v>52.74</v>
      </c>
      <c r="F94" s="464" t="n">
        <f aca="false">SUMIFS(Master!$V$2:$V$2978,Master!$O$2:$O$2978,B94)</f>
        <v>576.635288752462</v>
      </c>
      <c r="G94" s="465" t="n">
        <f aca="false">IFERROR(F94/C94,0)</f>
        <v>57.6635288752462</v>
      </c>
    </row>
    <row r="95" customFormat="false" ht="15" hidden="false" customHeight="false" outlineLevel="0" collapsed="false">
      <c r="A95" s="476" t="s">
        <v>1173</v>
      </c>
      <c r="B95" s="434" t="s">
        <v>479</v>
      </c>
      <c r="C95" s="477" t="n">
        <f aca="false">SUMIFS(Master!$P$2:$P$2978,Master!$O$2:$O$2978,B95)</f>
        <v>3020</v>
      </c>
      <c r="D95" s="464" t="n">
        <f aca="false">SUMIFS(Master!$S$2:$S$2978,Master!$O$2:$O$2978,B95)</f>
        <v>5373</v>
      </c>
      <c r="E95" s="464" t="n">
        <f aca="false">IFERROR(D95/C95,0)</f>
        <v>1.77913907284768</v>
      </c>
      <c r="F95" s="464" t="n">
        <f aca="false">SUMIFS(Master!$V$2:$V$2978,Master!$O$2:$O$2978,B95)</f>
        <v>5874.59500657371</v>
      </c>
      <c r="G95" s="465" t="n">
        <f aca="false">IFERROR(F95/C95,0)</f>
        <v>1.94523013462706</v>
      </c>
    </row>
    <row r="96" customFormat="false" ht="15" hidden="false" customHeight="false" outlineLevel="0" collapsed="false">
      <c r="A96" s="476" t="s">
        <v>1174</v>
      </c>
      <c r="B96" s="434" t="s">
        <v>482</v>
      </c>
      <c r="C96" s="477" t="n">
        <f aca="false">SUMIFS(Master!$P$2:$P$2978,Master!$O$2:$O$2978,B96)</f>
        <v>200</v>
      </c>
      <c r="D96" s="464" t="n">
        <f aca="false">SUMIFS(Master!$S$2:$S$2978,Master!$O$2:$O$2978,B96)</f>
        <v>374</v>
      </c>
      <c r="E96" s="464" t="n">
        <f aca="false">IFERROR(D96/C96,0)</f>
        <v>1.87</v>
      </c>
      <c r="F96" s="464" t="n">
        <f aca="false">SUMIFS(Master!$V$2:$V$2978,Master!$O$2:$O$2978,B96)</f>
        <v>408.914671963255</v>
      </c>
      <c r="G96" s="465" t="n">
        <f aca="false">IFERROR(F96/C96,0)</f>
        <v>2.04457335981627</v>
      </c>
    </row>
    <row r="97" customFormat="false" ht="15" hidden="false" customHeight="false" outlineLevel="0" collapsed="false">
      <c r="A97" s="476" t="s">
        <v>1175</v>
      </c>
      <c r="B97" s="434" t="s">
        <v>484</v>
      </c>
      <c r="C97" s="477" t="n">
        <f aca="false">SUMIFS(Master!$P$2:$P$2978,Master!$O$2:$O$2978,B97)</f>
        <v>5000</v>
      </c>
      <c r="D97" s="464" t="n">
        <f aca="false">SUMIFS(Master!$S$2:$S$2978,Master!$O$2:$O$2978,B97)</f>
        <v>14450</v>
      </c>
      <c r="E97" s="464" t="n">
        <f aca="false">IFERROR(D97/C97,0)</f>
        <v>2.89</v>
      </c>
      <c r="F97" s="464" t="n">
        <f aca="false">SUMIFS(Master!$V$2:$V$2978,Master!$O$2:$O$2978,B97)</f>
        <v>15798.9759622167</v>
      </c>
      <c r="G97" s="465" t="n">
        <f aca="false">IFERROR(F97/C97,0)</f>
        <v>3.15979519244333</v>
      </c>
    </row>
    <row r="98" customFormat="false" ht="15" hidden="false" customHeight="false" outlineLevel="0" collapsed="false">
      <c r="A98" s="476" t="s">
        <v>1176</v>
      </c>
      <c r="B98" s="434" t="s">
        <v>486</v>
      </c>
      <c r="C98" s="477" t="n">
        <f aca="false">SUMIFS(Master!$P$2:$P$2978,Master!$O$2:$O$2978,B98)</f>
        <v>1000</v>
      </c>
      <c r="D98" s="464" t="n">
        <f aca="false">SUMIFS(Master!$S$2:$S$2978,Master!$O$2:$O$2978,B98)</f>
        <v>3030</v>
      </c>
      <c r="E98" s="464" t="n">
        <f aca="false">IFERROR(D98/C98,0)</f>
        <v>3.03</v>
      </c>
      <c r="F98" s="464" t="n">
        <f aca="false">SUMIFS(Master!$V$2:$V$2978,Master!$O$2:$O$2978,B98)</f>
        <v>3312.86485574509</v>
      </c>
      <c r="G98" s="465" t="n">
        <f aca="false">IFERROR(F98/C98,0)</f>
        <v>3.31286485574509</v>
      </c>
    </row>
    <row r="99" customFormat="false" ht="15" hidden="false" customHeight="false" outlineLevel="0" collapsed="false">
      <c r="A99" s="476" t="s">
        <v>1177</v>
      </c>
      <c r="B99" s="434" t="s">
        <v>488</v>
      </c>
      <c r="C99" s="477" t="n">
        <f aca="false">SUMIFS(Master!$P$2:$P$2978,Master!$O$2:$O$2978,B99)</f>
        <v>1000</v>
      </c>
      <c r="D99" s="464" t="n">
        <f aca="false">SUMIFS(Master!$S$2:$S$2978,Master!$O$2:$O$2978,B99)</f>
        <v>4250</v>
      </c>
      <c r="E99" s="464" t="n">
        <f aca="false">IFERROR(D99/C99,0)</f>
        <v>4.25</v>
      </c>
      <c r="F99" s="464" t="n">
        <f aca="false">SUMIFS(Master!$V$2:$V$2978,Master!$O$2:$O$2978,B99)</f>
        <v>4646.75763594608</v>
      </c>
      <c r="G99" s="465" t="n">
        <f aca="false">IFERROR(F99/C99,0)</f>
        <v>4.64675763594608</v>
      </c>
    </row>
    <row r="100" customFormat="false" ht="15" hidden="false" customHeight="false" outlineLevel="0" collapsed="false">
      <c r="A100" s="476" t="s">
        <v>1178</v>
      </c>
      <c r="B100" s="434" t="s">
        <v>490</v>
      </c>
      <c r="C100" s="477" t="n">
        <f aca="false">SUMIFS(Master!$P$2:$P$2978,Master!$O$2:$O$2978,B100)</f>
        <v>300</v>
      </c>
      <c r="D100" s="464" t="n">
        <f aca="false">SUMIFS(Master!$S$2:$S$2978,Master!$O$2:$O$2978,B100)</f>
        <v>1704</v>
      </c>
      <c r="E100" s="464" t="n">
        <f aca="false">IFERROR(D100/C100,0)</f>
        <v>5.68</v>
      </c>
      <c r="F100" s="464" t="n">
        <f aca="false">SUMIFS(Master!$V$2:$V$2978,Master!$O$2:$O$2978,B100)</f>
        <v>1863.07647332991</v>
      </c>
      <c r="G100" s="465" t="n">
        <f aca="false">IFERROR(F100/C100,0)</f>
        <v>6.2102549110997</v>
      </c>
    </row>
    <row r="101" customFormat="false" ht="15" hidden="false" customHeight="false" outlineLevel="0" collapsed="false">
      <c r="A101" s="362" t="s">
        <v>1179</v>
      </c>
      <c r="B101" s="63" t="s">
        <v>419</v>
      </c>
      <c r="C101" s="464" t="n">
        <f aca="false">SUMIFS(Master!$P$2:$P$2978,Master!$O$2:$O$2978,B101)</f>
        <v>30</v>
      </c>
      <c r="D101" s="464" t="n">
        <f aca="false">SUMIFS(Master!$S$2:$S$2978,Master!$O$2:$O$2978,B101)</f>
        <v>351.9</v>
      </c>
      <c r="E101" s="464" t="n">
        <f aca="false">IFERROR(D101/C101,0)</f>
        <v>11.73</v>
      </c>
      <c r="F101" s="464" t="n">
        <f aca="false">SUMIFS(Master!$V$2:$V$2978,Master!$O$2:$O$2978,B101)</f>
        <v>384.751532256335</v>
      </c>
      <c r="G101" s="465" t="n">
        <f aca="false">IFERROR(F101/C101,0)</f>
        <v>12.8250510752112</v>
      </c>
    </row>
    <row r="102" customFormat="false" ht="15" hidden="false" customHeight="false" outlineLevel="0" collapsed="false">
      <c r="A102" s="362" t="s">
        <v>1180</v>
      </c>
      <c r="B102" s="63" t="s">
        <v>422</v>
      </c>
      <c r="C102" s="464" t="n">
        <f aca="false">SUMIFS(Master!$P$2:$P$2978,Master!$O$2:$O$2978,B102)</f>
        <v>10</v>
      </c>
      <c r="D102" s="464" t="n">
        <f aca="false">SUMIFS(Master!$S$2:$S$2978,Master!$O$2:$O$2978,B102)</f>
        <v>211.2</v>
      </c>
      <c r="E102" s="464" t="n">
        <f aca="false">IFERROR(D102/C102,0)</f>
        <v>21.12</v>
      </c>
      <c r="F102" s="464" t="n">
        <f aca="false">SUMIFS(Master!$V$2:$V$2978,Master!$O$2:$O$2978,B102)</f>
        <v>230.916520638073</v>
      </c>
      <c r="G102" s="465" t="n">
        <f aca="false">IFERROR(F102/C102,0)</f>
        <v>23.0916520638073</v>
      </c>
    </row>
    <row r="103" customFormat="false" ht="15" hidden="false" customHeight="false" outlineLevel="0" collapsed="false">
      <c r="A103" s="362" t="s">
        <v>1181</v>
      </c>
      <c r="B103" s="63" t="s">
        <v>424</v>
      </c>
      <c r="C103" s="464" t="n">
        <f aca="false">SUMIFS(Master!$P$2:$P$2978,Master!$O$2:$O$2978,B103)</f>
        <v>10</v>
      </c>
      <c r="D103" s="464" t="n">
        <f aca="false">SUMIFS(Master!$S$2:$S$2978,Master!$O$2:$O$2978,B103)</f>
        <v>291.2</v>
      </c>
      <c r="E103" s="464" t="n">
        <f aca="false">IFERROR(D103/C103,0)</f>
        <v>29.12</v>
      </c>
      <c r="F103" s="464" t="n">
        <f aca="false">SUMIFS(Master!$V$2:$V$2978,Master!$O$2:$O$2978,B103)</f>
        <v>318.384899667647</v>
      </c>
      <c r="G103" s="465" t="n">
        <f aca="false">IFERROR(F103/C103,0)</f>
        <v>31.8384899667647</v>
      </c>
    </row>
    <row r="104" customFormat="false" ht="15" hidden="false" customHeight="false" outlineLevel="0" collapsed="false">
      <c r="A104" s="362" t="s">
        <v>1182</v>
      </c>
      <c r="B104" s="63" t="s">
        <v>426</v>
      </c>
      <c r="C104" s="464" t="n">
        <f aca="false">SUMIFS(Master!$P$2:$P$2978,Master!$O$2:$O$2978,B104)</f>
        <v>10</v>
      </c>
      <c r="D104" s="464" t="n">
        <f aca="false">SUMIFS(Master!$S$2:$S$2978,Master!$O$2:$O$2978,B104)</f>
        <v>576.9</v>
      </c>
      <c r="E104" s="464" t="n">
        <f aca="false">IFERROR(D104/C104,0)</f>
        <v>57.69</v>
      </c>
      <c r="F104" s="464" t="n">
        <f aca="false">SUMIFS(Master!$V$2:$V$2978,Master!$O$2:$O$2978,B104)</f>
        <v>630.75634827701</v>
      </c>
      <c r="G104" s="465" t="n">
        <f aca="false">IFERROR(F104/C104,0)</f>
        <v>63.075634827701</v>
      </c>
    </row>
    <row r="105" customFormat="false" ht="15" hidden="false" customHeight="false" outlineLevel="0" collapsed="false">
      <c r="A105" s="362" t="s">
        <v>1183</v>
      </c>
      <c r="B105" s="63" t="s">
        <v>411</v>
      </c>
      <c r="C105" s="464" t="n">
        <f aca="false">SUMIFS(Master!$P$2:$P$2978,Master!$O$2:$O$2978,B105)</f>
        <v>200</v>
      </c>
      <c r="D105" s="464" t="n">
        <f aca="false">SUMIFS(Master!$S$2:$S$2978,Master!$O$2:$O$2978,B105)</f>
        <v>916</v>
      </c>
      <c r="E105" s="464" t="n">
        <f aca="false">IFERROR(D105/C105,0)</f>
        <v>4.58</v>
      </c>
      <c r="F105" s="464" t="n">
        <f aca="false">SUMIFS(Master!$V$2:$V$2978,Master!$O$2:$O$2978,B105)</f>
        <v>1001.51293988861</v>
      </c>
      <c r="G105" s="465" t="n">
        <f aca="false">IFERROR(F105/C105,0)</f>
        <v>5.00756469944307</v>
      </c>
    </row>
    <row r="106" customFormat="false" ht="15" hidden="false" customHeight="false" outlineLevel="0" collapsed="false">
      <c r="A106" s="362" t="s">
        <v>1184</v>
      </c>
      <c r="B106" s="122" t="s">
        <v>674</v>
      </c>
      <c r="C106" s="464" t="n">
        <f aca="false">SUMIFS(Master!$P$2:$P$2978,Master!$O$2:$O$2978,B106)</f>
        <v>5000</v>
      </c>
      <c r="D106" s="464" t="n">
        <f aca="false">SUMIFS(Master!$S$2:$S$2978,Master!$O$2:$O$2978,B106)</f>
        <v>24535.6283</v>
      </c>
      <c r="E106" s="464" t="n">
        <f aca="false">IFERROR(D106/C106,0)</f>
        <v>4.90712566</v>
      </c>
      <c r="F106" s="464" t="n">
        <f aca="false">SUMIFS(Master!$V$2:$V$2978,Master!$O$2:$O$2978,B106)</f>
        <v>24654.4322357941</v>
      </c>
      <c r="G106" s="465" t="n">
        <f aca="false">IFERROR(F106/C106,0)</f>
        <v>4.93088644715883</v>
      </c>
    </row>
    <row r="107" customFormat="false" ht="15" hidden="false" customHeight="false" outlineLevel="0" collapsed="false">
      <c r="A107" s="362" t="s">
        <v>1185</v>
      </c>
      <c r="B107" s="63" t="s">
        <v>413</v>
      </c>
      <c r="C107" s="464" t="n">
        <f aca="false">SUMIFS(Master!$P$2:$P$2978,Master!$O$2:$O$2978,B107)</f>
        <v>300</v>
      </c>
      <c r="D107" s="464" t="n">
        <f aca="false">SUMIFS(Master!$S$2:$S$2978,Master!$O$2:$O$2978,B107)</f>
        <v>1428</v>
      </c>
      <c r="E107" s="464" t="n">
        <f aca="false">IFERROR(D107/C107,0)</f>
        <v>4.76</v>
      </c>
      <c r="F107" s="464" t="n">
        <f aca="false">SUMIFS(Master!$V$2:$V$2978,Master!$O$2:$O$2978,B107)</f>
        <v>1561.31056567788</v>
      </c>
      <c r="G107" s="465" t="n">
        <f aca="false">IFERROR(F107/C107,0)</f>
        <v>5.20436855225961</v>
      </c>
    </row>
    <row r="108" customFormat="false" ht="15" hidden="false" customHeight="false" outlineLevel="0" collapsed="false">
      <c r="A108" s="362" t="s">
        <v>1186</v>
      </c>
      <c r="B108" s="63" t="s">
        <v>415</v>
      </c>
      <c r="C108" s="464" t="n">
        <f aca="false">SUMIFS(Master!$P$2:$P$2978,Master!$O$2:$O$2978,B108)</f>
        <v>300</v>
      </c>
      <c r="D108" s="464" t="n">
        <f aca="false">SUMIFS(Master!$S$2:$S$2978,Master!$O$2:$O$2978,B108)</f>
        <v>2163</v>
      </c>
      <c r="E108" s="464" t="n">
        <f aca="false">IFERROR(D108/C108,0)</f>
        <v>7.21</v>
      </c>
      <c r="F108" s="464" t="n">
        <f aca="false">SUMIFS(Master!$V$2:$V$2978,Master!$O$2:$O$2978,B108)</f>
        <v>2364.92629801209</v>
      </c>
      <c r="G108" s="465" t="n">
        <f aca="false">IFERROR(F108/C108,0)</f>
        <v>7.88308766004029</v>
      </c>
    </row>
    <row r="109" customFormat="false" ht="15" hidden="false" customHeight="false" outlineLevel="0" collapsed="false">
      <c r="A109" s="362" t="s">
        <v>1187</v>
      </c>
      <c r="B109" s="63" t="s">
        <v>417</v>
      </c>
      <c r="C109" s="464" t="n">
        <f aca="false">SUMIFS(Master!$P$2:$P$2978,Master!$O$2:$O$2978,B109)</f>
        <v>100</v>
      </c>
      <c r="D109" s="464" t="n">
        <f aca="false">SUMIFS(Master!$S$2:$S$2978,Master!$O$2:$O$2978,B109)</f>
        <v>821</v>
      </c>
      <c r="E109" s="464" t="n">
        <f aca="false">IFERROR(D109/C109,0)</f>
        <v>8.21</v>
      </c>
      <c r="F109" s="464" t="n">
        <f aca="false">SUMIFS(Master!$V$2:$V$2978,Master!$O$2:$O$2978,B109)</f>
        <v>897.644239790996</v>
      </c>
      <c r="G109" s="465" t="n">
        <f aca="false">IFERROR(F109/C109,0)</f>
        <v>8.97644239790996</v>
      </c>
    </row>
    <row r="110" customFormat="false" ht="15" hidden="false" customHeight="false" outlineLevel="0" collapsed="false">
      <c r="A110" s="362" t="s">
        <v>1188</v>
      </c>
      <c r="B110" s="63" t="s">
        <v>456</v>
      </c>
      <c r="C110" s="464" t="n">
        <f aca="false">SUMIFS(Master!$P$2:$P$2978,Master!$O$2:$O$2978,B110)</f>
        <v>170</v>
      </c>
      <c r="D110" s="464" t="n">
        <f aca="false">SUMIFS(Master!$S$2:$S$2978,Master!$O$2:$O$2978,B110)</f>
        <v>1344.7</v>
      </c>
      <c r="E110" s="464" t="n">
        <f aca="false">IFERROR(D110/C110,0)</f>
        <v>7.91</v>
      </c>
      <c r="F110" s="464" t="n">
        <f aca="false">SUMIFS(Master!$V$2:$V$2978,Master!$O$2:$O$2978,B110)</f>
        <v>1470.23411601334</v>
      </c>
      <c r="G110" s="465" t="n">
        <f aca="false">IFERROR(F110/C110,0)</f>
        <v>8.64843597654905</v>
      </c>
    </row>
    <row r="111" customFormat="false" ht="15" hidden="false" customHeight="false" outlineLevel="0" collapsed="false">
      <c r="A111" s="362" t="s">
        <v>1189</v>
      </c>
      <c r="B111" s="63" t="s">
        <v>460</v>
      </c>
      <c r="C111" s="464" t="n">
        <f aca="false">SUMIFS(Master!$P$2:$P$2978,Master!$O$2:$O$2978,B111)</f>
        <v>261</v>
      </c>
      <c r="D111" s="464" t="n">
        <f aca="false">SUMIFS(Master!$S$2:$S$2978,Master!$O$2:$O$2978,B111)</f>
        <v>3648.78</v>
      </c>
      <c r="E111" s="464" t="n">
        <f aca="false">IFERROR(D111/C111,0)</f>
        <v>13.98</v>
      </c>
      <c r="F111" s="464" t="n">
        <f aca="false">SUMIFS(Master!$V$2:$V$2978,Master!$O$2:$O$2978,B111)</f>
        <v>3989.41090044408</v>
      </c>
      <c r="G111" s="465" t="n">
        <f aca="false">IFERROR(F111/C111,0)</f>
        <v>15.2850992354179</v>
      </c>
    </row>
    <row r="112" customFormat="false" ht="15" hidden="false" customHeight="false" outlineLevel="0" collapsed="false">
      <c r="A112" s="362" t="s">
        <v>1190</v>
      </c>
      <c r="B112" s="122" t="s">
        <v>448</v>
      </c>
      <c r="C112" s="464" t="n">
        <f aca="false">SUMIFS(Master!$P$2:$P$2978,Master!$O$2:$O$2978,B112)</f>
        <v>37</v>
      </c>
      <c r="D112" s="464" t="n">
        <f aca="false">SUMIFS(Master!$S$2:$S$2978,Master!$O$2:$O$2978,B112)</f>
        <v>120.99</v>
      </c>
      <c r="E112" s="464" t="n">
        <f aca="false">IFERROR(D112/C112,0)</f>
        <v>3.27</v>
      </c>
      <c r="F112" s="464" t="n">
        <f aca="false">SUMIFS(Master!$V$2:$V$2978,Master!$O$2:$O$2978,B112)</f>
        <v>132.284989734851</v>
      </c>
      <c r="G112" s="465" t="n">
        <f aca="false">IFERROR(F112/C112,0)</f>
        <v>3.57526999283381</v>
      </c>
    </row>
    <row r="113" customFormat="false" ht="15" hidden="false" customHeight="false" outlineLevel="0" collapsed="false">
      <c r="A113" s="362" t="s">
        <v>1191</v>
      </c>
      <c r="B113" s="63" t="s">
        <v>450</v>
      </c>
      <c r="C113" s="464" t="n">
        <f aca="false">SUMIFS(Master!$P$2:$P$2978,Master!$O$2:$O$2978,B113)</f>
        <v>81</v>
      </c>
      <c r="D113" s="464" t="n">
        <f aca="false">SUMIFS(Master!$S$2:$S$2978,Master!$O$2:$O$2978,B113)</f>
        <v>311.04</v>
      </c>
      <c r="E113" s="464" t="n">
        <f aca="false">IFERROR(D113/C113,0)</f>
        <v>3.84</v>
      </c>
      <c r="F113" s="464" t="n">
        <f aca="false">SUMIFS(Master!$V$2:$V$2978,Master!$O$2:$O$2978,B113)</f>
        <v>340.077057666981</v>
      </c>
      <c r="G113" s="465" t="n">
        <f aca="false">IFERROR(F113/C113,0)</f>
        <v>4.19848219341952</v>
      </c>
    </row>
    <row r="114" customFormat="false" ht="15" hidden="false" customHeight="false" outlineLevel="0" collapsed="false">
      <c r="A114" s="362" t="s">
        <v>1192</v>
      </c>
      <c r="B114" s="63" t="s">
        <v>452</v>
      </c>
      <c r="C114" s="464" t="n">
        <f aca="false">SUMIFS(Master!$P$2:$P$2978,Master!$O$2:$O$2978,B114)</f>
        <v>95</v>
      </c>
      <c r="D114" s="464" t="n">
        <f aca="false">SUMIFS(Master!$S$2:$S$2978,Master!$O$2:$O$2978,B114)</f>
        <v>454.1</v>
      </c>
      <c r="E114" s="464" t="n">
        <f aca="false">IFERROR(D114/C114,0)</f>
        <v>4.78</v>
      </c>
      <c r="F114" s="464" t="n">
        <f aca="false">SUMIFS(Master!$V$2:$V$2978,Master!$O$2:$O$2978,B114)</f>
        <v>496.492386466615</v>
      </c>
      <c r="G114" s="465" t="n">
        <f aca="false">IFERROR(F114/C114,0)</f>
        <v>5.226235647017</v>
      </c>
    </row>
    <row r="115" customFormat="false" ht="15" hidden="false" customHeight="false" outlineLevel="0" collapsed="false">
      <c r="A115" s="362" t="s">
        <v>1193</v>
      </c>
      <c r="B115" s="63" t="s">
        <v>454</v>
      </c>
      <c r="C115" s="464" t="n">
        <f aca="false">SUMIFS(Master!$P$2:$P$2978,Master!$O$2:$O$2978,B115)</f>
        <v>118</v>
      </c>
      <c r="D115" s="464" t="n">
        <f aca="false">SUMIFS(Master!$S$2:$S$2978,Master!$O$2:$O$2978,B115)</f>
        <v>746.94</v>
      </c>
      <c r="E115" s="464" t="n">
        <f aca="false">IFERROR(D115/C115,0)</f>
        <v>6.33</v>
      </c>
      <c r="F115" s="464" t="n">
        <f aca="false">SUMIFS(Master!$V$2:$V$2978,Master!$O$2:$O$2978,B115)</f>
        <v>816.670387904368</v>
      </c>
      <c r="G115" s="465" t="n">
        <f aca="false">IFERROR(F115/C115,0)</f>
        <v>6.92093549071498</v>
      </c>
    </row>
    <row r="116" customFormat="false" ht="15" hidden="false" customHeight="false" outlineLevel="0" collapsed="false">
      <c r="A116" s="362" t="s">
        <v>890</v>
      </c>
      <c r="B116" s="362" t="s">
        <v>458</v>
      </c>
      <c r="C116" s="464" t="n">
        <f aca="false">SUMIFS(Master!$P$2:$P$2978,Master!$O$2:$O$2978,B116)</f>
        <v>30</v>
      </c>
      <c r="D116" s="464" t="n">
        <f aca="false">SUMIFS(Master!$S$2:$S$2978,Master!$O$2:$O$2978,B116)</f>
        <v>201.8</v>
      </c>
      <c r="E116" s="464" t="n">
        <f aca="false">IFERROR(D116/C116,0)</f>
        <v>6.72666666666667</v>
      </c>
      <c r="F116" s="464" t="n">
        <f aca="false">SUMIFS(Master!$V$2:$V$2978,Master!$O$2:$O$2978,B116)</f>
        <v>216.42499489551</v>
      </c>
      <c r="G116" s="465" t="n">
        <f aca="false">IFERROR(F116/C116,0)</f>
        <v>7.21416649651701</v>
      </c>
    </row>
    <row r="117" customFormat="false" ht="15" hidden="false" customHeight="false" outlineLevel="0" collapsed="false">
      <c r="A117" s="362" t="s">
        <v>896</v>
      </c>
      <c r="B117" s="362" t="s">
        <v>897</v>
      </c>
      <c r="C117" s="464" t="n">
        <f aca="false">SUMIFS(Master!$P$2:$P$2978,Master!$O$2:$O$2978,B117)</f>
        <v>12</v>
      </c>
      <c r="D117" s="464" t="n">
        <f aca="false">SUMIFS(Master!$S$2:$S$2978,Master!$O$2:$O$2978,B117)</f>
        <v>230.88</v>
      </c>
      <c r="E117" s="464" t="n">
        <f aca="false">IFERROR(D117/C117,0)</f>
        <v>19.24</v>
      </c>
      <c r="F117" s="464" t="n">
        <f aca="false">SUMIFS(Master!$V$2:$V$2978,Master!$O$2:$O$2978,B117)</f>
        <v>243.114524544319</v>
      </c>
      <c r="G117" s="465" t="n">
        <f aca="false">IFERROR(F117/C117,0)</f>
        <v>20.2595437120266</v>
      </c>
    </row>
    <row r="118" customFormat="false" ht="15" hidden="false" customHeight="false" outlineLevel="0" collapsed="false">
      <c r="A118" s="478" t="s">
        <v>1194</v>
      </c>
      <c r="B118" s="478" t="s">
        <v>934</v>
      </c>
      <c r="C118" s="464" t="n">
        <f aca="false">SUMIFS(Master!$P$2:$P$2978,Master!$O$2:$O$2978,B118)</f>
        <v>5</v>
      </c>
      <c r="D118" s="464" t="n">
        <f aca="false">SUMIFS(Master!$S$2:$S$2978,Master!$O$2:$O$2978,B118)</f>
        <v>80.65</v>
      </c>
      <c r="E118" s="464" t="n">
        <f aca="false">IFERROR(D118/C118,0)</f>
        <v>16.13</v>
      </c>
      <c r="F118" s="464" t="n">
        <f aca="false">SUMIFS(Master!$V$2:$V$2978,Master!$O$2:$O$2978,B118)</f>
        <v>84.9237110381988</v>
      </c>
      <c r="G118" s="465" t="n">
        <f aca="false">IFERROR(F118/C118,0)</f>
        <v>16.9847422076398</v>
      </c>
    </row>
    <row r="119" customFormat="false" ht="15" hidden="false" customHeight="false" outlineLevel="0" collapsed="false">
      <c r="A119" s="478" t="s">
        <v>1195</v>
      </c>
      <c r="B119" s="478" t="s">
        <v>932</v>
      </c>
      <c r="C119" s="464" t="n">
        <f aca="false">SUMIFS(Master!$P$2:$P$2978,Master!$O$2:$O$2978,B119)</f>
        <v>5</v>
      </c>
      <c r="D119" s="464" t="n">
        <f aca="false">SUMIFS(Master!$S$2:$S$2978,Master!$O$2:$O$2978,B119)</f>
        <v>114.55</v>
      </c>
      <c r="E119" s="464" t="n">
        <f aca="false">IFERROR(D119/C119,0)</f>
        <v>22.91</v>
      </c>
      <c r="F119" s="464" t="n">
        <f aca="false">SUMIFS(Master!$V$2:$V$2978,Master!$O$2:$O$2978,B119)</f>
        <v>120.620100426853</v>
      </c>
      <c r="G119" s="465" t="n">
        <f aca="false">IFERROR(F119/C119,0)</f>
        <v>24.1240200853705</v>
      </c>
    </row>
    <row r="120" customFormat="false" ht="15" hidden="false" customHeight="false" outlineLevel="0" collapsed="false">
      <c r="A120" s="478" t="s">
        <v>1196</v>
      </c>
      <c r="B120" s="478" t="s">
        <v>468</v>
      </c>
      <c r="C120" s="464" t="n">
        <f aca="false">SUMIFS(Master!$P$2:$P$2978,Master!$O$2:$O$2978,B120)</f>
        <v>3</v>
      </c>
      <c r="D120" s="464" t="n">
        <f aca="false">SUMIFS(Master!$S$2:$S$2978,Master!$O$2:$O$2978,B120)</f>
        <v>38.19</v>
      </c>
      <c r="E120" s="464" t="n">
        <f aca="false">IFERROR(D120/C120,0)</f>
        <v>12.73</v>
      </c>
      <c r="F120" s="464" t="n">
        <f aca="false">SUMIFS(Master!$V$2:$V$2978,Master!$O$2:$O$2978,B120)</f>
        <v>41.7552174392425</v>
      </c>
      <c r="G120" s="465" t="n">
        <f aca="false">IFERROR(F120/C120,0)</f>
        <v>13.9184058130808</v>
      </c>
    </row>
    <row r="121" customFormat="false" ht="15" hidden="false" customHeight="false" outlineLevel="0" collapsed="false">
      <c r="A121" s="478" t="s">
        <v>1196</v>
      </c>
      <c r="B121" s="478" t="s">
        <v>397</v>
      </c>
      <c r="C121" s="464" t="n">
        <f aca="false">SUMIFS(Master!$P$2:$P$2978,Master!$O$2:$O$2978,B121)</f>
        <v>10</v>
      </c>
      <c r="D121" s="464" t="n">
        <f aca="false">SUMIFS(Master!$S$2:$S$2978,Master!$O$2:$O$2978,B121)</f>
        <v>382.4</v>
      </c>
      <c r="E121" s="464" t="n">
        <f aca="false">IFERROR(D121/C121,0)</f>
        <v>38.24</v>
      </c>
      <c r="F121" s="464" t="n">
        <f aca="false">SUMIFS(Master!$V$2:$V$2978,Master!$O$2:$O$2978,B121)</f>
        <v>418.09885176136</v>
      </c>
      <c r="G121" s="465" t="n">
        <f aca="false">IFERROR(F121/C121,0)</f>
        <v>41.809885176136</v>
      </c>
    </row>
    <row r="122" customFormat="false" ht="15" hidden="false" customHeight="false" outlineLevel="0" collapsed="false">
      <c r="A122" s="478" t="s">
        <v>1197</v>
      </c>
      <c r="B122" s="478" t="s">
        <v>470</v>
      </c>
      <c r="C122" s="464" t="n">
        <f aca="false">SUMIFS(Master!$P$2:$P$2978,Master!$O$2:$O$2978,B122)</f>
        <v>26</v>
      </c>
      <c r="D122" s="464" t="n">
        <f aca="false">SUMIFS(Master!$S$2:$S$2978,Master!$O$2:$O$2978,B122)</f>
        <v>394.68</v>
      </c>
      <c r="E122" s="464" t="n">
        <f aca="false">IFERROR(D122/C122,0)</f>
        <v>15.18</v>
      </c>
      <c r="F122" s="464" t="n">
        <f aca="false">SUMIFS(Master!$V$2:$V$2978,Master!$O$2:$O$2978,B122)</f>
        <v>416.257602598607</v>
      </c>
      <c r="G122" s="465" t="n">
        <f aca="false">IFERROR(F122/C122,0)</f>
        <v>16.0099077922541</v>
      </c>
    </row>
    <row r="123" customFormat="false" ht="15" hidden="false" customHeight="false" outlineLevel="0" collapsed="false">
      <c r="A123" s="478" t="s">
        <v>1198</v>
      </c>
      <c r="B123" s="478" t="s">
        <v>926</v>
      </c>
      <c r="C123" s="464" t="n">
        <f aca="false">SUMIFS(Master!$P$2:$P$2978,Master!$O$2:$O$2978,B123)</f>
        <v>5</v>
      </c>
      <c r="D123" s="464" t="n">
        <f aca="false">SUMIFS(Master!$S$2:$S$2978,Master!$O$2:$O$2978,B123)</f>
        <v>41.85</v>
      </c>
      <c r="E123" s="464" t="n">
        <f aca="false">IFERROR(D123/C123,0)</f>
        <v>8.37</v>
      </c>
      <c r="F123" s="464" t="n">
        <f aca="false">SUMIFS(Master!$V$2:$V$2978,Master!$O$2:$O$2978,B123)</f>
        <v>44.0676665461701</v>
      </c>
      <c r="G123" s="465" t="n">
        <f aca="false">IFERROR(F123/C123,0)</f>
        <v>8.81353330923402</v>
      </c>
    </row>
    <row r="124" customFormat="false" ht="15" hidden="false" customHeight="false" outlineLevel="0" collapsed="false">
      <c r="A124" s="478" t="s">
        <v>1199</v>
      </c>
      <c r="B124" s="478" t="s">
        <v>928</v>
      </c>
      <c r="C124" s="464" t="n">
        <f aca="false">SUMIFS(Master!$P$2:$P$2978,Master!$O$2:$O$2978,B124)</f>
        <v>5</v>
      </c>
      <c r="D124" s="464" t="n">
        <f aca="false">SUMIFS(Master!$S$2:$S$2978,Master!$O$2:$O$2978,B124)</f>
        <v>21.15</v>
      </c>
      <c r="E124" s="464" t="n">
        <f aca="false">IFERROR(D124/C124,0)</f>
        <v>4.23</v>
      </c>
      <c r="F124" s="464" t="n">
        <f aca="false">SUMIFS(Master!$V$2:$V$2978,Master!$O$2:$O$2978,B124)</f>
        <v>22.2707562115053</v>
      </c>
      <c r="G124" s="465" t="n">
        <f aca="false">IFERROR(F124/C124,0)</f>
        <v>4.45415124230107</v>
      </c>
    </row>
    <row r="125" customFormat="false" ht="15" hidden="false" customHeight="false" outlineLevel="0" collapsed="false">
      <c r="A125" s="478" t="s">
        <v>1200</v>
      </c>
      <c r="B125" s="478" t="s">
        <v>930</v>
      </c>
      <c r="C125" s="464" t="n">
        <f aca="false">SUMIFS(Master!$P$2:$P$2978,Master!$O$2:$O$2978,B125)</f>
        <v>5</v>
      </c>
      <c r="D125" s="464" t="n">
        <f aca="false">SUMIFS(Master!$S$2:$S$2978,Master!$O$2:$O$2978,B125)</f>
        <v>92.95</v>
      </c>
      <c r="E125" s="464" t="n">
        <f aca="false">IFERROR(D125/C125,0)</f>
        <v>18.59</v>
      </c>
      <c r="F125" s="464" t="n">
        <f aca="false">SUMIFS(Master!$V$2:$V$2978,Master!$O$2:$O$2978,B125)</f>
        <v>97.8754983385069</v>
      </c>
      <c r="G125" s="465" t="n">
        <f aca="false">IFERROR(F125/C125,0)</f>
        <v>19.5750996677014</v>
      </c>
    </row>
    <row r="126" customFormat="false" ht="15" hidden="false" customHeight="false" outlineLevel="0" collapsed="false">
      <c r="A126" s="478" t="s">
        <v>1201</v>
      </c>
      <c r="B126" s="478" t="s">
        <v>474</v>
      </c>
      <c r="C126" s="464" t="n">
        <f aca="false">SUMIFS(Master!$P$2:$P$2978,Master!$O$2:$O$2978,B126)</f>
        <v>20</v>
      </c>
      <c r="D126" s="464" t="n">
        <f aca="false">SUMIFS(Master!$S$2:$S$2978,Master!$O$2:$O$2978,B126)</f>
        <v>455.2</v>
      </c>
      <c r="E126" s="464" t="n">
        <f aca="false">IFERROR(D126/C126,0)</f>
        <v>22.76</v>
      </c>
      <c r="F126" s="464" t="n">
        <f aca="false">SUMIFS(Master!$V$2:$V$2978,Master!$O$2:$O$2978,B126)</f>
        <v>497.695076678272</v>
      </c>
      <c r="G126" s="465" t="n">
        <f aca="false">IFERROR(F126/C126,0)</f>
        <v>24.8847538339136</v>
      </c>
    </row>
    <row r="127" customFormat="false" ht="15" hidden="false" customHeight="false" outlineLevel="0" collapsed="false">
      <c r="A127" s="478" t="s">
        <v>1201</v>
      </c>
      <c r="B127" s="478" t="s">
        <v>409</v>
      </c>
      <c r="C127" s="464" t="n">
        <f aca="false">SUMIFS(Master!$P$2:$P$2978,Master!$O$2:$O$2978,B127)</f>
        <v>30</v>
      </c>
      <c r="D127" s="464" t="n">
        <f aca="false">SUMIFS(Master!$S$2:$S$2978,Master!$O$2:$O$2978,B127)</f>
        <v>2194.5</v>
      </c>
      <c r="E127" s="464" t="n">
        <f aca="false">IFERROR(D127/C127,0)</f>
        <v>73.15</v>
      </c>
      <c r="F127" s="464" t="n">
        <f aca="false">SUMIFS(Master!$V$2:$V$2978,Master!$O$2:$O$2978,B127)</f>
        <v>2399.36697225498</v>
      </c>
      <c r="G127" s="465" t="n">
        <f aca="false">IFERROR(F127/C127,0)</f>
        <v>79.978899075166</v>
      </c>
    </row>
    <row r="128" customFormat="false" ht="15" hidden="false" customHeight="false" outlineLevel="0" collapsed="false">
      <c r="A128" s="478" t="s">
        <v>1202</v>
      </c>
      <c r="B128" s="478" t="s">
        <v>472</v>
      </c>
      <c r="C128" s="464" t="n">
        <f aca="false">SUMIFS(Master!$P$2:$P$2978,Master!$O$2:$O$2978,B128)</f>
        <v>5</v>
      </c>
      <c r="D128" s="464" t="n">
        <f aca="false">SUMIFS(Master!$S$2:$S$2978,Master!$O$2:$O$2978,B128)</f>
        <v>102.55</v>
      </c>
      <c r="E128" s="464" t="n">
        <f aca="false">IFERROR(D128/C128,0)</f>
        <v>20.51</v>
      </c>
      <c r="F128" s="464" t="n">
        <f aca="false">SUMIFS(Master!$V$2:$V$2978,Master!$O$2:$O$2978,B128)</f>
        <v>112.123528368534</v>
      </c>
      <c r="G128" s="465" t="n">
        <f aca="false">IFERROR(F128/C128,0)</f>
        <v>22.4247056737068</v>
      </c>
    </row>
    <row r="129" customFormat="false" ht="15" hidden="false" customHeight="false" outlineLevel="0" collapsed="false">
      <c r="A129" s="478" t="s">
        <v>1203</v>
      </c>
      <c r="B129" s="478" t="s">
        <v>1013</v>
      </c>
      <c r="C129" s="464" t="n">
        <f aca="false">SUMIFS(Master!$P$2:$P$2978,Master!$O$2:$O$2978,B129)</f>
        <v>5</v>
      </c>
      <c r="D129" s="464" t="n">
        <f aca="false">SUMIFS(Master!$S$2:$S$2978,Master!$O$2:$O$2978,B129)</f>
        <v>692.75</v>
      </c>
      <c r="E129" s="464" t="n">
        <f aca="false">IFERROR(D129/C129,0)</f>
        <v>138.55</v>
      </c>
      <c r="F129" s="464" t="n">
        <f aca="false">SUMIFS(Master!$V$2:$V$2978,Master!$O$2:$O$2978,B129)</f>
        <v>729.459402625074</v>
      </c>
      <c r="G129" s="465" t="n">
        <f aca="false">IFERROR(F129/C129,0)</f>
        <v>145.891880525015</v>
      </c>
    </row>
    <row r="130" customFormat="false" ht="15" hidden="false" customHeight="false" outlineLevel="0" collapsed="false">
      <c r="A130" s="478" t="s">
        <v>1204</v>
      </c>
      <c r="B130" s="478" t="s">
        <v>936</v>
      </c>
      <c r="C130" s="464" t="n">
        <f aca="false">SUMIFS(Master!$P$2:$P$2978,Master!$O$2:$O$2978,B130)</f>
        <v>5</v>
      </c>
      <c r="D130" s="464" t="n">
        <f aca="false">SUMIFS(Master!$S$2:$S$2978,Master!$O$2:$O$2978,B130)</f>
        <v>260.6</v>
      </c>
      <c r="E130" s="464" t="n">
        <f aca="false">IFERROR(D130/C130,0)</f>
        <v>52.12</v>
      </c>
      <c r="F130" s="464" t="n">
        <f aca="false">SUMIFS(Master!$V$2:$V$2978,Master!$O$2:$O$2978,B130)</f>
        <v>274.409412232543</v>
      </c>
      <c r="G130" s="465" t="n">
        <f aca="false">IFERROR(F130/C130,0)</f>
        <v>54.8818824465086</v>
      </c>
    </row>
    <row r="131" customFormat="false" ht="15" hidden="false" customHeight="false" outlineLevel="0" collapsed="false">
      <c r="A131" s="478" t="s">
        <v>1205</v>
      </c>
      <c r="B131" s="478" t="s">
        <v>1009</v>
      </c>
      <c r="C131" s="464" t="n">
        <f aca="false">SUMIFS(Master!$P$2:$P$2978,Master!$O$2:$O$2978,B131)</f>
        <v>10</v>
      </c>
      <c r="D131" s="464" t="n">
        <f aca="false">SUMIFS(Master!$S$2:$S$2978,Master!$O$2:$O$2978,B131)</f>
        <v>1542.6</v>
      </c>
      <c r="E131" s="464" t="n">
        <f aca="false">IFERROR(D131/C131,0)</f>
        <v>154.26</v>
      </c>
      <c r="F131" s="464" t="n">
        <f aca="false">SUMIFS(Master!$V$2:$V$2978,Master!$O$2:$O$2978,B131)</f>
        <v>1624.34366580937</v>
      </c>
      <c r="G131" s="465" t="n">
        <f aca="false">IFERROR(F131/C131,0)</f>
        <v>162.434366580937</v>
      </c>
    </row>
    <row r="132" customFormat="false" ht="15" hidden="false" customHeight="false" outlineLevel="0" collapsed="false">
      <c r="A132" s="478" t="s">
        <v>1206</v>
      </c>
      <c r="B132" s="478" t="s">
        <v>1011</v>
      </c>
      <c r="C132" s="464" t="n">
        <f aca="false">SUMIFS(Master!$P$2:$P$2978,Master!$O$2:$O$2978,B132)</f>
        <v>5</v>
      </c>
      <c r="D132" s="464" t="n">
        <f aca="false">SUMIFS(Master!$S$2:$S$2978,Master!$O$2:$O$2978,B132)</f>
        <v>771.3</v>
      </c>
      <c r="E132" s="464" t="n">
        <f aca="false">IFERROR(D132/C132,0)</f>
        <v>154.26</v>
      </c>
      <c r="F132" s="464" t="n">
        <f aca="false">SUMIFS(Master!$V$2:$V$2978,Master!$O$2:$O$2978,B132)</f>
        <v>812.171832904684</v>
      </c>
      <c r="G132" s="465" t="n">
        <f aca="false">IFERROR(F132/C132,0)</f>
        <v>162.434366580937</v>
      </c>
    </row>
    <row r="133" customFormat="false" ht="15" hidden="false" customHeight="false" outlineLevel="0" collapsed="false">
      <c r="A133" s="478" t="s">
        <v>1207</v>
      </c>
      <c r="B133" s="478" t="s">
        <v>462</v>
      </c>
      <c r="C133" s="464" t="n">
        <f aca="false">SUMIFS(Master!$P$2:$P$2978,Master!$O$2:$O$2978,B133)</f>
        <v>44</v>
      </c>
      <c r="D133" s="464" t="n">
        <f aca="false">SUMIFS(Master!$S$2:$S$2978,Master!$O$2:$O$2978,B133)</f>
        <v>143.88</v>
      </c>
      <c r="E133" s="464" t="n">
        <f aca="false">IFERROR(D133/C133,0)</f>
        <v>3.27</v>
      </c>
      <c r="F133" s="464" t="n">
        <f aca="false">SUMIFS(Master!$V$2:$V$2978,Master!$O$2:$O$2978,B133)</f>
        <v>157.311879684687</v>
      </c>
      <c r="G133" s="465" t="n">
        <f aca="false">IFERROR(F133/C133,0)</f>
        <v>3.57526999283381</v>
      </c>
    </row>
    <row r="134" customFormat="false" ht="15" hidden="false" customHeight="false" outlineLevel="0" collapsed="false">
      <c r="A134" s="478" t="s">
        <v>1208</v>
      </c>
      <c r="B134" s="478" t="s">
        <v>464</v>
      </c>
      <c r="C134" s="464" t="n">
        <f aca="false">SUMIFS(Master!$P$2:$P$2978,Master!$O$2:$O$2978,B134)</f>
        <v>1381</v>
      </c>
      <c r="D134" s="464" t="n">
        <f aca="false">SUMIFS(Master!$S$2:$S$2978,Master!$O$2:$O$2978,B134)</f>
        <v>4510.47</v>
      </c>
      <c r="E134" s="464" t="n">
        <f aca="false">IFERROR(D134/C134,0)</f>
        <v>3.26608979000724</v>
      </c>
      <c r="F134" s="464" t="n">
        <f aca="false">SUMIFS(Master!$V$2:$V$2978,Master!$O$2:$O$2978,B134)</f>
        <v>4929.78186026451</v>
      </c>
      <c r="G134" s="465" t="n">
        <f aca="false">IFERROR(F134/C134,0)</f>
        <v>3.56971894298661</v>
      </c>
    </row>
    <row r="135" customFormat="false" ht="15" hidden="false" customHeight="false" outlineLevel="0" collapsed="false">
      <c r="A135" s="478" t="s">
        <v>1209</v>
      </c>
      <c r="B135" s="478" t="s">
        <v>916</v>
      </c>
      <c r="C135" s="464" t="n">
        <f aca="false">SUMIFS(Master!$P$2:$P$2978,Master!$O$2:$O$2978,B135)</f>
        <v>200</v>
      </c>
      <c r="D135" s="464" t="n">
        <f aca="false">SUMIFS(Master!$S$2:$S$2978,Master!$O$2:$O$2978,B135)</f>
        <v>910</v>
      </c>
      <c r="E135" s="464" t="n">
        <f aca="false">IFERROR(D135/C135,0)</f>
        <v>4.55</v>
      </c>
      <c r="F135" s="464" t="n">
        <f aca="false">SUMIFS(Master!$V$2:$V$2978,Master!$O$2:$O$2978,B135)</f>
        <v>958.221662055312</v>
      </c>
      <c r="G135" s="465" t="n">
        <f aca="false">IFERROR(F135/C135,0)</f>
        <v>4.79110831027656</v>
      </c>
    </row>
    <row r="136" customFormat="false" ht="15" hidden="false" customHeight="false" outlineLevel="0" collapsed="false">
      <c r="A136" s="478" t="s">
        <v>1210</v>
      </c>
      <c r="B136" s="478" t="s">
        <v>918</v>
      </c>
      <c r="C136" s="464" t="n">
        <f aca="false">SUMIFS(Master!$P$2:$P$2978,Master!$O$2:$O$2978,B136)</f>
        <v>100</v>
      </c>
      <c r="D136" s="464" t="n">
        <f aca="false">SUMIFS(Master!$S$2:$S$2978,Master!$O$2:$O$2978,B136)</f>
        <v>455</v>
      </c>
      <c r="E136" s="464" t="n">
        <f aca="false">IFERROR(D136/C136,0)</f>
        <v>4.55</v>
      </c>
      <c r="F136" s="464" t="n">
        <f aca="false">SUMIFS(Master!$V$2:$V$2978,Master!$O$2:$O$2978,B136)</f>
        <v>479.110831027656</v>
      </c>
      <c r="G136" s="465" t="n">
        <f aca="false">IFERROR(F136/C136,0)</f>
        <v>4.79110831027656</v>
      </c>
    </row>
    <row r="137" customFormat="false" ht="15" hidden="false" customHeight="false" outlineLevel="0" collapsed="false">
      <c r="A137" s="478" t="s">
        <v>1211</v>
      </c>
      <c r="B137" s="478" t="s">
        <v>405</v>
      </c>
      <c r="C137" s="464" t="n">
        <f aca="false">SUMIFS(Master!$P$2:$P$2978,Master!$O$2:$O$2978,B137)</f>
        <v>100</v>
      </c>
      <c r="D137" s="464" t="n">
        <f aca="false">SUMIFS(Master!$S$2:$S$2978,Master!$O$2:$O$2978,B137)</f>
        <v>1457</v>
      </c>
      <c r="E137" s="464" t="n">
        <f aca="false">IFERROR(D137/C137,0)</f>
        <v>14.57</v>
      </c>
      <c r="F137" s="464" t="n">
        <f aca="false">SUMIFS(Master!$V$2:$V$2978,Master!$O$2:$O$2978,B137)</f>
        <v>1593.0178530761</v>
      </c>
      <c r="G137" s="465" t="n">
        <f aca="false">IFERROR(F137/C137,0)</f>
        <v>15.930178530761</v>
      </c>
    </row>
    <row r="138" customFormat="false" ht="15" hidden="false" customHeight="false" outlineLevel="0" collapsed="false">
      <c r="A138" s="478" t="s">
        <v>1212</v>
      </c>
      <c r="B138" s="478" t="s">
        <v>1002</v>
      </c>
      <c r="C138" s="464" t="n">
        <f aca="false">SUMIFS(Master!$P$2:$P$2978,Master!$O$2:$O$2978,B138)</f>
        <v>25</v>
      </c>
      <c r="D138" s="464" t="n">
        <f aca="false">SUMIFS(Master!$S$2:$S$2978,Master!$O$2:$O$2978,B138)</f>
        <v>148.5</v>
      </c>
      <c r="E138" s="464" t="n">
        <f aca="false">IFERROR(D138/C138,0)</f>
        <v>5.94</v>
      </c>
      <c r="F138" s="464" t="n">
        <f aca="false">SUMIFS(Master!$V$2:$V$2978,Master!$O$2:$O$2978,B138)</f>
        <v>156.369139357378</v>
      </c>
      <c r="G138" s="465" t="n">
        <f aca="false">IFERROR(F138/C138,0)</f>
        <v>6.25476557429511</v>
      </c>
    </row>
    <row r="139" customFormat="false" ht="15" hidden="false" customHeight="false" outlineLevel="0" collapsed="false">
      <c r="A139" s="478" t="s">
        <v>1213</v>
      </c>
      <c r="B139" s="478" t="s">
        <v>399</v>
      </c>
      <c r="C139" s="464" t="n">
        <f aca="false">SUMIFS(Master!$P$2:$P$2978,Master!$O$2:$O$2978,B139)</f>
        <v>1</v>
      </c>
      <c r="D139" s="464" t="n">
        <f aca="false">SUMIFS(Master!$S$2:$S$2978,Master!$O$2:$O$2978,B139)</f>
        <v>12.11</v>
      </c>
      <c r="E139" s="464" t="n">
        <f aca="false">IFERROR(D139/C139,0)</f>
        <v>12.11</v>
      </c>
      <c r="F139" s="464" t="n">
        <f aca="false">SUMIFS(Master!$V$2:$V$2978,Master!$O$2:$O$2978,B139)</f>
        <v>13.2405258756017</v>
      </c>
      <c r="G139" s="465" t="n">
        <f aca="false">IFERROR(F139/C139,0)</f>
        <v>13.2405258756017</v>
      </c>
    </row>
    <row r="140" customFormat="false" ht="15" hidden="false" customHeight="false" outlineLevel="0" collapsed="false">
      <c r="A140" s="478" t="s">
        <v>1214</v>
      </c>
      <c r="B140" s="478" t="s">
        <v>401</v>
      </c>
      <c r="C140" s="464" t="n">
        <f aca="false">SUMIFS(Master!$P$2:$P$2978,Master!$O$2:$O$2978,B140)</f>
        <v>4</v>
      </c>
      <c r="D140" s="464" t="n">
        <f aca="false">SUMIFS(Master!$S$2:$S$2978,Master!$O$2:$O$2978,B140)</f>
        <v>53.64</v>
      </c>
      <c r="E140" s="464" t="n">
        <f aca="false">IFERROR(D140/C140,0)</f>
        <v>13.41</v>
      </c>
      <c r="F140" s="464" t="n">
        <f aca="false">SUMIFS(Master!$V$2:$V$2978,Master!$O$2:$O$2978,B140)</f>
        <v>58.6475481393289</v>
      </c>
      <c r="G140" s="465" t="n">
        <f aca="false">IFERROR(F140/C140,0)</f>
        <v>14.6618870348322</v>
      </c>
    </row>
    <row r="141" customFormat="false" ht="15" hidden="false" customHeight="false" outlineLevel="0" collapsed="false">
      <c r="A141" s="478" t="s">
        <v>1215</v>
      </c>
      <c r="B141" s="478" t="s">
        <v>403</v>
      </c>
      <c r="C141" s="464" t="n">
        <f aca="false">SUMIFS(Master!$P$2:$P$2978,Master!$O$2:$O$2978,B141)</f>
        <v>47</v>
      </c>
      <c r="D141" s="464" t="n">
        <f aca="false">SUMIFS(Master!$S$2:$S$2978,Master!$O$2:$O$2978,B141)</f>
        <v>431.93</v>
      </c>
      <c r="E141" s="464" t="n">
        <f aca="false">IFERROR(D141/C141,0)</f>
        <v>9.19</v>
      </c>
      <c r="F141" s="464" t="n">
        <f aca="false">SUMIFS(Master!$V$2:$V$2978,Master!$O$2:$O$2978,B141)</f>
        <v>458.658150257749</v>
      </c>
      <c r="G141" s="465" t="n">
        <f aca="false">IFERROR(F141/C141,0)</f>
        <v>9.75868404803721</v>
      </c>
    </row>
    <row r="142" customFormat="false" ht="15" hidden="false" customHeight="false" outlineLevel="0" collapsed="false">
      <c r="A142" s="478" t="s">
        <v>1216</v>
      </c>
      <c r="B142" s="478" t="s">
        <v>395</v>
      </c>
      <c r="C142" s="464" t="n">
        <f aca="false">SUMIFS(Master!$P$2:$P$2978,Master!$O$2:$O$2978,B142)</f>
        <v>43</v>
      </c>
      <c r="D142" s="464" t="n">
        <f aca="false">SUMIFS(Master!$S$2:$S$2978,Master!$O$2:$O$2978,B142)</f>
        <v>174.64</v>
      </c>
      <c r="E142" s="464" t="n">
        <f aca="false">IFERROR(D142/C142,0)</f>
        <v>4.06139534883721</v>
      </c>
      <c r="F142" s="464" t="n">
        <f aca="false">SUMIFS(Master!$V$2:$V$2978,Master!$O$2:$O$2978,B142)</f>
        <v>185.938347766224</v>
      </c>
      <c r="G142" s="465" t="n">
        <f aca="false">IFERROR(F142/C142,0)</f>
        <v>4.32414762247032</v>
      </c>
    </row>
    <row r="143" customFormat="false" ht="15" hidden="false" customHeight="false" outlineLevel="0" collapsed="false">
      <c r="A143" s="478" t="s">
        <v>1217</v>
      </c>
      <c r="B143" s="478" t="s">
        <v>466</v>
      </c>
      <c r="C143" s="464" t="n">
        <f aca="false">SUMIFS(Master!$P$2:$P$2978,Master!$O$2:$O$2978,B143)</f>
        <v>52</v>
      </c>
      <c r="D143" s="464" t="n">
        <f aca="false">SUMIFS(Master!$S$2:$S$2978,Master!$O$2:$O$2978,B143)</f>
        <v>485.68</v>
      </c>
      <c r="E143" s="464" t="n">
        <f aca="false">IFERROR(D143/C143,0)</f>
        <v>9.34</v>
      </c>
      <c r="F143" s="464" t="n">
        <f aca="false">SUMIFS(Master!$V$2:$V$2978,Master!$O$2:$O$2978,B143)</f>
        <v>512.291679281481</v>
      </c>
      <c r="G143" s="465" t="n">
        <f aca="false">IFERROR(F143/C143,0)</f>
        <v>9.8517630631054</v>
      </c>
    </row>
    <row r="144" customFormat="false" ht="15" hidden="false" customHeight="false" outlineLevel="0" collapsed="false">
      <c r="A144" s="478" t="s">
        <v>1217</v>
      </c>
      <c r="B144" s="478" t="s">
        <v>407</v>
      </c>
      <c r="C144" s="464" t="n">
        <f aca="false">SUMIFS(Master!$P$2:$P$2978,Master!$O$2:$O$2978,B144)</f>
        <v>20</v>
      </c>
      <c r="D144" s="464" t="n">
        <f aca="false">SUMIFS(Master!$S$2:$S$2978,Master!$O$2:$O$2978,B144)</f>
        <v>489.4</v>
      </c>
      <c r="E144" s="464" t="n">
        <f aca="false">IFERROR(D144/C144,0)</f>
        <v>24.47</v>
      </c>
      <c r="F144" s="464" t="n">
        <f aca="false">SUMIFS(Master!$V$2:$V$2978,Master!$O$2:$O$2978,B144)</f>
        <v>535.087808713414</v>
      </c>
      <c r="G144" s="465" t="n">
        <f aca="false">IFERROR(F144/C144,0)</f>
        <v>26.7543904356707</v>
      </c>
    </row>
    <row r="145" customFormat="false" ht="15" hidden="false" customHeight="false" outlineLevel="0" collapsed="false">
      <c r="A145" s="478" t="s">
        <v>1218</v>
      </c>
      <c r="B145" s="478" t="s">
        <v>920</v>
      </c>
      <c r="C145" s="464" t="n">
        <f aca="false">SUMIFS(Master!$P$2:$P$2978,Master!$O$2:$O$2978,B145)</f>
        <v>30</v>
      </c>
      <c r="D145" s="464" t="n">
        <f aca="false">SUMIFS(Master!$S$2:$S$2978,Master!$O$2:$O$2978,B145)</f>
        <v>156.6</v>
      </c>
      <c r="E145" s="464" t="n">
        <f aca="false">IFERROR(D145/C145,0)</f>
        <v>5.22</v>
      </c>
      <c r="F145" s="464" t="n">
        <f aca="false">SUMIFS(Master!$V$2:$V$2978,Master!$O$2:$O$2978,B145)</f>
        <v>164.898365140507</v>
      </c>
      <c r="G145" s="465" t="n">
        <f aca="false">IFERROR(F145/C145,0)</f>
        <v>5.49661217135025</v>
      </c>
    </row>
    <row r="146" customFormat="false" ht="15" hidden="false" customHeight="false" outlineLevel="0" collapsed="false">
      <c r="A146" s="362" t="s">
        <v>1219</v>
      </c>
      <c r="B146" s="63" t="s">
        <v>389</v>
      </c>
      <c r="C146" s="464" t="n">
        <f aca="false">SUMIFS(Master!$P$2:$P$2978,Master!$O$2:$O$2978,B146)</f>
        <v>550</v>
      </c>
      <c r="D146" s="464" t="n">
        <f aca="false">SUMIFS(Master!$S$2:$S$2978,Master!$O$2:$O$2978,B146)</f>
        <v>7315</v>
      </c>
      <c r="E146" s="464" t="n">
        <f aca="false">IFERROR(D146/C146,0)</f>
        <v>13.3</v>
      </c>
      <c r="F146" s="464" t="n">
        <f aca="false">SUMIFS(Master!$V$2:$V$2978,Master!$O$2:$O$2978,B146)</f>
        <v>7997.8899075166</v>
      </c>
      <c r="G146" s="465" t="n">
        <f aca="false">IFERROR(F146/C146,0)</f>
        <v>14.5416180136666</v>
      </c>
    </row>
    <row r="147" customFormat="false" ht="15" hidden="false" customHeight="false" outlineLevel="0" collapsed="false">
      <c r="A147" s="362" t="s">
        <v>1220</v>
      </c>
      <c r="B147" s="63" t="s">
        <v>391</v>
      </c>
      <c r="C147" s="464" t="n">
        <f aca="false">SUMIFS(Master!$P$2:$P$2978,Master!$O$2:$O$2978,B147)</f>
        <v>5</v>
      </c>
      <c r="D147" s="464" t="n">
        <f aca="false">SUMIFS(Master!$S$2:$S$2978,Master!$O$2:$O$2978,B147)</f>
        <v>83.4</v>
      </c>
      <c r="E147" s="464" t="n">
        <f aca="false">IFERROR(D147/C147,0)</f>
        <v>16.68</v>
      </c>
      <c r="F147" s="464" t="n">
        <f aca="false">SUMIFS(Master!$V$2:$V$2978,Master!$O$2:$O$2978,B147)</f>
        <v>91.1857851383301</v>
      </c>
      <c r="G147" s="465" t="n">
        <f aca="false">IFERROR(F147/C147,0)</f>
        <v>18.237157027666</v>
      </c>
    </row>
    <row r="148" customFormat="false" ht="15" hidden="false" customHeight="false" outlineLevel="0" collapsed="false">
      <c r="A148" s="362" t="s">
        <v>1221</v>
      </c>
      <c r="B148" s="122" t="s">
        <v>383</v>
      </c>
      <c r="C148" s="464" t="n">
        <f aca="false">SUMIFS(Master!$P$2:$P$2978,Master!$O$2:$O$2978,B148)</f>
        <v>1000</v>
      </c>
      <c r="D148" s="464" t="n">
        <f aca="false">SUMIFS(Master!$S$2:$S$2978,Master!$O$2:$O$2978,B148)</f>
        <v>18880</v>
      </c>
      <c r="E148" s="464" t="n">
        <f aca="false">IFERROR(D148/C148,0)</f>
        <v>18.88</v>
      </c>
      <c r="F148" s="464" t="n">
        <f aca="false">SUMIFS(Master!$V$2:$V$2978,Master!$O$2:$O$2978,B148)</f>
        <v>20642.5374509793</v>
      </c>
      <c r="G148" s="465" t="n">
        <f aca="false">IFERROR(F148/C148,0)</f>
        <v>20.6425374509793</v>
      </c>
    </row>
    <row r="149" customFormat="false" ht="15" hidden="false" customHeight="false" outlineLevel="0" collapsed="false">
      <c r="A149" s="362" t="s">
        <v>1222</v>
      </c>
      <c r="B149" s="63" t="s">
        <v>385</v>
      </c>
      <c r="C149" s="464" t="n">
        <f aca="false">SUMIFS(Master!$P$2:$P$2978,Master!$O$2:$O$2978,B149)</f>
        <v>5</v>
      </c>
      <c r="D149" s="464" t="n">
        <f aca="false">SUMIFS(Master!$S$2:$S$2978,Master!$O$2:$O$2978,B149)</f>
        <v>99</v>
      </c>
      <c r="E149" s="464" t="n">
        <f aca="false">IFERROR(D149/C149,0)</f>
        <v>19.8</v>
      </c>
      <c r="F149" s="464" t="n">
        <f aca="false">SUMIFS(Master!$V$2:$V$2978,Master!$O$2:$O$2978,B149)</f>
        <v>108.242119049097</v>
      </c>
      <c r="G149" s="465" t="n">
        <f aca="false">IFERROR(F149/C149,0)</f>
        <v>21.6484238098194</v>
      </c>
    </row>
    <row r="150" customFormat="false" ht="15" hidden="false" customHeight="false" outlineLevel="0" collapsed="false">
      <c r="A150" s="362" t="s">
        <v>1223</v>
      </c>
      <c r="B150" s="63" t="s">
        <v>387</v>
      </c>
      <c r="C150" s="464" t="n">
        <f aca="false">SUMIFS(Master!$P$2:$P$2978,Master!$O$2:$O$2978,B150)</f>
        <v>15</v>
      </c>
      <c r="D150" s="464" t="n">
        <f aca="false">SUMIFS(Master!$S$2:$S$2978,Master!$O$2:$O$2978,B150)</f>
        <v>353.55</v>
      </c>
      <c r="E150" s="464" t="n">
        <f aca="false">IFERROR(D150/C150,0)</f>
        <v>23.57</v>
      </c>
      <c r="F150" s="464" t="n">
        <f aca="false">SUMIFS(Master!$V$2:$V$2978,Master!$O$2:$O$2978,B150)</f>
        <v>386.55556757382</v>
      </c>
      <c r="G150" s="465" t="n">
        <f aca="false">IFERROR(F150/C150,0)</f>
        <v>25.770371171588</v>
      </c>
    </row>
    <row r="151" customFormat="false" ht="15" hidden="false" customHeight="false" outlineLevel="0" collapsed="false">
      <c r="A151" s="362" t="s">
        <v>1224</v>
      </c>
      <c r="B151" s="63" t="s">
        <v>393</v>
      </c>
      <c r="C151" s="464" t="n">
        <f aca="false">SUMIFS(Master!$P$2:$P$2978,Master!$O$2:$O$2978,B151)</f>
        <v>5</v>
      </c>
      <c r="D151" s="464" t="n">
        <f aca="false">SUMIFS(Master!$S$2:$S$2978,Master!$O$2:$O$2978,B151)</f>
        <v>186.35</v>
      </c>
      <c r="E151" s="464" t="n">
        <f aca="false">IFERROR(D151/C151,0)</f>
        <v>37.27</v>
      </c>
      <c r="F151" s="464" t="n">
        <f aca="false">SUMIFS(Master!$V$2:$V$2978,Master!$O$2:$O$2978,B151)</f>
        <v>203.746655402012</v>
      </c>
      <c r="G151" s="465" t="n">
        <f aca="false">IFERROR(F151/C151,0)</f>
        <v>40.7493310804024</v>
      </c>
    </row>
    <row r="152" customFormat="false" ht="15" hidden="false" customHeight="false" outlineLevel="0" collapsed="false">
      <c r="A152" s="362" t="s">
        <v>1225</v>
      </c>
      <c r="B152" s="122" t="s">
        <v>381</v>
      </c>
      <c r="C152" s="464" t="n">
        <f aca="false">SUMIFS(Master!$P$2:$P$2978,Master!$O$2:$O$2978,B152)</f>
        <v>2000</v>
      </c>
      <c r="D152" s="464" t="n">
        <f aca="false">SUMIFS(Master!$S$2:$S$2978,Master!$O$2:$O$2978,B152)</f>
        <v>17468.543088439</v>
      </c>
      <c r="E152" s="464" t="n">
        <f aca="false">IFERROR(D152/C152,0)</f>
        <v>8.7342715442195</v>
      </c>
      <c r="F152" s="464" t="n">
        <f aca="false">SUMIFS(Master!$V$2:$V$2978,Master!$O$2:$O$2978,B152)</f>
        <v>18185.098006299</v>
      </c>
      <c r="G152" s="465" t="n">
        <f aca="false">IFERROR(F152/C152,0)</f>
        <v>9.09254900314948</v>
      </c>
    </row>
    <row r="153" customFormat="false" ht="15" hidden="false" customHeight="false" outlineLevel="0" collapsed="false">
      <c r="A153" s="362" t="s">
        <v>1226</v>
      </c>
      <c r="B153" s="122" t="s">
        <v>378</v>
      </c>
      <c r="C153" s="464" t="n">
        <f aca="false">SUMIFS(Master!$P$2:$P$2978,Master!$O$2:$O$2978,B153)</f>
        <v>700</v>
      </c>
      <c r="D153" s="464" t="n">
        <f aca="false">SUMIFS(Master!$S$2:$S$2978,Master!$O$2:$O$2978,B153)</f>
        <v>7014</v>
      </c>
      <c r="E153" s="464" t="n">
        <f aca="false">IFERROR(D153/C153,0)</f>
        <v>10.02</v>
      </c>
      <c r="F153" s="464" t="n">
        <f aca="false">SUMIFS(Master!$V$2:$V$2978,Master!$O$2:$O$2978,B153)</f>
        <v>7668.79013141783</v>
      </c>
      <c r="G153" s="465" t="n">
        <f aca="false">IFERROR(F153/C153,0)</f>
        <v>10.955414473454</v>
      </c>
    </row>
    <row r="154" customFormat="false" ht="15" hidden="false" customHeight="false" outlineLevel="0" collapsed="false">
      <c r="A154" s="362" t="s">
        <v>1227</v>
      </c>
      <c r="B154" s="362" t="s">
        <v>938</v>
      </c>
      <c r="C154" s="464" t="n">
        <f aca="false">SUMIFS(Master!$P$2:$P$2978,Master!$O$2:$O$2978,B154)</f>
        <v>40</v>
      </c>
      <c r="D154" s="464" t="n">
        <f aca="false">SUMIFS(Master!$S$2:$S$2978,Master!$O$2:$O$2978,B154)</f>
        <v>643.6</v>
      </c>
      <c r="E154" s="464" t="n">
        <f aca="false">IFERROR(D154/C154,0)</f>
        <v>16.09</v>
      </c>
      <c r="F154" s="464" t="n">
        <f aca="false">SUMIFS(Master!$V$2:$V$2978,Master!$O$2:$O$2978,B154)</f>
        <v>677.704902965713</v>
      </c>
      <c r="G154" s="465" t="n">
        <f aca="false">IFERROR(F154/C154,0)</f>
        <v>16.9426225741428</v>
      </c>
    </row>
    <row r="155" customFormat="false" ht="15" hidden="false" customHeight="false" outlineLevel="0" collapsed="false">
      <c r="A155" s="362" t="s">
        <v>1219</v>
      </c>
      <c r="B155" s="362" t="s">
        <v>976</v>
      </c>
      <c r="C155" s="464" t="n">
        <f aca="false">SUMIFS(Master!$P$2:$P$2978,Master!$O$2:$O$2978,B155)</f>
        <v>10</v>
      </c>
      <c r="D155" s="464" t="n">
        <f aca="false">SUMIFS(Master!$S$2:$S$2978,Master!$O$2:$O$2978,B155)</f>
        <v>127.1</v>
      </c>
      <c r="E155" s="464" t="n">
        <f aca="false">IFERROR(D155/C155,0)</f>
        <v>12.71</v>
      </c>
      <c r="F155" s="464" t="n">
        <f aca="false">SUMIFS(Master!$V$2:$V$2978,Master!$O$2:$O$2978,B155)</f>
        <v>133.835135436517</v>
      </c>
      <c r="G155" s="465" t="n">
        <f aca="false">IFERROR(F155/C155,0)</f>
        <v>13.3835135436517</v>
      </c>
    </row>
    <row r="156" customFormat="false" ht="15" hidden="false" customHeight="false" outlineLevel="0" collapsed="false">
      <c r="A156" s="362" t="s">
        <v>1228</v>
      </c>
      <c r="B156" s="362" t="s">
        <v>978</v>
      </c>
      <c r="C156" s="464" t="n">
        <f aca="false">SUMIFS(Master!$P$2:$P$2978,Master!$O$2:$O$2978,B156)</f>
        <v>10</v>
      </c>
      <c r="D156" s="464" t="n">
        <f aca="false">SUMIFS(Master!$S$2:$S$2978,Master!$O$2:$O$2978,B156)</f>
        <v>171.1</v>
      </c>
      <c r="E156" s="464" t="n">
        <f aca="false">IFERROR(D156/C156,0)</f>
        <v>17.11</v>
      </c>
      <c r="F156" s="464" t="n">
        <f aca="false">SUMIFS(Master!$V$2:$V$2978,Master!$O$2:$O$2978,B156)</f>
        <v>180.166732283147</v>
      </c>
      <c r="G156" s="465" t="n">
        <f aca="false">IFERROR(F156/C156,0)</f>
        <v>18.0166732283147</v>
      </c>
    </row>
    <row r="157" customFormat="false" ht="15" hidden="false" customHeight="false" outlineLevel="0" collapsed="false">
      <c r="A157" s="362" t="s">
        <v>1229</v>
      </c>
      <c r="B157" s="362" t="s">
        <v>984</v>
      </c>
      <c r="C157" s="464" t="n">
        <f aca="false">SUMIFS(Master!$P$2:$P$2978,Master!$O$2:$O$2978,B157)</f>
        <v>30</v>
      </c>
      <c r="D157" s="464" t="n">
        <f aca="false">SUMIFS(Master!$S$2:$S$2978,Master!$O$2:$O$2978,B157)</f>
        <v>560.7</v>
      </c>
      <c r="E157" s="464" t="n">
        <f aca="false">IFERROR(D157/C157,0)</f>
        <v>18.69</v>
      </c>
      <c r="F157" s="464" t="n">
        <f aca="false">SUMIFS(Master!$V$2:$V$2978,Master!$O$2:$O$2978,B157)</f>
        <v>590.411962543312</v>
      </c>
      <c r="G157" s="465" t="n">
        <f aca="false">IFERROR(F157/C157,0)</f>
        <v>19.6803987514437</v>
      </c>
    </row>
    <row r="158" customFormat="false" ht="15" hidden="false" customHeight="false" outlineLevel="0" collapsed="false">
      <c r="A158" s="362" t="s">
        <v>1230</v>
      </c>
      <c r="B158" s="362" t="s">
        <v>986</v>
      </c>
      <c r="C158" s="464" t="n">
        <f aca="false">SUMIFS(Master!$P$2:$P$2978,Master!$O$2:$O$2978,B158)</f>
        <v>15</v>
      </c>
      <c r="D158" s="464" t="n">
        <f aca="false">SUMIFS(Master!$S$2:$S$2978,Master!$O$2:$O$2978,B158)</f>
        <v>215.7</v>
      </c>
      <c r="E158" s="464" t="n">
        <f aca="false">IFERROR(D158/C158,0)</f>
        <v>14.38</v>
      </c>
      <c r="F158" s="464" t="n">
        <f aca="false">SUMIFS(Master!$V$2:$V$2978,Master!$O$2:$O$2978,B158)</f>
        <v>227.130123632232</v>
      </c>
      <c r="G158" s="465" t="n">
        <f aca="false">IFERROR(F158/C158,0)</f>
        <v>15.1420082421488</v>
      </c>
    </row>
    <row r="159" customFormat="false" ht="15" hidden="false" customHeight="false" outlineLevel="0" collapsed="false">
      <c r="A159" s="362" t="s">
        <v>1231</v>
      </c>
      <c r="B159" s="362" t="s">
        <v>998</v>
      </c>
      <c r="C159" s="464" t="n">
        <f aca="false">SUMIFS(Master!$P$2:$P$2978,Master!$O$2:$O$2978,B159)</f>
        <v>50</v>
      </c>
      <c r="D159" s="464" t="n">
        <f aca="false">SUMIFS(Master!$S$2:$S$2978,Master!$O$2:$O$2978,B159)</f>
        <v>1711.5</v>
      </c>
      <c r="E159" s="464" t="n">
        <f aca="false">IFERROR(D159/C159,0)</f>
        <v>34.23</v>
      </c>
      <c r="F159" s="464" t="n">
        <f aca="false">SUMIFS(Master!$V$2:$V$2978,Master!$O$2:$O$2978,B159)</f>
        <v>1802.19381825018</v>
      </c>
      <c r="G159" s="465" t="n">
        <f aca="false">IFERROR(F159/C159,0)</f>
        <v>36.0438763650037</v>
      </c>
    </row>
    <row r="160" customFormat="false" ht="15" hidden="false" customHeight="false" outlineLevel="0" collapsed="false">
      <c r="A160" s="362" t="s">
        <v>1232</v>
      </c>
      <c r="B160" s="362" t="s">
        <v>1000</v>
      </c>
      <c r="C160" s="464" t="n">
        <f aca="false">SUMIFS(Master!$P$2:$P$2978,Master!$O$2:$O$2978,B160)</f>
        <v>35</v>
      </c>
      <c r="D160" s="464" t="n">
        <f aca="false">SUMIFS(Master!$S$2:$S$2978,Master!$O$2:$O$2978,B160)</f>
        <v>1217.65</v>
      </c>
      <c r="E160" s="464" t="n">
        <f aca="false">IFERROR(D160/C160,0)</f>
        <v>34.79</v>
      </c>
      <c r="F160" s="464" t="n">
        <f aca="false">SUMIFS(Master!$V$2:$V$2978,Master!$O$2:$O$2978,B160)</f>
        <v>1282.17429318863</v>
      </c>
      <c r="G160" s="465" t="n">
        <f aca="false">IFERROR(F160/C160,0)</f>
        <v>36.6335512339608</v>
      </c>
    </row>
    <row r="161" customFormat="false" ht="15" hidden="false" customHeight="false" outlineLevel="0" collapsed="false">
      <c r="A161" s="362" t="s">
        <v>1233</v>
      </c>
      <c r="B161" s="362" t="s">
        <v>1006</v>
      </c>
      <c r="C161" s="464" t="n">
        <f aca="false">SUMIFS(Master!$P$2:$P$2978,Master!$O$2:$O$2978,B161)</f>
        <v>15</v>
      </c>
      <c r="D161" s="464" t="n">
        <f aca="false">SUMIFS(Master!$S$2:$S$2978,Master!$O$2:$O$2978,B161)</f>
        <v>787.35</v>
      </c>
      <c r="E161" s="464" t="n">
        <f aca="false">IFERROR(D161/C161,0)</f>
        <v>52.49</v>
      </c>
      <c r="F161" s="464" t="n">
        <f aca="false">SUMIFS(Master!$V$2:$V$2978,Master!$O$2:$O$2978,B161)</f>
        <v>829.07233584533</v>
      </c>
      <c r="G161" s="465" t="n">
        <f aca="false">IFERROR(F161/C161,0)</f>
        <v>55.2714890563553</v>
      </c>
    </row>
    <row r="162" customFormat="false" ht="15" hidden="false" customHeight="false" outlineLevel="0" collapsed="false">
      <c r="A162" s="362" t="s">
        <v>1226</v>
      </c>
      <c r="B162" s="362" t="s">
        <v>940</v>
      </c>
      <c r="C162" s="464" t="n">
        <f aca="false">SUMIFS(Master!$P$2:$P$2978,Master!$O$2:$O$2978,B162)</f>
        <v>100</v>
      </c>
      <c r="D162" s="464" t="n">
        <f aca="false">SUMIFS(Master!$S$2:$S$2978,Master!$O$2:$O$2978,B162)</f>
        <v>1301</v>
      </c>
      <c r="E162" s="464" t="n">
        <f aca="false">IFERROR(D162/C162,0)</f>
        <v>13.01</v>
      </c>
      <c r="F162" s="464" t="n">
        <f aca="false">SUMIFS(Master!$V$2:$V$2978,Master!$O$2:$O$2978,B162)</f>
        <v>1369.94107948787</v>
      </c>
      <c r="G162" s="465" t="n">
        <f aca="false">IFERROR(F162/C162,0)</f>
        <v>13.6994107948787</v>
      </c>
    </row>
    <row r="163" customFormat="false" ht="15" hidden="false" customHeight="false" outlineLevel="0" collapsed="false">
      <c r="A163" s="362" t="s">
        <v>1234</v>
      </c>
      <c r="B163" s="362" t="s">
        <v>942</v>
      </c>
      <c r="C163" s="464" t="n">
        <f aca="false">SUMIFS(Master!$P$2:$P$2978,Master!$O$2:$O$2978,B163)</f>
        <v>50</v>
      </c>
      <c r="D163" s="464" t="n">
        <f aca="false">SUMIFS(Master!$S$2:$S$2978,Master!$O$2:$O$2978,B163)</f>
        <v>814</v>
      </c>
      <c r="E163" s="464" t="n">
        <f aca="false">IFERROR(D163/C163,0)</f>
        <v>16.28</v>
      </c>
      <c r="F163" s="464" t="n">
        <f aca="false">SUMIFS(Master!$V$2:$V$2978,Master!$O$2:$O$2978,B163)</f>
        <v>857.134541662664</v>
      </c>
      <c r="G163" s="465" t="n">
        <f aca="false">IFERROR(F163/C163,0)</f>
        <v>17.1426908332533</v>
      </c>
    </row>
    <row r="164" customFormat="false" ht="15" hidden="false" customHeight="false" outlineLevel="0" collapsed="false">
      <c r="A164" s="362" t="s">
        <v>1235</v>
      </c>
      <c r="B164" s="362" t="s">
        <v>970</v>
      </c>
      <c r="C164" s="464" t="n">
        <f aca="false">SUMIFS(Master!$P$2:$P$2978,Master!$O$2:$O$2978,B164)</f>
        <v>15</v>
      </c>
      <c r="D164" s="464" t="n">
        <f aca="false">SUMIFS(Master!$S$2:$S$2978,Master!$O$2:$O$2978,B164)</f>
        <v>203.55</v>
      </c>
      <c r="E164" s="464" t="n">
        <f aca="false">IFERROR(D164/C164,0)</f>
        <v>13.57</v>
      </c>
      <c r="F164" s="464" t="n">
        <f aca="false">SUMIFS(Master!$V$2:$V$2978,Master!$O$2:$O$2978,B164)</f>
        <v>214.336284957537</v>
      </c>
      <c r="G164" s="465" t="n">
        <f aca="false">IFERROR(F164/C164,0)</f>
        <v>14.2890856638358</v>
      </c>
    </row>
    <row r="165" customFormat="false" ht="15" hidden="false" customHeight="false" outlineLevel="0" collapsed="false">
      <c r="A165" s="479" t="s">
        <v>1236</v>
      </c>
      <c r="B165" s="63" t="s">
        <v>430</v>
      </c>
      <c r="C165" s="464" t="n">
        <f aca="false">SUMIFS(Master!$P$2:$P$2978,Master!$O$2:$O$2978,B165)</f>
        <v>50</v>
      </c>
      <c r="D165" s="464" t="n">
        <f aca="false">SUMIFS(Master!$S$2:$S$2978,Master!$O$2:$O$2978,B165)</f>
        <v>731.5</v>
      </c>
      <c r="E165" s="464" t="n">
        <f aca="false">IFERROR(D165/C165,0)</f>
        <v>14.63</v>
      </c>
      <c r="F165" s="464" t="n">
        <f aca="false">SUMIFS(Master!$V$2:$V$2978,Master!$O$2:$O$2978,B165)</f>
        <v>799.78899075166</v>
      </c>
      <c r="G165" s="465" t="n">
        <f aca="false">IFERROR(F165/C165,0)</f>
        <v>15.9957798150332</v>
      </c>
    </row>
    <row r="166" customFormat="false" ht="15" hidden="false" customHeight="false" outlineLevel="0" collapsed="false">
      <c r="A166" s="479" t="s">
        <v>1237</v>
      </c>
      <c r="B166" s="63" t="s">
        <v>432</v>
      </c>
      <c r="C166" s="464" t="n">
        <f aca="false">SUMIFS(Master!$P$2:$P$2978,Master!$O$2:$O$2978,B166)</f>
        <v>200</v>
      </c>
      <c r="D166" s="464" t="n">
        <f aca="false">SUMIFS(Master!$S$2:$S$2978,Master!$O$2:$O$2978,B166)</f>
        <v>2926</v>
      </c>
      <c r="E166" s="464" t="n">
        <f aca="false">IFERROR(D166/C166,0)</f>
        <v>14.63</v>
      </c>
      <c r="F166" s="464" t="n">
        <f aca="false">SUMIFS(Master!$V$2:$V$2978,Master!$O$2:$O$2978,B166)</f>
        <v>3199.15596300664</v>
      </c>
      <c r="G166" s="465" t="n">
        <f aca="false">IFERROR(F166/C166,0)</f>
        <v>15.9957798150332</v>
      </c>
    </row>
    <row r="167" customFormat="false" ht="15" hidden="false" customHeight="false" outlineLevel="0" collapsed="false">
      <c r="A167" s="479" t="s">
        <v>1238</v>
      </c>
      <c r="B167" s="122" t="s">
        <v>438</v>
      </c>
      <c r="C167" s="464" t="n">
        <f aca="false">SUMIFS(Master!$P$2:$P$2978,Master!$O$2:$O$2978,B167)</f>
        <v>20</v>
      </c>
      <c r="D167" s="464" t="n">
        <f aca="false">SUMIFS(Master!$S$2:$S$2978,Master!$O$2:$O$2978,B167)</f>
        <v>429.8</v>
      </c>
      <c r="E167" s="464" t="n">
        <f aca="false">IFERROR(D167/C167,0)</f>
        <v>21.49</v>
      </c>
      <c r="F167" s="464" t="n">
        <f aca="false">SUMIFS(Master!$V$2:$V$2978,Master!$O$2:$O$2978,B167)</f>
        <v>469.923866336382</v>
      </c>
      <c r="G167" s="465" t="n">
        <f aca="false">IFERROR(F167/C167,0)</f>
        <v>23.4961933168191</v>
      </c>
    </row>
    <row r="168" customFormat="false" ht="15" hidden="false" customHeight="false" outlineLevel="0" collapsed="false">
      <c r="A168" s="479" t="s">
        <v>1239</v>
      </c>
      <c r="B168" s="362" t="s">
        <v>980</v>
      </c>
      <c r="C168" s="464" t="n">
        <f aca="false">SUMIFS(Master!$P$2:$P$2978,Master!$O$2:$O$2978,B168)</f>
        <v>10</v>
      </c>
      <c r="D168" s="464" t="n">
        <f aca="false">SUMIFS(Master!$S$2:$S$2978,Master!$O$2:$O$2978,B168)</f>
        <v>130.5</v>
      </c>
      <c r="E168" s="464" t="n">
        <f aca="false">IFERROR(D168/C168,0)</f>
        <v>13.05</v>
      </c>
      <c r="F168" s="464" t="n">
        <f aca="false">SUMIFS(Master!$V$2:$V$2978,Master!$O$2:$O$2978,B168)</f>
        <v>137.415304283756</v>
      </c>
      <c r="G168" s="465" t="n">
        <f aca="false">IFERROR(F168/C168,0)</f>
        <v>13.7415304283756</v>
      </c>
    </row>
    <row r="169" customFormat="false" ht="15" hidden="false" customHeight="false" outlineLevel="0" collapsed="false">
      <c r="A169" s="479" t="s">
        <v>1240</v>
      </c>
      <c r="B169" s="362" t="s">
        <v>982</v>
      </c>
      <c r="C169" s="464" t="n">
        <f aca="false">SUMIFS(Master!$P$2:$P$2978,Master!$O$2:$O$2978,B169)</f>
        <v>10</v>
      </c>
      <c r="D169" s="464" t="n">
        <f aca="false">SUMIFS(Master!$S$2:$S$2978,Master!$O$2:$O$2978,B169)</f>
        <v>144.3</v>
      </c>
      <c r="E169" s="464" t="n">
        <f aca="false">IFERROR(D169/C169,0)</f>
        <v>14.43</v>
      </c>
      <c r="F169" s="464" t="n">
        <f aca="false">SUMIFS(Master!$V$2:$V$2978,Master!$O$2:$O$2978,B169)</f>
        <v>151.946577840199</v>
      </c>
      <c r="G169" s="465" t="n">
        <f aca="false">IFERROR(F169/C169,0)</f>
        <v>15.1946577840199</v>
      </c>
    </row>
    <row r="170" customFormat="false" ht="15" hidden="false" customHeight="false" outlineLevel="0" collapsed="false">
      <c r="A170" s="479" t="s">
        <v>1241</v>
      </c>
      <c r="B170" s="63" t="s">
        <v>444</v>
      </c>
      <c r="C170" s="464" t="n">
        <f aca="false">SUMIFS(Master!$P$2:$P$2978,Master!$O$2:$O$2978,B170)</f>
        <v>40</v>
      </c>
      <c r="D170" s="464" t="n">
        <f aca="false">SUMIFS(Master!$S$2:$S$2978,Master!$O$2:$O$2978,B170)</f>
        <v>1550.8</v>
      </c>
      <c r="E170" s="464" t="n">
        <f aca="false">IFERROR(D170/C170,0)</f>
        <v>38.77</v>
      </c>
      <c r="F170" s="464" t="n">
        <f aca="false">SUMIFS(Master!$V$2:$V$2978,Master!$O$2:$O$2978,B170)</f>
        <v>1695.57452748828</v>
      </c>
      <c r="G170" s="465" t="n">
        <f aca="false">IFERROR(F170/C170,0)</f>
        <v>42.3893631872069</v>
      </c>
    </row>
    <row r="171" customFormat="false" ht="15" hidden="false" customHeight="false" outlineLevel="0" collapsed="false">
      <c r="A171" s="479" t="s">
        <v>1242</v>
      </c>
      <c r="B171" s="122" t="s">
        <v>440</v>
      </c>
      <c r="C171" s="464" t="n">
        <f aca="false">SUMIFS(Master!$P$2:$P$2978,Master!$O$2:$O$2978,B171)</f>
        <v>5</v>
      </c>
      <c r="D171" s="464" t="n">
        <f aca="false">SUMIFS(Master!$S$2:$S$2978,Master!$O$2:$O$2978,B171)</f>
        <v>140.1</v>
      </c>
      <c r="E171" s="464" t="n">
        <f aca="false">IFERROR(D171/C171,0)</f>
        <v>28.02</v>
      </c>
      <c r="F171" s="464" t="n">
        <f aca="false">SUMIFS(Master!$V$2:$V$2978,Master!$O$2:$O$2978,B171)</f>
        <v>153.17899877554</v>
      </c>
      <c r="G171" s="465" t="n">
        <f aca="false">IFERROR(F171/C171,0)</f>
        <v>30.635799755108</v>
      </c>
    </row>
    <row r="172" customFormat="false" ht="15" hidden="false" customHeight="false" outlineLevel="0" collapsed="false">
      <c r="A172" s="479" t="s">
        <v>1243</v>
      </c>
      <c r="B172" s="362" t="s">
        <v>990</v>
      </c>
      <c r="C172" s="464" t="n">
        <f aca="false">SUMIFS(Master!$P$2:$P$2978,Master!$O$2:$O$2978,B172)</f>
        <v>30</v>
      </c>
      <c r="D172" s="464" t="n">
        <f aca="false">SUMIFS(Master!$S$2:$S$2978,Master!$O$2:$O$2978,B172)</f>
        <v>745.8</v>
      </c>
      <c r="E172" s="464" t="n">
        <f aca="false">IFERROR(D172/C172,0)</f>
        <v>24.86</v>
      </c>
      <c r="F172" s="464" t="n">
        <f aca="false">SUMIFS(Master!$V$2:$V$2978,Master!$O$2:$O$2978,B172)</f>
        <v>785.320566550386</v>
      </c>
      <c r="G172" s="465" t="n">
        <f aca="false">IFERROR(F172/C172,0)</f>
        <v>26.1773522183462</v>
      </c>
    </row>
    <row r="173" customFormat="false" ht="15" hidden="false" customHeight="false" outlineLevel="0" collapsed="false">
      <c r="A173" s="479" t="s">
        <v>1244</v>
      </c>
      <c r="B173" s="362" t="s">
        <v>988</v>
      </c>
      <c r="C173" s="464" t="n">
        <f aca="false">SUMIFS(Master!$P$2:$P$2978,Master!$O$2:$O$2978,B173)</f>
        <v>20</v>
      </c>
      <c r="D173" s="464" t="n">
        <f aca="false">SUMIFS(Master!$S$2:$S$2978,Master!$O$2:$O$2978,B173)</f>
        <v>401.4</v>
      </c>
      <c r="E173" s="464" t="n">
        <f aca="false">IFERROR(D173/C173,0)</f>
        <v>20.07</v>
      </c>
      <c r="F173" s="464" t="n">
        <f aca="false">SUMIFS(Master!$V$2:$V$2978,Master!$O$2:$O$2978,B173)</f>
        <v>422.670522141761</v>
      </c>
      <c r="G173" s="465" t="n">
        <f aca="false">IFERROR(F173/C173,0)</f>
        <v>21.133526107088</v>
      </c>
    </row>
    <row r="174" customFormat="false" ht="15" hidden="false" customHeight="false" outlineLevel="0" collapsed="false">
      <c r="A174" s="479" t="s">
        <v>1245</v>
      </c>
      <c r="B174" s="362" t="s">
        <v>992</v>
      </c>
      <c r="C174" s="464" t="n">
        <f aca="false">SUMIFS(Master!$P$2:$P$2978,Master!$O$2:$O$2978,B174)</f>
        <v>10</v>
      </c>
      <c r="D174" s="464" t="n">
        <f aca="false">SUMIFS(Master!$S$2:$S$2978,Master!$O$2:$O$2978,B174)</f>
        <v>237</v>
      </c>
      <c r="E174" s="464" t="n">
        <f aca="false">IFERROR(D174/C174,0)</f>
        <v>23.7</v>
      </c>
      <c r="F174" s="464" t="n">
        <f aca="false">SUMIFS(Master!$V$2:$V$2978,Master!$O$2:$O$2978,B174)</f>
        <v>249.55882846935</v>
      </c>
      <c r="G174" s="465" t="n">
        <f aca="false">IFERROR(F174/C174,0)</f>
        <v>24.955882846935</v>
      </c>
    </row>
    <row r="175" customFormat="false" ht="15" hidden="false" customHeight="false" outlineLevel="0" collapsed="false">
      <c r="A175" s="479" t="s">
        <v>1246</v>
      </c>
      <c r="B175" s="63" t="s">
        <v>442</v>
      </c>
      <c r="C175" s="464" t="n">
        <f aca="false">SUMIFS(Master!$P$2:$P$2978,Master!$O$2:$O$2978,B175)</f>
        <v>40</v>
      </c>
      <c r="D175" s="464" t="n">
        <f aca="false">SUMIFS(Master!$S$2:$S$2978,Master!$O$2:$O$2978,B175)</f>
        <v>2016</v>
      </c>
      <c r="E175" s="464" t="n">
        <f aca="false">IFERROR(D175/C175,0)</f>
        <v>50.4</v>
      </c>
      <c r="F175" s="464" t="n">
        <f aca="false">SUMIFS(Master!$V$2:$V$2978,Master!$O$2:$O$2978,B175)</f>
        <v>2204.20315154525</v>
      </c>
      <c r="G175" s="465" t="n">
        <f aca="false">IFERROR(F175/C175,0)</f>
        <v>55.1050787886312</v>
      </c>
    </row>
    <row r="176" customFormat="false" ht="15" hidden="false" customHeight="false" outlineLevel="0" collapsed="false">
      <c r="A176" s="479" t="s">
        <v>1247</v>
      </c>
      <c r="B176" s="362" t="s">
        <v>994</v>
      </c>
      <c r="C176" s="464" t="n">
        <f aca="false">SUMIFS(Master!$P$2:$P$2978,Master!$O$2:$O$2978,B176)</f>
        <v>10</v>
      </c>
      <c r="D176" s="464" t="n">
        <f aca="false">SUMIFS(Master!$S$2:$S$2978,Master!$O$2:$O$2978,B176)</f>
        <v>735.9</v>
      </c>
      <c r="E176" s="464" t="n">
        <f aca="false">IFERROR(D176/C176,0)</f>
        <v>73.59</v>
      </c>
      <c r="F176" s="464" t="n">
        <f aca="false">SUMIFS(Master!$V$2:$V$2978,Master!$O$2:$O$2978,B176)</f>
        <v>774.895957259895</v>
      </c>
      <c r="G176" s="465" t="n">
        <f aca="false">IFERROR(F176/C176,0)</f>
        <v>77.4895957259895</v>
      </c>
    </row>
    <row r="177" customFormat="false" ht="15" hidden="false" customHeight="false" outlineLevel="0" collapsed="false">
      <c r="A177" s="479" t="s">
        <v>1248</v>
      </c>
      <c r="B177" s="362" t="s">
        <v>996</v>
      </c>
      <c r="C177" s="464" t="n">
        <f aca="false">SUMIFS(Master!$P$2:$P$2978,Master!$O$2:$O$2978,B177)</f>
        <v>10</v>
      </c>
      <c r="D177" s="464" t="n">
        <f aca="false">SUMIFS(Master!$S$2:$S$2978,Master!$O$2:$O$2978,B177)</f>
        <v>735.9</v>
      </c>
      <c r="E177" s="464" t="n">
        <f aca="false">IFERROR(D177/C177,0)</f>
        <v>73.59</v>
      </c>
      <c r="F177" s="464" t="n">
        <f aca="false">SUMIFS(Master!$V$2:$V$2978,Master!$O$2:$O$2978,B177)</f>
        <v>774.895957259895</v>
      </c>
      <c r="G177" s="465" t="n">
        <f aca="false">IFERROR(F177/C177,0)</f>
        <v>77.4895957259895</v>
      </c>
    </row>
    <row r="178" customFormat="false" ht="15" hidden="false" customHeight="false" outlineLevel="0" collapsed="false">
      <c r="A178" s="479" t="s">
        <v>1249</v>
      </c>
      <c r="B178" s="362" t="s">
        <v>1004</v>
      </c>
      <c r="C178" s="464" t="n">
        <f aca="false">SUMIFS(Master!$P$2:$P$2978,Master!$O$2:$O$2978,B178)</f>
        <v>20</v>
      </c>
      <c r="D178" s="464" t="n">
        <f aca="false">SUMIFS(Master!$S$2:$S$2978,Master!$O$2:$O$2978,B178)</f>
        <v>1471.8</v>
      </c>
      <c r="E178" s="464" t="n">
        <f aca="false">IFERROR(D178/C178,0)</f>
        <v>73.59</v>
      </c>
      <c r="F178" s="464" t="n">
        <f aca="false">SUMIFS(Master!$V$2:$V$2978,Master!$O$2:$O$2978,B178)</f>
        <v>1549.79191451979</v>
      </c>
      <c r="G178" s="465" t="n">
        <f aca="false">IFERROR(F178/C178,0)</f>
        <v>77.4895957259895</v>
      </c>
    </row>
    <row r="179" customFormat="false" ht="15" hidden="false" customHeight="false" outlineLevel="0" collapsed="false">
      <c r="A179" s="479" t="s">
        <v>1250</v>
      </c>
      <c r="B179" s="63" t="s">
        <v>434</v>
      </c>
      <c r="C179" s="464" t="n">
        <f aca="false">SUMIFS(Master!$P$2:$P$2978,Master!$O$2:$O$2978,B179)</f>
        <v>100</v>
      </c>
      <c r="D179" s="464" t="n">
        <f aca="false">SUMIFS(Master!$S$2:$S$2978,Master!$O$2:$O$2978,B179)</f>
        <v>733</v>
      </c>
      <c r="E179" s="464" t="n">
        <f aca="false">IFERROR(D179/C179,0)</f>
        <v>7.33</v>
      </c>
      <c r="F179" s="464" t="n">
        <f aca="false">SUMIFS(Master!$V$2:$V$2978,Master!$O$2:$O$2978,B179)</f>
        <v>801.429022858465</v>
      </c>
      <c r="G179" s="465" t="n">
        <f aca="false">IFERROR(F179/C179,0)</f>
        <v>8.01429022858465</v>
      </c>
    </row>
    <row r="180" customFormat="false" ht="15" hidden="false" customHeight="false" outlineLevel="0" collapsed="false">
      <c r="A180" s="479" t="s">
        <v>1251</v>
      </c>
      <c r="B180" s="362" t="s">
        <v>946</v>
      </c>
      <c r="C180" s="464" t="n">
        <f aca="false">SUMIFS(Master!$P$2:$P$2978,Master!$O$2:$O$2978,B180)</f>
        <v>120</v>
      </c>
      <c r="D180" s="464" t="n">
        <f aca="false">SUMIFS(Master!$S$2:$S$2978,Master!$O$2:$O$2978,B180)</f>
        <v>508.8</v>
      </c>
      <c r="E180" s="464" t="n">
        <f aca="false">IFERROR(D180/C180,0)</f>
        <v>4.24</v>
      </c>
      <c r="F180" s="464" t="n">
        <f aca="false">SUMIFS(Master!$V$2:$V$2978,Master!$O$2:$O$2978,B180)</f>
        <v>535.761738081036</v>
      </c>
      <c r="G180" s="465" t="n">
        <f aca="false">IFERROR(F180/C180,0)</f>
        <v>4.4646811506753</v>
      </c>
    </row>
    <row r="181" customFormat="false" ht="15" hidden="false" customHeight="false" outlineLevel="0" collapsed="false">
      <c r="A181" s="479" t="s">
        <v>1252</v>
      </c>
      <c r="B181" s="362" t="s">
        <v>948</v>
      </c>
      <c r="C181" s="464" t="n">
        <f aca="false">SUMIFS(Master!$P$2:$P$2978,Master!$O$2:$O$2978,B181)</f>
        <v>10</v>
      </c>
      <c r="D181" s="464" t="n">
        <f aca="false">SUMIFS(Master!$S$2:$S$2978,Master!$O$2:$O$2978,B181)</f>
        <v>51.1</v>
      </c>
      <c r="E181" s="464" t="n">
        <f aca="false">IFERROR(D181/C181,0)</f>
        <v>5.11</v>
      </c>
      <c r="F181" s="464" t="n">
        <f aca="false">SUMIFS(Master!$V$2:$V$2978,Master!$O$2:$O$2978,B181)</f>
        <v>53.8078317923367</v>
      </c>
      <c r="G181" s="465" t="n">
        <f aca="false">IFERROR(F181/C181,0)</f>
        <v>5.38078317923367</v>
      </c>
    </row>
    <row r="182" customFormat="false" ht="15" hidden="false" customHeight="false" outlineLevel="0" collapsed="false">
      <c r="A182" s="479" t="s">
        <v>1253</v>
      </c>
      <c r="B182" s="362" t="s">
        <v>950</v>
      </c>
      <c r="C182" s="464" t="n">
        <f aca="false">SUMIFS(Master!$P$2:$P$2978,Master!$O$2:$O$2978,B182)</f>
        <v>15</v>
      </c>
      <c r="D182" s="464" t="n">
        <f aca="false">SUMIFS(Master!$S$2:$S$2978,Master!$O$2:$O$2978,B182)</f>
        <v>73.5</v>
      </c>
      <c r="E182" s="464" t="n">
        <f aca="false">IFERROR(D182/C182,0)</f>
        <v>4.9</v>
      </c>
      <c r="F182" s="464" t="n">
        <f aca="false">SUMIFS(Master!$V$2:$V$2978,Master!$O$2:$O$2978,B182)</f>
        <v>77.3948265506214</v>
      </c>
      <c r="G182" s="465" t="n">
        <f aca="false">IFERROR(F182/C182,0)</f>
        <v>5.15965510337476</v>
      </c>
    </row>
    <row r="183" customFormat="false" ht="15" hidden="false" customHeight="false" outlineLevel="0" collapsed="false">
      <c r="A183" s="479" t="s">
        <v>1254</v>
      </c>
      <c r="B183" s="362" t="s">
        <v>952</v>
      </c>
      <c r="C183" s="464" t="n">
        <f aca="false">SUMIFS(Master!$P$2:$P$2978,Master!$O$2:$O$2978,B183)</f>
        <v>500</v>
      </c>
      <c r="D183" s="464" t="n">
        <f aca="false">SUMIFS(Master!$S$2:$S$2978,Master!$O$2:$O$2978,B183)</f>
        <v>3325</v>
      </c>
      <c r="E183" s="464" t="n">
        <f aca="false">IFERROR(D183/C183,0)</f>
        <v>6.65</v>
      </c>
      <c r="F183" s="464" t="n">
        <f aca="false">SUMIFS(Master!$V$2:$V$2978,Master!$O$2:$O$2978,B183)</f>
        <v>3501.19453443287</v>
      </c>
      <c r="G183" s="465" t="n">
        <f aca="false">IFERROR(F183/C183,0)</f>
        <v>7.00238906886574</v>
      </c>
    </row>
    <row r="184" customFormat="false" ht="15" hidden="false" customHeight="false" outlineLevel="0" collapsed="false">
      <c r="A184" s="479" t="s">
        <v>1255</v>
      </c>
      <c r="B184" s="362" t="s">
        <v>954</v>
      </c>
      <c r="C184" s="464" t="n">
        <f aca="false">SUMIFS(Master!$P$2:$P$2978,Master!$O$2:$O$2978,B184)</f>
        <v>5</v>
      </c>
      <c r="D184" s="464" t="n">
        <f aca="false">SUMIFS(Master!$S$2:$S$2978,Master!$O$2:$O$2978,B184)</f>
        <v>30.85</v>
      </c>
      <c r="E184" s="464" t="n">
        <f aca="false">IFERROR(D184/C184,0)</f>
        <v>6.17</v>
      </c>
      <c r="F184" s="464" t="n">
        <f aca="false">SUMIFS(Master!$V$2:$V$2978,Master!$O$2:$O$2978,B184)</f>
        <v>32.4847673345125</v>
      </c>
      <c r="G184" s="465" t="n">
        <f aca="false">IFERROR(F184/C184,0)</f>
        <v>6.4969534669025</v>
      </c>
    </row>
    <row r="185" customFormat="false" ht="15" hidden="false" customHeight="false" outlineLevel="0" collapsed="false">
      <c r="A185" s="479" t="s">
        <v>1255</v>
      </c>
      <c r="B185" s="362" t="s">
        <v>963</v>
      </c>
      <c r="C185" s="464" t="n">
        <f aca="false">SUMIFS(Master!$P$2:$P$2978,Master!$O$2:$O$2978,B185)</f>
        <v>100</v>
      </c>
      <c r="D185" s="464" t="n">
        <f aca="false">SUMIFS(Master!$S$2:$S$2978,Master!$O$2:$O$2978,B185)</f>
        <v>455</v>
      </c>
      <c r="E185" s="464" t="n">
        <f aca="false">IFERROR(D185/C185,0)</f>
        <v>4.55</v>
      </c>
      <c r="F185" s="464" t="n">
        <f aca="false">SUMIFS(Master!$V$2:$V$2978,Master!$O$2:$O$2978,B185)</f>
        <v>479.110831027656</v>
      </c>
      <c r="G185" s="465" t="n">
        <f aca="false">IFERROR(F185/C185,0)</f>
        <v>4.79110831027656</v>
      </c>
    </row>
    <row r="186" customFormat="false" ht="15" hidden="false" customHeight="false" outlineLevel="0" collapsed="false">
      <c r="A186" s="479" t="s">
        <v>1256</v>
      </c>
      <c r="B186" s="362" t="s">
        <v>956</v>
      </c>
      <c r="C186" s="464" t="n">
        <f aca="false">SUMIFS(Master!$P$2:$P$2978,Master!$O$2:$O$2978,B186)</f>
        <v>150</v>
      </c>
      <c r="D186" s="464" t="n">
        <f aca="false">SUMIFS(Master!$S$2:$S$2978,Master!$O$2:$O$2978,B186)</f>
        <v>925.5</v>
      </c>
      <c r="E186" s="464" t="n">
        <f aca="false">IFERROR(D186/C186,0)</f>
        <v>6.17</v>
      </c>
      <c r="F186" s="464" t="n">
        <f aca="false">SUMIFS(Master!$V$2:$V$2978,Master!$O$2:$O$2978,B186)</f>
        <v>974.543020035375</v>
      </c>
      <c r="G186" s="465" t="n">
        <f aca="false">IFERROR(F186/C186,0)</f>
        <v>6.4969534669025</v>
      </c>
    </row>
    <row r="187" customFormat="false" ht="15" hidden="false" customHeight="false" outlineLevel="0" collapsed="false">
      <c r="A187" s="479" t="s">
        <v>1256</v>
      </c>
      <c r="B187" s="362" t="s">
        <v>964</v>
      </c>
      <c r="C187" s="464" t="n">
        <f aca="false">SUMIFS(Master!$P$2:$P$2978,Master!$O$2:$O$2978,B187)</f>
        <v>20</v>
      </c>
      <c r="D187" s="464" t="n">
        <f aca="false">SUMIFS(Master!$S$2:$S$2978,Master!$O$2:$O$2978,B187)</f>
        <v>91</v>
      </c>
      <c r="E187" s="464" t="n">
        <f aca="false">IFERROR(D187/C187,0)</f>
        <v>4.55</v>
      </c>
      <c r="F187" s="464" t="n">
        <f aca="false">SUMIFS(Master!$V$2:$V$2978,Master!$O$2:$O$2978,B187)</f>
        <v>95.8221662055312</v>
      </c>
      <c r="G187" s="465" t="n">
        <f aca="false">IFERROR(F187/C187,0)</f>
        <v>4.79110831027656</v>
      </c>
    </row>
    <row r="188" customFormat="false" ht="15" hidden="false" customHeight="false" outlineLevel="0" collapsed="false">
      <c r="A188" s="479" t="s">
        <v>1257</v>
      </c>
      <c r="B188" s="362" t="s">
        <v>436</v>
      </c>
      <c r="C188" s="464" t="n">
        <f aca="false">SUMIFS(Master!$P$2:$P$2978,Master!$O$2:$O$2978,B188)</f>
        <v>40</v>
      </c>
      <c r="D188" s="464" t="n">
        <f aca="false">SUMIFS(Master!$S$2:$S$2978,Master!$O$2:$O$2978,B188)</f>
        <v>357.6</v>
      </c>
      <c r="E188" s="464" t="n">
        <f aca="false">IFERROR(D188/C188,0)</f>
        <v>8.94</v>
      </c>
      <c r="F188" s="464" t="n">
        <f aca="false">SUMIFS(Master!$V$2:$V$2978,Master!$O$2:$O$2978,B188)</f>
        <v>386.406387951588</v>
      </c>
      <c r="G188" s="465" t="n">
        <f aca="false">IFERROR(F188/C188,0)</f>
        <v>9.6601596987897</v>
      </c>
    </row>
    <row r="189" customFormat="false" ht="15" hidden="false" customHeight="false" outlineLevel="0" collapsed="false">
      <c r="A189" s="479" t="s">
        <v>1258</v>
      </c>
      <c r="B189" s="362" t="s">
        <v>959</v>
      </c>
      <c r="C189" s="464" t="n">
        <f aca="false">SUMIFS(Master!$P$2:$P$2978,Master!$O$2:$O$2978,B189)</f>
        <v>20</v>
      </c>
      <c r="D189" s="464" t="n">
        <f aca="false">SUMIFS(Master!$S$2:$S$2978,Master!$O$2:$O$2978,B189)</f>
        <v>138.4</v>
      </c>
      <c r="E189" s="464" t="n">
        <f aca="false">IFERROR(D189/C189,0)</f>
        <v>6.92</v>
      </c>
      <c r="F189" s="464" t="n">
        <f aca="false">SUMIFS(Master!$V$2:$V$2978,Master!$O$2:$O$2978,B189)</f>
        <v>145.733931899401</v>
      </c>
      <c r="G189" s="465" t="n">
        <f aca="false">IFERROR(F189/C189,0)</f>
        <v>7.28669659497006</v>
      </c>
    </row>
    <row r="190" customFormat="false" ht="15" hidden="false" customHeight="false" outlineLevel="0" collapsed="false">
      <c r="A190" s="479" t="s">
        <v>1259</v>
      </c>
      <c r="B190" s="362" t="s">
        <v>961</v>
      </c>
      <c r="C190" s="464" t="n">
        <f aca="false">SUMIFS(Master!$P$2:$P$2978,Master!$O$2:$O$2978,B190)</f>
        <v>150</v>
      </c>
      <c r="D190" s="464" t="n">
        <f aca="false">SUMIFS(Master!$S$2:$S$2978,Master!$O$2:$O$2978,B190)</f>
        <v>1038</v>
      </c>
      <c r="E190" s="464" t="n">
        <f aca="false">IFERROR(D190/C190,0)</f>
        <v>6.92</v>
      </c>
      <c r="F190" s="464" t="n">
        <f aca="false">SUMIFS(Master!$V$2:$V$2978,Master!$O$2:$O$2978,B190)</f>
        <v>1093.00448924551</v>
      </c>
      <c r="G190" s="465" t="n">
        <f aca="false">IFERROR(F190/C190,0)</f>
        <v>7.28669659497006</v>
      </c>
    </row>
    <row r="191" customFormat="false" ht="15" hidden="false" customHeight="false" outlineLevel="0" collapsed="false">
      <c r="A191" s="479" t="s">
        <v>1260</v>
      </c>
      <c r="B191" s="63" t="s">
        <v>446</v>
      </c>
      <c r="C191" s="464" t="n">
        <f aca="false">SUMIFS(Master!$P$2:$P$2978,Master!$O$2:$O$2978,B191)</f>
        <v>25</v>
      </c>
      <c r="D191" s="464" t="n">
        <f aca="false">SUMIFS(Master!$S$2:$S$2978,Master!$O$2:$O$2978,B191)</f>
        <v>272.75</v>
      </c>
      <c r="E191" s="464" t="n">
        <f aca="false">IFERROR(D191/C191,0)</f>
        <v>10.91</v>
      </c>
      <c r="F191" s="464" t="n">
        <f aca="false">SUMIFS(Master!$V$2:$V$2978,Master!$O$2:$O$2978,B191)</f>
        <v>298.212504753951</v>
      </c>
      <c r="G191" s="465" t="n">
        <f aca="false">IFERROR(F191/C191,0)</f>
        <v>11.9285001901581</v>
      </c>
    </row>
    <row r="192" customFormat="false" ht="15" hidden="false" customHeight="false" outlineLevel="0" collapsed="false">
      <c r="A192" s="479" t="s">
        <v>1261</v>
      </c>
      <c r="B192" s="362" t="s">
        <v>428</v>
      </c>
      <c r="C192" s="464" t="n">
        <f aca="false">SUMIFS(Master!$P$2:$P$2978,Master!$O$2:$O$2978,B192)</f>
        <v>180</v>
      </c>
      <c r="D192" s="464" t="n">
        <f aca="false">SUMIFS(Master!$S$2:$S$2978,Master!$O$2:$O$2978,B192)</f>
        <v>1883.3</v>
      </c>
      <c r="E192" s="464" t="n">
        <f aca="false">IFERROR(D192/C192,0)</f>
        <v>10.4627777777778</v>
      </c>
      <c r="F192" s="464" t="n">
        <f aca="false">SUMIFS(Master!$V$2:$V$2978,Master!$O$2:$O$2978,B192)</f>
        <v>1992.28043147105</v>
      </c>
      <c r="G192" s="465" t="n">
        <f aca="false">IFERROR(F192/C192,0)</f>
        <v>11.0682246192836</v>
      </c>
    </row>
    <row r="193" customFormat="false" ht="15" hidden="false" customHeight="false" outlineLevel="0" collapsed="false">
      <c r="A193" s="479" t="s">
        <v>1262</v>
      </c>
      <c r="B193" s="362" t="s">
        <v>966</v>
      </c>
      <c r="C193" s="464" t="n">
        <f aca="false">SUMIFS(Master!$P$2:$P$2978,Master!$O$2:$O$2978,B193)</f>
        <v>10</v>
      </c>
      <c r="D193" s="464" t="n">
        <f aca="false">SUMIFS(Master!$S$2:$S$2978,Master!$O$2:$O$2978,B193)</f>
        <v>97.4</v>
      </c>
      <c r="E193" s="464" t="n">
        <f aca="false">IFERROR(D193/C193,0)</f>
        <v>9.74</v>
      </c>
      <c r="F193" s="464" t="n">
        <f aca="false">SUMIFS(Master!$V$2:$V$2978,Master!$O$2:$O$2978,B193)</f>
        <v>102.561307565041</v>
      </c>
      <c r="G193" s="465" t="n">
        <f aca="false">IFERROR(F193/C193,0)</f>
        <v>10.2561307565041</v>
      </c>
    </row>
    <row r="194" customFormat="false" ht="15" hidden="false" customHeight="false" outlineLevel="0" collapsed="false">
      <c r="A194" s="479" t="s">
        <v>1263</v>
      </c>
      <c r="B194" s="362" t="s">
        <v>968</v>
      </c>
      <c r="C194" s="464" t="n">
        <f aca="false">SUMIFS(Master!$P$2:$P$2978,Master!$O$2:$O$2978,B194)</f>
        <v>20</v>
      </c>
      <c r="D194" s="464" t="n">
        <f aca="false">SUMIFS(Master!$S$2:$S$2978,Master!$O$2:$O$2978,B194)</f>
        <v>226.2</v>
      </c>
      <c r="E194" s="464" t="n">
        <f aca="false">IFERROR(D194/C194,0)</f>
        <v>11.31</v>
      </c>
      <c r="F194" s="464" t="n">
        <f aca="false">SUMIFS(Master!$V$2:$V$2978,Master!$O$2:$O$2978,B194)</f>
        <v>238.186527425178</v>
      </c>
      <c r="G194" s="465" t="n">
        <f aca="false">IFERROR(F194/C194,0)</f>
        <v>11.9093263712589</v>
      </c>
    </row>
    <row r="195" customFormat="false" ht="15" hidden="false" customHeight="false" outlineLevel="0" collapsed="false">
      <c r="A195" s="479" t="s">
        <v>1264</v>
      </c>
      <c r="B195" s="362" t="s">
        <v>972</v>
      </c>
      <c r="C195" s="464" t="n">
        <f aca="false">SUMIFS(Master!$P$2:$P$2978,Master!$O$2:$O$2978,B195)</f>
        <v>60</v>
      </c>
      <c r="D195" s="464" t="n">
        <f aca="false">SUMIFS(Master!$S$2:$S$2978,Master!$O$2:$O$2978,B195)</f>
        <v>739.2</v>
      </c>
      <c r="E195" s="464" t="n">
        <f aca="false">IFERROR(D195/C195,0)</f>
        <v>12.32</v>
      </c>
      <c r="F195" s="464" t="n">
        <f aca="false">SUMIFS(Master!$V$2:$V$2978,Master!$O$2:$O$2978,B195)</f>
        <v>778.370827023392</v>
      </c>
      <c r="G195" s="465" t="n">
        <f aca="false">IFERROR(F195/C195,0)</f>
        <v>12.9728471170565</v>
      </c>
    </row>
    <row r="196" customFormat="false" ht="15" hidden="false" customHeight="false" outlineLevel="0" collapsed="false">
      <c r="A196" s="479" t="s">
        <v>1265</v>
      </c>
      <c r="B196" s="362" t="s">
        <v>974</v>
      </c>
      <c r="C196" s="464" t="n">
        <f aca="false">SUMIFS(Master!$P$2:$P$2978,Master!$O$2:$O$2978,B196)</f>
        <v>10</v>
      </c>
      <c r="D196" s="464" t="n">
        <f aca="false">SUMIFS(Master!$S$2:$S$2978,Master!$O$2:$O$2978,B196)</f>
        <v>52.2</v>
      </c>
      <c r="E196" s="464" t="n">
        <f aca="false">IFERROR(D196/C196,0)</f>
        <v>5.22</v>
      </c>
      <c r="F196" s="464" t="n">
        <f aca="false">SUMIFS(Master!$V$2:$V$2978,Master!$O$2:$O$2978,B196)</f>
        <v>54.9661217135025</v>
      </c>
      <c r="G196" s="465" t="n">
        <f aca="false">IFERROR(F196/C196,0)</f>
        <v>5.49661217135025</v>
      </c>
    </row>
    <row r="197" customFormat="false" ht="15" hidden="false" customHeight="false" outlineLevel="0" collapsed="false">
      <c r="A197" s="479" t="s">
        <v>1266</v>
      </c>
      <c r="B197" s="362" t="s">
        <v>944</v>
      </c>
      <c r="C197" s="464" t="n">
        <f aca="false">SUMIFS(Master!$P$2:$P$2978,Master!$O$2:$O$2978,B197)</f>
        <v>10</v>
      </c>
      <c r="D197" s="464" t="n">
        <f aca="false">SUMIFS(Master!$S$2:$S$2978,Master!$O$2:$O$2978,B197)</f>
        <v>41.6</v>
      </c>
      <c r="E197" s="464" t="n">
        <f aca="false">IFERROR(D197/C197,0)</f>
        <v>4.16</v>
      </c>
      <c r="F197" s="464" t="n">
        <f aca="false">SUMIFS(Master!$V$2:$V$2978,Master!$O$2:$O$2978,B197)</f>
        <v>43.8044188368143</v>
      </c>
      <c r="G197" s="465" t="n">
        <f aca="false">IFERROR(F197/C197,0)</f>
        <v>4.38044188368143</v>
      </c>
    </row>
    <row r="198" customFormat="false" ht="15" hidden="false" customHeight="false" outlineLevel="0" collapsed="false">
      <c r="A198" s="362" t="s">
        <v>112</v>
      </c>
      <c r="B198" s="63" t="s">
        <v>113</v>
      </c>
      <c r="C198" s="464" t="n">
        <f aca="false">SUMIFS(Master!$P$2:$P$2978,Master!$O$2:$O$2978,B198)</f>
        <v>28800</v>
      </c>
      <c r="D198" s="464" t="n">
        <f aca="false">SUMIFS(Master!$S$2:$S$2978,Master!$O$2:$O$2978,B198)</f>
        <v>91162</v>
      </c>
      <c r="E198" s="464" t="n">
        <f aca="false">IFERROR(D198/C198,0)</f>
        <v>3.16534722222222</v>
      </c>
      <c r="F198" s="464" t="n">
        <f aca="false">SUMIFS(Master!$V$2:$V$2978,Master!$O$2:$O$2978,B198)</f>
        <v>108874.675135828</v>
      </c>
      <c r="G198" s="465" t="n">
        <f aca="false">IFERROR(F198/C198,0)</f>
        <v>3.78037066443847</v>
      </c>
    </row>
    <row r="199" customFormat="false" ht="15" hidden="false" customHeight="false" outlineLevel="0" collapsed="false">
      <c r="A199" s="362" t="s">
        <v>142</v>
      </c>
      <c r="B199" s="63" t="s">
        <v>143</v>
      </c>
      <c r="C199" s="464" t="n">
        <f aca="false">SUMIFS(Master!$P$2:$P$2978,Master!$O$2:$O$2978,B199)</f>
        <v>10600</v>
      </c>
      <c r="D199" s="464" t="n">
        <f aca="false">SUMIFS(Master!$S$2:$S$2978,Master!$O$2:$O$2978,B199)</f>
        <v>50064</v>
      </c>
      <c r="E199" s="464" t="n">
        <f aca="false">IFERROR(D199/C199,0)</f>
        <v>4.72301886792453</v>
      </c>
      <c r="F199" s="464" t="n">
        <f aca="false">SUMIFS(Master!$V$2:$V$2978,Master!$O$2:$O$2978,B199)</f>
        <v>57019.9272202786</v>
      </c>
      <c r="G199" s="465" t="n">
        <f aca="false">IFERROR(F199/C199,0)</f>
        <v>5.37923841700741</v>
      </c>
    </row>
    <row r="200" customFormat="false" ht="15" hidden="false" customHeight="false" outlineLevel="0" collapsed="false">
      <c r="A200" s="362" t="s">
        <v>196</v>
      </c>
      <c r="B200" s="63" t="s">
        <v>197</v>
      </c>
      <c r="C200" s="464" t="n">
        <f aca="false">SUMIFS(Master!$P$2:$P$2978,Master!$O$2:$O$2978,B200)</f>
        <v>2848.5</v>
      </c>
      <c r="D200" s="464" t="n">
        <f aca="false">SUMIFS(Master!$S$2:$S$2978,Master!$O$2:$O$2978,B200)</f>
        <v>18914.04</v>
      </c>
      <c r="E200" s="464" t="n">
        <f aca="false">IFERROR(D200/C200,0)</f>
        <v>6.64</v>
      </c>
      <c r="F200" s="464" t="n">
        <f aca="false">SUMIFS(Master!$V$2:$V$2978,Master!$O$2:$O$2978,B200)</f>
        <v>20991.3609240476</v>
      </c>
      <c r="G200" s="465" t="n">
        <f aca="false">IFERROR(F200/C200,0)</f>
        <v>7.3692683602063</v>
      </c>
    </row>
    <row r="201" customFormat="false" ht="15" hidden="false" customHeight="false" outlineLevel="0" collapsed="false">
      <c r="A201" s="362" t="s">
        <v>190</v>
      </c>
      <c r="B201" s="122" t="s">
        <v>191</v>
      </c>
      <c r="C201" s="464" t="n">
        <f aca="false">SUMIFS(Master!$P$2:$P$2978,Master!$O$2:$O$2978,B201)</f>
        <v>4482</v>
      </c>
      <c r="D201" s="464" t="n">
        <f aca="false">SUMIFS(Master!$S$2:$S$2978,Master!$O$2:$O$2978,B201)</f>
        <v>18264.96</v>
      </c>
      <c r="E201" s="464" t="n">
        <f aca="false">IFERROR(D201/C201,0)</f>
        <v>4.07518072289157</v>
      </c>
      <c r="F201" s="464" t="n">
        <f aca="false">SUMIFS(Master!$V$2:$V$2978,Master!$O$2:$O$2978,B201)</f>
        <v>20532.254688496</v>
      </c>
      <c r="G201" s="465" t="n">
        <f aca="false">IFERROR(F201/C201,0)</f>
        <v>4.58104745392593</v>
      </c>
    </row>
    <row r="202" customFormat="false" ht="15" hidden="false" customHeight="false" outlineLevel="0" collapsed="false">
      <c r="A202" s="362" t="s">
        <v>200</v>
      </c>
      <c r="B202" s="63" t="s">
        <v>201</v>
      </c>
      <c r="C202" s="464" t="n">
        <f aca="false">SUMIFS(Master!$P$2:$P$2978,Master!$O$2:$O$2978,B202)</f>
        <v>54</v>
      </c>
      <c r="D202" s="464" t="n">
        <f aca="false">SUMIFS(Master!$S$2:$S$2978,Master!$O$2:$O$2978,B202)</f>
        <v>275.94</v>
      </c>
      <c r="E202" s="464" t="n">
        <f aca="false">IFERROR(D202/C202,0)</f>
        <v>5.11</v>
      </c>
      <c r="F202" s="464" t="n">
        <f aca="false">SUMIFS(Master!$V$2:$V$2978,Master!$O$2:$O$2978,B202)</f>
        <v>305.504105296813</v>
      </c>
      <c r="G202" s="465" t="n">
        <f aca="false">IFERROR(F202/C202,0)</f>
        <v>5.65748343142247</v>
      </c>
    </row>
    <row r="203" customFormat="false" ht="15" hidden="false" customHeight="false" outlineLevel="0" collapsed="false">
      <c r="A203" s="362" t="s">
        <v>31</v>
      </c>
      <c r="B203" s="63" t="s">
        <v>32</v>
      </c>
      <c r="C203" s="464" t="n">
        <f aca="false">SUMIFS(Master!$P$2:$P$2978,Master!$O$2:$O$2978,B203)</f>
        <v>28741.5</v>
      </c>
      <c r="D203" s="464" t="n">
        <f aca="false">SUMIFS(Master!$S$2:$S$2978,Master!$O$2:$O$2978,B203)</f>
        <v>192318.84</v>
      </c>
      <c r="E203" s="464" t="n">
        <f aca="false">IFERROR(D203/C203,0)</f>
        <v>6.69132926256459</v>
      </c>
      <c r="F203" s="464" t="n">
        <f aca="false">SUMIFS(Master!$V$2:$V$2978,Master!$O$2:$O$2978,B203)</f>
        <v>219405.063015596</v>
      </c>
      <c r="G203" s="465" t="n">
        <f aca="false">IFERROR(F203/C203,0)</f>
        <v>7.63373738376896</v>
      </c>
    </row>
    <row r="204" customFormat="false" ht="15" hidden="false" customHeight="false" outlineLevel="0" collapsed="false">
      <c r="A204" s="362" t="s">
        <v>202</v>
      </c>
      <c r="B204" s="63" t="s">
        <v>203</v>
      </c>
      <c r="C204" s="464" t="n">
        <f aca="false">SUMIFS(Master!$P$2:$P$2978,Master!$O$2:$O$2978,B204)</f>
        <v>81</v>
      </c>
      <c r="D204" s="464" t="n">
        <f aca="false">SUMIFS(Master!$S$2:$S$2978,Master!$O$2:$O$2978,B204)</f>
        <v>798.66</v>
      </c>
      <c r="E204" s="464" t="n">
        <f aca="false">IFERROR(D204/C204,0)</f>
        <v>9.86</v>
      </c>
      <c r="F204" s="464" t="n">
        <f aca="false">SUMIFS(Master!$V$2:$V$2978,Master!$O$2:$O$2978,B204)</f>
        <v>884.228124724045</v>
      </c>
      <c r="G204" s="465" t="n">
        <f aca="false">IFERROR(F204/C204,0)</f>
        <v>10.9163966015314</v>
      </c>
    </row>
    <row r="205" customFormat="false" ht="15" hidden="false" customHeight="false" outlineLevel="0" collapsed="false">
      <c r="A205" s="362" t="s">
        <v>51</v>
      </c>
      <c r="B205" s="63" t="s">
        <v>52</v>
      </c>
      <c r="C205" s="464" t="n">
        <f aca="false">SUMIFS(Master!$P$2:$P$2978,Master!$O$2:$O$2978,B205)</f>
        <v>7924.5</v>
      </c>
      <c r="D205" s="464" t="n">
        <f aca="false">SUMIFS(Master!$S$2:$S$2978,Master!$O$2:$O$2978,B205)</f>
        <v>82524.015</v>
      </c>
      <c r="E205" s="464" t="n">
        <f aca="false">IFERROR(D205/C205,0)</f>
        <v>10.4137819420784</v>
      </c>
      <c r="F205" s="464" t="n">
        <f aca="false">SUMIFS(Master!$V$2:$V$2978,Master!$O$2:$O$2978,B205)</f>
        <v>89781.9577057706</v>
      </c>
      <c r="G205" s="465" t="n">
        <f aca="false">IFERROR(F205/C205,0)</f>
        <v>11.329668459306</v>
      </c>
    </row>
    <row r="206" customFormat="false" ht="15" hidden="false" customHeight="false" outlineLevel="0" collapsed="false">
      <c r="A206" s="362" t="s">
        <v>60</v>
      </c>
      <c r="B206" s="63" t="s">
        <v>61</v>
      </c>
      <c r="C206" s="464" t="n">
        <f aca="false">SUMIFS(Master!$P$2:$P$2978,Master!$O$2:$O$2978,B206)</f>
        <v>1836</v>
      </c>
      <c r="D206" s="464" t="n">
        <f aca="false">SUMIFS(Master!$S$2:$S$2978,Master!$O$2:$O$2978,B206)</f>
        <v>28200.96</v>
      </c>
      <c r="E206" s="464" t="n">
        <f aca="false">IFERROR(D206/C206,0)</f>
        <v>15.36</v>
      </c>
      <c r="F206" s="464" t="n">
        <f aca="false">SUMIFS(Master!$V$2:$V$2978,Master!$O$2:$O$2978,B206)</f>
        <v>30459.8724621913</v>
      </c>
      <c r="G206" s="465" t="n">
        <f aca="false">IFERROR(F206/C206,0)</f>
        <v>16.5903444783177</v>
      </c>
    </row>
    <row r="207" customFormat="false" ht="15" hidden="false" customHeight="false" outlineLevel="0" collapsed="false">
      <c r="A207" s="362" t="s">
        <v>159</v>
      </c>
      <c r="B207" s="63" t="s">
        <v>160</v>
      </c>
      <c r="C207" s="464" t="n">
        <f aca="false">SUMIFS(Master!$P$2:$P$2978,Master!$O$2:$O$2978,B207)</f>
        <v>3888</v>
      </c>
      <c r="D207" s="464" t="n">
        <f aca="false">SUMIFS(Master!$S$2:$S$2978,Master!$O$2:$O$2978,B207)</f>
        <v>51282.72</v>
      </c>
      <c r="E207" s="464" t="n">
        <f aca="false">IFERROR(D207/C207,0)</f>
        <v>13.19</v>
      </c>
      <c r="F207" s="464" t="n">
        <f aca="false">SUMIFS(Master!$V$2:$V$2978,Master!$O$2:$O$2978,B207)</f>
        <v>55945.2632526165</v>
      </c>
      <c r="G207" s="465" t="n">
        <f aca="false">IFERROR(F207/C207,0)</f>
        <v>14.3892137995413</v>
      </c>
    </row>
    <row r="208" customFormat="false" ht="15" hidden="false" customHeight="false" outlineLevel="0" collapsed="false">
      <c r="A208" s="362" t="s">
        <v>78</v>
      </c>
      <c r="B208" s="63" t="s">
        <v>79</v>
      </c>
      <c r="C208" s="464" t="n">
        <f aca="false">SUMIFS(Master!$P$2:$P$2978,Master!$O$2:$O$2978,B208)</f>
        <v>31400</v>
      </c>
      <c r="D208" s="464" t="n">
        <f aca="false">SUMIFS(Master!$S$2:$S$2978,Master!$O$2:$O$2978,B208)</f>
        <v>6280</v>
      </c>
      <c r="E208" s="464" t="n">
        <f aca="false">IFERROR(D208/C208,0)</f>
        <v>0.2</v>
      </c>
      <c r="F208" s="464" t="n">
        <f aca="false">SUMIFS(Master!$V$2:$V$2978,Master!$O$2:$O$2978,B208)</f>
        <v>7675.33512990059</v>
      </c>
      <c r="G208" s="465" t="n">
        <f aca="false">IFERROR(F208/C208,0)</f>
        <v>0.244437424519127</v>
      </c>
    </row>
    <row r="209" customFormat="false" ht="15" hidden="false" customHeight="false" outlineLevel="0" collapsed="false">
      <c r="A209" s="362" t="s">
        <v>92</v>
      </c>
      <c r="B209" s="160" t="s">
        <v>93</v>
      </c>
      <c r="C209" s="464" t="n">
        <f aca="false">SUMIFS(Master!$P$2:$P$2978,Master!$O$2:$O$2978,B209)</f>
        <v>25500</v>
      </c>
      <c r="D209" s="464" t="n">
        <f aca="false">SUMIFS(Master!$S$2:$S$2978,Master!$O$2:$O$2978,B209)</f>
        <v>6375</v>
      </c>
      <c r="E209" s="464" t="n">
        <f aca="false">IFERROR(D209/C209,0)</f>
        <v>0.25</v>
      </c>
      <c r="F209" s="464" t="n">
        <f aca="false">SUMIFS(Master!$V$2:$V$2978,Master!$O$2:$O$2978,B209)</f>
        <v>7475.85424772046</v>
      </c>
      <c r="G209" s="465" t="n">
        <f aca="false">IFERROR(F209/C209,0)</f>
        <v>0.293170754812567</v>
      </c>
    </row>
    <row r="210" customFormat="false" ht="15" hidden="false" customHeight="false" outlineLevel="0" collapsed="false">
      <c r="A210" s="362" t="s">
        <v>56</v>
      </c>
      <c r="B210" s="63" t="s">
        <v>57</v>
      </c>
      <c r="C210" s="464" t="n">
        <f aca="false">SUMIFS(Master!$P$2:$P$2978,Master!$O$2:$O$2978,B210)</f>
        <v>2119.5</v>
      </c>
      <c r="D210" s="464" t="n">
        <f aca="false">SUMIFS(Master!$S$2:$S$2978,Master!$O$2:$O$2978,B210)</f>
        <v>34292.565</v>
      </c>
      <c r="E210" s="464" t="n">
        <f aca="false">IFERROR(D210/C210,0)</f>
        <v>16.1795541401274</v>
      </c>
      <c r="F210" s="464" t="n">
        <f aca="false">SUMIFS(Master!$V$2:$V$2978,Master!$O$2:$O$2978,B210)</f>
        <v>37323.5122731448</v>
      </c>
      <c r="G210" s="465" t="n">
        <f aca="false">IFERROR(F210/C210,0)</f>
        <v>17.6095835211818</v>
      </c>
    </row>
    <row r="211" customFormat="false" ht="15" hidden="false" customHeight="false" outlineLevel="0" collapsed="false">
      <c r="A211" s="362" t="s">
        <v>68</v>
      </c>
      <c r="B211" s="63" t="s">
        <v>69</v>
      </c>
      <c r="C211" s="464" t="n">
        <f aca="false">SUMIFS(Master!$P$2:$P$2978,Master!$O$2:$O$2978,B211)</f>
        <v>1971</v>
      </c>
      <c r="D211" s="464" t="n">
        <f aca="false">SUMIFS(Master!$S$2:$S$2978,Master!$O$2:$O$2978,B211)</f>
        <v>47146.32</v>
      </c>
      <c r="E211" s="464" t="n">
        <f aca="false">IFERROR(D211/C211,0)</f>
        <v>23.92</v>
      </c>
      <c r="F211" s="464" t="n">
        <f aca="false">SUMIFS(Master!$V$2:$V$2978,Master!$O$2:$O$2978,B211)</f>
        <v>50840.2519061919</v>
      </c>
      <c r="G211" s="465" t="n">
        <f aca="false">IFERROR(F211/C211,0)</f>
        <v>25.7941409975606</v>
      </c>
    </row>
    <row r="212" customFormat="false" ht="15" hidden="false" customHeight="false" outlineLevel="0" collapsed="false">
      <c r="A212" s="362" t="s">
        <v>43</v>
      </c>
      <c r="B212" s="63" t="s">
        <v>44</v>
      </c>
      <c r="C212" s="464" t="n">
        <f aca="false">SUMIFS(Master!$P$2:$P$2978,Master!$O$2:$O$2978,B212)</f>
        <v>3483</v>
      </c>
      <c r="D212" s="464" t="n">
        <f aca="false">SUMIFS(Master!$S$2:$S$2978,Master!$O$2:$O$2978,B212)</f>
        <v>89869.23</v>
      </c>
      <c r="E212" s="464" t="n">
        <f aca="false">IFERROR(D212/C212,0)</f>
        <v>25.8022480620155</v>
      </c>
      <c r="F212" s="464" t="n">
        <f aca="false">SUMIFS(Master!$V$2:$V$2978,Master!$O$2:$O$2978,B212)</f>
        <v>98009.4052567146</v>
      </c>
      <c r="G212" s="465" t="n">
        <f aca="false">IFERROR(F212/C212,0)</f>
        <v>28.1393641276815</v>
      </c>
    </row>
    <row r="213" customFormat="false" ht="15" hidden="false" customHeight="false" outlineLevel="0" collapsed="false">
      <c r="A213" s="362" t="s">
        <v>185</v>
      </c>
      <c r="B213" s="63" t="s">
        <v>186</v>
      </c>
      <c r="C213" s="464" t="n">
        <f aca="false">SUMIFS(Master!$P$2:$P$2978,Master!$O$2:$O$2978,B213)</f>
        <v>10900</v>
      </c>
      <c r="D213" s="464" t="n">
        <f aca="false">SUMIFS(Master!$S$2:$S$2978,Master!$O$2:$O$2978,B213)</f>
        <v>3066</v>
      </c>
      <c r="E213" s="464" t="n">
        <f aca="false">IFERROR(D213/C213,0)</f>
        <v>0.281284403669725</v>
      </c>
      <c r="F213" s="464" t="n">
        <f aca="false">SUMIFS(Master!$V$2:$V$2978,Master!$O$2:$O$2978,B213)</f>
        <v>3686.106410869</v>
      </c>
      <c r="G213" s="465" t="n">
        <f aca="false">IFERROR(F213/C213,0)</f>
        <v>0.338174900079725</v>
      </c>
    </row>
    <row r="214" customFormat="false" ht="15" hidden="false" customHeight="false" outlineLevel="0" collapsed="false">
      <c r="A214" s="362" t="s">
        <v>100</v>
      </c>
      <c r="B214" s="63" t="s">
        <v>101</v>
      </c>
      <c r="C214" s="464" t="n">
        <f aca="false">SUMIFS(Master!$P$2:$P$2978,Master!$O$2:$O$2978,B214)</f>
        <v>11100</v>
      </c>
      <c r="D214" s="464" t="n">
        <f aca="false">SUMIFS(Master!$S$2:$S$2978,Master!$O$2:$O$2978,B214)</f>
        <v>4440</v>
      </c>
      <c r="E214" s="464" t="n">
        <f aca="false">IFERROR(D214/C214,0)</f>
        <v>0.4</v>
      </c>
      <c r="F214" s="464" t="n">
        <f aca="false">SUMIFS(Master!$V$2:$V$2978,Master!$O$2:$O$2978,B214)</f>
        <v>5186.27379639291</v>
      </c>
      <c r="G214" s="465" t="n">
        <f aca="false">IFERROR(F214/C214,0)</f>
        <v>0.467231873548911</v>
      </c>
    </row>
    <row r="215" customFormat="false" ht="15" hidden="false" customHeight="false" outlineLevel="0" collapsed="false">
      <c r="A215" s="362" t="s">
        <v>210</v>
      </c>
      <c r="B215" s="63" t="s">
        <v>211</v>
      </c>
      <c r="C215" s="464" t="n">
        <f aca="false">SUMIFS(Master!$P$2:$P$2978,Master!$O$2:$O$2978,B215)</f>
        <v>2700</v>
      </c>
      <c r="D215" s="464" t="n">
        <f aca="false">SUMIFS(Master!$S$2:$S$2978,Master!$O$2:$O$2978,B215)</f>
        <v>1161</v>
      </c>
      <c r="E215" s="464" t="n">
        <f aca="false">IFERROR(D215/C215,0)</f>
        <v>0.43</v>
      </c>
      <c r="F215" s="464" t="n">
        <f aca="false">SUMIFS(Master!$V$2:$V$2978,Master!$O$2:$O$2978,B215)</f>
        <v>1488.38201246661</v>
      </c>
      <c r="G215" s="465" t="n">
        <f aca="false">IFERROR(F215/C215,0)</f>
        <v>0.551252597209855</v>
      </c>
    </row>
    <row r="216" customFormat="false" ht="15" hidden="false" customHeight="false" outlineLevel="0" collapsed="false">
      <c r="A216" s="362" t="s">
        <v>105</v>
      </c>
      <c r="B216" s="63" t="s">
        <v>106</v>
      </c>
      <c r="C216" s="464" t="n">
        <f aca="false">SUMIFS(Master!$P$2:$P$2978,Master!$O$2:$O$2978,B216)</f>
        <v>1500</v>
      </c>
      <c r="D216" s="464" t="n">
        <f aca="false">SUMIFS(Master!$S$2:$S$2978,Master!$O$2:$O$2978,B216)</f>
        <v>945</v>
      </c>
      <c r="E216" s="464" t="n">
        <f aca="false">IFERROR(D216/C216,0)</f>
        <v>0.63</v>
      </c>
      <c r="F216" s="464" t="n">
        <f aca="false">SUMIFS(Master!$V$2:$V$2978,Master!$O$2:$O$2978,B216)</f>
        <v>1100.83232077764</v>
      </c>
      <c r="G216" s="465" t="n">
        <f aca="false">IFERROR(F216/C216,0)</f>
        <v>0.733888213851762</v>
      </c>
    </row>
    <row r="217" customFormat="false" ht="15" hidden="false" customHeight="false" outlineLevel="0" collapsed="false">
      <c r="A217" s="362" t="s">
        <v>120</v>
      </c>
      <c r="B217" s="63" t="s">
        <v>121</v>
      </c>
      <c r="C217" s="464" t="n">
        <f aca="false">SUMIFS(Master!$P$2:$P$2978,Master!$O$2:$O$2978,B217)</f>
        <v>5600</v>
      </c>
      <c r="D217" s="464" t="n">
        <f aca="false">SUMIFS(Master!$S$2:$S$2978,Master!$O$2:$O$2978,B217)</f>
        <v>6037</v>
      </c>
      <c r="E217" s="464" t="n">
        <f aca="false">IFERROR(D217/C217,0)</f>
        <v>1.07803571428571</v>
      </c>
      <c r="F217" s="464" t="n">
        <f aca="false">SUMIFS(Master!$V$2:$V$2978,Master!$O$2:$O$2978,B217)</f>
        <v>7505.34079329953</v>
      </c>
      <c r="G217" s="465" t="n">
        <f aca="false">IFERROR(F217/C217,0)</f>
        <v>1.34023942737492</v>
      </c>
    </row>
    <row r="218" customFormat="false" ht="15" hidden="false" customHeight="false" outlineLevel="0" collapsed="false">
      <c r="A218" s="362" t="s">
        <v>129</v>
      </c>
      <c r="B218" s="63" t="s">
        <v>130</v>
      </c>
      <c r="C218" s="464" t="n">
        <f aca="false">SUMIFS(Master!$P$2:$P$2978,Master!$O$2:$O$2978,B218)</f>
        <v>77700</v>
      </c>
      <c r="D218" s="464" t="n">
        <f aca="false">SUMIFS(Master!$S$2:$S$2978,Master!$O$2:$O$2978,B218)</f>
        <v>75519</v>
      </c>
      <c r="E218" s="464" t="n">
        <f aca="false">IFERROR(D218/C218,0)</f>
        <v>0.971930501930502</v>
      </c>
      <c r="F218" s="464" t="n">
        <f aca="false">SUMIFS(Master!$V$2:$V$2978,Master!$O$2:$O$2978,B218)</f>
        <v>87775.4135158925</v>
      </c>
      <c r="G218" s="465" t="n">
        <f aca="false">IFERROR(F218/C218,0)</f>
        <v>1.12967070162024</v>
      </c>
    </row>
    <row r="219" customFormat="false" ht="15" hidden="false" customHeight="false" outlineLevel="0" collapsed="false">
      <c r="A219" s="362" t="s">
        <v>132</v>
      </c>
      <c r="B219" s="63" t="s">
        <v>133</v>
      </c>
      <c r="C219" s="464" t="n">
        <f aca="false">SUMIFS(Master!$P$2:$P$2978,Master!$O$2:$O$2978,B219)</f>
        <v>3600</v>
      </c>
      <c r="D219" s="464" t="n">
        <f aca="false">SUMIFS(Master!$S$2:$S$2978,Master!$O$2:$O$2978,B219)</f>
        <v>4550</v>
      </c>
      <c r="E219" s="464" t="n">
        <f aca="false">IFERROR(D219/C219,0)</f>
        <v>1.26388888888889</v>
      </c>
      <c r="F219" s="464" t="n">
        <f aca="false">SUMIFS(Master!$V$2:$V$2978,Master!$O$2:$O$2978,B219)</f>
        <v>5216.86441713387</v>
      </c>
      <c r="G219" s="465" t="n">
        <f aca="false">IFERROR(F219/C219,0)</f>
        <v>1.44912900475941</v>
      </c>
    </row>
    <row r="220" customFormat="false" ht="15" hidden="false" customHeight="false" outlineLevel="0" collapsed="false">
      <c r="A220" s="362" t="s">
        <v>80</v>
      </c>
      <c r="B220" s="63" t="s">
        <v>81</v>
      </c>
      <c r="C220" s="464" t="n">
        <f aca="false">SUMIFS(Master!$P$2:$P$2978,Master!$O$2:$O$2978,B220)</f>
        <v>20800</v>
      </c>
      <c r="D220" s="464" t="n">
        <f aca="false">SUMIFS(Master!$S$2:$S$2978,Master!$O$2:$O$2978,B220)</f>
        <v>22048</v>
      </c>
      <c r="E220" s="464" t="n">
        <f aca="false">IFERROR(D220/C220,0)</f>
        <v>1.06</v>
      </c>
      <c r="F220" s="464" t="n">
        <f aca="false">SUMIFS(Master!$V$2:$V$2978,Master!$O$2:$O$2978,B220)</f>
        <v>26525.1709449749</v>
      </c>
      <c r="G220" s="465" t="n">
        <f aca="false">IFERROR(F220/C220,0)</f>
        <v>1.2752486031238</v>
      </c>
    </row>
    <row r="221" customFormat="false" ht="15" hidden="false" customHeight="false" outlineLevel="0" collapsed="false">
      <c r="A221" s="362" t="s">
        <v>94</v>
      </c>
      <c r="B221" s="63" t="s">
        <v>95</v>
      </c>
      <c r="C221" s="464" t="n">
        <f aca="false">SUMIFS(Master!$P$2:$P$2978,Master!$O$2:$O$2978,B221)</f>
        <v>24600</v>
      </c>
      <c r="D221" s="464" t="n">
        <f aca="false">SUMIFS(Master!$S$2:$S$2978,Master!$O$2:$O$2978,B221)</f>
        <v>39384</v>
      </c>
      <c r="E221" s="464" t="n">
        <f aca="false">IFERROR(D221/C221,0)</f>
        <v>1.6009756097561</v>
      </c>
      <c r="F221" s="464" t="n">
        <f aca="false">SUMIFS(Master!$V$2:$V$2978,Master!$O$2:$O$2978,B221)</f>
        <v>45211.2543330442</v>
      </c>
      <c r="G221" s="465" t="n">
        <f aca="false">IFERROR(F221/C221,0)</f>
        <v>1.83785586719692</v>
      </c>
    </row>
    <row r="222" customFormat="false" ht="15" hidden="false" customHeight="false" outlineLevel="0" collapsed="false">
      <c r="A222" s="362" t="s">
        <v>102</v>
      </c>
      <c r="B222" s="63" t="s">
        <v>103</v>
      </c>
      <c r="C222" s="464" t="n">
        <f aca="false">SUMIFS(Master!$P$2:$P$2978,Master!$O$2:$O$2978,B222)</f>
        <v>1500</v>
      </c>
      <c r="D222" s="464" t="n">
        <f aca="false">SUMIFS(Master!$S$2:$S$2978,Master!$O$2:$O$2978,B222)</f>
        <v>2841</v>
      </c>
      <c r="E222" s="464" t="n">
        <f aca="false">IFERROR(D222/C222,0)</f>
        <v>1.894</v>
      </c>
      <c r="F222" s="464" t="n">
        <f aca="false">SUMIFS(Master!$V$2:$V$2978,Master!$O$2:$O$2978,B222)</f>
        <v>3268.36166033126</v>
      </c>
      <c r="G222" s="465" t="n">
        <f aca="false">IFERROR(F222/C222,0)</f>
        <v>2.17890777355417</v>
      </c>
    </row>
    <row r="223" customFormat="false" ht="15" hidden="false" customHeight="false" outlineLevel="0" collapsed="false">
      <c r="A223" s="362" t="s">
        <v>82</v>
      </c>
      <c r="B223" s="63" t="s">
        <v>83</v>
      </c>
      <c r="C223" s="464" t="n">
        <f aca="false">SUMIFS(Master!$P$2:$P$2978,Master!$O$2:$O$2978,B223)</f>
        <v>12500</v>
      </c>
      <c r="D223" s="464" t="n">
        <f aca="false">SUMIFS(Master!$S$2:$S$2978,Master!$O$2:$O$2978,B223)</f>
        <v>18671</v>
      </c>
      <c r="E223" s="464" t="n">
        <f aca="false">IFERROR(D223/C223,0)</f>
        <v>1.49368</v>
      </c>
      <c r="F223" s="464" t="n">
        <f aca="false">SUMIFS(Master!$V$2:$V$2978,Master!$O$2:$O$2978,B223)</f>
        <v>23867.4113252765</v>
      </c>
      <c r="G223" s="465" t="n">
        <f aca="false">IFERROR(F223/C223,0)</f>
        <v>1.90939290602212</v>
      </c>
    </row>
    <row r="224" customFormat="false" ht="15" hidden="false" customHeight="false" outlineLevel="0" collapsed="false">
      <c r="A224" s="362" t="s">
        <v>116</v>
      </c>
      <c r="B224" s="63" t="s">
        <v>117</v>
      </c>
      <c r="C224" s="464" t="n">
        <f aca="false">SUMIFS(Master!$P$2:$P$2978,Master!$O$2:$O$2978,B224)</f>
        <v>9800</v>
      </c>
      <c r="D224" s="464" t="n">
        <f aca="false">SUMIFS(Master!$S$2:$S$2978,Master!$O$2:$O$2978,B224)</f>
        <v>21855</v>
      </c>
      <c r="E224" s="464" t="n">
        <f aca="false">IFERROR(D224/C224,0)</f>
        <v>2.23010204081633</v>
      </c>
      <c r="F224" s="464" t="n">
        <f aca="false">SUMIFS(Master!$V$2:$V$2978,Master!$O$2:$O$2978,B224)</f>
        <v>26375.1211761676</v>
      </c>
      <c r="G224" s="465" t="n">
        <f aca="false">IFERROR(F224/C224,0)</f>
        <v>2.6913388955273</v>
      </c>
    </row>
    <row r="225" customFormat="false" ht="15" hidden="false" customHeight="false" outlineLevel="0" collapsed="false">
      <c r="A225" s="362" t="s">
        <v>87</v>
      </c>
      <c r="B225" s="63" t="s">
        <v>88</v>
      </c>
      <c r="C225" s="464" t="n">
        <f aca="false">SUMIFS(Master!$P$2:$P$2978,Master!$O$2:$O$2978,B225)</f>
        <v>36500</v>
      </c>
      <c r="D225" s="464" t="n">
        <f aca="false">SUMIFS(Master!$S$2:$S$2978,Master!$O$2:$O$2978,B225)</f>
        <v>77489</v>
      </c>
      <c r="E225" s="464" t="n">
        <f aca="false">IFERROR(D225/C225,0)</f>
        <v>2.12298630136986</v>
      </c>
      <c r="F225" s="464" t="n">
        <f aca="false">SUMIFS(Master!$V$2:$V$2978,Master!$O$2:$O$2978,B225)</f>
        <v>95939.2387653955</v>
      </c>
      <c r="G225" s="465" t="n">
        <f aca="false">IFERROR(F225/C225,0)</f>
        <v>2.62847229494234</v>
      </c>
    </row>
    <row r="226" customFormat="false" ht="15" hidden="false" customHeight="false" outlineLevel="0" collapsed="false">
      <c r="A226" s="362" t="s">
        <v>96</v>
      </c>
      <c r="B226" s="63" t="s">
        <v>97</v>
      </c>
      <c r="C226" s="464" t="n">
        <f aca="false">SUMIFS(Master!$P$2:$P$2978,Master!$O$2:$O$2978,B226)</f>
        <v>13300</v>
      </c>
      <c r="D226" s="464" t="n">
        <f aca="false">SUMIFS(Master!$S$2:$S$2978,Master!$O$2:$O$2978,B226)</f>
        <v>39580</v>
      </c>
      <c r="E226" s="464" t="n">
        <f aca="false">IFERROR(D226/C226,0)</f>
        <v>2.97593984962406</v>
      </c>
      <c r="F226" s="464" t="n">
        <f aca="false">SUMIFS(Master!$V$2:$V$2978,Master!$O$2:$O$2978,B226)</f>
        <v>45982.0604130475</v>
      </c>
      <c r="G226" s="465" t="n">
        <f aca="false">IFERROR(F226/C226,0)</f>
        <v>3.45729777541711</v>
      </c>
    </row>
    <row r="227" customFormat="false" ht="15" hidden="false" customHeight="false" outlineLevel="0" collapsed="false">
      <c r="A227" s="362" t="s">
        <v>875</v>
      </c>
      <c r="B227" s="63" t="s">
        <v>876</v>
      </c>
      <c r="C227" s="464" t="n">
        <f aca="false">SUMIFS(Master!$P$2:$P$2978,Master!$O$2:$O$2978,B227)</f>
        <v>1809</v>
      </c>
      <c r="D227" s="464" t="n">
        <f aca="false">SUMIFS(Master!$S$2:$S$2978,Master!$O$2:$O$2978,B227)</f>
        <v>8773.65</v>
      </c>
      <c r="E227" s="464" t="n">
        <f aca="false">IFERROR(D227/C227,0)</f>
        <v>4.85</v>
      </c>
      <c r="F227" s="464" t="n">
        <f aca="false">SUMIFS(Master!$V$2:$V$2978,Master!$O$2:$O$2978,B227)</f>
        <v>9876.60266641287</v>
      </c>
      <c r="G227" s="465" t="n">
        <f aca="false">IFERROR(F227/C227,0)</f>
        <v>5.45970296650794</v>
      </c>
    </row>
    <row r="228" customFormat="false" ht="15" hidden="false" customHeight="false" outlineLevel="0" collapsed="false">
      <c r="A228" s="463"/>
      <c r="B228" s="463"/>
      <c r="C228" s="464" t="n">
        <f aca="false">SUMIFS(Master!$P$2:$P$2978,Master!$O$2:$O$2978,B228)</f>
        <v>0</v>
      </c>
      <c r="D228" s="464" t="n">
        <f aca="false">SUMIFS(Master!$S$2:$S$2978,Master!$O$2:$O$2978,B228)</f>
        <v>0</v>
      </c>
      <c r="E228" s="464" t="n">
        <f aca="false">IFERROR(D228/C228,0)</f>
        <v>0</v>
      </c>
      <c r="F228" s="464" t="n">
        <f aca="false">SUMIFS(Master!$V$2:$V$2978,Master!$O$2:$O$2978,B228)</f>
        <v>0</v>
      </c>
      <c r="G228" s="465" t="n">
        <f aca="false">IFERROR(F228/C228,0)</f>
        <v>0</v>
      </c>
    </row>
    <row r="229" customFormat="false" ht="15" hidden="false" customHeight="false" outlineLevel="0" collapsed="false">
      <c r="A229" s="480"/>
      <c r="B229" s="467" t="s">
        <v>298</v>
      </c>
      <c r="C229" s="464" t="n">
        <f aca="false">SUMIFS(Master!$P$2:$P$2978,Master!$O$2:$O$2978,B229)</f>
        <v>400</v>
      </c>
      <c r="D229" s="464" t="n">
        <f aca="false">SUMIFS(Master!$S$2:$S$2978,Master!$O$2:$O$2978,B229)</f>
        <v>17742.5</v>
      </c>
      <c r="E229" s="464" t="n">
        <f aca="false">IFERROR(D229/C229,0)</f>
        <v>44.35625</v>
      </c>
      <c r="F229" s="464" t="n">
        <f aca="false">SUMIFS(Master!$V$2:$V$2978,Master!$O$2:$O$2978,B229)</f>
        <v>19625.6087537621</v>
      </c>
      <c r="G229" s="465" t="n">
        <f aca="false">IFERROR(F229/C229,0)</f>
        <v>49.0640218844053</v>
      </c>
    </row>
    <row r="230" customFormat="false" ht="15" hidden="false" customHeight="false" outlineLevel="0" collapsed="false">
      <c r="A230" s="480"/>
      <c r="B230" s="467"/>
      <c r="C230" s="464" t="n">
        <f aca="false">SUMIFS(Master!$P$2:$P$2978,Master!$O$2:$O$2978,B230)</f>
        <v>0</v>
      </c>
      <c r="D230" s="464" t="n">
        <f aca="false">SUMIFS(Master!$S$2:$S$2978,Master!$O$2:$O$2978,B230)</f>
        <v>0</v>
      </c>
      <c r="E230" s="464" t="n">
        <f aca="false">IFERROR(D230/C230,0)</f>
        <v>0</v>
      </c>
      <c r="F230" s="464" t="n">
        <f aca="false">SUMIFS(Master!$V$2:$V$2978,Master!$O$2:$O$2978,B230)</f>
        <v>0</v>
      </c>
      <c r="G230" s="465" t="n">
        <f aca="false">IFERROR(F230/C230,0)</f>
        <v>0</v>
      </c>
    </row>
    <row r="231" customFormat="false" ht="15" hidden="false" customHeight="false" outlineLevel="0" collapsed="false">
      <c r="A231" s="480"/>
      <c r="B231" s="467"/>
      <c r="C231" s="464" t="n">
        <f aca="false">SUMIFS(Master!$P$2:$P$2978,Master!$O$2:$O$2978,B231)</f>
        <v>0</v>
      </c>
      <c r="D231" s="464" t="n">
        <f aca="false">SUMIFS(Master!$S$2:$S$2978,Master!$O$2:$O$2978,B231)</f>
        <v>0</v>
      </c>
      <c r="E231" s="464" t="n">
        <f aca="false">IFERROR(D231/C231,0)</f>
        <v>0</v>
      </c>
      <c r="F231" s="464" t="n">
        <f aca="false">SUMIFS(Master!$V$2:$V$2978,Master!$O$2:$O$2978,B231)</f>
        <v>0</v>
      </c>
      <c r="G231" s="465" t="n">
        <f aca="false">IFERROR(F231/C231,0)</f>
        <v>0</v>
      </c>
    </row>
    <row r="232" customFormat="false" ht="15" hidden="false" customHeight="false" outlineLevel="0" collapsed="false">
      <c r="A232" s="480"/>
      <c r="B232" s="467"/>
      <c r="C232" s="464" t="n">
        <f aca="false">SUMIFS(Master!$P$2:$P$2978,Master!$O$2:$O$2978,B232)</f>
        <v>0</v>
      </c>
      <c r="D232" s="464" t="n">
        <f aca="false">SUMIFS(Master!$S$2:$S$2978,Master!$O$2:$O$2978,B232)</f>
        <v>0</v>
      </c>
      <c r="E232" s="464" t="n">
        <f aca="false">IFERROR(D232/C232,0)</f>
        <v>0</v>
      </c>
      <c r="F232" s="464" t="n">
        <f aca="false">SUMIFS(Master!$V$2:$V$2978,Master!$O$2:$O$2978,B232)</f>
        <v>0</v>
      </c>
      <c r="G232" s="465" t="n">
        <f aca="false">IFERROR(F232/C232,0)</f>
        <v>0</v>
      </c>
    </row>
    <row r="233" customFormat="false" ht="15" hidden="false" customHeight="false" outlineLevel="0" collapsed="false">
      <c r="A233" s="480"/>
      <c r="B233" s="467"/>
      <c r="C233" s="464" t="n">
        <f aca="false">SUMIFS(Master!$P$2:$P$2978,Master!$O$2:$O$2978,B233)</f>
        <v>0</v>
      </c>
      <c r="D233" s="464" t="n">
        <f aca="false">SUMIFS(Master!$S$2:$S$2978,Master!$O$2:$O$2978,B233)</f>
        <v>0</v>
      </c>
      <c r="E233" s="464" t="n">
        <f aca="false">IFERROR(D233/C233,0)</f>
        <v>0</v>
      </c>
      <c r="F233" s="464" t="n">
        <f aca="false">SUMIFS(Master!$V$2:$V$2978,Master!$O$2:$O$2978,B233)</f>
        <v>0</v>
      </c>
      <c r="G233" s="465" t="n">
        <f aca="false">IFERROR(F233/C233,0)</f>
        <v>0</v>
      </c>
    </row>
    <row r="234" customFormat="false" ht="15" hidden="false" customHeight="false" outlineLevel="0" collapsed="false">
      <c r="A234" s="480"/>
      <c r="B234" s="480"/>
      <c r="C234" s="464" t="n">
        <f aca="false">SUMIFS(Master!$P$2:$P$2978,Master!$O$2:$O$2978,B234)</f>
        <v>0</v>
      </c>
      <c r="D234" s="464" t="n">
        <f aca="false">SUMIFS(Master!$S$2:$S$2978,Master!$O$2:$O$2978,B234)</f>
        <v>0</v>
      </c>
      <c r="E234" s="464" t="n">
        <f aca="false">IFERROR(D234/C234,0)</f>
        <v>0</v>
      </c>
      <c r="F234" s="464" t="n">
        <f aca="false">SUMIFS(Master!$V$2:$V$2978,Master!$O$2:$O$2978,B234)</f>
        <v>0</v>
      </c>
      <c r="G234" s="465" t="n">
        <f aca="false">IFERROR(F234/C234,0)</f>
        <v>0</v>
      </c>
    </row>
    <row r="235" customFormat="false" ht="15" hidden="false" customHeight="false" outlineLevel="0" collapsed="false">
      <c r="A235" s="480"/>
      <c r="B235" s="480"/>
      <c r="C235" s="464" t="n">
        <f aca="false">SUMIFS(Master!$P$2:$P$2978,Master!$O$2:$O$2978,B235)</f>
        <v>0</v>
      </c>
      <c r="D235" s="464" t="n">
        <f aca="false">SUMIFS(Master!$S$2:$S$2978,Master!$O$2:$O$2978,B235)</f>
        <v>0</v>
      </c>
      <c r="E235" s="464" t="n">
        <f aca="false">IFERROR(D235/C235,0)</f>
        <v>0</v>
      </c>
      <c r="F235" s="464" t="n">
        <f aca="false">SUMIFS(Master!$V$2:$V$2978,Master!$O$2:$O$2978,B235)</f>
        <v>0</v>
      </c>
      <c r="G235" s="465" t="n">
        <f aca="false">IFERROR(F235/C235,0)</f>
        <v>0</v>
      </c>
    </row>
    <row r="236" customFormat="false" ht="15" hidden="false" customHeight="false" outlineLevel="0" collapsed="false">
      <c r="A236" s="480"/>
      <c r="B236" s="480"/>
      <c r="C236" s="464" t="n">
        <f aca="false">SUMIFS(Master!$P$2:$P$2978,Master!$O$2:$O$2978,B236)</f>
        <v>0</v>
      </c>
      <c r="D236" s="464" t="n">
        <f aca="false">SUMIFS(Master!$S$2:$S$2978,Master!$O$2:$O$2978,B236)</f>
        <v>0</v>
      </c>
      <c r="E236" s="464" t="n">
        <f aca="false">IFERROR(D236/C236,0)</f>
        <v>0</v>
      </c>
      <c r="F236" s="464" t="n">
        <f aca="false">SUMIFS(Master!$V$2:$V$2978,Master!$O$2:$O$2978,B236)</f>
        <v>0</v>
      </c>
      <c r="G236" s="465" t="n">
        <f aca="false">IFERROR(F236/C236,0)</f>
        <v>0</v>
      </c>
    </row>
    <row r="237" customFormat="false" ht="15" hidden="false" customHeight="false" outlineLevel="0" collapsed="false">
      <c r="A237" s="480"/>
      <c r="B237" s="480"/>
      <c r="C237" s="464" t="n">
        <f aca="false">SUMIFS(Master!$P$2:$P$2978,Master!$O$2:$O$2978,B237)</f>
        <v>0</v>
      </c>
      <c r="D237" s="464" t="n">
        <f aca="false">SUMIFS(Master!$S$2:$S$2978,Master!$O$2:$O$2978,B237)</f>
        <v>0</v>
      </c>
      <c r="E237" s="464" t="n">
        <f aca="false">IFERROR(D237/C237,0)</f>
        <v>0</v>
      </c>
      <c r="F237" s="464" t="n">
        <f aca="false">SUMIFS(Master!$V$2:$V$2978,Master!$O$2:$O$2978,B237)</f>
        <v>0</v>
      </c>
      <c r="G237" s="465" t="n">
        <f aca="false">IFERROR(F237/C237,0)</f>
        <v>0</v>
      </c>
    </row>
    <row r="238" customFormat="false" ht="15" hidden="false" customHeight="false" outlineLevel="0" collapsed="false">
      <c r="A238" s="463"/>
      <c r="B238" s="480"/>
      <c r="C238" s="464" t="n">
        <f aca="false">SUMIFS(Master!$P$2:$P$2978,Master!$O$2:$O$2978,B238)</f>
        <v>0</v>
      </c>
      <c r="D238" s="464" t="n">
        <f aca="false">SUMIFS(Master!$S$2:$S$2978,Master!$O$2:$O$2978,B238)</f>
        <v>0</v>
      </c>
      <c r="E238" s="464" t="n">
        <f aca="false">IFERROR(D238/C238,0)</f>
        <v>0</v>
      </c>
      <c r="F238" s="464" t="n">
        <f aca="false">SUMIFS(Master!$V$2:$V$2978,Master!$O$2:$O$2978,B238)</f>
        <v>0</v>
      </c>
      <c r="G238" s="465" t="n">
        <f aca="false">IFERROR(F238/C238,0)</f>
        <v>0</v>
      </c>
    </row>
    <row r="239" customFormat="false" ht="15" hidden="false" customHeight="false" outlineLevel="0" collapsed="false">
      <c r="A239" s="463"/>
      <c r="B239" s="480"/>
      <c r="C239" s="464" t="n">
        <f aca="false">SUMIFS(Master!$P$2:$P$2978,Master!$O$2:$O$2978,B239)</f>
        <v>0</v>
      </c>
      <c r="D239" s="464" t="n">
        <f aca="false">SUMIFS(Master!$S$2:$S$2978,Master!$O$2:$O$2978,B239)</f>
        <v>0</v>
      </c>
      <c r="E239" s="464" t="n">
        <f aca="false">IFERROR(D239/C239,0)</f>
        <v>0</v>
      </c>
      <c r="F239" s="464" t="n">
        <f aca="false">SUMIFS(Master!$V$2:$V$2978,Master!$O$2:$O$2978,B239)</f>
        <v>0</v>
      </c>
      <c r="G239" s="465" t="n">
        <f aca="false">IFERROR(F239/C239,0)</f>
        <v>0</v>
      </c>
    </row>
    <row r="240" customFormat="false" ht="15" hidden="false" customHeight="false" outlineLevel="0" collapsed="false">
      <c r="A240" s="480"/>
      <c r="B240" s="480"/>
      <c r="C240" s="464" t="n">
        <f aca="false">SUMIFS(Master!$P$2:$P$2978,Master!$O$2:$O$2978,B240)</f>
        <v>0</v>
      </c>
      <c r="D240" s="464" t="n">
        <f aca="false">SUMIFS(Master!$S$2:$S$2978,Master!$O$2:$O$2978,B240)</f>
        <v>0</v>
      </c>
      <c r="E240" s="464" t="n">
        <f aca="false">IFERROR(D240/C240,0)</f>
        <v>0</v>
      </c>
      <c r="F240" s="464" t="n">
        <f aca="false">SUMIFS(Master!$V$2:$V$2978,Master!$O$2:$O$2978,B240)</f>
        <v>0</v>
      </c>
      <c r="G240" s="465" t="n">
        <f aca="false">IFERROR(F240/C240,0)</f>
        <v>0</v>
      </c>
    </row>
    <row r="241" customFormat="false" ht="15" hidden="false" customHeight="false" outlineLevel="0" collapsed="false">
      <c r="A241" s="480"/>
      <c r="B241" s="480"/>
      <c r="C241" s="464" t="n">
        <f aca="false">SUMIFS(Master!$P$2:$P$2978,Master!$O$2:$O$2978,B241)</f>
        <v>0</v>
      </c>
      <c r="D241" s="464" t="n">
        <f aca="false">SUMIFS(Master!$S$2:$S$2978,Master!$O$2:$O$2978,B241)</f>
        <v>0</v>
      </c>
      <c r="E241" s="464" t="n">
        <f aca="false">IFERROR(D241/C241,0)</f>
        <v>0</v>
      </c>
      <c r="F241" s="464" t="n">
        <f aca="false">SUMIFS(Master!$V$2:$V$2978,Master!$O$2:$O$2978,B241)</f>
        <v>0</v>
      </c>
      <c r="G241" s="465" t="n">
        <f aca="false">IFERROR(F241/C241,0)</f>
        <v>0</v>
      </c>
    </row>
    <row r="242" customFormat="false" ht="15" hidden="false" customHeight="false" outlineLevel="0" collapsed="false">
      <c r="A242" s="480"/>
      <c r="B242" s="480"/>
      <c r="C242" s="464" t="n">
        <f aca="false">SUMIFS(Master!$P$2:$P$2978,Master!$O$2:$O$2978,B242)</f>
        <v>0</v>
      </c>
      <c r="D242" s="464" t="n">
        <f aca="false">SUMIFS(Master!$S$2:$S$2978,Master!$O$2:$O$2978,B242)</f>
        <v>0</v>
      </c>
      <c r="E242" s="464" t="n">
        <f aca="false">IFERROR(D242/C242,0)</f>
        <v>0</v>
      </c>
      <c r="F242" s="464" t="n">
        <f aca="false">SUMIFS(Master!$V$2:$V$2978,Master!$O$2:$O$2978,B242)</f>
        <v>0</v>
      </c>
      <c r="G242" s="465" t="n">
        <f aca="false">IFERROR(F242/C242,0)</f>
        <v>0</v>
      </c>
    </row>
    <row r="243" customFormat="false" ht="15" hidden="false" customHeight="false" outlineLevel="0" collapsed="false">
      <c r="A243" s="463"/>
      <c r="B243" s="480"/>
      <c r="C243" s="464" t="n">
        <f aca="false">SUMIFS(Master!$P$2:$P$2978,Master!$O$2:$O$2978,B243)</f>
        <v>0</v>
      </c>
      <c r="D243" s="464" t="n">
        <f aca="false">SUMIFS(Master!$S$2:$S$2978,Master!$O$2:$O$2978,B243)</f>
        <v>0</v>
      </c>
      <c r="E243" s="464" t="n">
        <f aca="false">IFERROR(D243/C243,0)</f>
        <v>0</v>
      </c>
      <c r="F243" s="464" t="n">
        <f aca="false">SUMIFS(Master!$V$2:$V$2978,Master!$O$2:$O$2978,B243)</f>
        <v>0</v>
      </c>
      <c r="G243" s="465" t="n">
        <f aca="false">IFERROR(F243/C243,0)</f>
        <v>0</v>
      </c>
    </row>
    <row r="244" customFormat="false" ht="15" hidden="false" customHeight="false" outlineLevel="0" collapsed="false">
      <c r="A244" s="463"/>
      <c r="B244" s="480"/>
      <c r="C244" s="464" t="n">
        <f aca="false">SUMIFS(Master!$P$2:$P$2978,Master!$O$2:$O$2978,B244)</f>
        <v>0</v>
      </c>
      <c r="D244" s="464" t="n">
        <f aca="false">SUMIFS(Master!$S$2:$S$2978,Master!$O$2:$O$2978,B244)</f>
        <v>0</v>
      </c>
      <c r="E244" s="464" t="n">
        <f aca="false">IFERROR(D244/C244,0)</f>
        <v>0</v>
      </c>
      <c r="F244" s="464" t="n">
        <f aca="false">SUMIFS(Master!$V$2:$V$2978,Master!$O$2:$O$2978,B244)</f>
        <v>0</v>
      </c>
      <c r="G244" s="465" t="n">
        <f aca="false">IFERROR(F244/C244,0)</f>
        <v>0</v>
      </c>
    </row>
    <row r="245" customFormat="false" ht="15" hidden="false" customHeight="false" outlineLevel="0" collapsed="false">
      <c r="A245" s="480"/>
      <c r="B245" s="480"/>
      <c r="C245" s="464" t="n">
        <f aca="false">SUMIFS(Master!$P$2:$P$2978,Master!$O$2:$O$2978,B245)</f>
        <v>0</v>
      </c>
      <c r="D245" s="464" t="n">
        <f aca="false">SUMIFS(Master!$S$2:$S$2978,Master!$O$2:$O$2978,B245)</f>
        <v>0</v>
      </c>
      <c r="E245" s="464" t="n">
        <f aca="false">IFERROR(D245/C245,0)</f>
        <v>0</v>
      </c>
      <c r="F245" s="464" t="n">
        <f aca="false">SUMIFS(Master!$V$2:$V$2978,Master!$O$2:$O$2978,B245)</f>
        <v>0</v>
      </c>
      <c r="G245" s="465" t="n">
        <f aca="false">IFERROR(F245/C245,0)</f>
        <v>0</v>
      </c>
    </row>
    <row r="246" customFormat="false" ht="15" hidden="false" customHeight="false" outlineLevel="0" collapsed="false">
      <c r="A246" s="463"/>
      <c r="B246" s="480"/>
      <c r="C246" s="464" t="n">
        <f aca="false">SUMIFS(Master!$P$2:$P$2978,Master!$O$2:$O$2978,B246)</f>
        <v>0</v>
      </c>
      <c r="D246" s="464" t="n">
        <f aca="false">SUMIFS(Master!$S$2:$S$2978,Master!$O$2:$O$2978,B246)</f>
        <v>0</v>
      </c>
      <c r="E246" s="464" t="n">
        <f aca="false">IFERROR(D246/C246,0)</f>
        <v>0</v>
      </c>
      <c r="F246" s="464" t="n">
        <f aca="false">SUMIFS(Master!$V$2:$V$2978,Master!$O$2:$O$2978,B246)</f>
        <v>0</v>
      </c>
      <c r="G246" s="465" t="n">
        <f aca="false">IFERROR(F246/C246,0)</f>
        <v>0</v>
      </c>
    </row>
    <row r="247" customFormat="false" ht="15" hidden="false" customHeight="false" outlineLevel="0" collapsed="false">
      <c r="A247" s="463"/>
      <c r="B247" s="480"/>
      <c r="C247" s="464" t="n">
        <f aca="false">SUMIFS(Master!$P$2:$P$2978,Master!$O$2:$O$2978,B247)</f>
        <v>0</v>
      </c>
      <c r="D247" s="464" t="n">
        <f aca="false">SUMIFS(Master!$S$2:$S$2978,Master!$O$2:$O$2978,B247)</f>
        <v>0</v>
      </c>
      <c r="E247" s="464" t="n">
        <f aca="false">IFERROR(D247/C247,0)</f>
        <v>0</v>
      </c>
      <c r="F247" s="464" t="n">
        <f aca="false">SUMIFS(Master!$V$2:$V$2978,Master!$O$2:$O$2978,B247)</f>
        <v>0</v>
      </c>
      <c r="G247" s="465" t="n">
        <f aca="false">IFERROR(F247/C247,0)</f>
        <v>0</v>
      </c>
    </row>
    <row r="248" customFormat="false" ht="15" hidden="false" customHeight="false" outlineLevel="0" collapsed="false">
      <c r="A248" s="480"/>
      <c r="B248" s="480"/>
      <c r="C248" s="464" t="n">
        <f aca="false">SUMIFS(Master!$P$2:$P$2978,Master!$O$2:$O$2978,B248)</f>
        <v>0</v>
      </c>
      <c r="D248" s="464" t="n">
        <f aca="false">SUMIFS(Master!$S$2:$S$2978,Master!$O$2:$O$2978,B248)</f>
        <v>0</v>
      </c>
      <c r="E248" s="464" t="n">
        <f aca="false">IFERROR(D248/C248,0)</f>
        <v>0</v>
      </c>
      <c r="F248" s="464" t="n">
        <f aca="false">SUMIFS(Master!$V$2:$V$2978,Master!$O$2:$O$2978,B248)</f>
        <v>0</v>
      </c>
      <c r="G248" s="465" t="n">
        <f aca="false">IFERROR(F248/C248,0)</f>
        <v>0</v>
      </c>
    </row>
    <row r="249" customFormat="false" ht="15" hidden="false" customHeight="false" outlineLevel="0" collapsed="false">
      <c r="A249" s="480"/>
      <c r="B249" s="480"/>
      <c r="C249" s="464" t="n">
        <f aca="false">SUMIFS(Master!$P$2:$P$2978,Master!$O$2:$O$2978,B249)</f>
        <v>0</v>
      </c>
      <c r="D249" s="464" t="n">
        <f aca="false">SUMIFS(Master!$S$2:$S$2978,Master!$O$2:$O$2978,B249)</f>
        <v>0</v>
      </c>
      <c r="E249" s="464" t="n">
        <f aca="false">IFERROR(D249/C249,0)</f>
        <v>0</v>
      </c>
      <c r="F249" s="464" t="n">
        <f aca="false">SUMIFS(Master!$V$2:$V$2978,Master!$O$2:$O$2978,B249)</f>
        <v>0</v>
      </c>
      <c r="G249" s="465" t="n">
        <f aca="false">IFERROR(F249/C249,0)</f>
        <v>0</v>
      </c>
    </row>
    <row r="250" customFormat="false" ht="15" hidden="false" customHeight="false" outlineLevel="0" collapsed="false">
      <c r="A250" s="480"/>
      <c r="B250" s="480"/>
      <c r="C250" s="464" t="n">
        <f aca="false">SUMIFS(Master!$P$2:$P$2978,Master!$O$2:$O$2978,B250)</f>
        <v>0</v>
      </c>
      <c r="D250" s="464" t="n">
        <f aca="false">SUMIFS(Master!$S$2:$S$2978,Master!$O$2:$O$2978,B250)</f>
        <v>0</v>
      </c>
      <c r="E250" s="464" t="n">
        <f aca="false">IFERROR(D250/C250,0)</f>
        <v>0</v>
      </c>
      <c r="F250" s="464" t="n">
        <f aca="false">SUMIFS(Master!$V$2:$V$2978,Master!$O$2:$O$2978,B250)</f>
        <v>0</v>
      </c>
      <c r="G250" s="465" t="n">
        <f aca="false">IFERROR(F250/C250,0)</f>
        <v>0</v>
      </c>
    </row>
    <row r="251" customFormat="false" ht="15" hidden="false" customHeight="false" outlineLevel="0" collapsed="false">
      <c r="A251" s="463"/>
      <c r="B251" s="480"/>
      <c r="C251" s="464" t="n">
        <f aca="false">SUMIFS(Master!$P$2:$P$2978,Master!$O$2:$O$2978,B251)</f>
        <v>0</v>
      </c>
      <c r="D251" s="464" t="n">
        <f aca="false">SUMIFS(Master!$S$2:$S$2978,Master!$O$2:$O$2978,B251)</f>
        <v>0</v>
      </c>
      <c r="E251" s="464" t="n">
        <f aca="false">IFERROR(D251/C251,0)</f>
        <v>0</v>
      </c>
      <c r="F251" s="464" t="n">
        <f aca="false">SUMIFS(Master!$V$2:$V$2978,Master!$O$2:$O$2978,B251)</f>
        <v>0</v>
      </c>
      <c r="G251" s="465" t="n">
        <f aca="false">IFERROR(F251/C251,0)</f>
        <v>0</v>
      </c>
    </row>
    <row r="252" customFormat="false" ht="15" hidden="false" customHeight="false" outlineLevel="0" collapsed="false">
      <c r="A252" s="463"/>
      <c r="B252" s="480"/>
      <c r="C252" s="464" t="n">
        <f aca="false">SUMIFS(Master!$P$2:$P$2978,Master!$O$2:$O$2978,B252)</f>
        <v>0</v>
      </c>
      <c r="D252" s="464" t="n">
        <f aca="false">SUMIFS(Master!$S$2:$S$2978,Master!$O$2:$O$2978,B252)</f>
        <v>0</v>
      </c>
      <c r="E252" s="464" t="n">
        <f aca="false">IFERROR(D252/C252,0)</f>
        <v>0</v>
      </c>
      <c r="F252" s="464" t="n">
        <f aca="false">SUMIFS(Master!$V$2:$V$2978,Master!$O$2:$O$2978,B252)</f>
        <v>0</v>
      </c>
      <c r="G252" s="465" t="n">
        <f aca="false">IFERROR(F252/C252,0)</f>
        <v>0</v>
      </c>
    </row>
    <row r="253" customFormat="false" ht="15" hidden="false" customHeight="false" outlineLevel="0" collapsed="false">
      <c r="A253" s="480"/>
      <c r="B253" s="480"/>
      <c r="C253" s="464" t="n">
        <f aca="false">SUMIFS(Master!$P$2:$P$2978,Master!$O$2:$O$2978,B253)</f>
        <v>0</v>
      </c>
      <c r="D253" s="464" t="n">
        <f aca="false">SUMIFS(Master!$S$2:$S$2978,Master!$O$2:$O$2978,B253)</f>
        <v>0</v>
      </c>
      <c r="E253" s="464" t="n">
        <f aca="false">IFERROR(D253/C253,0)</f>
        <v>0</v>
      </c>
      <c r="F253" s="464" t="n">
        <f aca="false">SUMIFS(Master!$V$2:$V$2978,Master!$O$2:$O$2978,B253)</f>
        <v>0</v>
      </c>
      <c r="G253" s="465" t="n">
        <f aca="false">IFERROR(F253/C253,0)</f>
        <v>0</v>
      </c>
    </row>
    <row r="254" customFormat="false" ht="15" hidden="false" customHeight="false" outlineLevel="0" collapsed="false">
      <c r="A254" s="463"/>
      <c r="B254" s="480"/>
      <c r="C254" s="464" t="n">
        <f aca="false">SUMIFS(Master!$P$2:$P$2978,Master!$O$2:$O$2978,B254)</f>
        <v>0</v>
      </c>
      <c r="D254" s="464" t="n">
        <f aca="false">SUMIFS(Master!$S$2:$S$2978,Master!$O$2:$O$2978,B254)</f>
        <v>0</v>
      </c>
      <c r="E254" s="464" t="n">
        <f aca="false">IFERROR(D254/C254,0)</f>
        <v>0</v>
      </c>
      <c r="F254" s="464" t="n">
        <f aca="false">SUMIFS(Master!$V$2:$V$2978,Master!$O$2:$O$2978,B254)</f>
        <v>0</v>
      </c>
      <c r="G254" s="465" t="n">
        <f aca="false">IFERROR(F254/C254,0)</f>
        <v>0</v>
      </c>
    </row>
    <row r="255" customFormat="false" ht="15" hidden="false" customHeight="false" outlineLevel="0" collapsed="false">
      <c r="A255" s="463"/>
      <c r="B255" s="480"/>
      <c r="C255" s="464" t="n">
        <f aca="false">SUMIFS(Master!$P$2:$P$2978,Master!$O$2:$O$2978,B255)</f>
        <v>0</v>
      </c>
      <c r="D255" s="464" t="n">
        <f aca="false">SUMIFS(Master!$S$2:$S$2978,Master!$O$2:$O$2978,B255)</f>
        <v>0</v>
      </c>
      <c r="E255" s="464" t="n">
        <f aca="false">IFERROR(D255/C255,0)</f>
        <v>0</v>
      </c>
      <c r="F255" s="464" t="n">
        <f aca="false">SUMIFS(Master!$V$2:$V$2978,Master!$O$2:$O$2978,B255)</f>
        <v>0</v>
      </c>
      <c r="G255" s="465" t="n">
        <f aca="false">IFERROR(F255/C255,0)</f>
        <v>0</v>
      </c>
    </row>
    <row r="256" customFormat="false" ht="15" hidden="false" customHeight="false" outlineLevel="0" collapsed="false">
      <c r="A256" s="480"/>
      <c r="B256" s="480"/>
      <c r="C256" s="464" t="n">
        <f aca="false">SUMIFS(Master!$P$2:$P$2978,Master!$O$2:$O$2978,B256)</f>
        <v>0</v>
      </c>
      <c r="D256" s="464" t="n">
        <f aca="false">SUMIFS(Master!$S$2:$S$2978,Master!$O$2:$O$2978,B256)</f>
        <v>0</v>
      </c>
      <c r="E256" s="464" t="n">
        <f aca="false">IFERROR(D256/C256,0)</f>
        <v>0</v>
      </c>
      <c r="F256" s="464" t="n">
        <f aca="false">SUMIFS(Master!$V$2:$V$2978,Master!$O$2:$O$2978,B256)</f>
        <v>0</v>
      </c>
      <c r="G256" s="465" t="n">
        <f aca="false">IFERROR(F256/C256,0)</f>
        <v>0</v>
      </c>
    </row>
    <row r="257" customFormat="false" ht="15" hidden="false" customHeight="false" outlineLevel="0" collapsed="false">
      <c r="A257" s="480"/>
      <c r="B257" s="480"/>
      <c r="C257" s="464" t="n">
        <f aca="false">SUMIFS(Master!$P$2:$P$2978,Master!$O$2:$O$2978,B257)</f>
        <v>0</v>
      </c>
      <c r="D257" s="464" t="n">
        <f aca="false">SUMIFS(Master!$S$2:$S$2978,Master!$O$2:$O$2978,B257)</f>
        <v>0</v>
      </c>
      <c r="E257" s="464" t="n">
        <f aca="false">IFERROR(D257/C257,0)</f>
        <v>0</v>
      </c>
      <c r="F257" s="464" t="n">
        <f aca="false">SUMIFS(Master!$V$2:$V$2978,Master!$O$2:$O$2978,B257)</f>
        <v>0</v>
      </c>
      <c r="G257" s="465" t="n">
        <f aca="false">IFERROR(F257/C257,0)</f>
        <v>0</v>
      </c>
    </row>
    <row r="258" customFormat="false" ht="15" hidden="false" customHeight="false" outlineLevel="0" collapsed="false">
      <c r="A258" s="463"/>
      <c r="B258" s="480"/>
      <c r="C258" s="464" t="n">
        <f aca="false">SUMIFS(Master!$P$2:$P$2978,Master!$O$2:$O$2978,B258)</f>
        <v>0</v>
      </c>
      <c r="D258" s="464" t="n">
        <f aca="false">SUMIFS(Master!$S$2:$S$2978,Master!$O$2:$O$2978,B258)</f>
        <v>0</v>
      </c>
      <c r="E258" s="464" t="n">
        <f aca="false">IFERROR(D258/C258,0)</f>
        <v>0</v>
      </c>
      <c r="F258" s="464" t="n">
        <f aca="false">SUMIFS(Master!$V$2:$V$2978,Master!$O$2:$O$2978,B258)</f>
        <v>0</v>
      </c>
      <c r="G258" s="465" t="n">
        <f aca="false">IFERROR(F258/C258,0)</f>
        <v>0</v>
      </c>
    </row>
    <row r="259" customFormat="false" ht="15" hidden="false" customHeight="false" outlineLevel="0" collapsed="false">
      <c r="A259" s="480"/>
      <c r="B259" s="480"/>
      <c r="C259" s="464" t="n">
        <f aca="false">SUMIFS(Master!$P$2:$P$2978,Master!$O$2:$O$2978,B259)</f>
        <v>0</v>
      </c>
      <c r="D259" s="464" t="n">
        <f aca="false">SUMIFS(Master!$S$2:$S$2978,Master!$O$2:$O$2978,B259)</f>
        <v>0</v>
      </c>
      <c r="E259" s="464" t="n">
        <f aca="false">IFERROR(D259/C259,0)</f>
        <v>0</v>
      </c>
      <c r="F259" s="464" t="n">
        <f aca="false">SUMIFS(Master!$V$2:$V$2978,Master!$O$2:$O$2978,B259)</f>
        <v>0</v>
      </c>
      <c r="G259" s="465" t="n">
        <f aca="false">IFERROR(F259/C259,0)</f>
        <v>0</v>
      </c>
    </row>
    <row r="260" customFormat="false" ht="15" hidden="false" customHeight="false" outlineLevel="0" collapsed="false">
      <c r="A260" s="480"/>
      <c r="B260" s="480"/>
      <c r="C260" s="464" t="n">
        <f aca="false">SUMIFS(Master!$P$2:$P$2978,Master!$O$2:$O$2978,B260)</f>
        <v>0</v>
      </c>
      <c r="D260" s="464" t="n">
        <f aca="false">SUMIFS(Master!$S$2:$S$2978,Master!$O$2:$O$2978,B260)</f>
        <v>0</v>
      </c>
      <c r="E260" s="464" t="n">
        <f aca="false">IFERROR(D260/C260,0)</f>
        <v>0</v>
      </c>
      <c r="F260" s="464" t="n">
        <f aca="false">SUMIFS(Master!$V$2:$V$2978,Master!$O$2:$O$2978,B260)</f>
        <v>0</v>
      </c>
      <c r="G260" s="465" t="n">
        <f aca="false">IFERROR(F260/C260,0)</f>
        <v>0</v>
      </c>
    </row>
    <row r="261" customFormat="false" ht="15" hidden="false" customHeight="false" outlineLevel="0" collapsed="false">
      <c r="A261" s="480"/>
      <c r="B261" s="480"/>
      <c r="C261" s="464" t="n">
        <f aca="false">SUMIFS(Master!$P$2:$P$2978,Master!$O$2:$O$2978,B261)</f>
        <v>0</v>
      </c>
      <c r="D261" s="464" t="n">
        <f aca="false">SUMIFS(Master!$S$2:$S$2978,Master!$O$2:$O$2978,B261)</f>
        <v>0</v>
      </c>
      <c r="E261" s="464" t="n">
        <f aca="false">IFERROR(D261/C261,0)</f>
        <v>0</v>
      </c>
      <c r="F261" s="464" t="n">
        <f aca="false">SUMIFS(Master!$V$2:$V$2978,Master!$O$2:$O$2978,B261)</f>
        <v>0</v>
      </c>
      <c r="G261" s="465" t="n">
        <f aca="false">IFERROR(F261/C261,0)</f>
        <v>0</v>
      </c>
    </row>
    <row r="262" customFormat="false" ht="15" hidden="false" customHeight="false" outlineLevel="0" collapsed="false">
      <c r="A262" s="480"/>
      <c r="B262" s="480"/>
      <c r="C262" s="464" t="n">
        <f aca="false">SUMIFS(Master!$P$2:$P$2978,Master!$O$2:$O$2978,B262)</f>
        <v>0</v>
      </c>
      <c r="D262" s="464" t="n">
        <f aca="false">SUMIFS(Master!$S$2:$S$2978,Master!$O$2:$O$2978,B262)</f>
        <v>0</v>
      </c>
      <c r="E262" s="464" t="n">
        <f aca="false">IFERROR(D262/C262,0)</f>
        <v>0</v>
      </c>
      <c r="F262" s="464" t="n">
        <f aca="false">SUMIFS(Master!$V$2:$V$2978,Master!$O$2:$O$2978,B262)</f>
        <v>0</v>
      </c>
      <c r="G262" s="465" t="n">
        <f aca="false">IFERROR(F262/C262,0)</f>
        <v>0</v>
      </c>
    </row>
    <row r="263" customFormat="false" ht="15" hidden="false" customHeight="false" outlineLevel="0" collapsed="false">
      <c r="A263" s="480"/>
      <c r="B263" s="480"/>
      <c r="C263" s="464" t="n">
        <f aca="false">SUMIFS(Master!$P$2:$P$2978,Master!$O$2:$O$2978,B263)</f>
        <v>0</v>
      </c>
      <c r="D263" s="464" t="n">
        <f aca="false">SUMIFS(Master!$S$2:$S$2978,Master!$O$2:$O$2978,B263)</f>
        <v>0</v>
      </c>
      <c r="E263" s="464" t="n">
        <f aca="false">IFERROR(D263/C263,0)</f>
        <v>0</v>
      </c>
      <c r="F263" s="464" t="n">
        <f aca="false">SUMIFS(Master!$V$2:$V$2978,Master!$O$2:$O$2978,B263)</f>
        <v>0</v>
      </c>
      <c r="G263" s="465" t="n">
        <f aca="false">IFERROR(F263/C263,0)</f>
        <v>0</v>
      </c>
    </row>
    <row r="264" customFormat="false" ht="15" hidden="false" customHeight="false" outlineLevel="0" collapsed="false">
      <c r="A264" s="480"/>
      <c r="B264" s="480"/>
      <c r="C264" s="464" t="n">
        <f aca="false">SUMIFS(Master!$P$2:$P$2978,Master!$O$2:$O$2978,B264)</f>
        <v>0</v>
      </c>
      <c r="D264" s="464" t="n">
        <f aca="false">SUMIFS(Master!$S$2:$S$2978,Master!$O$2:$O$2978,B264)</f>
        <v>0</v>
      </c>
      <c r="E264" s="464" t="n">
        <f aca="false">IFERROR(D264/C264,0)</f>
        <v>0</v>
      </c>
      <c r="F264" s="464" t="n">
        <f aca="false">SUMIFS(Master!$V$2:$V$2978,Master!$O$2:$O$2978,B264)</f>
        <v>0</v>
      </c>
      <c r="G264" s="465" t="n">
        <f aca="false">IFERROR(F264/C264,0)</f>
        <v>0</v>
      </c>
    </row>
    <row r="265" customFormat="false" ht="15" hidden="false" customHeight="false" outlineLevel="0" collapsed="false">
      <c r="A265" s="480"/>
      <c r="B265" s="480"/>
      <c r="C265" s="464" t="n">
        <f aca="false">SUMIFS(Master!$P$2:$P$2978,Master!$O$2:$O$2978,B265)</f>
        <v>0</v>
      </c>
      <c r="D265" s="464" t="n">
        <f aca="false">SUMIFS(Master!$S$2:$S$2978,Master!$O$2:$O$2978,B265)</f>
        <v>0</v>
      </c>
      <c r="E265" s="464" t="n">
        <f aca="false">IFERROR(D265/C265,0)</f>
        <v>0</v>
      </c>
      <c r="F265" s="464" t="n">
        <f aca="false">SUMIFS(Master!$V$2:$V$2978,Master!$O$2:$O$2978,B265)</f>
        <v>0</v>
      </c>
      <c r="G265" s="465" t="n">
        <f aca="false">IFERROR(F265/C265,0)</f>
        <v>0</v>
      </c>
    </row>
    <row r="266" customFormat="false" ht="15" hidden="false" customHeight="false" outlineLevel="0" collapsed="false">
      <c r="A266" s="480"/>
      <c r="B266" s="480"/>
      <c r="C266" s="464" t="n">
        <f aca="false">SUMIFS(Master!$P$2:$P$2978,Master!$O$2:$O$2978,B266)</f>
        <v>0</v>
      </c>
      <c r="D266" s="464" t="n">
        <f aca="false">SUMIFS(Master!$S$2:$S$2978,Master!$O$2:$O$2978,B266)</f>
        <v>0</v>
      </c>
      <c r="E266" s="464" t="n">
        <f aca="false">IFERROR(D266/C266,0)</f>
        <v>0</v>
      </c>
      <c r="F266" s="464" t="n">
        <f aca="false">SUMIFS(Master!$V$2:$V$2978,Master!$O$2:$O$2978,B266)</f>
        <v>0</v>
      </c>
      <c r="G266" s="465" t="n">
        <f aca="false">IFERROR(F266/C266,0)</f>
        <v>0</v>
      </c>
    </row>
    <row r="267" customFormat="false" ht="15" hidden="false" customHeight="false" outlineLevel="0" collapsed="false">
      <c r="A267" s="480"/>
      <c r="B267" s="480"/>
      <c r="C267" s="464" t="n">
        <f aca="false">SUMIFS(Master!$P$2:$P$2978,Master!$O$2:$O$2978,B267)</f>
        <v>0</v>
      </c>
      <c r="D267" s="464" t="n">
        <f aca="false">SUMIFS(Master!$S$2:$S$2978,Master!$O$2:$O$2978,B267)</f>
        <v>0</v>
      </c>
      <c r="E267" s="464" t="n">
        <f aca="false">IFERROR(D267/C267,0)</f>
        <v>0</v>
      </c>
      <c r="F267" s="464" t="n">
        <f aca="false">SUMIFS(Master!$V$2:$V$2978,Master!$O$2:$O$2978,B267)</f>
        <v>0</v>
      </c>
      <c r="G267" s="465" t="n">
        <f aca="false">IFERROR(F267/C267,0)</f>
        <v>0</v>
      </c>
    </row>
    <row r="268" customFormat="false" ht="15" hidden="false" customHeight="false" outlineLevel="0" collapsed="false">
      <c r="A268" s="480"/>
      <c r="B268" s="480"/>
      <c r="C268" s="464" t="n">
        <f aca="false">SUMIFS(Master!$P$2:$P$2978,Master!$O$2:$O$2978,B268)</f>
        <v>0</v>
      </c>
      <c r="D268" s="464" t="n">
        <f aca="false">SUMIFS(Master!$S$2:$S$2978,Master!$O$2:$O$2978,B268)</f>
        <v>0</v>
      </c>
      <c r="E268" s="464" t="n">
        <f aca="false">IFERROR(D268/C268,0)</f>
        <v>0</v>
      </c>
      <c r="F268" s="464" t="n">
        <f aca="false">SUMIFS(Master!$V$2:$V$2978,Master!$O$2:$O$2978,B268)</f>
        <v>0</v>
      </c>
      <c r="G268" s="465" t="n">
        <f aca="false">IFERROR(F268/C268,0)</f>
        <v>0</v>
      </c>
    </row>
    <row r="269" customFormat="false" ht="15" hidden="false" customHeight="false" outlineLevel="0" collapsed="false">
      <c r="A269" s="480"/>
      <c r="B269" s="480"/>
      <c r="C269" s="464" t="n">
        <f aca="false">SUMIFS(Master!$P$2:$P$2978,Master!$O$2:$O$2978,B269)</f>
        <v>0</v>
      </c>
      <c r="D269" s="464" t="n">
        <f aca="false">SUMIFS(Master!$S$2:$S$2978,Master!$O$2:$O$2978,B269)</f>
        <v>0</v>
      </c>
      <c r="E269" s="464" t="n">
        <f aca="false">IFERROR(D269/C269,0)</f>
        <v>0</v>
      </c>
      <c r="F269" s="464" t="n">
        <f aca="false">SUMIFS(Master!$V$2:$V$2978,Master!$O$2:$O$2978,B269)</f>
        <v>0</v>
      </c>
      <c r="G269" s="465" t="n">
        <f aca="false">IFERROR(F269/C269,0)</f>
        <v>0</v>
      </c>
    </row>
    <row r="270" customFormat="false" ht="15" hidden="false" customHeight="false" outlineLevel="0" collapsed="false">
      <c r="A270" s="480"/>
      <c r="B270" s="480"/>
      <c r="C270" s="464" t="n">
        <f aca="false">SUMIFS(Master!$P$2:$P$2978,Master!$O$2:$O$2978,B270)</f>
        <v>0</v>
      </c>
      <c r="D270" s="464" t="n">
        <f aca="false">SUMIFS(Master!$S$2:$S$2978,Master!$O$2:$O$2978,B270)</f>
        <v>0</v>
      </c>
      <c r="E270" s="464" t="n">
        <f aca="false">IFERROR(D270/C270,0)</f>
        <v>0</v>
      </c>
      <c r="F270" s="464" t="n">
        <f aca="false">SUMIFS(Master!$V$2:$V$2978,Master!$O$2:$O$2978,B270)</f>
        <v>0</v>
      </c>
      <c r="G270" s="465" t="n">
        <f aca="false">IFERROR(F270/C270,0)</f>
        <v>0</v>
      </c>
    </row>
    <row r="271" customFormat="false" ht="15" hidden="false" customHeight="false" outlineLevel="0" collapsed="false">
      <c r="A271" s="480"/>
      <c r="B271" s="480"/>
      <c r="C271" s="464" t="n">
        <f aca="false">SUMIFS(Master!$P$2:$P$2978,Master!$O$2:$O$2978,B271)</f>
        <v>0</v>
      </c>
      <c r="D271" s="464" t="n">
        <f aca="false">SUMIFS(Master!$S$2:$S$2978,Master!$O$2:$O$2978,B271)</f>
        <v>0</v>
      </c>
      <c r="E271" s="464" t="n">
        <f aca="false">IFERROR(D271/C271,0)</f>
        <v>0</v>
      </c>
      <c r="F271" s="464" t="n">
        <f aca="false">SUMIFS(Master!$V$2:$V$2978,Master!$O$2:$O$2978,B271)</f>
        <v>0</v>
      </c>
      <c r="G271" s="465" t="n">
        <f aca="false">IFERROR(F271/C271,0)</f>
        <v>0</v>
      </c>
    </row>
    <row r="272" customFormat="false" ht="15" hidden="false" customHeight="false" outlineLevel="0" collapsed="false">
      <c r="A272" s="480"/>
      <c r="B272" s="480"/>
      <c r="C272" s="464" t="n">
        <f aca="false">SUMIFS(Master!$P$2:$P$2978,Master!$O$2:$O$2978,B272)</f>
        <v>0</v>
      </c>
      <c r="D272" s="464" t="n">
        <f aca="false">SUMIFS(Master!$S$2:$S$2978,Master!$O$2:$O$2978,B272)</f>
        <v>0</v>
      </c>
      <c r="E272" s="464" t="n">
        <f aca="false">IFERROR(D272/C272,0)</f>
        <v>0</v>
      </c>
      <c r="F272" s="464" t="n">
        <f aca="false">SUMIFS(Master!$V$2:$V$2978,Master!$O$2:$O$2978,B272)</f>
        <v>0</v>
      </c>
      <c r="G272" s="465" t="n">
        <f aca="false">IFERROR(F272/C272,0)</f>
        <v>0</v>
      </c>
    </row>
    <row r="273" customFormat="false" ht="15" hidden="false" customHeight="false" outlineLevel="0" collapsed="false">
      <c r="A273" s="480"/>
      <c r="B273" s="480"/>
      <c r="C273" s="464" t="n">
        <f aca="false">SUMIFS(Master!$P$2:$P$2978,Master!$O$2:$O$2978,B273)</f>
        <v>0</v>
      </c>
      <c r="D273" s="464" t="n">
        <f aca="false">SUMIFS(Master!$S$2:$S$2978,Master!$O$2:$O$2978,B273)</f>
        <v>0</v>
      </c>
      <c r="E273" s="464" t="n">
        <f aca="false">IFERROR(D273/C273,0)</f>
        <v>0</v>
      </c>
      <c r="F273" s="464" t="n">
        <f aca="false">SUMIFS(Master!$V$2:$V$2978,Master!$O$2:$O$2978,B273)</f>
        <v>0</v>
      </c>
      <c r="G273" s="465" t="n">
        <f aca="false">IFERROR(F273/C273,0)</f>
        <v>0</v>
      </c>
    </row>
    <row r="274" customFormat="false" ht="15" hidden="false" customHeight="false" outlineLevel="0" collapsed="false">
      <c r="A274" s="467"/>
      <c r="B274" s="480"/>
      <c r="C274" s="464" t="n">
        <f aca="false">SUMIFS(Master!$P$2:$P$2978,Master!$O$2:$O$2978,B274)</f>
        <v>0</v>
      </c>
      <c r="D274" s="464" t="n">
        <f aca="false">SUMIFS(Master!$S$2:$S$2978,Master!$O$2:$O$2978,B274)</f>
        <v>0</v>
      </c>
      <c r="E274" s="464" t="n">
        <f aca="false">IFERROR(D274/C274,0)</f>
        <v>0</v>
      </c>
      <c r="F274" s="464" t="n">
        <f aca="false">SUMIFS(Master!$V$2:$V$2978,Master!$O$2:$O$2978,B274)</f>
        <v>0</v>
      </c>
      <c r="G274" s="465" t="n">
        <f aca="false">IFERROR(F274/C274,0)</f>
        <v>0</v>
      </c>
    </row>
    <row r="275" customFormat="false" ht="15" hidden="false" customHeight="false" outlineLevel="0" collapsed="false">
      <c r="A275" s="480"/>
      <c r="B275" s="480"/>
      <c r="C275" s="464" t="n">
        <f aca="false">SUMIFS(Master!$P$2:$P$2978,Master!$O$2:$O$2978,B275)</f>
        <v>0</v>
      </c>
      <c r="D275" s="464" t="n">
        <f aca="false">SUMIFS(Master!$S$2:$S$2978,Master!$O$2:$O$2978,B275)</f>
        <v>0</v>
      </c>
      <c r="E275" s="464" t="n">
        <f aca="false">IFERROR(D275/C275,0)</f>
        <v>0</v>
      </c>
      <c r="F275" s="464" t="n">
        <f aca="false">SUMIFS(Master!$V$2:$V$2978,Master!$O$2:$O$2978,B275)</f>
        <v>0</v>
      </c>
      <c r="G275" s="465" t="n">
        <f aca="false">IFERROR(F275/C275,0)</f>
        <v>0</v>
      </c>
    </row>
    <row r="276" customFormat="false" ht="15" hidden="false" customHeight="false" outlineLevel="0" collapsed="false">
      <c r="A276" s="463"/>
      <c r="B276" s="480"/>
      <c r="C276" s="464" t="n">
        <f aca="false">SUMIFS(Master!$P$2:$P$2978,Master!$O$2:$O$2978,B276)</f>
        <v>0</v>
      </c>
      <c r="D276" s="464" t="n">
        <f aca="false">SUMIFS(Master!$S$2:$S$2978,Master!$O$2:$O$2978,B276)</f>
        <v>0</v>
      </c>
      <c r="E276" s="464" t="n">
        <f aca="false">IFERROR(D276/C276,0)</f>
        <v>0</v>
      </c>
      <c r="F276" s="464" t="n">
        <f aca="false">SUMIFS(Master!$V$2:$V$2978,Master!$O$2:$O$2978,B276)</f>
        <v>0</v>
      </c>
      <c r="G276" s="465" t="n">
        <f aca="false">IFERROR(F276/C276,0)</f>
        <v>0</v>
      </c>
    </row>
    <row r="277" customFormat="false" ht="15" hidden="false" customHeight="false" outlineLevel="0" collapsed="false">
      <c r="A277" s="480"/>
      <c r="B277" s="480"/>
      <c r="C277" s="464" t="n">
        <f aca="false">SUMIFS(Master!$P$2:$P$2978,Master!$O$2:$O$2978,B277)</f>
        <v>0</v>
      </c>
      <c r="D277" s="464" t="n">
        <f aca="false">SUMIFS(Master!$S$2:$S$2978,Master!$O$2:$O$2978,B277)</f>
        <v>0</v>
      </c>
      <c r="E277" s="464" t="n">
        <f aca="false">IFERROR(D277/C277,0)</f>
        <v>0</v>
      </c>
      <c r="F277" s="464" t="n">
        <f aca="false">SUMIFS(Master!$V$2:$V$2978,Master!$O$2:$O$2978,B277)</f>
        <v>0</v>
      </c>
      <c r="G277" s="465" t="n">
        <f aca="false">IFERROR(F277/C277,0)</f>
        <v>0</v>
      </c>
    </row>
    <row r="278" customFormat="false" ht="15" hidden="false" customHeight="false" outlineLevel="0" collapsed="false">
      <c r="A278" s="480"/>
      <c r="B278" s="480"/>
      <c r="C278" s="464" t="n">
        <f aca="false">SUMIFS(Master!$P$2:$P$2978,Master!$O$2:$O$2978,B278)</f>
        <v>0</v>
      </c>
      <c r="D278" s="464" t="n">
        <f aca="false">SUMIFS(Master!$S$2:$S$2978,Master!$O$2:$O$2978,B278)</f>
        <v>0</v>
      </c>
      <c r="E278" s="464" t="n">
        <f aca="false">IFERROR(D278/C278,0)</f>
        <v>0</v>
      </c>
      <c r="F278" s="464" t="n">
        <f aca="false">SUMIFS(Master!$V$2:$V$2978,Master!$O$2:$O$2978,B278)</f>
        <v>0</v>
      </c>
      <c r="G278" s="465" t="n">
        <f aca="false">IFERROR(F278/C278,0)</f>
        <v>0</v>
      </c>
    </row>
    <row r="279" customFormat="false" ht="15" hidden="false" customHeight="false" outlineLevel="0" collapsed="false">
      <c r="A279" s="463"/>
      <c r="B279" s="480"/>
      <c r="C279" s="464" t="n">
        <f aca="false">SUMIFS(Master!$P$2:$P$2978,Master!$O$2:$O$2978,B279)</f>
        <v>0</v>
      </c>
      <c r="D279" s="464" t="n">
        <f aca="false">SUMIFS(Master!$S$2:$S$2978,Master!$O$2:$O$2978,B279)</f>
        <v>0</v>
      </c>
      <c r="E279" s="464" t="n">
        <f aca="false">IFERROR(D279/C279,0)</f>
        <v>0</v>
      </c>
      <c r="F279" s="464" t="n">
        <f aca="false">SUMIFS(Master!$V$2:$V$2978,Master!$O$2:$O$2978,B279)</f>
        <v>0</v>
      </c>
      <c r="G279" s="465" t="n">
        <f aca="false">IFERROR(F279/C279,0)</f>
        <v>0</v>
      </c>
    </row>
    <row r="280" customFormat="false" ht="15" hidden="false" customHeight="false" outlineLevel="0" collapsed="false">
      <c r="A280" s="463"/>
      <c r="B280" s="480"/>
      <c r="C280" s="464" t="n">
        <f aca="false">SUMIFS(Master!$P$2:$P$2978,Master!$O$2:$O$2978,B280)</f>
        <v>0</v>
      </c>
      <c r="D280" s="464" t="n">
        <f aca="false">SUMIFS(Master!$S$2:$S$2978,Master!$O$2:$O$2978,B280)</f>
        <v>0</v>
      </c>
      <c r="E280" s="464" t="n">
        <f aca="false">IFERROR(D280/C280,0)</f>
        <v>0</v>
      </c>
      <c r="F280" s="464" t="n">
        <f aca="false">SUMIFS(Master!$V$2:$V$2978,Master!$O$2:$O$2978,B280)</f>
        <v>0</v>
      </c>
      <c r="G280" s="465" t="n">
        <f aca="false">IFERROR(F280/C280,0)</f>
        <v>0</v>
      </c>
    </row>
    <row r="281" customFormat="false" ht="15" hidden="false" customHeight="false" outlineLevel="0" collapsed="false">
      <c r="A281" s="463"/>
      <c r="B281" s="480"/>
      <c r="C281" s="464" t="n">
        <f aca="false">SUMIFS(Master!$P$2:$P$2978,Master!$O$2:$O$2978,B281)</f>
        <v>0</v>
      </c>
      <c r="D281" s="464" t="n">
        <f aca="false">SUMIFS(Master!$S$2:$S$2978,Master!$O$2:$O$2978,B281)</f>
        <v>0</v>
      </c>
      <c r="E281" s="464" t="n">
        <f aca="false">IFERROR(D281/C281,0)</f>
        <v>0</v>
      </c>
      <c r="F281" s="464" t="n">
        <f aca="false">SUMIFS(Master!$V$2:$V$2978,Master!$O$2:$O$2978,B281)</f>
        <v>0</v>
      </c>
      <c r="G281" s="465" t="n">
        <f aca="false">IFERROR(F281/C281,0)</f>
        <v>0</v>
      </c>
    </row>
    <row r="282" customFormat="false" ht="15" hidden="false" customHeight="false" outlineLevel="0" collapsed="false">
      <c r="A282" s="463"/>
      <c r="B282" s="480"/>
      <c r="C282" s="464" t="n">
        <f aca="false">SUMIFS(Master!$P$2:$P$2978,Master!$O$2:$O$2978,B282)</f>
        <v>0</v>
      </c>
      <c r="D282" s="464" t="n">
        <f aca="false">SUMIFS(Master!$S$2:$S$2978,Master!$O$2:$O$2978,B282)</f>
        <v>0</v>
      </c>
      <c r="E282" s="464" t="n">
        <f aca="false">IFERROR(D282/C282,0)</f>
        <v>0</v>
      </c>
      <c r="F282" s="464" t="n">
        <f aca="false">SUMIFS(Master!$V$2:$V$2978,Master!$O$2:$O$2978,B282)</f>
        <v>0</v>
      </c>
      <c r="G282" s="465" t="n">
        <f aca="false">IFERROR(F282/C282,0)</f>
        <v>0</v>
      </c>
    </row>
    <row r="283" customFormat="false" ht="15" hidden="false" customHeight="false" outlineLevel="0" collapsed="false">
      <c r="A283" s="463"/>
      <c r="B283" s="480"/>
      <c r="C283" s="464" t="n">
        <f aca="false">SUMIFS(Master!$P$2:$P$2978,Master!$O$2:$O$2978,B283)</f>
        <v>0</v>
      </c>
      <c r="D283" s="464" t="n">
        <f aca="false">SUMIFS(Master!$S$2:$S$2978,Master!$O$2:$O$2978,B283)</f>
        <v>0</v>
      </c>
      <c r="E283" s="464" t="n">
        <f aca="false">IFERROR(D283/C283,0)</f>
        <v>0</v>
      </c>
      <c r="F283" s="464" t="n">
        <f aca="false">SUMIFS(Master!$V$2:$V$2978,Master!$O$2:$O$2978,B283)</f>
        <v>0</v>
      </c>
      <c r="G283" s="465" t="n">
        <f aca="false">IFERROR(F283/C283,0)</f>
        <v>0</v>
      </c>
    </row>
    <row r="284" customFormat="false" ht="15" hidden="false" customHeight="false" outlineLevel="0" collapsed="false">
      <c r="A284" s="463"/>
      <c r="B284" s="480"/>
      <c r="C284" s="464" t="n">
        <f aca="false">SUMIFS(Master!$P$2:$P$2978,Master!$O$2:$O$2978,B284)</f>
        <v>0</v>
      </c>
      <c r="D284" s="464" t="n">
        <f aca="false">SUMIFS(Master!$S$2:$S$2978,Master!$O$2:$O$2978,B284)</f>
        <v>0</v>
      </c>
      <c r="E284" s="464" t="n">
        <f aca="false">IFERROR(D284/C284,0)</f>
        <v>0</v>
      </c>
      <c r="F284" s="464" t="n">
        <f aca="false">SUMIFS(Master!$V$2:$V$2978,Master!$O$2:$O$2978,B284)</f>
        <v>0</v>
      </c>
      <c r="G284" s="465" t="n">
        <f aca="false">IFERROR(F284/C284,0)</f>
        <v>0</v>
      </c>
    </row>
    <row r="285" customFormat="false" ht="15" hidden="false" customHeight="false" outlineLevel="0" collapsed="false">
      <c r="A285" s="463"/>
      <c r="B285" s="480"/>
      <c r="C285" s="464" t="n">
        <f aca="false">SUMIFS(Master!$P$2:$P$2978,Master!$O$2:$O$2978,B285)</f>
        <v>0</v>
      </c>
      <c r="D285" s="464" t="n">
        <f aca="false">SUMIFS(Master!$S$2:$S$2978,Master!$O$2:$O$2978,B285)</f>
        <v>0</v>
      </c>
      <c r="E285" s="464" t="n">
        <f aca="false">IFERROR(D285/C285,0)</f>
        <v>0</v>
      </c>
      <c r="F285" s="464" t="n">
        <f aca="false">SUMIFS(Master!$V$2:$V$2978,Master!$O$2:$O$2978,B285)</f>
        <v>0</v>
      </c>
      <c r="G285" s="465" t="n">
        <f aca="false">IFERROR(F285/C285,0)</f>
        <v>0</v>
      </c>
    </row>
    <row r="286" customFormat="false" ht="15" hidden="false" customHeight="false" outlineLevel="0" collapsed="false">
      <c r="A286" s="463"/>
      <c r="B286" s="463"/>
      <c r="C286" s="464" t="n">
        <f aca="false">SUMIFS(Master!$P$2:$P$2978,Master!$O$2:$O$2978,B286)</f>
        <v>0</v>
      </c>
      <c r="D286" s="464" t="n">
        <f aca="false">SUMIFS(Master!$S$2:$S$2978,Master!$O$2:$O$2978,B286)</f>
        <v>0</v>
      </c>
      <c r="E286" s="464" t="n">
        <f aca="false">IFERROR(D286/C286,0)</f>
        <v>0</v>
      </c>
      <c r="F286" s="464" t="n">
        <f aca="false">SUMIFS(Master!$V$2:$V$2978,Master!$O$2:$O$2978,B286)</f>
        <v>0</v>
      </c>
      <c r="G286" s="465" t="n">
        <f aca="false">IFERROR(F286/C286,0)</f>
        <v>0</v>
      </c>
    </row>
    <row r="287" customFormat="false" ht="15" hidden="false" customHeight="false" outlineLevel="0" collapsed="false">
      <c r="A287" s="463"/>
      <c r="B287" s="480"/>
      <c r="C287" s="464" t="n">
        <f aca="false">SUMIFS(Master!$P$2:$P$2978,Master!$O$2:$O$2978,B287)</f>
        <v>0</v>
      </c>
      <c r="D287" s="464" t="n">
        <f aca="false">SUMIFS(Master!$S$2:$S$2978,Master!$O$2:$O$2978,B287)</f>
        <v>0</v>
      </c>
      <c r="E287" s="464" t="n">
        <f aca="false">IFERROR(D287/C287,0)</f>
        <v>0</v>
      </c>
      <c r="F287" s="464" t="n">
        <f aca="false">SUMIFS(Master!$V$2:$V$2978,Master!$O$2:$O$2978,B287)</f>
        <v>0</v>
      </c>
      <c r="G287" s="465" t="n">
        <f aca="false">IFERROR(F287/C287,0)</f>
        <v>0</v>
      </c>
    </row>
    <row r="288" customFormat="false" ht="15" hidden="false" customHeight="false" outlineLevel="0" collapsed="false">
      <c r="A288" s="480"/>
      <c r="B288" s="480"/>
      <c r="C288" s="464" t="n">
        <f aca="false">SUMIFS(Master!$P$2:$P$2978,Master!$O$2:$O$2978,B288)</f>
        <v>0</v>
      </c>
      <c r="D288" s="464" t="n">
        <f aca="false">SUMIFS(Master!$S$2:$S$2978,Master!$O$2:$O$2978,B288)</f>
        <v>0</v>
      </c>
      <c r="E288" s="464" t="n">
        <f aca="false">IFERROR(D288/C288,0)</f>
        <v>0</v>
      </c>
      <c r="F288" s="464" t="n">
        <f aca="false">SUMIFS(Master!$V$2:$V$2978,Master!$O$2:$O$2978,B288)</f>
        <v>0</v>
      </c>
      <c r="G288" s="465" t="n">
        <f aca="false">IFERROR(F288/C288,0)</f>
        <v>0</v>
      </c>
    </row>
    <row r="289" customFormat="false" ht="15" hidden="false" customHeight="false" outlineLevel="0" collapsed="false">
      <c r="A289" s="463"/>
      <c r="B289" s="480"/>
      <c r="C289" s="464" t="n">
        <f aca="false">SUMIFS(Master!$P$2:$P$2978,Master!$O$2:$O$2978,B289)</f>
        <v>0</v>
      </c>
      <c r="D289" s="464" t="n">
        <f aca="false">SUMIFS(Master!$S$2:$S$2978,Master!$O$2:$O$2978,B289)</f>
        <v>0</v>
      </c>
      <c r="E289" s="464" t="n">
        <f aca="false">IFERROR(D289/C289,0)</f>
        <v>0</v>
      </c>
      <c r="F289" s="464" t="n">
        <f aca="false">SUMIFS(Master!$V$2:$V$2978,Master!$O$2:$O$2978,B289)</f>
        <v>0</v>
      </c>
      <c r="G289" s="465" t="n">
        <f aca="false">IFERROR(F289/C289,0)</f>
        <v>0</v>
      </c>
    </row>
    <row r="290" customFormat="false" ht="15" hidden="false" customHeight="false" outlineLevel="0" collapsed="false">
      <c r="A290" s="463"/>
      <c r="B290" s="480"/>
      <c r="C290" s="464" t="n">
        <f aca="false">SUMIFS(Master!$P$2:$P$2978,Master!$O$2:$O$2978,B290)</f>
        <v>0</v>
      </c>
      <c r="D290" s="464" t="n">
        <f aca="false">SUMIFS(Master!$S$2:$S$2978,Master!$O$2:$O$2978,B290)</f>
        <v>0</v>
      </c>
      <c r="E290" s="464" t="n">
        <f aca="false">IFERROR(D290/C290,0)</f>
        <v>0</v>
      </c>
      <c r="F290" s="464" t="n">
        <f aca="false">SUMIFS(Master!$V$2:$V$2978,Master!$O$2:$O$2978,B290)</f>
        <v>0</v>
      </c>
      <c r="G290" s="465" t="n">
        <f aca="false">IFERROR(F290/C290,0)</f>
        <v>0</v>
      </c>
    </row>
    <row r="291" customFormat="false" ht="15" hidden="false" customHeight="false" outlineLevel="0" collapsed="false">
      <c r="A291" s="463"/>
      <c r="B291" s="480"/>
      <c r="C291" s="464" t="n">
        <f aca="false">SUMIFS(Master!$P$2:$P$2978,Master!$O$2:$O$2978,B291)</f>
        <v>0</v>
      </c>
      <c r="D291" s="464" t="n">
        <f aca="false">SUMIFS(Master!$S$2:$S$2978,Master!$O$2:$O$2978,B291)</f>
        <v>0</v>
      </c>
      <c r="E291" s="464" t="n">
        <f aca="false">IFERROR(D291/C291,0)</f>
        <v>0</v>
      </c>
      <c r="F291" s="464" t="n">
        <f aca="false">SUMIFS(Master!$V$2:$V$2978,Master!$O$2:$O$2978,B291)</f>
        <v>0</v>
      </c>
      <c r="G291" s="465" t="n">
        <f aca="false">IFERROR(F291/C291,0)</f>
        <v>0</v>
      </c>
    </row>
    <row r="292" customFormat="false" ht="15" hidden="false" customHeight="false" outlineLevel="0" collapsed="false">
      <c r="A292" s="463"/>
      <c r="B292" s="480"/>
      <c r="C292" s="464" t="n">
        <f aca="false">SUMIFS(Master!$P$2:$P$2978,Master!$O$2:$O$2978,B292)</f>
        <v>0</v>
      </c>
      <c r="D292" s="464" t="n">
        <f aca="false">SUMIFS(Master!$S$2:$S$2978,Master!$O$2:$O$2978,B292)</f>
        <v>0</v>
      </c>
      <c r="E292" s="464" t="n">
        <f aca="false">IFERROR(D292/C292,0)</f>
        <v>0</v>
      </c>
      <c r="F292" s="464" t="n">
        <f aca="false">SUMIFS(Master!$V$2:$V$2978,Master!$O$2:$O$2978,B292)</f>
        <v>0</v>
      </c>
      <c r="G292" s="465" t="n">
        <f aca="false">IFERROR(F292/C292,0)</f>
        <v>0</v>
      </c>
    </row>
    <row r="293" customFormat="false" ht="15" hidden="false" customHeight="false" outlineLevel="0" collapsed="false">
      <c r="A293" s="463"/>
      <c r="B293" s="480"/>
      <c r="C293" s="464" t="n">
        <f aca="false">SUMIFS(Master!$P$2:$P$2978,Master!$O$2:$O$2978,B293)</f>
        <v>0</v>
      </c>
      <c r="D293" s="464" t="n">
        <f aca="false">SUMIFS(Master!$S$2:$S$2978,Master!$O$2:$O$2978,B293)</f>
        <v>0</v>
      </c>
      <c r="E293" s="464" t="n">
        <f aca="false">IFERROR(D293/C293,0)</f>
        <v>0</v>
      </c>
      <c r="F293" s="464" t="n">
        <f aca="false">SUMIFS(Master!$V$2:$V$2978,Master!$O$2:$O$2978,B293)</f>
        <v>0</v>
      </c>
      <c r="G293" s="465" t="n">
        <f aca="false">IFERROR(F293/C293,0)</f>
        <v>0</v>
      </c>
    </row>
    <row r="294" customFormat="false" ht="15" hidden="false" customHeight="false" outlineLevel="0" collapsed="false">
      <c r="A294" s="480"/>
      <c r="B294" s="480"/>
      <c r="C294" s="464" t="n">
        <f aca="false">SUMIFS(Master!$P$2:$P$2978,Master!$O$2:$O$2978,B294)</f>
        <v>0</v>
      </c>
      <c r="D294" s="464" t="n">
        <f aca="false">SUMIFS(Master!$S$2:$S$2978,Master!$O$2:$O$2978,B294)</f>
        <v>0</v>
      </c>
      <c r="E294" s="464" t="n">
        <f aca="false">IFERROR(D294/C294,0)</f>
        <v>0</v>
      </c>
      <c r="F294" s="464" t="n">
        <f aca="false">SUMIFS(Master!$V$2:$V$2978,Master!$O$2:$O$2978,B294)</f>
        <v>0</v>
      </c>
      <c r="G294" s="465" t="n">
        <f aca="false">IFERROR(F294/C294,0)</f>
        <v>0</v>
      </c>
    </row>
    <row r="295" customFormat="false" ht="15" hidden="false" customHeight="false" outlineLevel="0" collapsed="false">
      <c r="A295" s="480"/>
      <c r="B295" s="480"/>
      <c r="C295" s="464" t="n">
        <f aca="false">SUMIFS(Master!$P$2:$P$2978,Master!$O$2:$O$2978,B295)</f>
        <v>0</v>
      </c>
      <c r="D295" s="464" t="n">
        <f aca="false">SUMIFS(Master!$S$2:$S$2978,Master!$O$2:$O$2978,B295)</f>
        <v>0</v>
      </c>
      <c r="E295" s="464" t="n">
        <f aca="false">IFERROR(D295/C295,0)</f>
        <v>0</v>
      </c>
      <c r="F295" s="464" t="n">
        <f aca="false">SUMIFS(Master!$V$2:$V$2978,Master!$O$2:$O$2978,B295)</f>
        <v>0</v>
      </c>
      <c r="G295" s="465" t="n">
        <f aca="false">IFERROR(F295/C295,0)</f>
        <v>0</v>
      </c>
    </row>
    <row r="296" customFormat="false" ht="15" hidden="false" customHeight="false" outlineLevel="0" collapsed="false">
      <c r="A296" s="480"/>
      <c r="B296" s="480"/>
      <c r="C296" s="464" t="n">
        <f aca="false">SUMIFS(Master!$P$2:$P$2978,Master!$O$2:$O$2978,B296)</f>
        <v>0</v>
      </c>
      <c r="D296" s="464" t="n">
        <f aca="false">SUMIFS(Master!$S$2:$S$2978,Master!$O$2:$O$2978,B296)</f>
        <v>0</v>
      </c>
      <c r="E296" s="464" t="n">
        <f aca="false">IFERROR(D296/C296,0)</f>
        <v>0</v>
      </c>
      <c r="F296" s="464" t="n">
        <f aca="false">SUMIFS(Master!$V$2:$V$2978,Master!$O$2:$O$2978,B296)</f>
        <v>0</v>
      </c>
      <c r="G296" s="465" t="n">
        <f aca="false">IFERROR(F296/C296,0)</f>
        <v>0</v>
      </c>
    </row>
    <row r="297" customFormat="false" ht="15" hidden="false" customHeight="false" outlineLevel="0" collapsed="false">
      <c r="A297" s="480"/>
      <c r="B297" s="480"/>
      <c r="C297" s="464" t="n">
        <f aca="false">SUMIFS(Master!$P$2:$P$2978,Master!$O$2:$O$2978,B297)</f>
        <v>0</v>
      </c>
      <c r="D297" s="464" t="n">
        <f aca="false">SUMIFS(Master!$S$2:$S$2978,Master!$O$2:$O$2978,B297)</f>
        <v>0</v>
      </c>
      <c r="E297" s="464" t="n">
        <f aca="false">IFERROR(D297/C297,0)</f>
        <v>0</v>
      </c>
      <c r="F297" s="464" t="n">
        <f aca="false">SUMIFS(Master!$V$2:$V$2978,Master!$O$2:$O$2978,B297)</f>
        <v>0</v>
      </c>
      <c r="G297" s="465" t="n">
        <f aca="false">IFERROR(F297/C297,0)</f>
        <v>0</v>
      </c>
    </row>
    <row r="298" customFormat="false" ht="15" hidden="false" customHeight="false" outlineLevel="0" collapsed="false">
      <c r="A298" s="480"/>
      <c r="B298" s="480"/>
      <c r="C298" s="464" t="n">
        <f aca="false">SUMIFS(Master!$P$2:$P$2978,Master!$O$2:$O$2978,B298)</f>
        <v>0</v>
      </c>
      <c r="D298" s="464" t="n">
        <f aca="false">SUMIFS(Master!$S$2:$S$2978,Master!$O$2:$O$2978,B298)</f>
        <v>0</v>
      </c>
      <c r="E298" s="464" t="n">
        <f aca="false">IFERROR(D298/C298,0)</f>
        <v>0</v>
      </c>
      <c r="F298" s="464" t="n">
        <f aca="false">SUMIFS(Master!$V$2:$V$2978,Master!$O$2:$O$2978,B298)</f>
        <v>0</v>
      </c>
      <c r="G298" s="465" t="n">
        <f aca="false">IFERROR(F298/C298,0)</f>
        <v>0</v>
      </c>
    </row>
    <row r="299" customFormat="false" ht="15" hidden="false" customHeight="false" outlineLevel="0" collapsed="false">
      <c r="A299" s="480"/>
      <c r="B299" s="480"/>
      <c r="C299" s="464" t="n">
        <f aca="false">SUMIFS(Master!$P$2:$P$2978,Master!$O$2:$O$2978,B299)</f>
        <v>0</v>
      </c>
      <c r="D299" s="464" t="n">
        <f aca="false">SUMIFS(Master!$S$2:$S$2978,Master!$O$2:$O$2978,B299)</f>
        <v>0</v>
      </c>
      <c r="E299" s="464" t="n">
        <f aca="false">IFERROR(D299/C299,0)</f>
        <v>0</v>
      </c>
      <c r="F299" s="464" t="n">
        <f aca="false">SUMIFS(Master!$V$2:$V$2978,Master!$O$2:$O$2978,B299)</f>
        <v>0</v>
      </c>
      <c r="G299" s="465" t="n">
        <f aca="false">IFERROR(F299/C299,0)</f>
        <v>0</v>
      </c>
    </row>
    <row r="300" customFormat="false" ht="15" hidden="false" customHeight="false" outlineLevel="0" collapsed="false">
      <c r="A300" s="480"/>
      <c r="B300" s="480"/>
      <c r="C300" s="464" t="n">
        <f aca="false">SUMIFS(Master!$P$2:$P$2978,Master!$O$2:$O$2978,B300)</f>
        <v>0</v>
      </c>
      <c r="D300" s="464" t="n">
        <f aca="false">SUMIFS(Master!$S$2:$S$2978,Master!$O$2:$O$2978,B300)</f>
        <v>0</v>
      </c>
      <c r="E300" s="464" t="n">
        <f aca="false">IFERROR(D300/C300,0)</f>
        <v>0</v>
      </c>
      <c r="F300" s="464" t="n">
        <f aca="false">SUMIFS(Master!$V$2:$V$2978,Master!$O$2:$O$2978,B300)</f>
        <v>0</v>
      </c>
      <c r="G300" s="465" t="n">
        <f aca="false">IFERROR(F300/C300,0)</f>
        <v>0</v>
      </c>
    </row>
    <row r="301" customFormat="false" ht="15" hidden="false" customHeight="false" outlineLevel="0" collapsed="false">
      <c r="A301" s="480"/>
      <c r="B301" s="480"/>
      <c r="C301" s="464" t="n">
        <f aca="false">SUMIFS(Master!$P$2:$P$2978,Master!$O$2:$O$2978,B301)</f>
        <v>0</v>
      </c>
      <c r="D301" s="464" t="n">
        <f aca="false">SUMIFS(Master!$S$2:$S$2978,Master!$O$2:$O$2978,B301)</f>
        <v>0</v>
      </c>
      <c r="E301" s="464" t="n">
        <f aca="false">IFERROR(D301/C301,0)</f>
        <v>0</v>
      </c>
      <c r="F301" s="464" t="n">
        <f aca="false">SUMIFS(Master!$V$2:$V$2978,Master!$O$2:$O$2978,B301)</f>
        <v>0</v>
      </c>
      <c r="G301" s="465" t="n">
        <f aca="false">IFERROR(F301/C301,0)</f>
        <v>0</v>
      </c>
    </row>
    <row r="302" customFormat="false" ht="15" hidden="false" customHeight="false" outlineLevel="0" collapsed="false">
      <c r="A302" s="480"/>
      <c r="B302" s="480"/>
      <c r="C302" s="464" t="n">
        <f aca="false">SUMIFS(Master!$P$2:$P$2978,Master!$O$2:$O$2978,B302)</f>
        <v>0</v>
      </c>
      <c r="D302" s="464" t="n">
        <f aca="false">SUMIFS(Master!$S$2:$S$2978,Master!$O$2:$O$2978,B302)</f>
        <v>0</v>
      </c>
      <c r="E302" s="464" t="n">
        <f aca="false">IFERROR(D302/C302,0)</f>
        <v>0</v>
      </c>
      <c r="F302" s="464" t="n">
        <f aca="false">SUMIFS(Master!$V$2:$V$2978,Master!$O$2:$O$2978,B302)</f>
        <v>0</v>
      </c>
      <c r="G302" s="465" t="n">
        <f aca="false">IFERROR(F302/C302,0)</f>
        <v>0</v>
      </c>
    </row>
    <row r="303" customFormat="false" ht="15" hidden="false" customHeight="false" outlineLevel="0" collapsed="false">
      <c r="A303" s="480"/>
      <c r="B303" s="480"/>
      <c r="C303" s="464" t="n">
        <f aca="false">SUMIFS(Master!$P$2:$P$2978,Master!$O$2:$O$2978,B303)</f>
        <v>0</v>
      </c>
      <c r="D303" s="464" t="n">
        <f aca="false">SUMIFS(Master!$S$2:$S$2978,Master!$O$2:$O$2978,B303)</f>
        <v>0</v>
      </c>
      <c r="E303" s="464" t="n">
        <f aca="false">IFERROR(D303/C303,0)</f>
        <v>0</v>
      </c>
      <c r="F303" s="464" t="n">
        <f aca="false">SUMIFS(Master!$V$2:$V$2978,Master!$O$2:$O$2978,B303)</f>
        <v>0</v>
      </c>
      <c r="G303" s="465" t="n">
        <f aca="false">IFERROR(F303/C303,0)</f>
        <v>0</v>
      </c>
    </row>
    <row r="304" customFormat="false" ht="15" hidden="false" customHeight="false" outlineLevel="0" collapsed="false">
      <c r="A304" s="480"/>
      <c r="B304" s="480"/>
      <c r="C304" s="464" t="n">
        <f aca="false">SUMIFS(Master!$P$2:$P$2978,Master!$O$2:$O$2978,B304)</f>
        <v>0</v>
      </c>
      <c r="D304" s="464" t="n">
        <f aca="false">SUMIFS(Master!$S$2:$S$2978,Master!$O$2:$O$2978,B304)</f>
        <v>0</v>
      </c>
      <c r="E304" s="464" t="n">
        <f aca="false">IFERROR(D304/C304,0)</f>
        <v>0</v>
      </c>
      <c r="F304" s="464" t="n">
        <f aca="false">SUMIFS(Master!$V$2:$V$2978,Master!$O$2:$O$2978,B304)</f>
        <v>0</v>
      </c>
      <c r="G304" s="465" t="n">
        <f aca="false">IFERROR(F304/C304,0)</f>
        <v>0</v>
      </c>
    </row>
    <row r="305" customFormat="false" ht="15" hidden="false" customHeight="false" outlineLevel="0" collapsed="false">
      <c r="A305" s="480"/>
      <c r="B305" s="480"/>
      <c r="C305" s="464" t="n">
        <f aca="false">SUMIFS(Master!$P$2:$P$2978,Master!$O$2:$O$2978,B305)</f>
        <v>0</v>
      </c>
      <c r="D305" s="464" t="n">
        <f aca="false">SUMIFS(Master!$S$2:$S$2978,Master!$O$2:$O$2978,B305)</f>
        <v>0</v>
      </c>
      <c r="E305" s="464" t="n">
        <f aca="false">IFERROR(D305/C305,0)</f>
        <v>0</v>
      </c>
      <c r="F305" s="464" t="n">
        <f aca="false">SUMIFS(Master!$V$2:$V$2978,Master!$O$2:$O$2978,B305)</f>
        <v>0</v>
      </c>
      <c r="G305" s="465" t="n">
        <f aca="false">IFERROR(F305/C305,0)</f>
        <v>0</v>
      </c>
    </row>
    <row r="306" customFormat="false" ht="15" hidden="false" customHeight="false" outlineLevel="0" collapsed="false">
      <c r="A306" s="480"/>
      <c r="B306" s="480"/>
      <c r="C306" s="464" t="n">
        <f aca="false">SUMIFS(Master!$P$2:$P$2978,Master!$O$2:$O$2978,B306)</f>
        <v>0</v>
      </c>
      <c r="D306" s="464" t="n">
        <f aca="false">SUMIFS(Master!$S$2:$S$2978,Master!$O$2:$O$2978,B306)</f>
        <v>0</v>
      </c>
      <c r="E306" s="464" t="n">
        <f aca="false">IFERROR(D306/C306,0)</f>
        <v>0</v>
      </c>
      <c r="F306" s="464" t="n">
        <f aca="false">SUMIFS(Master!$V$2:$V$2978,Master!$O$2:$O$2978,B306)</f>
        <v>0</v>
      </c>
      <c r="G306" s="465" t="n">
        <f aca="false">IFERROR(F306/C306,0)</f>
        <v>0</v>
      </c>
    </row>
    <row r="307" customFormat="false" ht="15" hidden="false" customHeight="false" outlineLevel="0" collapsed="false">
      <c r="A307" s="480"/>
      <c r="B307" s="480"/>
      <c r="C307" s="464" t="n">
        <f aca="false">SUMIFS(Master!$P$2:$P$2978,Master!$O$2:$O$2978,B307)</f>
        <v>0</v>
      </c>
      <c r="D307" s="464" t="n">
        <f aca="false">SUMIFS(Master!$S$2:$S$2978,Master!$O$2:$O$2978,B307)</f>
        <v>0</v>
      </c>
      <c r="E307" s="464" t="n">
        <f aca="false">IFERROR(D307/C307,0)</f>
        <v>0</v>
      </c>
      <c r="F307" s="464" t="n">
        <f aca="false">SUMIFS(Master!$V$2:$V$2978,Master!$O$2:$O$2978,B307)</f>
        <v>0</v>
      </c>
      <c r="G307" s="465" t="n">
        <f aca="false">IFERROR(F307/C307,0)</f>
        <v>0</v>
      </c>
    </row>
    <row r="308" customFormat="false" ht="15" hidden="false" customHeight="false" outlineLevel="0" collapsed="false">
      <c r="A308" s="480"/>
      <c r="B308" s="480"/>
      <c r="C308" s="464" t="n">
        <f aca="false">SUMIFS(Master!$P$2:$P$2978,Master!$O$2:$O$2978,B308)</f>
        <v>0</v>
      </c>
      <c r="D308" s="464" t="n">
        <f aca="false">SUMIFS(Master!$S$2:$S$2978,Master!$O$2:$O$2978,B308)</f>
        <v>0</v>
      </c>
      <c r="E308" s="464" t="n">
        <f aca="false">IFERROR(D308/C308,0)</f>
        <v>0</v>
      </c>
      <c r="F308" s="464" t="n">
        <f aca="false">SUMIFS(Master!$V$2:$V$2978,Master!$O$2:$O$2978,B308)</f>
        <v>0</v>
      </c>
      <c r="G308" s="465" t="n">
        <f aca="false">IFERROR(F308/C308,0)</f>
        <v>0</v>
      </c>
    </row>
    <row r="309" customFormat="false" ht="15" hidden="false" customHeight="false" outlineLevel="0" collapsed="false">
      <c r="A309" s="480"/>
      <c r="B309" s="480"/>
      <c r="C309" s="464" t="n">
        <f aca="false">SUMIFS(Master!$P$2:$P$2978,Master!$O$2:$O$2978,B309)</f>
        <v>0</v>
      </c>
      <c r="D309" s="464" t="n">
        <f aca="false">SUMIFS(Master!$S$2:$S$2978,Master!$O$2:$O$2978,B309)</f>
        <v>0</v>
      </c>
      <c r="E309" s="464" t="n">
        <f aca="false">IFERROR(D309/C309,0)</f>
        <v>0</v>
      </c>
      <c r="F309" s="464" t="n">
        <f aca="false">SUMIFS(Master!$V$2:$V$2978,Master!$O$2:$O$2978,B309)</f>
        <v>0</v>
      </c>
      <c r="G309" s="465" t="n">
        <f aca="false">IFERROR(F309/C309,0)</f>
        <v>0</v>
      </c>
    </row>
    <row r="310" customFormat="false" ht="15" hidden="false" customHeight="false" outlineLevel="0" collapsed="false">
      <c r="A310" s="480"/>
      <c r="B310" s="480"/>
      <c r="C310" s="464" t="n">
        <f aca="false">SUMIFS(Master!$P$2:$P$2978,Master!$O$2:$O$2978,B310)</f>
        <v>0</v>
      </c>
      <c r="D310" s="464" t="n">
        <f aca="false">SUMIFS(Master!$S$2:$S$2978,Master!$O$2:$O$2978,B310)</f>
        <v>0</v>
      </c>
      <c r="E310" s="464" t="n">
        <f aca="false">IFERROR(D310/C310,0)</f>
        <v>0</v>
      </c>
      <c r="F310" s="464" t="n">
        <f aca="false">SUMIFS(Master!$V$2:$V$2978,Master!$O$2:$O$2978,B310)</f>
        <v>0</v>
      </c>
      <c r="G310" s="465" t="n">
        <f aca="false">IFERROR(F310/C310,0)</f>
        <v>0</v>
      </c>
    </row>
    <row r="311" customFormat="false" ht="15" hidden="false" customHeight="false" outlineLevel="0" collapsed="false">
      <c r="A311" s="480"/>
      <c r="B311" s="480"/>
      <c r="C311" s="464" t="n">
        <f aca="false">SUMIFS(Master!$P$2:$P$2978,Master!$O$2:$O$2978,B311)</f>
        <v>0</v>
      </c>
      <c r="D311" s="464" t="n">
        <f aca="false">SUMIFS(Master!$S$2:$S$2978,Master!$O$2:$O$2978,B311)</f>
        <v>0</v>
      </c>
      <c r="E311" s="464" t="n">
        <f aca="false">IFERROR(D311/C311,0)</f>
        <v>0</v>
      </c>
      <c r="F311" s="464" t="n">
        <f aca="false">SUMIFS(Master!$V$2:$V$2978,Master!$O$2:$O$2978,B311)</f>
        <v>0</v>
      </c>
      <c r="G311" s="465" t="n">
        <f aca="false">IFERROR(F311/C311,0)</f>
        <v>0</v>
      </c>
    </row>
    <row r="312" customFormat="false" ht="15" hidden="false" customHeight="false" outlineLevel="0" collapsed="false">
      <c r="A312" s="480"/>
      <c r="B312" s="480"/>
      <c r="C312" s="464" t="n">
        <f aca="false">SUMIFS(Master!$P$2:$P$2978,Master!$O$2:$O$2978,B312)</f>
        <v>0</v>
      </c>
      <c r="D312" s="464" t="n">
        <f aca="false">SUMIFS(Master!$S$2:$S$2978,Master!$O$2:$O$2978,B312)</f>
        <v>0</v>
      </c>
      <c r="E312" s="464" t="n">
        <f aca="false">IFERROR(D312/C312,0)</f>
        <v>0</v>
      </c>
      <c r="F312" s="464" t="n">
        <f aca="false">SUMIFS(Master!$V$2:$V$2978,Master!$O$2:$O$2978,B312)</f>
        <v>0</v>
      </c>
      <c r="G312" s="465" t="n">
        <f aca="false">IFERROR(F312/C312,0)</f>
        <v>0</v>
      </c>
    </row>
    <row r="313" customFormat="false" ht="15" hidden="false" customHeight="false" outlineLevel="0" collapsed="false">
      <c r="A313" s="480"/>
      <c r="B313" s="480"/>
      <c r="C313" s="464" t="n">
        <f aca="false">SUMIFS(Master!$P$2:$P$2978,Master!$O$2:$O$2978,B313)</f>
        <v>0</v>
      </c>
      <c r="D313" s="464" t="n">
        <f aca="false">SUMIFS(Master!$S$2:$S$2978,Master!$O$2:$O$2978,B313)</f>
        <v>0</v>
      </c>
      <c r="E313" s="464" t="n">
        <f aca="false">IFERROR(D313/C313,0)</f>
        <v>0</v>
      </c>
      <c r="F313" s="464" t="n">
        <f aca="false">SUMIFS(Master!$V$2:$V$2978,Master!$O$2:$O$2978,B313)</f>
        <v>0</v>
      </c>
      <c r="G313" s="465" t="n">
        <f aca="false">IFERROR(F313/C313,0)</f>
        <v>0</v>
      </c>
    </row>
    <row r="314" customFormat="false" ht="15" hidden="false" customHeight="false" outlineLevel="0" collapsed="false">
      <c r="A314" s="480"/>
      <c r="B314" s="480"/>
      <c r="C314" s="464" t="n">
        <f aca="false">SUMIFS(Master!$P$2:$P$2978,Master!$O$2:$O$2978,B314)</f>
        <v>0</v>
      </c>
      <c r="D314" s="464" t="n">
        <f aca="false">SUMIFS(Master!$S$2:$S$2978,Master!$O$2:$O$2978,B314)</f>
        <v>0</v>
      </c>
      <c r="E314" s="464" t="n">
        <f aca="false">IFERROR(D314/C314,0)</f>
        <v>0</v>
      </c>
      <c r="F314" s="464" t="n">
        <f aca="false">SUMIFS(Master!$V$2:$V$2978,Master!$O$2:$O$2978,B314)</f>
        <v>0</v>
      </c>
      <c r="G314" s="465" t="n">
        <f aca="false">IFERROR(F314/C314,0)</f>
        <v>0</v>
      </c>
    </row>
    <row r="315" customFormat="false" ht="15" hidden="false" customHeight="false" outlineLevel="0" collapsed="false">
      <c r="A315" s="480"/>
      <c r="B315" s="480"/>
      <c r="C315" s="464" t="n">
        <f aca="false">SUMIFS(Master!$P$2:$P$2978,Master!$O$2:$O$2978,B315)</f>
        <v>0</v>
      </c>
      <c r="D315" s="464" t="n">
        <f aca="false">SUMIFS(Master!$S$2:$S$2978,Master!$O$2:$O$2978,B315)</f>
        <v>0</v>
      </c>
      <c r="E315" s="464" t="n">
        <f aca="false">IFERROR(D315/C315,0)</f>
        <v>0</v>
      </c>
      <c r="F315" s="464" t="n">
        <f aca="false">SUMIFS(Master!$V$2:$V$2978,Master!$O$2:$O$2978,B315)</f>
        <v>0</v>
      </c>
      <c r="G315" s="465" t="n">
        <f aca="false">IFERROR(F315/C315,0)</f>
        <v>0</v>
      </c>
    </row>
    <row r="316" customFormat="false" ht="15" hidden="false" customHeight="false" outlineLevel="0" collapsed="false">
      <c r="A316" s="480"/>
      <c r="B316" s="480"/>
      <c r="C316" s="464" t="n">
        <f aca="false">SUMIFS(Master!$P$2:$P$2978,Master!$O$2:$O$2978,B316)</f>
        <v>0</v>
      </c>
      <c r="D316" s="464" t="n">
        <f aca="false">SUMIFS(Master!$S$2:$S$2978,Master!$O$2:$O$2978,B316)</f>
        <v>0</v>
      </c>
      <c r="E316" s="464" t="n">
        <f aca="false">IFERROR(D316/C316,0)</f>
        <v>0</v>
      </c>
      <c r="F316" s="464" t="n">
        <f aca="false">SUMIFS(Master!$V$2:$V$2978,Master!$O$2:$O$2978,B316)</f>
        <v>0</v>
      </c>
      <c r="G316" s="465" t="n">
        <f aca="false">IFERROR(F316/C316,0)</f>
        <v>0</v>
      </c>
    </row>
    <row r="317" customFormat="false" ht="15" hidden="false" customHeight="false" outlineLevel="0" collapsed="false">
      <c r="A317" s="480"/>
      <c r="B317" s="480"/>
      <c r="C317" s="464" t="n">
        <f aca="false">SUMIFS(Master!$P$2:$P$2978,Master!$O$2:$O$2978,B317)</f>
        <v>0</v>
      </c>
      <c r="D317" s="464" t="n">
        <f aca="false">SUMIFS(Master!$S$2:$S$2978,Master!$O$2:$O$2978,B317)</f>
        <v>0</v>
      </c>
      <c r="E317" s="464" t="n">
        <f aca="false">IFERROR(D317/C317,0)</f>
        <v>0</v>
      </c>
      <c r="F317" s="464" t="n">
        <f aca="false">SUMIFS(Master!$V$2:$V$2978,Master!$O$2:$O$2978,B317)</f>
        <v>0</v>
      </c>
      <c r="G317" s="465" t="n">
        <f aca="false">IFERROR(F317/C317,0)</f>
        <v>0</v>
      </c>
    </row>
    <row r="318" customFormat="false" ht="15" hidden="false" customHeight="false" outlineLevel="0" collapsed="false">
      <c r="A318" s="480"/>
      <c r="B318" s="480"/>
      <c r="C318" s="464" t="n">
        <f aca="false">SUMIFS(Master!$P$2:$P$2978,Master!$O$2:$O$2978,B318)</f>
        <v>0</v>
      </c>
      <c r="D318" s="464" t="n">
        <f aca="false">SUMIFS(Master!$S$2:$S$2978,Master!$O$2:$O$2978,B318)</f>
        <v>0</v>
      </c>
      <c r="E318" s="464" t="n">
        <f aca="false">IFERROR(D318/C318,0)</f>
        <v>0</v>
      </c>
      <c r="F318" s="464" t="n">
        <f aca="false">SUMIFS(Master!$V$2:$V$2978,Master!$O$2:$O$2978,B318)</f>
        <v>0</v>
      </c>
      <c r="G318" s="465" t="n">
        <f aca="false">IFERROR(F318/C318,0)</f>
        <v>0</v>
      </c>
    </row>
    <row r="319" customFormat="false" ht="15" hidden="false" customHeight="false" outlineLevel="0" collapsed="false">
      <c r="A319" s="480"/>
      <c r="B319" s="480"/>
      <c r="C319" s="464" t="n">
        <f aca="false">SUMIFS(Master!$P$2:$P$2978,Master!$O$2:$O$2978,B319)</f>
        <v>0</v>
      </c>
      <c r="D319" s="464" t="n">
        <f aca="false">SUMIFS(Master!$S$2:$S$2978,Master!$O$2:$O$2978,B319)</f>
        <v>0</v>
      </c>
      <c r="E319" s="464" t="n">
        <f aca="false">IFERROR(D319/C319,0)</f>
        <v>0</v>
      </c>
      <c r="F319" s="464" t="n">
        <f aca="false">SUMIFS(Master!$V$2:$V$2978,Master!$O$2:$O$2978,B319)</f>
        <v>0</v>
      </c>
      <c r="G319" s="465" t="n">
        <f aca="false">IFERROR(F319/C319,0)</f>
        <v>0</v>
      </c>
    </row>
    <row r="320" customFormat="false" ht="15" hidden="false" customHeight="false" outlineLevel="0" collapsed="false">
      <c r="A320" s="480"/>
      <c r="B320" s="480"/>
      <c r="C320" s="464" t="n">
        <f aca="false">SUMIFS(Master!$P$2:$P$2978,Master!$O$2:$O$2978,B320)</f>
        <v>0</v>
      </c>
      <c r="D320" s="464" t="n">
        <f aca="false">SUMIFS(Master!$S$2:$S$2978,Master!$O$2:$O$2978,B320)</f>
        <v>0</v>
      </c>
      <c r="E320" s="464" t="n">
        <f aca="false">IFERROR(D320/C320,0)</f>
        <v>0</v>
      </c>
      <c r="F320" s="464" t="n">
        <f aca="false">SUMIFS(Master!$V$2:$V$2978,Master!$O$2:$O$2978,B320)</f>
        <v>0</v>
      </c>
      <c r="G320" s="465" t="n">
        <f aca="false">IFERROR(F320/C320,0)</f>
        <v>0</v>
      </c>
    </row>
    <row r="321" customFormat="false" ht="15" hidden="false" customHeight="false" outlineLevel="0" collapsed="false">
      <c r="A321" s="480"/>
      <c r="B321" s="480"/>
      <c r="C321" s="464" t="n">
        <f aca="false">SUMIFS(Master!$P$2:$P$2978,Master!$O$2:$O$2978,B321)</f>
        <v>0</v>
      </c>
      <c r="D321" s="464" t="n">
        <f aca="false">SUMIFS(Master!$S$2:$S$2978,Master!$O$2:$O$2978,B321)</f>
        <v>0</v>
      </c>
      <c r="E321" s="464" t="n">
        <f aca="false">IFERROR(D321/C321,0)</f>
        <v>0</v>
      </c>
      <c r="F321" s="464" t="n">
        <f aca="false">SUMIFS(Master!$V$2:$V$2978,Master!$O$2:$O$2978,B321)</f>
        <v>0</v>
      </c>
      <c r="G321" s="465" t="n">
        <f aca="false">IFERROR(F321/C321,0)</f>
        <v>0</v>
      </c>
    </row>
    <row r="322" s="437" customFormat="true" ht="15" hidden="false" customHeight="false" outlineLevel="0" collapsed="false">
      <c r="A322" s="480"/>
      <c r="B322" s="480"/>
      <c r="C322" s="464" t="n">
        <f aca="false">SUMIFS(Master!$P$2:$P$2978,Master!$O$2:$O$2978,B322)</f>
        <v>0</v>
      </c>
      <c r="D322" s="464" t="n">
        <f aca="false">SUMIFS(Master!$S$2:$S$2978,Master!$O$2:$O$2978,B322)</f>
        <v>0</v>
      </c>
      <c r="E322" s="464" t="n">
        <f aca="false">IFERROR(D322/C322,0)</f>
        <v>0</v>
      </c>
      <c r="F322" s="464" t="n">
        <f aca="false">SUMIFS(Master!$V$2:$V$2978,Master!$O$2:$O$2978,B322)</f>
        <v>0</v>
      </c>
      <c r="G322" s="465" t="n">
        <f aca="false">IFERROR(F322/C322,0)</f>
        <v>0</v>
      </c>
    </row>
    <row r="323" customFormat="false" ht="15" hidden="false" customHeight="false" outlineLevel="0" collapsed="false">
      <c r="A323" s="480"/>
      <c r="B323" s="480"/>
      <c r="C323" s="464" t="n">
        <f aca="false">SUMIFS(Master!$P$2:$P$2978,Master!$O$2:$O$2978,B323)</f>
        <v>0</v>
      </c>
      <c r="D323" s="464" t="n">
        <f aca="false">SUMIFS(Master!$S$2:$S$2978,Master!$O$2:$O$2978,B323)</f>
        <v>0</v>
      </c>
      <c r="E323" s="464" t="n">
        <f aca="false">IFERROR(D323/C323,0)</f>
        <v>0</v>
      </c>
      <c r="F323" s="464" t="n">
        <f aca="false">SUMIFS(Master!$V$2:$V$2978,Master!$O$2:$O$2978,B323)</f>
        <v>0</v>
      </c>
      <c r="G323" s="465" t="n">
        <f aca="false">IFERROR(F323/C323,0)</f>
        <v>0</v>
      </c>
    </row>
    <row r="324" customFormat="false" ht="15" hidden="false" customHeight="false" outlineLevel="0" collapsed="false">
      <c r="A324" s="463"/>
      <c r="B324" s="463"/>
      <c r="C324" s="464" t="n">
        <f aca="false">SUMIFS(Master!$P$2:$P$2978,Master!$O$2:$O$2978,B324)</f>
        <v>0</v>
      </c>
      <c r="D324" s="464" t="n">
        <f aca="false">SUMIFS(Master!$S$2:$S$2978,Master!$O$2:$O$2978,B324)</f>
        <v>0</v>
      </c>
      <c r="E324" s="464" t="n">
        <f aca="false">IFERROR(D324/C324,0)</f>
        <v>0</v>
      </c>
      <c r="F324" s="464" t="n">
        <f aca="false">SUMIFS(Master!$V$2:$V$2978,Master!$O$2:$O$2978,B324)</f>
        <v>0</v>
      </c>
      <c r="G324" s="465" t="n">
        <f aca="false">IFERROR(F324/C324,0)</f>
        <v>0</v>
      </c>
    </row>
    <row r="325" customFormat="false" ht="15" hidden="false" customHeight="false" outlineLevel="0" collapsed="false">
      <c r="A325" s="463"/>
      <c r="B325" s="480"/>
      <c r="C325" s="464" t="n">
        <f aca="false">SUMIFS(Master!$P$2:$P$2978,Master!$O$2:$O$2978,B325)</f>
        <v>0</v>
      </c>
      <c r="D325" s="464" t="n">
        <f aca="false">SUMIFS(Master!$S$2:$S$2978,Master!$O$2:$O$2978,B325)</f>
        <v>0</v>
      </c>
      <c r="E325" s="464" t="n">
        <f aca="false">IFERROR(D325/C325,0)</f>
        <v>0</v>
      </c>
      <c r="F325" s="464" t="n">
        <f aca="false">SUMIFS(Master!$V$2:$V$2978,Master!$O$2:$O$2978,B325)</f>
        <v>0</v>
      </c>
      <c r="G325" s="465" t="n">
        <f aca="false">IFERROR(F325/C325,0)</f>
        <v>0</v>
      </c>
    </row>
    <row r="326" customFormat="false" ht="15" hidden="false" customHeight="false" outlineLevel="0" collapsed="false">
      <c r="A326" s="480"/>
      <c r="B326" s="480"/>
      <c r="C326" s="464" t="n">
        <f aca="false">SUMIFS(Master!$P$2:$P$2978,Master!$O$2:$O$2978,B326)</f>
        <v>0</v>
      </c>
      <c r="D326" s="464" t="n">
        <f aca="false">SUMIFS(Master!$S$2:$S$2978,Master!$O$2:$O$2978,B326)</f>
        <v>0</v>
      </c>
      <c r="E326" s="464" t="n">
        <f aca="false">IFERROR(D326/C326,0)</f>
        <v>0</v>
      </c>
      <c r="F326" s="464" t="n">
        <f aca="false">SUMIFS(Master!$V$2:$V$2978,Master!$O$2:$O$2978,B326)</f>
        <v>0</v>
      </c>
      <c r="G326" s="465" t="n">
        <f aca="false">IFERROR(F326/C326,0)</f>
        <v>0</v>
      </c>
    </row>
    <row r="327" customFormat="false" ht="15" hidden="false" customHeight="false" outlineLevel="0" collapsed="false">
      <c r="A327" s="480"/>
      <c r="B327" s="481"/>
      <c r="C327" s="464" t="n">
        <f aca="false">SUMIFS(Master!$P$2:$P$2978,Master!$O$2:$O$2978,B327)</f>
        <v>0</v>
      </c>
      <c r="D327" s="464" t="n">
        <f aca="false">SUMIFS(Master!$S$2:$S$2978,Master!$O$2:$O$2978,B327)</f>
        <v>0</v>
      </c>
      <c r="E327" s="464" t="n">
        <f aca="false">IFERROR(D327/C327,0)</f>
        <v>0</v>
      </c>
      <c r="F327" s="464" t="n">
        <f aca="false">SUMIFS(Master!$V$2:$V$2978,Master!$O$2:$O$2978,B327)</f>
        <v>0</v>
      </c>
      <c r="G327" s="465" t="n">
        <f aca="false">IFERROR(F327/C327,0)</f>
        <v>0</v>
      </c>
    </row>
    <row r="328" customFormat="false" ht="15" hidden="false" customHeight="false" outlineLevel="0" collapsed="false">
      <c r="A328" s="463"/>
      <c r="B328" s="463"/>
      <c r="C328" s="464" t="n">
        <f aca="false">SUMIFS(Master!$P$2:$P$2978,Master!$O$2:$O$2978,B328)</f>
        <v>0</v>
      </c>
      <c r="D328" s="464" t="n">
        <f aca="false">SUMIFS(Master!$S$2:$S$2978,Master!$O$2:$O$2978,B328)</f>
        <v>0</v>
      </c>
      <c r="E328" s="464" t="n">
        <f aca="false">IFERROR(D328/C328,0)</f>
        <v>0</v>
      </c>
      <c r="F328" s="464" t="n">
        <f aca="false">SUMIFS(Master!$V$2:$V$2978,Master!$O$2:$O$2978,B328)</f>
        <v>0</v>
      </c>
      <c r="G328" s="465" t="n">
        <f aca="false">IFERROR(F328/C328,0)</f>
        <v>0</v>
      </c>
    </row>
    <row r="329" customFormat="false" ht="15" hidden="false" customHeight="false" outlineLevel="0" collapsed="false">
      <c r="A329" s="480"/>
      <c r="B329" s="480"/>
      <c r="C329" s="464" t="n">
        <f aca="false">SUMIFS(Master!$P$2:$P$2978,Master!$O$2:$O$2978,B329)</f>
        <v>0</v>
      </c>
      <c r="D329" s="464" t="n">
        <f aca="false">SUMIFS(Master!$S$2:$S$2978,Master!$O$2:$O$2978,B329)</f>
        <v>0</v>
      </c>
      <c r="E329" s="464" t="n">
        <f aca="false">IFERROR(D329/C329,0)</f>
        <v>0</v>
      </c>
      <c r="F329" s="464" t="n">
        <f aca="false">SUMIFS(Master!$V$2:$V$2978,Master!$O$2:$O$2978,B329)</f>
        <v>0</v>
      </c>
      <c r="G329" s="465" t="n">
        <f aca="false">IFERROR(F329/C329,0)</f>
        <v>0</v>
      </c>
    </row>
    <row r="330" customFormat="false" ht="15" hidden="false" customHeight="false" outlineLevel="0" collapsed="false">
      <c r="A330" s="480"/>
      <c r="B330" s="480"/>
      <c r="C330" s="464" t="n">
        <f aca="false">SUMIFS(Master!$P$2:$P$2978,Master!$O$2:$O$2978,B330)</f>
        <v>0</v>
      </c>
      <c r="D330" s="464" t="n">
        <f aca="false">SUMIFS(Master!$S$2:$S$2978,Master!$O$2:$O$2978,B330)</f>
        <v>0</v>
      </c>
      <c r="E330" s="464" t="n">
        <f aca="false">IFERROR(D330/C330,0)</f>
        <v>0</v>
      </c>
      <c r="F330" s="464" t="n">
        <f aca="false">SUMIFS(Master!$V$2:$V$2978,Master!$O$2:$O$2978,B330)</f>
        <v>0</v>
      </c>
      <c r="G330" s="465" t="n">
        <f aca="false">IFERROR(F330/C330,0)</f>
        <v>0</v>
      </c>
    </row>
    <row r="331" customFormat="false" ht="15" hidden="false" customHeight="false" outlineLevel="0" collapsed="false">
      <c r="A331" s="480"/>
      <c r="B331" s="480"/>
      <c r="C331" s="464" t="n">
        <f aca="false">SUMIFS(Master!$P$2:$P$2978,Master!$O$2:$O$2978,B331)</f>
        <v>0</v>
      </c>
      <c r="D331" s="464" t="n">
        <f aca="false">SUMIFS(Master!$S$2:$S$2978,Master!$O$2:$O$2978,B331)</f>
        <v>0</v>
      </c>
      <c r="E331" s="464" t="n">
        <f aca="false">IFERROR(D331/C331,0)</f>
        <v>0</v>
      </c>
      <c r="F331" s="464" t="n">
        <f aca="false">SUMIFS(Master!$V$2:$V$2978,Master!$O$2:$O$2978,B331)</f>
        <v>0</v>
      </c>
      <c r="G331" s="465" t="n">
        <f aca="false">IFERROR(F331/C331,0)</f>
        <v>0</v>
      </c>
    </row>
    <row r="332" customFormat="false" ht="15" hidden="false" customHeight="false" outlineLevel="0" collapsed="false">
      <c r="A332" s="480"/>
      <c r="B332" s="480"/>
      <c r="C332" s="464" t="n">
        <f aca="false">SUMIFS(Master!$P$2:$P$2978,Master!$O$2:$O$2978,B332)</f>
        <v>0</v>
      </c>
      <c r="D332" s="464" t="n">
        <f aca="false">SUMIFS(Master!$S$2:$S$2978,Master!$O$2:$O$2978,B332)</f>
        <v>0</v>
      </c>
      <c r="E332" s="464" t="n">
        <f aca="false">IFERROR(D332/C332,0)</f>
        <v>0</v>
      </c>
      <c r="F332" s="464" t="n">
        <f aca="false">SUMIFS(Master!$V$2:$V$2978,Master!$O$2:$O$2978,B332)</f>
        <v>0</v>
      </c>
      <c r="G332" s="465" t="n">
        <f aca="false">IFERROR(F332/C332,0)</f>
        <v>0</v>
      </c>
    </row>
    <row r="333" customFormat="false" ht="15" hidden="false" customHeight="false" outlineLevel="0" collapsed="false">
      <c r="A333" s="480"/>
      <c r="B333" s="480"/>
      <c r="C333" s="464" t="n">
        <f aca="false">SUMIFS(Master!$P$2:$P$2978,Master!$O$2:$O$2978,B333)</f>
        <v>0</v>
      </c>
      <c r="D333" s="464" t="n">
        <f aca="false">SUMIFS(Master!$S$2:$S$2978,Master!$O$2:$O$2978,B333)</f>
        <v>0</v>
      </c>
      <c r="E333" s="464" t="n">
        <f aca="false">IFERROR(D333/C333,0)</f>
        <v>0</v>
      </c>
      <c r="F333" s="464" t="n">
        <f aca="false">SUMIFS(Master!$V$2:$V$2978,Master!$O$2:$O$2978,B333)</f>
        <v>0</v>
      </c>
      <c r="G333" s="465" t="n">
        <f aca="false">IFERROR(F333/C333,0)</f>
        <v>0</v>
      </c>
    </row>
    <row r="334" customFormat="false" ht="15" hidden="false" customHeight="false" outlineLevel="0" collapsed="false">
      <c r="A334" s="480"/>
      <c r="B334" s="480"/>
      <c r="C334" s="464" t="n">
        <f aca="false">SUMIFS(Master!$P$2:$P$2978,Master!$O$2:$O$2978,B334)</f>
        <v>0</v>
      </c>
      <c r="D334" s="464" t="n">
        <f aca="false">SUMIFS(Master!$S$2:$S$2978,Master!$O$2:$O$2978,B334)</f>
        <v>0</v>
      </c>
      <c r="E334" s="464" t="n">
        <f aca="false">IFERROR(D334/C334,0)</f>
        <v>0</v>
      </c>
      <c r="F334" s="464" t="n">
        <f aca="false">SUMIFS(Master!$V$2:$V$2978,Master!$O$2:$O$2978,B334)</f>
        <v>0</v>
      </c>
      <c r="G334" s="465" t="n">
        <f aca="false">IFERROR(F334/C334,0)</f>
        <v>0</v>
      </c>
    </row>
    <row r="335" customFormat="false" ht="15" hidden="false" customHeight="false" outlineLevel="0" collapsed="false">
      <c r="A335" s="480"/>
      <c r="B335" s="480"/>
      <c r="C335" s="464" t="n">
        <f aca="false">SUMIFS(Master!$P$2:$P$2978,Master!$O$2:$O$2978,B335)</f>
        <v>0</v>
      </c>
      <c r="D335" s="464" t="n">
        <f aca="false">SUMIFS(Master!$S$2:$S$2978,Master!$O$2:$O$2978,B335)</f>
        <v>0</v>
      </c>
      <c r="E335" s="464" t="n">
        <f aca="false">IFERROR(D335/C335,0)</f>
        <v>0</v>
      </c>
      <c r="F335" s="464" t="n">
        <f aca="false">SUMIFS(Master!$V$2:$V$2978,Master!$O$2:$O$2978,B335)</f>
        <v>0</v>
      </c>
      <c r="G335" s="465" t="n">
        <f aca="false">IFERROR(F335/C335,0)</f>
        <v>0</v>
      </c>
    </row>
    <row r="336" customFormat="false" ht="15" hidden="false" customHeight="false" outlineLevel="0" collapsed="false">
      <c r="A336" s="480"/>
      <c r="B336" s="480"/>
      <c r="C336" s="464" t="n">
        <f aca="false">SUMIFS(Master!$P$2:$P$2978,Master!$O$2:$O$2978,B336)</f>
        <v>0</v>
      </c>
      <c r="D336" s="464" t="n">
        <f aca="false">SUMIFS(Master!$S$2:$S$2978,Master!$O$2:$O$2978,B336)</f>
        <v>0</v>
      </c>
      <c r="E336" s="464" t="n">
        <f aca="false">IFERROR(D336/C336,0)</f>
        <v>0</v>
      </c>
      <c r="F336" s="464" t="n">
        <f aca="false">SUMIFS(Master!$V$2:$V$2978,Master!$O$2:$O$2978,B336)</f>
        <v>0</v>
      </c>
      <c r="G336" s="465" t="n">
        <f aca="false">IFERROR(F336/C336,0)</f>
        <v>0</v>
      </c>
    </row>
    <row r="337" customFormat="false" ht="15" hidden="false" customHeight="false" outlineLevel="0" collapsed="false">
      <c r="A337" s="480"/>
      <c r="B337" s="480"/>
      <c r="C337" s="464" t="n">
        <f aca="false">SUMIFS(Master!$P$2:$P$2978,Master!$O$2:$O$2978,B337)</f>
        <v>0</v>
      </c>
      <c r="D337" s="464" t="n">
        <f aca="false">SUMIFS(Master!$S$2:$S$2978,Master!$O$2:$O$2978,B337)</f>
        <v>0</v>
      </c>
      <c r="E337" s="464" t="n">
        <f aca="false">IFERROR(D337/C337,0)</f>
        <v>0</v>
      </c>
      <c r="F337" s="464" t="n">
        <f aca="false">SUMIFS(Master!$V$2:$V$2978,Master!$O$2:$O$2978,B337)</f>
        <v>0</v>
      </c>
      <c r="G337" s="465" t="n">
        <f aca="false">IFERROR(F337/C337,0)</f>
        <v>0</v>
      </c>
    </row>
    <row r="338" customFormat="false" ht="15" hidden="false" customHeight="false" outlineLevel="0" collapsed="false">
      <c r="A338" s="480"/>
      <c r="B338" s="480"/>
      <c r="C338" s="464" t="n">
        <f aca="false">SUMIFS(Master!$P$2:$P$2978,Master!$O$2:$O$2978,B338)</f>
        <v>0</v>
      </c>
      <c r="D338" s="464" t="n">
        <f aca="false">SUMIFS(Master!$S$2:$S$2978,Master!$O$2:$O$2978,B338)</f>
        <v>0</v>
      </c>
      <c r="E338" s="464" t="n">
        <f aca="false">IFERROR(D338/C338,0)</f>
        <v>0</v>
      </c>
      <c r="F338" s="464" t="n">
        <f aca="false">SUMIFS(Master!$V$2:$V$2978,Master!$O$2:$O$2978,B338)</f>
        <v>0</v>
      </c>
      <c r="G338" s="465" t="n">
        <f aca="false">IFERROR(F338/C338,0)</f>
        <v>0</v>
      </c>
    </row>
    <row r="339" customFormat="false" ht="15" hidden="false" customHeight="false" outlineLevel="0" collapsed="false">
      <c r="A339" s="480"/>
      <c r="B339" s="480"/>
      <c r="C339" s="464" t="n">
        <f aca="false">SUMIFS(Master!$P$2:$P$2978,Master!$O$2:$O$2978,B339)</f>
        <v>0</v>
      </c>
      <c r="D339" s="464" t="n">
        <f aca="false">SUMIFS(Master!$S$2:$S$2978,Master!$O$2:$O$2978,B339)</f>
        <v>0</v>
      </c>
      <c r="E339" s="464" t="n">
        <f aca="false">IFERROR(D339/C339,0)</f>
        <v>0</v>
      </c>
      <c r="F339" s="464" t="n">
        <f aca="false">SUMIFS(Master!$V$2:$V$2978,Master!$O$2:$O$2978,B339)</f>
        <v>0</v>
      </c>
      <c r="G339" s="465" t="n">
        <f aca="false">IFERROR(F339/C339,0)</f>
        <v>0</v>
      </c>
    </row>
    <row r="340" customFormat="false" ht="15" hidden="false" customHeight="false" outlineLevel="0" collapsed="false">
      <c r="A340" s="480"/>
      <c r="B340" s="480"/>
      <c r="C340" s="464" t="n">
        <f aca="false">SUMIFS(Master!$P$2:$P$2978,Master!$O$2:$O$2978,B340)</f>
        <v>0</v>
      </c>
      <c r="D340" s="464" t="n">
        <f aca="false">SUMIFS(Master!$S$2:$S$2978,Master!$O$2:$O$2978,B340)</f>
        <v>0</v>
      </c>
      <c r="E340" s="464" t="n">
        <f aca="false">IFERROR(D340/C340,0)</f>
        <v>0</v>
      </c>
      <c r="F340" s="464" t="n">
        <f aca="false">SUMIFS(Master!$V$2:$V$2978,Master!$O$2:$O$2978,B340)</f>
        <v>0</v>
      </c>
      <c r="G340" s="465" t="n">
        <f aca="false">IFERROR(F340/C340,0)</f>
        <v>0</v>
      </c>
    </row>
    <row r="341" customFormat="false" ht="15" hidden="false" customHeight="false" outlineLevel="0" collapsed="false">
      <c r="A341" s="480"/>
      <c r="B341" s="480"/>
      <c r="C341" s="464" t="n">
        <f aca="false">SUMIFS(Master!$P$2:$P$2978,Master!$O$2:$O$2978,B341)</f>
        <v>0</v>
      </c>
      <c r="D341" s="464" t="n">
        <f aca="false">SUMIFS(Master!$S$2:$S$2978,Master!$O$2:$O$2978,B341)</f>
        <v>0</v>
      </c>
      <c r="E341" s="464" t="n">
        <f aca="false">IFERROR(D341/C341,0)</f>
        <v>0</v>
      </c>
      <c r="F341" s="464" t="n">
        <f aca="false">SUMIFS(Master!$V$2:$V$2978,Master!$O$2:$O$2978,B341)</f>
        <v>0</v>
      </c>
      <c r="G341" s="465" t="n">
        <f aca="false">IFERROR(F341/C341,0)</f>
        <v>0</v>
      </c>
    </row>
    <row r="342" customFormat="false" ht="15" hidden="false" customHeight="false" outlineLevel="0" collapsed="false">
      <c r="A342" s="480"/>
      <c r="B342" s="480"/>
      <c r="C342" s="464" t="n">
        <f aca="false">SUMIFS(Master!$P$2:$P$2978,Master!$O$2:$O$2978,B342)</f>
        <v>0</v>
      </c>
      <c r="D342" s="464" t="n">
        <f aca="false">SUMIFS(Master!$S$2:$S$2978,Master!$O$2:$O$2978,B342)</f>
        <v>0</v>
      </c>
      <c r="E342" s="464" t="n">
        <f aca="false">IFERROR(D342/C342,0)</f>
        <v>0</v>
      </c>
      <c r="F342" s="464" t="n">
        <f aca="false">SUMIFS(Master!$V$2:$V$2978,Master!$O$2:$O$2978,B342)</f>
        <v>0</v>
      </c>
      <c r="G342" s="465" t="n">
        <f aca="false">IFERROR(F342/C342,0)</f>
        <v>0</v>
      </c>
    </row>
    <row r="343" customFormat="false" ht="15" hidden="false" customHeight="false" outlineLevel="0" collapsed="false">
      <c r="A343" s="463"/>
      <c r="B343" s="480"/>
      <c r="C343" s="464" t="n">
        <f aca="false">SUMIFS(Master!$P$2:$P$2978,Master!$O$2:$O$2978,B343)</f>
        <v>0</v>
      </c>
      <c r="D343" s="464" t="n">
        <f aca="false">SUMIFS(Master!$S$2:$S$2978,Master!$O$2:$O$2978,B343)</f>
        <v>0</v>
      </c>
      <c r="E343" s="464" t="n">
        <f aca="false">IFERROR(D343/C343,0)</f>
        <v>0</v>
      </c>
      <c r="F343" s="464" t="n">
        <f aca="false">SUMIFS(Master!$V$2:$V$2978,Master!$O$2:$O$2978,B343)</f>
        <v>0</v>
      </c>
      <c r="G343" s="465" t="n">
        <f aca="false">IFERROR(F343/C343,0)</f>
        <v>0</v>
      </c>
    </row>
    <row r="344" customFormat="false" ht="15" hidden="false" customHeight="false" outlineLevel="0" collapsed="false">
      <c r="A344" s="463"/>
      <c r="B344" s="480"/>
      <c r="C344" s="464" t="n">
        <f aca="false">SUMIFS(Master!$P$2:$P$2978,Master!$O$2:$O$2978,B344)</f>
        <v>0</v>
      </c>
      <c r="D344" s="464" t="n">
        <f aca="false">SUMIFS(Master!$S$2:$S$2978,Master!$O$2:$O$2978,B344)</f>
        <v>0</v>
      </c>
      <c r="E344" s="464" t="n">
        <f aca="false">IFERROR(D344/C344,0)</f>
        <v>0</v>
      </c>
      <c r="F344" s="464" t="n">
        <f aca="false">SUMIFS(Master!$V$2:$V$2978,Master!$O$2:$O$2978,B344)</f>
        <v>0</v>
      </c>
      <c r="G344" s="465" t="n">
        <f aca="false">IFERROR(F344/C344,0)</f>
        <v>0</v>
      </c>
    </row>
    <row r="345" customFormat="false" ht="15" hidden="false" customHeight="false" outlineLevel="0" collapsed="false">
      <c r="A345" s="480"/>
      <c r="B345" s="480"/>
      <c r="C345" s="464" t="n">
        <f aca="false">SUMIFS(Master!$P$2:$P$2978,Master!$O$2:$O$2978,B345)</f>
        <v>0</v>
      </c>
      <c r="D345" s="464" t="n">
        <f aca="false">SUMIFS(Master!$S$2:$S$2978,Master!$O$2:$O$2978,B345)</f>
        <v>0</v>
      </c>
      <c r="E345" s="464" t="n">
        <f aca="false">IFERROR(D345/C345,0)</f>
        <v>0</v>
      </c>
      <c r="F345" s="464" t="n">
        <f aca="false">SUMIFS(Master!$V$2:$V$2978,Master!$O$2:$O$2978,B345)</f>
        <v>0</v>
      </c>
      <c r="G345" s="465" t="n">
        <f aca="false">IFERROR(F345/C345,0)</f>
        <v>0</v>
      </c>
    </row>
    <row r="346" customFormat="false" ht="15" hidden="false" customHeight="false" outlineLevel="0" collapsed="false">
      <c r="A346" s="480"/>
      <c r="B346" s="480"/>
      <c r="C346" s="464" t="n">
        <f aca="false">SUMIFS(Master!$P$2:$P$2978,Master!$O$2:$O$2978,B346)</f>
        <v>0</v>
      </c>
      <c r="D346" s="464" t="n">
        <f aca="false">SUMIFS(Master!$S$2:$S$2978,Master!$O$2:$O$2978,B346)</f>
        <v>0</v>
      </c>
      <c r="E346" s="464" t="n">
        <f aca="false">IFERROR(D346/C346,0)</f>
        <v>0</v>
      </c>
      <c r="F346" s="464" t="n">
        <f aca="false">SUMIFS(Master!$V$2:$V$2978,Master!$O$2:$O$2978,B346)</f>
        <v>0</v>
      </c>
      <c r="G346" s="465" t="n">
        <f aca="false">IFERROR(F346/C346,0)</f>
        <v>0</v>
      </c>
    </row>
    <row r="347" customFormat="false" ht="15" hidden="false" customHeight="false" outlineLevel="0" collapsed="false">
      <c r="A347" s="463"/>
      <c r="B347" s="480"/>
      <c r="C347" s="464" t="n">
        <f aca="false">SUMIFS(Master!$P$2:$P$2978,Master!$O$2:$O$2978,B347)</f>
        <v>0</v>
      </c>
      <c r="D347" s="464" t="n">
        <f aca="false">SUMIFS(Master!$S$2:$S$2978,Master!$O$2:$O$2978,B347)</f>
        <v>0</v>
      </c>
      <c r="E347" s="464" t="n">
        <f aca="false">IFERROR(D347/C347,0)</f>
        <v>0</v>
      </c>
      <c r="F347" s="464" t="n">
        <f aca="false">SUMIFS(Master!$V$2:$V$2978,Master!$O$2:$O$2978,B347)</f>
        <v>0</v>
      </c>
      <c r="G347" s="465" t="n">
        <f aca="false">IFERROR(F347/C347,0)</f>
        <v>0</v>
      </c>
    </row>
    <row r="348" customFormat="false" ht="15" hidden="false" customHeight="false" outlineLevel="0" collapsed="false">
      <c r="A348" s="480"/>
      <c r="B348" s="480"/>
      <c r="C348" s="464" t="n">
        <f aca="false">SUMIFS(Master!$P$2:$P$2978,Master!$O$2:$O$2978,B348)</f>
        <v>0</v>
      </c>
      <c r="D348" s="464" t="n">
        <f aca="false">SUMIFS(Master!$S$2:$S$2978,Master!$O$2:$O$2978,B348)</f>
        <v>0</v>
      </c>
      <c r="E348" s="464" t="n">
        <f aca="false">IFERROR(D348/C348,0)</f>
        <v>0</v>
      </c>
      <c r="F348" s="464" t="n">
        <f aca="false">SUMIFS(Master!$V$2:$V$2978,Master!$O$2:$O$2978,B348)</f>
        <v>0</v>
      </c>
      <c r="G348" s="465" t="n">
        <f aca="false">IFERROR(F348/C348,0)</f>
        <v>0</v>
      </c>
    </row>
    <row r="349" customFormat="false" ht="15" hidden="false" customHeight="false" outlineLevel="0" collapsed="false">
      <c r="A349" s="480"/>
      <c r="B349" s="480"/>
      <c r="C349" s="464" t="n">
        <f aca="false">SUMIFS(Master!$P$2:$P$2978,Master!$O$2:$O$2978,B349)</f>
        <v>0</v>
      </c>
      <c r="D349" s="464" t="n">
        <f aca="false">SUMIFS(Master!$S$2:$S$2978,Master!$O$2:$O$2978,B349)</f>
        <v>0</v>
      </c>
      <c r="E349" s="464" t="n">
        <f aca="false">IFERROR(D349/C349,0)</f>
        <v>0</v>
      </c>
      <c r="F349" s="464" t="n">
        <f aca="false">SUMIFS(Master!$V$2:$V$2978,Master!$O$2:$O$2978,B349)</f>
        <v>0</v>
      </c>
      <c r="G349" s="465" t="n">
        <f aca="false">IFERROR(F349/C349,0)</f>
        <v>0</v>
      </c>
    </row>
    <row r="350" customFormat="false" ht="15" hidden="false" customHeight="false" outlineLevel="0" collapsed="false">
      <c r="A350" s="463"/>
      <c r="B350" s="480"/>
      <c r="C350" s="464" t="n">
        <f aca="false">SUMIFS(Master!$P$2:$P$2978,Master!$O$2:$O$2978,B350)</f>
        <v>0</v>
      </c>
      <c r="D350" s="464" t="n">
        <f aca="false">SUMIFS(Master!$S$2:$S$2978,Master!$O$2:$O$2978,B350)</f>
        <v>0</v>
      </c>
      <c r="E350" s="464" t="n">
        <f aca="false">IFERROR(D350/C350,0)</f>
        <v>0</v>
      </c>
      <c r="F350" s="464" t="n">
        <f aca="false">SUMIFS(Master!$V$2:$V$2978,Master!$O$2:$O$2978,B350)</f>
        <v>0</v>
      </c>
      <c r="G350" s="465" t="n">
        <f aca="false">IFERROR(F350/C350,0)</f>
        <v>0</v>
      </c>
    </row>
    <row r="351" customFormat="false" ht="15" hidden="false" customHeight="false" outlineLevel="0" collapsed="false">
      <c r="A351" s="480"/>
      <c r="B351" s="480"/>
      <c r="C351" s="464" t="n">
        <f aca="false">SUMIFS(Master!$P$2:$P$2978,Master!$O$2:$O$2978,B351)</f>
        <v>0</v>
      </c>
      <c r="D351" s="464" t="n">
        <f aca="false">SUMIFS(Master!$S$2:$S$2978,Master!$O$2:$O$2978,B351)</f>
        <v>0</v>
      </c>
      <c r="E351" s="464" t="n">
        <f aca="false">IFERROR(D351/C351,0)</f>
        <v>0</v>
      </c>
      <c r="F351" s="464" t="n">
        <f aca="false">SUMIFS(Master!$V$2:$V$2978,Master!$O$2:$O$2978,B351)</f>
        <v>0</v>
      </c>
      <c r="G351" s="465" t="n">
        <f aca="false">IFERROR(F351/C351,0)</f>
        <v>0</v>
      </c>
    </row>
    <row r="352" customFormat="false" ht="15" hidden="false" customHeight="false" outlineLevel="0" collapsed="false">
      <c r="A352" s="463"/>
      <c r="B352" s="480"/>
      <c r="C352" s="464" t="n">
        <f aca="false">SUMIFS(Master!$P$2:$P$2978,Master!$O$2:$O$2978,B352)</f>
        <v>0</v>
      </c>
      <c r="D352" s="464" t="n">
        <f aca="false">SUMIFS(Master!$S$2:$S$2978,Master!$O$2:$O$2978,B352)</f>
        <v>0</v>
      </c>
      <c r="E352" s="464" t="n">
        <f aca="false">IFERROR(D352/C352,0)</f>
        <v>0</v>
      </c>
      <c r="F352" s="464" t="n">
        <f aca="false">SUMIFS(Master!$V$2:$V$2978,Master!$O$2:$O$2978,B352)</f>
        <v>0</v>
      </c>
      <c r="G352" s="465" t="n">
        <f aca="false">IFERROR(F352/C352,0)</f>
        <v>0</v>
      </c>
    </row>
    <row r="353" customFormat="false" ht="15" hidden="false" customHeight="false" outlineLevel="0" collapsed="false">
      <c r="A353" s="463"/>
      <c r="B353" s="480"/>
      <c r="C353" s="464" t="n">
        <f aca="false">SUMIFS(Master!$P$2:$P$2978,Master!$O$2:$O$2978,B353)</f>
        <v>0</v>
      </c>
      <c r="D353" s="464" t="n">
        <f aca="false">SUMIFS(Master!$S$2:$S$2978,Master!$O$2:$O$2978,B353)</f>
        <v>0</v>
      </c>
      <c r="E353" s="464" t="n">
        <f aca="false">IFERROR(D353/C353,0)</f>
        <v>0</v>
      </c>
      <c r="F353" s="464" t="n">
        <f aca="false">SUMIFS(Master!$V$2:$V$2978,Master!$O$2:$O$2978,B353)</f>
        <v>0</v>
      </c>
      <c r="G353" s="465" t="n">
        <f aca="false">IFERROR(F353/C353,0)</f>
        <v>0</v>
      </c>
    </row>
    <row r="354" customFormat="false" ht="15" hidden="false" customHeight="false" outlineLevel="0" collapsed="false">
      <c r="A354" s="480"/>
      <c r="B354" s="480"/>
      <c r="C354" s="464" t="n">
        <f aca="false">SUMIFS(Master!$P$2:$P$2978,Master!$O$2:$O$2978,B354)</f>
        <v>0</v>
      </c>
      <c r="D354" s="464" t="n">
        <f aca="false">SUMIFS(Master!$S$2:$S$2978,Master!$O$2:$O$2978,B354)</f>
        <v>0</v>
      </c>
      <c r="E354" s="464" t="n">
        <f aca="false">IFERROR(D354/C354,0)</f>
        <v>0</v>
      </c>
      <c r="F354" s="464" t="n">
        <f aca="false">SUMIFS(Master!$V$2:$V$2978,Master!$O$2:$O$2978,B354)</f>
        <v>0</v>
      </c>
      <c r="G354" s="465" t="n">
        <f aca="false">IFERROR(F354/C354,0)</f>
        <v>0</v>
      </c>
    </row>
    <row r="355" customFormat="false" ht="15" hidden="false" customHeight="false" outlineLevel="0" collapsed="false">
      <c r="A355" s="480"/>
      <c r="B355" s="480"/>
      <c r="C355" s="464" t="n">
        <f aca="false">SUMIFS(Master!$P$2:$P$2978,Master!$O$2:$O$2978,B355)</f>
        <v>0</v>
      </c>
      <c r="D355" s="464" t="n">
        <f aca="false">SUMIFS(Master!$S$2:$S$2978,Master!$O$2:$O$2978,B355)</f>
        <v>0</v>
      </c>
      <c r="E355" s="464" t="n">
        <f aca="false">IFERROR(D355/C355,0)</f>
        <v>0</v>
      </c>
      <c r="F355" s="464" t="n">
        <f aca="false">SUMIFS(Master!$V$2:$V$2978,Master!$O$2:$O$2978,B355)</f>
        <v>0</v>
      </c>
      <c r="G355" s="465" t="n">
        <f aca="false">IFERROR(F355/C355,0)</f>
        <v>0</v>
      </c>
    </row>
    <row r="356" customFormat="false" ht="15" hidden="false" customHeight="false" outlineLevel="0" collapsed="false">
      <c r="A356" s="463"/>
      <c r="B356" s="480"/>
      <c r="C356" s="464" t="n">
        <f aca="false">SUMIFS(Master!$P$2:$P$2978,Master!$O$2:$O$2978,B356)</f>
        <v>0</v>
      </c>
      <c r="D356" s="464" t="n">
        <f aca="false">SUMIFS(Master!$S$2:$S$2978,Master!$O$2:$O$2978,B356)</f>
        <v>0</v>
      </c>
      <c r="E356" s="464" t="n">
        <f aca="false">IFERROR(D356/C356,0)</f>
        <v>0</v>
      </c>
      <c r="F356" s="464" t="n">
        <f aca="false">SUMIFS(Master!$V$2:$V$2978,Master!$O$2:$O$2978,B356)</f>
        <v>0</v>
      </c>
      <c r="G356" s="465" t="n">
        <f aca="false">IFERROR(F356/C356,0)</f>
        <v>0</v>
      </c>
    </row>
    <row r="357" customFormat="false" ht="15" hidden="false" customHeight="false" outlineLevel="0" collapsed="false">
      <c r="A357" s="480"/>
      <c r="B357" s="480"/>
      <c r="C357" s="464" t="n">
        <f aca="false">SUMIFS(Master!$P$2:$P$2978,Master!$O$2:$O$2978,B357)</f>
        <v>0</v>
      </c>
      <c r="D357" s="464" t="n">
        <f aca="false">SUMIFS(Master!$S$2:$S$2978,Master!$O$2:$O$2978,B357)</f>
        <v>0</v>
      </c>
      <c r="E357" s="464" t="n">
        <f aca="false">IFERROR(D357/C357,0)</f>
        <v>0</v>
      </c>
      <c r="F357" s="464" t="n">
        <f aca="false">SUMIFS(Master!$V$2:$V$2978,Master!$O$2:$O$2978,B357)</f>
        <v>0</v>
      </c>
      <c r="G357" s="465" t="n">
        <f aca="false">IFERROR(F357/C357,0)</f>
        <v>0</v>
      </c>
    </row>
    <row r="358" customFormat="false" ht="15" hidden="false" customHeight="false" outlineLevel="0" collapsed="false">
      <c r="A358" s="480"/>
      <c r="B358" s="480"/>
      <c r="C358" s="464" t="n">
        <f aca="false">SUMIFS(Master!$P$2:$P$2978,Master!$O$2:$O$2978,B358)</f>
        <v>0</v>
      </c>
      <c r="D358" s="464" t="n">
        <f aca="false">SUMIFS(Master!$S$2:$S$2978,Master!$O$2:$O$2978,B358)</f>
        <v>0</v>
      </c>
      <c r="E358" s="464" t="n">
        <f aca="false">IFERROR(D358/C358,0)</f>
        <v>0</v>
      </c>
      <c r="F358" s="464" t="n">
        <f aca="false">SUMIFS(Master!$V$2:$V$2978,Master!$O$2:$O$2978,B358)</f>
        <v>0</v>
      </c>
      <c r="G358" s="465" t="n">
        <f aca="false">IFERROR(F358/C358,0)</f>
        <v>0</v>
      </c>
    </row>
    <row r="359" customFormat="false" ht="15" hidden="false" customHeight="false" outlineLevel="0" collapsed="false">
      <c r="A359" s="463"/>
      <c r="B359" s="480"/>
      <c r="C359" s="464" t="n">
        <f aca="false">SUMIFS(Master!$P$2:$P$2978,Master!$O$2:$O$2978,B359)</f>
        <v>0</v>
      </c>
      <c r="D359" s="464" t="n">
        <f aca="false">SUMIFS(Master!$S$2:$S$2978,Master!$O$2:$O$2978,B359)</f>
        <v>0</v>
      </c>
      <c r="E359" s="464" t="n">
        <f aca="false">IFERROR(D359/C359,0)</f>
        <v>0</v>
      </c>
      <c r="F359" s="464" t="n">
        <f aca="false">SUMIFS(Master!$V$2:$V$2978,Master!$O$2:$O$2978,B359)</f>
        <v>0</v>
      </c>
      <c r="G359" s="465" t="n">
        <f aca="false">IFERROR(F359/C359,0)</f>
        <v>0</v>
      </c>
    </row>
    <row r="360" customFormat="false" ht="15" hidden="false" customHeight="false" outlineLevel="0" collapsed="false">
      <c r="A360" s="463"/>
      <c r="B360" s="480"/>
      <c r="C360" s="464" t="n">
        <f aca="false">SUMIFS(Master!$P$2:$P$2978,Master!$O$2:$O$2978,B360)</f>
        <v>0</v>
      </c>
      <c r="D360" s="464" t="n">
        <f aca="false">SUMIFS(Master!$S$2:$S$2978,Master!$O$2:$O$2978,B360)</f>
        <v>0</v>
      </c>
      <c r="E360" s="464" t="n">
        <f aca="false">IFERROR(D360/C360,0)</f>
        <v>0</v>
      </c>
      <c r="F360" s="464" t="n">
        <f aca="false">SUMIFS(Master!$V$2:$V$2978,Master!$O$2:$O$2978,B360)</f>
        <v>0</v>
      </c>
      <c r="G360" s="465" t="n">
        <f aca="false">IFERROR(F360/C360,0)</f>
        <v>0</v>
      </c>
    </row>
    <row r="361" customFormat="false" ht="15" hidden="false" customHeight="false" outlineLevel="0" collapsed="false">
      <c r="A361" s="463"/>
      <c r="B361" s="480"/>
      <c r="C361" s="464" t="n">
        <f aca="false">SUMIFS(Master!$P$2:$P$2978,Master!$O$2:$O$2978,B361)</f>
        <v>0</v>
      </c>
      <c r="D361" s="464" t="n">
        <f aca="false">SUMIFS(Master!$S$2:$S$2978,Master!$O$2:$O$2978,B361)</f>
        <v>0</v>
      </c>
      <c r="E361" s="464" t="n">
        <f aca="false">IFERROR(D361/C361,0)</f>
        <v>0</v>
      </c>
      <c r="F361" s="464" t="n">
        <f aca="false">SUMIFS(Master!$V$2:$V$2978,Master!$O$2:$O$2978,B361)</f>
        <v>0</v>
      </c>
      <c r="G361" s="465" t="n">
        <f aca="false">IFERROR(F361/C361,0)</f>
        <v>0</v>
      </c>
    </row>
    <row r="362" customFormat="false" ht="15" hidden="false" customHeight="false" outlineLevel="0" collapsed="false">
      <c r="A362" s="480"/>
      <c r="B362" s="480"/>
      <c r="C362" s="464" t="n">
        <f aca="false">SUMIFS(Master!$P$2:$P$2978,Master!$O$2:$O$2978,B362)</f>
        <v>0</v>
      </c>
      <c r="D362" s="464" t="n">
        <f aca="false">SUMIFS(Master!$S$2:$S$2978,Master!$O$2:$O$2978,B362)</f>
        <v>0</v>
      </c>
      <c r="E362" s="464" t="n">
        <f aca="false">IFERROR(D362/C362,0)</f>
        <v>0</v>
      </c>
      <c r="F362" s="464" t="n">
        <f aca="false">SUMIFS(Master!$V$2:$V$2978,Master!$O$2:$O$2978,B362)</f>
        <v>0</v>
      </c>
      <c r="G362" s="465" t="n">
        <f aca="false">IFERROR(F362/C362,0)</f>
        <v>0</v>
      </c>
    </row>
    <row r="363" customFormat="false" ht="15" hidden="false" customHeight="false" outlineLevel="0" collapsed="false">
      <c r="A363" s="480"/>
      <c r="B363" s="480"/>
      <c r="C363" s="464" t="n">
        <f aca="false">SUMIFS(Master!$P$2:$P$2978,Master!$O$2:$O$2978,B363)</f>
        <v>0</v>
      </c>
      <c r="D363" s="464" t="n">
        <f aca="false">SUMIFS(Master!$S$2:$S$2978,Master!$O$2:$O$2978,B363)</f>
        <v>0</v>
      </c>
      <c r="E363" s="464" t="n">
        <f aca="false">IFERROR(D363/C363,0)</f>
        <v>0</v>
      </c>
      <c r="F363" s="464" t="n">
        <f aca="false">SUMIFS(Master!$V$2:$V$2978,Master!$O$2:$O$2978,B363)</f>
        <v>0</v>
      </c>
      <c r="G363" s="465" t="n">
        <f aca="false">IFERROR(F363/C363,0)</f>
        <v>0</v>
      </c>
    </row>
    <row r="364" customFormat="false" ht="15" hidden="false" customHeight="false" outlineLevel="0" collapsed="false">
      <c r="A364" s="480"/>
      <c r="B364" s="480"/>
      <c r="C364" s="464" t="n">
        <f aca="false">SUMIFS(Master!$P$2:$P$2978,Master!$O$2:$O$2978,B364)</f>
        <v>0</v>
      </c>
      <c r="D364" s="464" t="n">
        <f aca="false">SUMIFS(Master!$S$2:$S$2978,Master!$O$2:$O$2978,B364)</f>
        <v>0</v>
      </c>
      <c r="E364" s="464" t="n">
        <f aca="false">IFERROR(D364/C364,0)</f>
        <v>0</v>
      </c>
      <c r="F364" s="464" t="n">
        <f aca="false">SUMIFS(Master!$V$2:$V$2978,Master!$O$2:$O$2978,B364)</f>
        <v>0</v>
      </c>
      <c r="G364" s="465" t="n">
        <f aca="false">IFERROR(F364/C364,0)</f>
        <v>0</v>
      </c>
    </row>
    <row r="365" customFormat="false" ht="15" hidden="false" customHeight="false" outlineLevel="0" collapsed="false">
      <c r="A365" s="480"/>
      <c r="B365" s="480"/>
      <c r="C365" s="464" t="n">
        <f aca="false">SUMIFS(Master!$P$2:$P$2978,Master!$O$2:$O$2978,B365)</f>
        <v>0</v>
      </c>
      <c r="D365" s="464" t="n">
        <f aca="false">SUMIFS(Master!$S$2:$S$2978,Master!$O$2:$O$2978,B365)</f>
        <v>0</v>
      </c>
      <c r="E365" s="464" t="n">
        <f aca="false">IFERROR(D365/C365,0)</f>
        <v>0</v>
      </c>
      <c r="F365" s="464" t="n">
        <f aca="false">SUMIFS(Master!$V$2:$V$2978,Master!$O$2:$O$2978,B365)</f>
        <v>0</v>
      </c>
      <c r="G365" s="465" t="n">
        <f aca="false">IFERROR(F365/C365,0)</f>
        <v>0</v>
      </c>
    </row>
    <row r="366" customFormat="false" ht="15" hidden="false" customHeight="false" outlineLevel="0" collapsed="false">
      <c r="A366" s="463"/>
      <c r="B366" s="480"/>
      <c r="C366" s="464" t="n">
        <f aca="false">SUMIFS(Master!$P$2:$P$2978,Master!$O$2:$O$2978,B366)</f>
        <v>0</v>
      </c>
      <c r="D366" s="464" t="n">
        <f aca="false">SUMIFS(Master!$S$2:$S$2978,Master!$O$2:$O$2978,B366)</f>
        <v>0</v>
      </c>
      <c r="E366" s="464" t="n">
        <f aca="false">IFERROR(D366/C366,0)</f>
        <v>0</v>
      </c>
      <c r="F366" s="464" t="n">
        <f aca="false">SUMIFS(Master!$V$2:$V$2978,Master!$O$2:$O$2978,B366)</f>
        <v>0</v>
      </c>
      <c r="G366" s="465" t="n">
        <f aca="false">IFERROR(F366/C366,0)</f>
        <v>0</v>
      </c>
    </row>
    <row r="367" customFormat="false" ht="15" hidden="false" customHeight="false" outlineLevel="0" collapsed="false">
      <c r="A367" s="463"/>
      <c r="B367" s="480"/>
      <c r="C367" s="464" t="n">
        <f aca="false">SUMIFS(Master!$P$2:$P$2978,Master!$O$2:$O$2978,B367)</f>
        <v>0</v>
      </c>
      <c r="D367" s="464" t="n">
        <f aca="false">SUMIFS(Master!$S$2:$S$2978,Master!$O$2:$O$2978,B367)</f>
        <v>0</v>
      </c>
      <c r="E367" s="464" t="n">
        <f aca="false">IFERROR(D367/C367,0)</f>
        <v>0</v>
      </c>
      <c r="F367" s="464" t="n">
        <f aca="false">SUMIFS(Master!$V$2:$V$2978,Master!$O$2:$O$2978,B367)</f>
        <v>0</v>
      </c>
      <c r="G367" s="465" t="n">
        <f aca="false">IFERROR(F367/C367,0)</f>
        <v>0</v>
      </c>
    </row>
    <row r="368" customFormat="false" ht="15" hidden="false" customHeight="false" outlineLevel="0" collapsed="false">
      <c r="A368" s="463"/>
      <c r="B368" s="480"/>
      <c r="C368" s="464" t="n">
        <f aca="false">SUMIFS(Master!$P$2:$P$2978,Master!$O$2:$O$2978,B368)</f>
        <v>0</v>
      </c>
      <c r="D368" s="464" t="n">
        <f aca="false">SUMIFS(Master!$S$2:$S$2978,Master!$O$2:$O$2978,B368)</f>
        <v>0</v>
      </c>
      <c r="E368" s="464" t="n">
        <f aca="false">IFERROR(D368/C368,0)</f>
        <v>0</v>
      </c>
      <c r="F368" s="464" t="n">
        <f aca="false">SUMIFS(Master!$V$2:$V$2978,Master!$O$2:$O$2978,B368)</f>
        <v>0</v>
      </c>
      <c r="G368" s="465" t="n">
        <f aca="false">IFERROR(F368/C368,0)</f>
        <v>0</v>
      </c>
    </row>
    <row r="369" customFormat="false" ht="15" hidden="false" customHeight="false" outlineLevel="0" collapsed="false">
      <c r="A369" s="463"/>
      <c r="B369" s="480"/>
      <c r="C369" s="464" t="n">
        <f aca="false">SUMIFS(Master!$P$2:$P$2978,Master!$O$2:$O$2978,B369)</f>
        <v>0</v>
      </c>
      <c r="D369" s="464" t="n">
        <f aca="false">SUMIFS(Master!$S$2:$S$2978,Master!$O$2:$O$2978,B369)</f>
        <v>0</v>
      </c>
      <c r="E369" s="464" t="n">
        <f aca="false">IFERROR(D369/C369,0)</f>
        <v>0</v>
      </c>
      <c r="F369" s="464" t="n">
        <f aca="false">SUMIFS(Master!$V$2:$V$2978,Master!$O$2:$O$2978,B369)</f>
        <v>0</v>
      </c>
      <c r="G369" s="465" t="n">
        <f aca="false">IFERROR(F369/C369,0)</f>
        <v>0</v>
      </c>
    </row>
    <row r="370" customFormat="false" ht="15" hidden="false" customHeight="false" outlineLevel="0" collapsed="false">
      <c r="A370" s="463"/>
      <c r="B370" s="480"/>
      <c r="C370" s="464" t="n">
        <f aca="false">SUMIFS(Master!$P$2:$P$2978,Master!$O$2:$O$2978,B370)</f>
        <v>0</v>
      </c>
      <c r="D370" s="464" t="n">
        <f aca="false">SUMIFS(Master!$S$2:$S$2978,Master!$O$2:$O$2978,B370)</f>
        <v>0</v>
      </c>
      <c r="E370" s="464" t="n">
        <f aca="false">IFERROR(D370/C370,0)</f>
        <v>0</v>
      </c>
      <c r="F370" s="464" t="n">
        <f aca="false">SUMIFS(Master!$V$2:$V$2978,Master!$O$2:$O$2978,B370)</f>
        <v>0</v>
      </c>
      <c r="G370" s="465" t="n">
        <f aca="false">IFERROR(F370/C370,0)</f>
        <v>0</v>
      </c>
    </row>
    <row r="371" customFormat="false" ht="15" hidden="false" customHeight="false" outlineLevel="0" collapsed="false">
      <c r="A371" s="480"/>
      <c r="B371" s="480"/>
      <c r="C371" s="464" t="n">
        <f aca="false">SUMIFS(Master!$P$2:$P$2978,Master!$O$2:$O$2978,B371)</f>
        <v>0</v>
      </c>
      <c r="D371" s="464" t="n">
        <f aca="false">SUMIFS(Master!$S$2:$S$2978,Master!$O$2:$O$2978,B371)</f>
        <v>0</v>
      </c>
      <c r="E371" s="464" t="n">
        <f aca="false">IFERROR(D371/C371,0)</f>
        <v>0</v>
      </c>
      <c r="F371" s="464" t="n">
        <f aca="false">SUMIFS(Master!$V$2:$V$2978,Master!$O$2:$O$2978,B371)</f>
        <v>0</v>
      </c>
      <c r="G371" s="465" t="n">
        <f aca="false">IFERROR(F371/C371,0)</f>
        <v>0</v>
      </c>
    </row>
    <row r="372" customFormat="false" ht="15" hidden="false" customHeight="false" outlineLevel="0" collapsed="false">
      <c r="A372" s="463"/>
      <c r="B372" s="480"/>
      <c r="C372" s="464" t="n">
        <f aca="false">SUMIFS(Master!$P$2:$P$2978,Master!$O$2:$O$2978,B372)</f>
        <v>0</v>
      </c>
      <c r="D372" s="464" t="n">
        <f aca="false">SUMIFS(Master!$S$2:$S$2978,Master!$O$2:$O$2978,B372)</f>
        <v>0</v>
      </c>
      <c r="E372" s="464" t="n">
        <f aca="false">IFERROR(D372/C372,0)</f>
        <v>0</v>
      </c>
      <c r="F372" s="464" t="n">
        <f aca="false">SUMIFS(Master!$V$2:$V$2978,Master!$O$2:$O$2978,B372)</f>
        <v>0</v>
      </c>
      <c r="G372" s="465" t="n">
        <f aca="false">IFERROR(F372/C372,0)</f>
        <v>0</v>
      </c>
    </row>
    <row r="373" customFormat="false" ht="15" hidden="false" customHeight="false" outlineLevel="0" collapsed="false">
      <c r="A373" s="480"/>
      <c r="B373" s="480"/>
      <c r="C373" s="464" t="n">
        <f aca="false">SUMIFS(Master!$P$2:$P$2978,Master!$O$2:$O$2978,B373)</f>
        <v>0</v>
      </c>
      <c r="D373" s="464" t="n">
        <f aca="false">SUMIFS(Master!$S$2:$S$2978,Master!$O$2:$O$2978,B373)</f>
        <v>0</v>
      </c>
      <c r="E373" s="464" t="n">
        <f aca="false">IFERROR(D373/C373,0)</f>
        <v>0</v>
      </c>
      <c r="F373" s="464" t="n">
        <f aca="false">SUMIFS(Master!$V$2:$V$2978,Master!$O$2:$O$2978,B373)</f>
        <v>0</v>
      </c>
      <c r="G373" s="465" t="n">
        <f aca="false">IFERROR(F373/C373,0)</f>
        <v>0</v>
      </c>
    </row>
    <row r="374" customFormat="false" ht="15" hidden="false" customHeight="false" outlineLevel="0" collapsed="false">
      <c r="A374" s="480"/>
      <c r="B374" s="463"/>
      <c r="C374" s="464" t="n">
        <f aca="false">SUMIFS(Master!$P$2:$P$2978,Master!$O$2:$O$2978,B374)</f>
        <v>0</v>
      </c>
      <c r="D374" s="464" t="n">
        <f aca="false">SUMIFS(Master!$S$2:$S$2978,Master!$O$2:$O$2978,B374)</f>
        <v>0</v>
      </c>
      <c r="E374" s="464" t="n">
        <f aca="false">IFERROR(D374/C374,0)</f>
        <v>0</v>
      </c>
      <c r="F374" s="464" t="n">
        <f aca="false">SUMIFS(Master!$V$2:$V$2978,Master!$O$2:$O$2978,B374)</f>
        <v>0</v>
      </c>
      <c r="G374" s="465" t="n">
        <f aca="false">IFERROR(F374/C374,0)</f>
        <v>0</v>
      </c>
    </row>
    <row r="375" customFormat="false" ht="15" hidden="false" customHeight="false" outlineLevel="0" collapsed="false">
      <c r="A375" s="480"/>
      <c r="B375" s="480"/>
      <c r="C375" s="464" t="n">
        <f aca="false">SUMIFS(Master!$P$2:$P$2978,Master!$O$2:$O$2978,B375)</f>
        <v>0</v>
      </c>
      <c r="D375" s="464" t="n">
        <f aca="false">SUMIFS(Master!$S$2:$S$2978,Master!$O$2:$O$2978,B375)</f>
        <v>0</v>
      </c>
      <c r="E375" s="464" t="n">
        <f aca="false">IFERROR(D375/C375,0)</f>
        <v>0</v>
      </c>
      <c r="F375" s="464" t="n">
        <f aca="false">SUMIFS(Master!$V$2:$V$2978,Master!$O$2:$O$2978,B375)</f>
        <v>0</v>
      </c>
      <c r="G375" s="465" t="n">
        <f aca="false">IFERROR(F375/C375,0)</f>
        <v>0</v>
      </c>
    </row>
    <row r="376" customFormat="false" ht="15" hidden="false" customHeight="false" outlineLevel="0" collapsed="false">
      <c r="A376" s="480"/>
      <c r="B376" s="480"/>
      <c r="C376" s="464" t="n">
        <f aca="false">SUMIFS(Master!$P$2:$P$2978,Master!$O$2:$O$2978,B376)</f>
        <v>0</v>
      </c>
      <c r="D376" s="464" t="n">
        <f aca="false">SUMIFS(Master!$S$2:$S$2978,Master!$O$2:$O$2978,B376)</f>
        <v>0</v>
      </c>
      <c r="E376" s="464" t="n">
        <f aca="false">IFERROR(D376/C376,0)</f>
        <v>0</v>
      </c>
      <c r="F376" s="464" t="n">
        <f aca="false">SUMIFS(Master!$V$2:$V$2978,Master!$O$2:$O$2978,B376)</f>
        <v>0</v>
      </c>
      <c r="G376" s="465" t="n">
        <f aca="false">IFERROR(F376/C376,0)</f>
        <v>0</v>
      </c>
    </row>
    <row r="377" customFormat="false" ht="15" hidden="false" customHeight="false" outlineLevel="0" collapsed="false">
      <c r="A377" s="480"/>
      <c r="B377" s="480"/>
      <c r="C377" s="464" t="n">
        <f aca="false">SUMIFS(Master!$P$2:$P$2978,Master!$O$2:$O$2978,B377)</f>
        <v>0</v>
      </c>
      <c r="D377" s="464" t="n">
        <f aca="false">SUMIFS(Master!$S$2:$S$2978,Master!$O$2:$O$2978,B377)</f>
        <v>0</v>
      </c>
      <c r="E377" s="464" t="n">
        <f aca="false">IFERROR(D377/C377,0)</f>
        <v>0</v>
      </c>
      <c r="F377" s="464" t="n">
        <f aca="false">SUMIFS(Master!$V$2:$V$2978,Master!$O$2:$O$2978,B377)</f>
        <v>0</v>
      </c>
      <c r="G377" s="465" t="n">
        <f aca="false">IFERROR(F377/C377,0)</f>
        <v>0</v>
      </c>
    </row>
    <row r="378" customFormat="false" ht="15" hidden="false" customHeight="false" outlineLevel="0" collapsed="false">
      <c r="A378" s="463"/>
      <c r="B378" s="480"/>
      <c r="C378" s="464" t="n">
        <f aca="false">SUMIFS(Master!$P$2:$P$2978,Master!$O$2:$O$2978,B378)</f>
        <v>0</v>
      </c>
      <c r="D378" s="464" t="n">
        <f aca="false">SUMIFS(Master!$S$2:$S$2978,Master!$O$2:$O$2978,B378)</f>
        <v>0</v>
      </c>
      <c r="E378" s="464" t="n">
        <f aca="false">IFERROR(D378/C378,0)</f>
        <v>0</v>
      </c>
      <c r="F378" s="464" t="n">
        <f aca="false">SUMIFS(Master!$V$2:$V$2978,Master!$O$2:$O$2978,B378)</f>
        <v>0</v>
      </c>
      <c r="G378" s="465" t="n">
        <f aca="false">IFERROR(F378/C378,0)</f>
        <v>0</v>
      </c>
    </row>
    <row r="379" customFormat="false" ht="15" hidden="false" customHeight="false" outlineLevel="0" collapsed="false">
      <c r="A379" s="463"/>
      <c r="B379" s="480"/>
      <c r="C379" s="464" t="n">
        <f aca="false">SUMIFS(Master!$P$2:$P$2978,Master!$O$2:$O$2978,B379)</f>
        <v>0</v>
      </c>
      <c r="D379" s="464" t="n">
        <f aca="false">SUMIFS(Master!$S$2:$S$2978,Master!$O$2:$O$2978,B379)</f>
        <v>0</v>
      </c>
      <c r="E379" s="464" t="n">
        <f aca="false">IFERROR(D379/C379,0)</f>
        <v>0</v>
      </c>
      <c r="F379" s="464" t="n">
        <f aca="false">SUMIFS(Master!$V$2:$V$2978,Master!$O$2:$O$2978,B379)</f>
        <v>0</v>
      </c>
      <c r="G379" s="465" t="n">
        <f aca="false">IFERROR(F379/C379,0)</f>
        <v>0</v>
      </c>
    </row>
    <row r="380" customFormat="false" ht="15" hidden="false" customHeight="false" outlineLevel="0" collapsed="false">
      <c r="A380" s="480"/>
      <c r="B380" s="480"/>
      <c r="C380" s="464" t="n">
        <f aca="false">SUMIFS(Master!$P$2:$P$2978,Master!$O$2:$O$2978,B380)</f>
        <v>0</v>
      </c>
      <c r="D380" s="464" t="n">
        <f aca="false">SUMIFS(Master!$S$2:$S$2978,Master!$O$2:$O$2978,B380)</f>
        <v>0</v>
      </c>
      <c r="E380" s="464" t="n">
        <f aca="false">IFERROR(D380/C380,0)</f>
        <v>0</v>
      </c>
      <c r="F380" s="464" t="n">
        <f aca="false">SUMIFS(Master!$V$2:$V$2978,Master!$O$2:$O$2978,B380)</f>
        <v>0</v>
      </c>
      <c r="G380" s="465" t="n">
        <f aca="false">IFERROR(F380/C380,0)</f>
        <v>0</v>
      </c>
    </row>
    <row r="381" customFormat="false" ht="15" hidden="false" customHeight="false" outlineLevel="0" collapsed="false">
      <c r="A381" s="480"/>
      <c r="B381" s="480"/>
      <c r="C381" s="464" t="n">
        <f aca="false">SUMIFS(Master!$P$2:$P$2978,Master!$O$2:$O$2978,B381)</f>
        <v>0</v>
      </c>
      <c r="D381" s="464" t="n">
        <f aca="false">SUMIFS(Master!$S$2:$S$2978,Master!$O$2:$O$2978,B381)</f>
        <v>0</v>
      </c>
      <c r="E381" s="464" t="n">
        <f aca="false">IFERROR(D381/C381,0)</f>
        <v>0</v>
      </c>
      <c r="F381" s="464" t="n">
        <f aca="false">SUMIFS(Master!$V$2:$V$2978,Master!$O$2:$O$2978,B381)</f>
        <v>0</v>
      </c>
      <c r="G381" s="465" t="n">
        <f aca="false">IFERROR(F381/C381,0)</f>
        <v>0</v>
      </c>
    </row>
    <row r="382" customFormat="false" ht="15" hidden="false" customHeight="false" outlineLevel="0" collapsed="false">
      <c r="A382" s="480"/>
      <c r="B382" s="480"/>
      <c r="C382" s="464" t="n">
        <f aca="false">SUMIFS(Master!$P$2:$P$2978,Master!$O$2:$O$2978,B382)</f>
        <v>0</v>
      </c>
      <c r="D382" s="464" t="n">
        <f aca="false">SUMIFS(Master!$S$2:$S$2978,Master!$O$2:$O$2978,B382)</f>
        <v>0</v>
      </c>
      <c r="E382" s="464" t="n">
        <f aca="false">IFERROR(D382/C382,0)</f>
        <v>0</v>
      </c>
      <c r="F382" s="464" t="n">
        <f aca="false">SUMIFS(Master!$V$2:$V$2978,Master!$O$2:$O$2978,B382)</f>
        <v>0</v>
      </c>
      <c r="G382" s="465" t="n">
        <f aca="false">IFERROR(F382/C382,0)</f>
        <v>0</v>
      </c>
    </row>
    <row r="383" customFormat="false" ht="15" hidden="false" customHeight="false" outlineLevel="0" collapsed="false">
      <c r="A383" s="480"/>
      <c r="B383" s="480"/>
      <c r="C383" s="464" t="n">
        <f aca="false">SUMIFS(Master!$P$2:$P$2978,Master!$O$2:$O$2978,B383)</f>
        <v>0</v>
      </c>
      <c r="D383" s="464" t="n">
        <f aca="false">SUMIFS(Master!$S$2:$S$2978,Master!$O$2:$O$2978,B383)</f>
        <v>0</v>
      </c>
      <c r="E383" s="464" t="n">
        <f aca="false">IFERROR(D383/C383,0)</f>
        <v>0</v>
      </c>
      <c r="F383" s="464" t="n">
        <f aca="false">SUMIFS(Master!$V$2:$V$2978,Master!$O$2:$O$2978,B383)</f>
        <v>0</v>
      </c>
      <c r="G383" s="465" t="n">
        <f aca="false">IFERROR(F383/C383,0)</f>
        <v>0</v>
      </c>
    </row>
    <row r="384" customFormat="false" ht="15" hidden="false" customHeight="false" outlineLevel="0" collapsed="false">
      <c r="A384" s="480"/>
      <c r="B384" s="480"/>
      <c r="C384" s="464" t="n">
        <f aca="false">SUMIFS(Master!$P$2:$P$2978,Master!$O$2:$O$2978,B384)</f>
        <v>0</v>
      </c>
      <c r="D384" s="464" t="n">
        <f aca="false">SUMIFS(Master!$S$2:$S$2978,Master!$O$2:$O$2978,B384)</f>
        <v>0</v>
      </c>
      <c r="E384" s="464" t="n">
        <f aca="false">IFERROR(D384/C384,0)</f>
        <v>0</v>
      </c>
      <c r="F384" s="464" t="n">
        <f aca="false">SUMIFS(Master!$V$2:$V$2978,Master!$O$2:$O$2978,B384)</f>
        <v>0</v>
      </c>
      <c r="G384" s="465" t="n">
        <f aca="false">IFERROR(F384/C384,0)</f>
        <v>0</v>
      </c>
    </row>
    <row r="385" customFormat="false" ht="15" hidden="false" customHeight="false" outlineLevel="0" collapsed="false">
      <c r="A385" s="480"/>
      <c r="B385" s="480"/>
      <c r="C385" s="464" t="n">
        <f aca="false">SUMIFS(Master!$P$2:$P$2978,Master!$O$2:$O$2978,B385)</f>
        <v>0</v>
      </c>
      <c r="D385" s="464" t="n">
        <f aca="false">SUMIFS(Master!$S$2:$S$2978,Master!$O$2:$O$2978,B385)</f>
        <v>0</v>
      </c>
      <c r="E385" s="464" t="n">
        <f aca="false">IFERROR(D385/C385,0)</f>
        <v>0</v>
      </c>
      <c r="F385" s="464" t="n">
        <f aca="false">SUMIFS(Master!$V$2:$V$2978,Master!$O$2:$O$2978,B385)</f>
        <v>0</v>
      </c>
      <c r="G385" s="465" t="n">
        <f aca="false">IFERROR(F385/C385,0)</f>
        <v>0</v>
      </c>
    </row>
    <row r="386" customFormat="false" ht="15" hidden="false" customHeight="false" outlineLevel="0" collapsed="false">
      <c r="A386" s="463"/>
      <c r="B386" s="480"/>
      <c r="C386" s="464" t="n">
        <f aca="false">SUMIFS(Master!$P$2:$P$2978,Master!$O$2:$O$2978,B386)</f>
        <v>0</v>
      </c>
      <c r="D386" s="464" t="n">
        <f aca="false">SUMIFS(Master!$S$2:$S$2978,Master!$O$2:$O$2978,B386)</f>
        <v>0</v>
      </c>
      <c r="E386" s="464" t="n">
        <f aca="false">IFERROR(D386/C386,0)</f>
        <v>0</v>
      </c>
      <c r="F386" s="464" t="n">
        <f aca="false">SUMIFS(Master!$V$2:$V$2978,Master!$O$2:$O$2978,B386)</f>
        <v>0</v>
      </c>
      <c r="G386" s="465" t="n">
        <f aca="false">IFERROR(F386/C386,0)</f>
        <v>0</v>
      </c>
    </row>
    <row r="387" customFormat="false" ht="15" hidden="false" customHeight="false" outlineLevel="0" collapsed="false">
      <c r="A387" s="480"/>
      <c r="B387" s="480"/>
      <c r="C387" s="464" t="n">
        <f aca="false">SUMIFS(Master!$P$2:$P$2978,Master!$O$2:$O$2978,B387)</f>
        <v>0</v>
      </c>
      <c r="D387" s="464" t="n">
        <f aca="false">SUMIFS(Master!$S$2:$S$2978,Master!$O$2:$O$2978,B387)</f>
        <v>0</v>
      </c>
      <c r="E387" s="464" t="n">
        <f aca="false">IFERROR(D387/C387,0)</f>
        <v>0</v>
      </c>
      <c r="F387" s="464" t="n">
        <f aca="false">SUMIFS(Master!$V$2:$V$2978,Master!$O$2:$O$2978,B387)</f>
        <v>0</v>
      </c>
      <c r="G387" s="465" t="n">
        <f aca="false">IFERROR(F387/C387,0)</f>
        <v>0</v>
      </c>
    </row>
    <row r="388" customFormat="false" ht="15" hidden="false" customHeight="false" outlineLevel="0" collapsed="false">
      <c r="A388" s="480"/>
      <c r="B388" s="480"/>
      <c r="C388" s="464" t="n">
        <f aca="false">SUMIFS(Master!$P$2:$P$2978,Master!$O$2:$O$2978,B388)</f>
        <v>0</v>
      </c>
      <c r="D388" s="464" t="n">
        <f aca="false">SUMIFS(Master!$S$2:$S$2978,Master!$O$2:$O$2978,B388)</f>
        <v>0</v>
      </c>
      <c r="E388" s="464" t="n">
        <f aca="false">IFERROR(D388/C388,0)</f>
        <v>0</v>
      </c>
      <c r="F388" s="464" t="n">
        <f aca="false">SUMIFS(Master!$V$2:$V$2978,Master!$O$2:$O$2978,B388)</f>
        <v>0</v>
      </c>
      <c r="G388" s="465" t="n">
        <f aca="false">IFERROR(F388/C388,0)</f>
        <v>0</v>
      </c>
    </row>
    <row r="389" customFormat="false" ht="15" hidden="false" customHeight="false" outlineLevel="0" collapsed="false">
      <c r="A389" s="480"/>
      <c r="B389" s="480"/>
      <c r="C389" s="464" t="n">
        <f aca="false">SUMIFS(Master!$P$2:$P$2978,Master!$O$2:$O$2978,B389)</f>
        <v>0</v>
      </c>
      <c r="D389" s="464" t="n">
        <f aca="false">SUMIFS(Master!$S$2:$S$2978,Master!$O$2:$O$2978,B389)</f>
        <v>0</v>
      </c>
      <c r="E389" s="464" t="n">
        <f aca="false">IFERROR(D389/C389,0)</f>
        <v>0</v>
      </c>
      <c r="F389" s="464" t="n">
        <f aca="false">SUMIFS(Master!$V$2:$V$2978,Master!$O$2:$O$2978,B389)</f>
        <v>0</v>
      </c>
      <c r="G389" s="465" t="n">
        <f aca="false">IFERROR(F389/C389,0)</f>
        <v>0</v>
      </c>
    </row>
    <row r="390" customFormat="false" ht="15" hidden="false" customHeight="false" outlineLevel="0" collapsed="false">
      <c r="A390" s="463"/>
      <c r="B390" s="480"/>
      <c r="C390" s="464" t="n">
        <f aca="false">SUMIFS(Master!$P$2:$P$2978,Master!$O$2:$O$2978,B390)</f>
        <v>0</v>
      </c>
      <c r="D390" s="464" t="n">
        <f aca="false">SUMIFS(Master!$S$2:$S$2978,Master!$O$2:$O$2978,B390)</f>
        <v>0</v>
      </c>
      <c r="E390" s="464" t="n">
        <f aca="false">IFERROR(D390/C390,0)</f>
        <v>0</v>
      </c>
      <c r="F390" s="464" t="n">
        <f aca="false">SUMIFS(Master!$V$2:$V$2978,Master!$O$2:$O$2978,B390)</f>
        <v>0</v>
      </c>
      <c r="G390" s="465" t="n">
        <f aca="false">IFERROR(F390/C390,0)</f>
        <v>0</v>
      </c>
    </row>
    <row r="391" customFormat="false" ht="15" hidden="false" customHeight="false" outlineLevel="0" collapsed="false">
      <c r="A391" s="480"/>
      <c r="B391" s="480"/>
      <c r="C391" s="464" t="n">
        <f aca="false">SUMIFS(Master!$P$2:$P$2978,Master!$O$2:$O$2978,B391)</f>
        <v>0</v>
      </c>
      <c r="D391" s="464" t="n">
        <f aca="false">SUMIFS(Master!$S$2:$S$2978,Master!$O$2:$O$2978,B391)</f>
        <v>0</v>
      </c>
      <c r="E391" s="464" t="n">
        <f aca="false">IFERROR(D391/C391,0)</f>
        <v>0</v>
      </c>
      <c r="F391" s="464" t="n">
        <f aca="false">SUMIFS(Master!$V$2:$V$2978,Master!$O$2:$O$2978,B391)</f>
        <v>0</v>
      </c>
      <c r="G391" s="465" t="n">
        <f aca="false">IFERROR(F391/C391,0)</f>
        <v>0</v>
      </c>
    </row>
    <row r="392" customFormat="false" ht="15" hidden="false" customHeight="false" outlineLevel="0" collapsed="false">
      <c r="A392" s="480"/>
      <c r="B392" s="480"/>
      <c r="C392" s="464" t="n">
        <f aca="false">SUMIFS(Master!$P$2:$P$2978,Master!$O$2:$O$2978,B392)</f>
        <v>0</v>
      </c>
      <c r="D392" s="464" t="n">
        <f aca="false">SUMIFS(Master!$S$2:$S$2978,Master!$O$2:$O$2978,B392)</f>
        <v>0</v>
      </c>
      <c r="E392" s="464" t="n">
        <f aca="false">IFERROR(D392/C392,0)</f>
        <v>0</v>
      </c>
      <c r="F392" s="464" t="n">
        <f aca="false">SUMIFS(Master!$V$2:$V$2978,Master!$O$2:$O$2978,B392)</f>
        <v>0</v>
      </c>
      <c r="G392" s="465" t="n">
        <f aca="false">IFERROR(F392/C392,0)</f>
        <v>0</v>
      </c>
    </row>
    <row r="393" customFormat="false" ht="15" hidden="false" customHeight="false" outlineLevel="0" collapsed="false">
      <c r="A393" s="480"/>
      <c r="B393" s="480"/>
      <c r="C393" s="464" t="n">
        <f aca="false">SUMIFS(Master!$P$2:$P$2978,Master!$O$2:$O$2978,B393)</f>
        <v>0</v>
      </c>
      <c r="D393" s="464" t="n">
        <f aca="false">SUMIFS(Master!$S$2:$S$2978,Master!$O$2:$O$2978,B393)</f>
        <v>0</v>
      </c>
      <c r="E393" s="464" t="n">
        <f aca="false">IFERROR(D393/C393,0)</f>
        <v>0</v>
      </c>
      <c r="F393" s="464" t="n">
        <f aca="false">SUMIFS(Master!$V$2:$V$2978,Master!$O$2:$O$2978,B393)</f>
        <v>0</v>
      </c>
      <c r="G393" s="465" t="n">
        <f aca="false">IFERROR(F393/C393,0)</f>
        <v>0</v>
      </c>
    </row>
    <row r="394" customFormat="false" ht="15" hidden="false" customHeight="false" outlineLevel="0" collapsed="false">
      <c r="A394" s="480"/>
      <c r="B394" s="480"/>
      <c r="C394" s="464" t="n">
        <f aca="false">SUMIFS(Master!$P$2:$P$2978,Master!$O$2:$O$2978,B394)</f>
        <v>0</v>
      </c>
      <c r="D394" s="464" t="n">
        <f aca="false">SUMIFS(Master!$S$2:$S$2978,Master!$O$2:$O$2978,B394)</f>
        <v>0</v>
      </c>
      <c r="E394" s="464" t="n">
        <f aca="false">IFERROR(D394/C394,0)</f>
        <v>0</v>
      </c>
      <c r="F394" s="464" t="n">
        <f aca="false">SUMIFS(Master!$V$2:$V$2978,Master!$O$2:$O$2978,B394)</f>
        <v>0</v>
      </c>
      <c r="G394" s="465" t="n">
        <f aca="false">IFERROR(F394/C394,0)</f>
        <v>0</v>
      </c>
    </row>
    <row r="395" customFormat="false" ht="15" hidden="false" customHeight="false" outlineLevel="0" collapsed="false">
      <c r="A395" s="463"/>
      <c r="B395" s="480"/>
      <c r="C395" s="464" t="n">
        <f aca="false">SUMIFS(Master!$P$2:$P$2978,Master!$O$2:$O$2978,B395)</f>
        <v>0</v>
      </c>
      <c r="D395" s="464" t="n">
        <f aca="false">SUMIFS(Master!$S$2:$S$2978,Master!$O$2:$O$2978,B395)</f>
        <v>0</v>
      </c>
      <c r="E395" s="464" t="n">
        <f aca="false">IFERROR(D395/C395,0)</f>
        <v>0</v>
      </c>
      <c r="F395" s="464" t="n">
        <f aca="false">SUMIFS(Master!$V$2:$V$2978,Master!$O$2:$O$2978,B395)</f>
        <v>0</v>
      </c>
      <c r="G395" s="465" t="n">
        <f aca="false">IFERROR(F395/C395,0)</f>
        <v>0</v>
      </c>
    </row>
    <row r="396" customFormat="false" ht="15" hidden="false" customHeight="false" outlineLevel="0" collapsed="false">
      <c r="A396" s="480"/>
      <c r="B396" s="480"/>
      <c r="C396" s="464" t="n">
        <f aca="false">SUMIFS(Master!$P$2:$P$2978,Master!$O$2:$O$2978,B396)</f>
        <v>0</v>
      </c>
      <c r="D396" s="464" t="n">
        <f aca="false">SUMIFS(Master!$S$2:$S$2978,Master!$O$2:$O$2978,B396)</f>
        <v>0</v>
      </c>
      <c r="E396" s="464" t="n">
        <f aca="false">IFERROR(D396/C396,0)</f>
        <v>0</v>
      </c>
      <c r="F396" s="464" t="n">
        <f aca="false">SUMIFS(Master!$V$2:$V$2978,Master!$O$2:$O$2978,B396)</f>
        <v>0</v>
      </c>
      <c r="G396" s="465" t="n">
        <f aca="false">IFERROR(F396/C396,0)</f>
        <v>0</v>
      </c>
    </row>
    <row r="397" customFormat="false" ht="15" hidden="false" customHeight="false" outlineLevel="0" collapsed="false">
      <c r="A397" s="463"/>
      <c r="B397" s="480"/>
      <c r="C397" s="464" t="n">
        <f aca="false">SUMIFS(Master!$P$2:$P$2978,Master!$O$2:$O$2978,B397)</f>
        <v>0</v>
      </c>
      <c r="D397" s="464" t="n">
        <f aca="false">SUMIFS(Master!$S$2:$S$2978,Master!$O$2:$O$2978,B397)</f>
        <v>0</v>
      </c>
      <c r="E397" s="464" t="n">
        <f aca="false">IFERROR(D397/C397,0)</f>
        <v>0</v>
      </c>
      <c r="F397" s="464" t="n">
        <f aca="false">SUMIFS(Master!$V$2:$V$2978,Master!$O$2:$O$2978,B397)</f>
        <v>0</v>
      </c>
      <c r="G397" s="465" t="n">
        <f aca="false">IFERROR(F397/C397,0)</f>
        <v>0</v>
      </c>
    </row>
    <row r="398" customFormat="false" ht="15" hidden="false" customHeight="false" outlineLevel="0" collapsed="false">
      <c r="A398" s="480"/>
      <c r="B398" s="480"/>
      <c r="C398" s="464" t="n">
        <f aca="false">SUMIFS(Master!$P$2:$P$2978,Master!$O$2:$O$2978,B398)</f>
        <v>0</v>
      </c>
      <c r="D398" s="464" t="n">
        <f aca="false">SUMIFS(Master!$S$2:$S$2978,Master!$O$2:$O$2978,B398)</f>
        <v>0</v>
      </c>
      <c r="E398" s="464" t="n">
        <f aca="false">IFERROR(D398/C398,0)</f>
        <v>0</v>
      </c>
      <c r="F398" s="464" t="n">
        <f aca="false">SUMIFS(Master!$V$2:$V$2978,Master!$O$2:$O$2978,B398)</f>
        <v>0</v>
      </c>
      <c r="G398" s="465" t="n">
        <f aca="false">IFERROR(F398/C398,0)</f>
        <v>0</v>
      </c>
    </row>
    <row r="399" customFormat="false" ht="15" hidden="false" customHeight="false" outlineLevel="0" collapsed="false">
      <c r="A399" s="480"/>
      <c r="B399" s="480"/>
      <c r="C399" s="464" t="n">
        <f aca="false">SUMIFS(Master!$P$2:$P$2978,Master!$O$2:$O$2978,B399)</f>
        <v>0</v>
      </c>
      <c r="D399" s="464" t="n">
        <f aca="false">SUMIFS(Master!$S$2:$S$2978,Master!$O$2:$O$2978,B399)</f>
        <v>0</v>
      </c>
      <c r="E399" s="464" t="n">
        <f aca="false">IFERROR(D399/C399,0)</f>
        <v>0</v>
      </c>
      <c r="F399" s="464" t="n">
        <f aca="false">SUMIFS(Master!$V$2:$V$2978,Master!$O$2:$O$2978,B399)</f>
        <v>0</v>
      </c>
      <c r="G399" s="465" t="n">
        <f aca="false">IFERROR(F399/C399,0)</f>
        <v>0</v>
      </c>
    </row>
    <row r="400" customFormat="false" ht="15" hidden="false" customHeight="false" outlineLevel="0" collapsed="false">
      <c r="A400" s="480"/>
      <c r="B400" s="480"/>
      <c r="C400" s="464" t="n">
        <f aca="false">SUMIFS(Master!$P$2:$P$2978,Master!$O$2:$O$2978,B400)</f>
        <v>0</v>
      </c>
      <c r="D400" s="464" t="n">
        <f aca="false">SUMIFS(Master!$S$2:$S$2978,Master!$O$2:$O$2978,B400)</f>
        <v>0</v>
      </c>
      <c r="E400" s="464" t="n">
        <f aca="false">IFERROR(D400/C400,0)</f>
        <v>0</v>
      </c>
      <c r="F400" s="464" t="n">
        <f aca="false">SUMIFS(Master!$V$2:$V$2978,Master!$O$2:$O$2978,B400)</f>
        <v>0</v>
      </c>
      <c r="G400" s="465" t="n">
        <f aca="false">IFERROR(F400/C400,0)</f>
        <v>0</v>
      </c>
    </row>
    <row r="401" customFormat="false" ht="15" hidden="false" customHeight="false" outlineLevel="0" collapsed="false">
      <c r="A401" s="480"/>
      <c r="B401" s="480"/>
      <c r="C401" s="464" t="n">
        <f aca="false">SUMIFS(Master!$P$2:$P$2978,Master!$O$2:$O$2978,B401)</f>
        <v>0</v>
      </c>
      <c r="D401" s="464" t="n">
        <f aca="false">SUMIFS(Master!$S$2:$S$2978,Master!$O$2:$O$2978,B401)</f>
        <v>0</v>
      </c>
      <c r="E401" s="464" t="n">
        <f aca="false">IFERROR(D401/C401,0)</f>
        <v>0</v>
      </c>
      <c r="F401" s="464" t="n">
        <f aca="false">SUMIFS(Master!$V$2:$V$2978,Master!$O$2:$O$2978,B401)</f>
        <v>0</v>
      </c>
      <c r="G401" s="465" t="n">
        <f aca="false">IFERROR(F401/C401,0)</f>
        <v>0</v>
      </c>
    </row>
    <row r="402" customFormat="false" ht="15" hidden="false" customHeight="false" outlineLevel="0" collapsed="false">
      <c r="A402" s="480"/>
      <c r="B402" s="480"/>
      <c r="C402" s="464" t="n">
        <f aca="false">SUMIFS(Master!$P$2:$P$2978,Master!$O$2:$O$2978,B402)</f>
        <v>0</v>
      </c>
      <c r="D402" s="464" t="n">
        <f aca="false">SUMIFS(Master!$S$2:$S$2978,Master!$O$2:$O$2978,B402)</f>
        <v>0</v>
      </c>
      <c r="E402" s="464" t="n">
        <f aca="false">IFERROR(D402/C402,0)</f>
        <v>0</v>
      </c>
      <c r="F402" s="464" t="n">
        <f aca="false">SUMIFS(Master!$V$2:$V$2978,Master!$O$2:$O$2978,B402)</f>
        <v>0</v>
      </c>
      <c r="G402" s="465" t="n">
        <f aca="false">IFERROR(F402/C402,0)</f>
        <v>0</v>
      </c>
    </row>
    <row r="403" customFormat="false" ht="15" hidden="false" customHeight="false" outlineLevel="0" collapsed="false">
      <c r="A403" s="480"/>
      <c r="B403" s="480"/>
      <c r="C403" s="464" t="n">
        <f aca="false">SUMIFS(Master!$P$2:$P$2978,Master!$O$2:$O$2978,B403)</f>
        <v>0</v>
      </c>
      <c r="D403" s="464" t="n">
        <f aca="false">SUMIFS(Master!$S$2:$S$2978,Master!$O$2:$O$2978,B403)</f>
        <v>0</v>
      </c>
      <c r="E403" s="464" t="n">
        <f aca="false">IFERROR(D403/C403,0)</f>
        <v>0</v>
      </c>
      <c r="F403" s="464" t="n">
        <f aca="false">SUMIFS(Master!$V$2:$V$2978,Master!$O$2:$O$2978,B403)</f>
        <v>0</v>
      </c>
      <c r="G403" s="465" t="n">
        <f aca="false">IFERROR(F403/C403,0)</f>
        <v>0</v>
      </c>
    </row>
    <row r="404" customFormat="false" ht="15" hidden="false" customHeight="false" outlineLevel="0" collapsed="false">
      <c r="A404" s="480"/>
      <c r="B404" s="480"/>
      <c r="C404" s="464" t="n">
        <f aca="false">SUMIFS(Master!$P$2:$P$2978,Master!$O$2:$O$2978,B404)</f>
        <v>0</v>
      </c>
      <c r="D404" s="464" t="n">
        <f aca="false">SUMIFS(Master!$S$2:$S$2978,Master!$O$2:$O$2978,B404)</f>
        <v>0</v>
      </c>
      <c r="E404" s="464" t="n">
        <f aca="false">IFERROR(D404/C404,0)</f>
        <v>0</v>
      </c>
      <c r="F404" s="464" t="n">
        <f aca="false">SUMIFS(Master!$V$2:$V$2978,Master!$O$2:$O$2978,B404)</f>
        <v>0</v>
      </c>
      <c r="G404" s="465" t="n">
        <f aca="false">IFERROR(F404/C404,0)</f>
        <v>0</v>
      </c>
    </row>
    <row r="405" customFormat="false" ht="15" hidden="false" customHeight="false" outlineLevel="0" collapsed="false">
      <c r="A405" s="480"/>
      <c r="B405" s="480"/>
      <c r="C405" s="464" t="n">
        <f aca="false">SUMIFS(Master!$P$2:$P$2978,Master!$O$2:$O$2978,B405)</f>
        <v>0</v>
      </c>
      <c r="D405" s="464" t="n">
        <f aca="false">SUMIFS(Master!$S$2:$S$2978,Master!$O$2:$O$2978,B405)</f>
        <v>0</v>
      </c>
      <c r="E405" s="464" t="n">
        <f aca="false">IFERROR(D405/C405,0)</f>
        <v>0</v>
      </c>
      <c r="F405" s="464" t="n">
        <f aca="false">SUMIFS(Master!$V$2:$V$2978,Master!$O$2:$O$2978,B405)</f>
        <v>0</v>
      </c>
      <c r="G405" s="465" t="n">
        <f aca="false">IFERROR(F405/C405,0)</f>
        <v>0</v>
      </c>
    </row>
    <row r="406" customFormat="false" ht="15" hidden="false" customHeight="false" outlineLevel="0" collapsed="false">
      <c r="A406" s="480"/>
      <c r="B406" s="480"/>
      <c r="C406" s="464" t="n">
        <f aca="false">SUMIFS(Master!$P$2:$P$2978,Master!$O$2:$O$2978,B406)</f>
        <v>0</v>
      </c>
      <c r="D406" s="464" t="n">
        <f aca="false">SUMIFS(Master!$S$2:$S$2978,Master!$O$2:$O$2978,B406)</f>
        <v>0</v>
      </c>
      <c r="E406" s="464" t="n">
        <f aca="false">IFERROR(D406/C406,0)</f>
        <v>0</v>
      </c>
      <c r="F406" s="464" t="n">
        <f aca="false">SUMIFS(Master!$V$2:$V$2978,Master!$O$2:$O$2978,B406)</f>
        <v>0</v>
      </c>
      <c r="G406" s="465" t="n">
        <f aca="false">IFERROR(F406/C406,0)</f>
        <v>0</v>
      </c>
    </row>
    <row r="407" customFormat="false" ht="15" hidden="false" customHeight="false" outlineLevel="0" collapsed="false">
      <c r="A407" s="480"/>
      <c r="B407" s="480"/>
      <c r="C407" s="464" t="n">
        <f aca="false">SUMIFS(Master!$P$2:$P$2978,Master!$O$2:$O$2978,B407)</f>
        <v>0</v>
      </c>
      <c r="D407" s="464" t="n">
        <f aca="false">SUMIFS(Master!$S$2:$S$2978,Master!$O$2:$O$2978,B407)</f>
        <v>0</v>
      </c>
      <c r="E407" s="464" t="n">
        <f aca="false">IFERROR(D407/C407,0)</f>
        <v>0</v>
      </c>
      <c r="F407" s="464" t="n">
        <f aca="false">SUMIFS(Master!$V$2:$V$2978,Master!$O$2:$O$2978,B407)</f>
        <v>0</v>
      </c>
      <c r="G407" s="465" t="n">
        <f aca="false">IFERROR(F407/C407,0)</f>
        <v>0</v>
      </c>
    </row>
    <row r="408" customFormat="false" ht="15" hidden="false" customHeight="false" outlineLevel="0" collapsed="false">
      <c r="A408" s="480"/>
      <c r="B408" s="480"/>
      <c r="C408" s="464" t="n">
        <f aca="false">SUMIFS(Master!$P$2:$P$2978,Master!$O$2:$O$2978,B408)</f>
        <v>0</v>
      </c>
      <c r="D408" s="464" t="n">
        <f aca="false">SUMIFS(Master!$S$2:$S$2978,Master!$O$2:$O$2978,B408)</f>
        <v>0</v>
      </c>
      <c r="E408" s="464" t="n">
        <f aca="false">IFERROR(D408/C408,0)</f>
        <v>0</v>
      </c>
      <c r="F408" s="464" t="n">
        <f aca="false">SUMIFS(Master!$V$2:$V$2978,Master!$O$2:$O$2978,B408)</f>
        <v>0</v>
      </c>
      <c r="G408" s="465" t="n">
        <f aca="false">IFERROR(F408/C408,0)</f>
        <v>0</v>
      </c>
    </row>
    <row r="409" customFormat="false" ht="15" hidden="false" customHeight="false" outlineLevel="0" collapsed="false">
      <c r="A409" s="480"/>
      <c r="B409" s="480"/>
      <c r="C409" s="464" t="n">
        <f aca="false">SUMIFS(Master!$P$2:$P$2978,Master!$O$2:$O$2978,B409)</f>
        <v>0</v>
      </c>
      <c r="D409" s="464" t="n">
        <f aca="false">SUMIFS(Master!$S$2:$S$2978,Master!$O$2:$O$2978,B409)</f>
        <v>0</v>
      </c>
      <c r="E409" s="464" t="n">
        <f aca="false">IFERROR(D409/C409,0)</f>
        <v>0</v>
      </c>
      <c r="F409" s="464" t="n">
        <f aca="false">SUMIFS(Master!$V$2:$V$2978,Master!$O$2:$O$2978,B409)</f>
        <v>0</v>
      </c>
      <c r="G409" s="465" t="n">
        <f aca="false">IFERROR(F409/C409,0)</f>
        <v>0</v>
      </c>
    </row>
    <row r="410" customFormat="false" ht="15" hidden="false" customHeight="false" outlineLevel="0" collapsed="false">
      <c r="A410" s="480"/>
      <c r="B410" s="480"/>
      <c r="C410" s="464" t="n">
        <f aca="false">SUMIFS(Master!$P$2:$P$2978,Master!$O$2:$O$2978,B410)</f>
        <v>0</v>
      </c>
      <c r="D410" s="464" t="n">
        <f aca="false">SUMIFS(Master!$S$2:$S$2978,Master!$O$2:$O$2978,B410)</f>
        <v>0</v>
      </c>
      <c r="E410" s="464" t="n">
        <f aca="false">IFERROR(D410/C410,0)</f>
        <v>0</v>
      </c>
      <c r="F410" s="464" t="n">
        <f aca="false">SUMIFS(Master!$V$2:$V$2978,Master!$O$2:$O$2978,B410)</f>
        <v>0</v>
      </c>
      <c r="G410" s="465" t="n">
        <f aca="false">IFERROR(F410/C410,0)</f>
        <v>0</v>
      </c>
    </row>
    <row r="411" customFormat="false" ht="15" hidden="false" customHeight="false" outlineLevel="0" collapsed="false">
      <c r="A411" s="480"/>
      <c r="B411" s="480"/>
      <c r="C411" s="464" t="n">
        <f aca="false">SUMIFS(Master!$P$2:$P$2978,Master!$O$2:$O$2978,B411)</f>
        <v>0</v>
      </c>
      <c r="D411" s="464" t="n">
        <f aca="false">SUMIFS(Master!$S$2:$S$2978,Master!$O$2:$O$2978,B411)</f>
        <v>0</v>
      </c>
      <c r="E411" s="464" t="n">
        <f aca="false">IFERROR(D411/C411,0)</f>
        <v>0</v>
      </c>
      <c r="F411" s="464" t="n">
        <f aca="false">SUMIFS(Master!$V$2:$V$2978,Master!$O$2:$O$2978,B411)</f>
        <v>0</v>
      </c>
      <c r="G411" s="465" t="n">
        <f aca="false">IFERROR(F411/C411,0)</f>
        <v>0</v>
      </c>
    </row>
    <row r="412" customFormat="false" ht="15" hidden="false" customHeight="false" outlineLevel="0" collapsed="false">
      <c r="A412" s="480"/>
      <c r="B412" s="480"/>
      <c r="C412" s="464" t="n">
        <f aca="false">SUMIFS(Master!$P$2:$P$2978,Master!$O$2:$O$2978,B412)</f>
        <v>0</v>
      </c>
      <c r="D412" s="464" t="n">
        <f aca="false">SUMIFS(Master!$S$2:$S$2978,Master!$O$2:$O$2978,B412)</f>
        <v>0</v>
      </c>
      <c r="E412" s="464" t="n">
        <f aca="false">IFERROR(D412/C412,0)</f>
        <v>0</v>
      </c>
      <c r="F412" s="464" t="n">
        <f aca="false">SUMIFS(Master!$V$2:$V$2978,Master!$O$2:$O$2978,B412)</f>
        <v>0</v>
      </c>
      <c r="G412" s="465" t="n">
        <f aca="false">IFERROR(F412/C412,0)</f>
        <v>0</v>
      </c>
    </row>
    <row r="413" customFormat="false" ht="15" hidden="false" customHeight="false" outlineLevel="0" collapsed="false">
      <c r="A413" s="480"/>
      <c r="B413" s="480"/>
      <c r="C413" s="464" t="n">
        <f aca="false">SUMIFS(Master!$P$2:$P$2978,Master!$O$2:$O$2978,B413)</f>
        <v>0</v>
      </c>
      <c r="D413" s="464" t="n">
        <f aca="false">SUMIFS(Master!$S$2:$S$2978,Master!$O$2:$O$2978,B413)</f>
        <v>0</v>
      </c>
      <c r="E413" s="464" t="n">
        <f aca="false">IFERROR(D413/C413,0)</f>
        <v>0</v>
      </c>
      <c r="F413" s="464" t="n">
        <f aca="false">SUMIFS(Master!$V$2:$V$2978,Master!$O$2:$O$2978,B413)</f>
        <v>0</v>
      </c>
      <c r="G413" s="465" t="n">
        <f aca="false">IFERROR(F413/C413,0)</f>
        <v>0</v>
      </c>
    </row>
    <row r="414" customFormat="false" ht="15" hidden="false" customHeight="false" outlineLevel="0" collapsed="false">
      <c r="A414" s="480"/>
      <c r="B414" s="480"/>
      <c r="C414" s="464" t="n">
        <f aca="false">SUMIFS(Master!$P$2:$P$2978,Master!$O$2:$O$2978,B414)</f>
        <v>0</v>
      </c>
      <c r="D414" s="464" t="n">
        <f aca="false">SUMIFS(Master!$S$2:$S$2978,Master!$O$2:$O$2978,B414)</f>
        <v>0</v>
      </c>
      <c r="E414" s="464" t="n">
        <f aca="false">IFERROR(D414/C414,0)</f>
        <v>0</v>
      </c>
      <c r="F414" s="464" t="n">
        <f aca="false">SUMIFS(Master!$V$2:$V$2978,Master!$O$2:$O$2978,B414)</f>
        <v>0</v>
      </c>
      <c r="G414" s="465" t="n">
        <f aca="false">IFERROR(F414/C414,0)</f>
        <v>0</v>
      </c>
    </row>
    <row r="415" customFormat="false" ht="15" hidden="false" customHeight="false" outlineLevel="0" collapsed="false">
      <c r="A415" s="480"/>
      <c r="B415" s="480"/>
      <c r="C415" s="464" t="n">
        <f aca="false">SUMIFS(Master!$P$2:$P$2978,Master!$O$2:$O$2978,B415)</f>
        <v>0</v>
      </c>
      <c r="D415" s="464" t="n">
        <f aca="false">SUMIFS(Master!$S$2:$S$2978,Master!$O$2:$O$2978,B415)</f>
        <v>0</v>
      </c>
      <c r="E415" s="464" t="n">
        <f aca="false">IFERROR(D415/C415,0)</f>
        <v>0</v>
      </c>
      <c r="F415" s="464" t="n">
        <f aca="false">SUMIFS(Master!$V$2:$V$2978,Master!$O$2:$O$2978,B415)</f>
        <v>0</v>
      </c>
      <c r="G415" s="465" t="n">
        <f aca="false">IFERROR(F415/C415,0)</f>
        <v>0</v>
      </c>
    </row>
    <row r="416" customFormat="false" ht="15" hidden="false" customHeight="false" outlineLevel="0" collapsed="false">
      <c r="A416" s="480"/>
      <c r="B416" s="480"/>
      <c r="C416" s="464" t="n">
        <f aca="false">SUMIFS(Master!$P$2:$P$2978,Master!$O$2:$O$2978,B416)</f>
        <v>0</v>
      </c>
      <c r="D416" s="464" t="n">
        <f aca="false">SUMIFS(Master!$S$2:$S$2978,Master!$O$2:$O$2978,B416)</f>
        <v>0</v>
      </c>
      <c r="E416" s="464" t="n">
        <f aca="false">IFERROR(D416/C416,0)</f>
        <v>0</v>
      </c>
      <c r="F416" s="464" t="n">
        <f aca="false">SUMIFS(Master!$V$2:$V$2978,Master!$O$2:$O$2978,B416)</f>
        <v>0</v>
      </c>
      <c r="G416" s="465" t="n">
        <f aca="false">IFERROR(F416/C416,0)</f>
        <v>0</v>
      </c>
    </row>
    <row r="417" customFormat="false" ht="15" hidden="false" customHeight="false" outlineLevel="0" collapsed="false">
      <c r="A417" s="480"/>
      <c r="B417" s="480"/>
      <c r="C417" s="464" t="n">
        <f aca="false">SUMIFS(Master!$P$2:$P$2978,Master!$O$2:$O$2978,B417)</f>
        <v>0</v>
      </c>
      <c r="D417" s="464" t="n">
        <f aca="false">SUMIFS(Master!$S$2:$S$2978,Master!$O$2:$O$2978,B417)</f>
        <v>0</v>
      </c>
      <c r="E417" s="464" t="n">
        <f aca="false">IFERROR(D417/C417,0)</f>
        <v>0</v>
      </c>
      <c r="F417" s="464" t="n">
        <f aca="false">SUMIFS(Master!$V$2:$V$2978,Master!$O$2:$O$2978,B417)</f>
        <v>0</v>
      </c>
      <c r="G417" s="465" t="n">
        <f aca="false">IFERROR(F417/C417,0)</f>
        <v>0</v>
      </c>
    </row>
    <row r="418" customFormat="false" ht="15" hidden="false" customHeight="false" outlineLevel="0" collapsed="false">
      <c r="A418" s="480"/>
      <c r="B418" s="480"/>
      <c r="C418" s="464" t="n">
        <f aca="false">SUMIFS(Master!$P$2:$P$2978,Master!$O$2:$O$2978,B418)</f>
        <v>0</v>
      </c>
      <c r="D418" s="464" t="n">
        <f aca="false">SUMIFS(Master!$S$2:$S$2978,Master!$O$2:$O$2978,B418)</f>
        <v>0</v>
      </c>
      <c r="E418" s="464" t="n">
        <f aca="false">IFERROR(D418/C418,0)</f>
        <v>0</v>
      </c>
      <c r="F418" s="464" t="n">
        <f aca="false">SUMIFS(Master!$V$2:$V$2978,Master!$O$2:$O$2978,B418)</f>
        <v>0</v>
      </c>
      <c r="G418" s="465" t="n">
        <f aca="false">IFERROR(F418/C418,0)</f>
        <v>0</v>
      </c>
    </row>
    <row r="419" customFormat="false" ht="15" hidden="false" customHeight="false" outlineLevel="0" collapsed="false">
      <c r="A419" s="480"/>
      <c r="B419" s="480"/>
      <c r="C419" s="464" t="n">
        <f aca="false">SUMIFS(Master!$P$2:$P$2978,Master!$O$2:$O$2978,B419)</f>
        <v>0</v>
      </c>
      <c r="D419" s="464" t="n">
        <f aca="false">SUMIFS(Master!$S$2:$S$2978,Master!$O$2:$O$2978,B419)</f>
        <v>0</v>
      </c>
      <c r="E419" s="464" t="n">
        <f aca="false">IFERROR(D419/C419,0)</f>
        <v>0</v>
      </c>
      <c r="F419" s="464" t="n">
        <f aca="false">SUMIFS(Master!$V$2:$V$2978,Master!$O$2:$O$2978,B419)</f>
        <v>0</v>
      </c>
      <c r="G419" s="465" t="n">
        <f aca="false">IFERROR(F419/C419,0)</f>
        <v>0</v>
      </c>
    </row>
    <row r="420" customFormat="false" ht="15" hidden="false" customHeight="false" outlineLevel="0" collapsed="false">
      <c r="A420" s="463"/>
      <c r="B420" s="480"/>
      <c r="C420" s="464" t="n">
        <f aca="false">SUMIFS(Master!$P$2:$P$2978,Master!$O$2:$O$2978,B420)</f>
        <v>0</v>
      </c>
      <c r="D420" s="464" t="n">
        <f aca="false">SUMIFS(Master!$S$2:$S$2978,Master!$O$2:$O$2978,B420)</f>
        <v>0</v>
      </c>
      <c r="E420" s="464" t="n">
        <f aca="false">IFERROR(D420/C420,0)</f>
        <v>0</v>
      </c>
      <c r="F420" s="464" t="n">
        <f aca="false">SUMIFS(Master!$V$2:$V$2978,Master!$O$2:$O$2978,B420)</f>
        <v>0</v>
      </c>
      <c r="G420" s="465" t="n">
        <f aca="false">IFERROR(F420/C420,0)</f>
        <v>0</v>
      </c>
    </row>
    <row r="421" customFormat="false" ht="15" hidden="false" customHeight="false" outlineLevel="0" collapsed="false">
      <c r="A421" s="463"/>
      <c r="B421" s="480"/>
      <c r="C421" s="464" t="n">
        <f aca="false">SUMIFS(Master!$P$2:$P$2978,Master!$O$2:$O$2978,B421)</f>
        <v>0</v>
      </c>
      <c r="D421" s="464" t="n">
        <f aca="false">SUMIFS(Master!$S$2:$S$2978,Master!$O$2:$O$2978,B421)</f>
        <v>0</v>
      </c>
      <c r="E421" s="464" t="n">
        <f aca="false">IFERROR(D421/C421,0)</f>
        <v>0</v>
      </c>
      <c r="F421" s="464" t="n">
        <f aca="false">SUMIFS(Master!$V$2:$V$2978,Master!$O$2:$O$2978,B421)</f>
        <v>0</v>
      </c>
      <c r="G421" s="465" t="n">
        <f aca="false">IFERROR(F421/C421,0)</f>
        <v>0</v>
      </c>
    </row>
    <row r="422" customFormat="false" ht="15" hidden="false" customHeight="false" outlineLevel="0" collapsed="false">
      <c r="A422" s="480"/>
      <c r="B422" s="480"/>
      <c r="C422" s="464" t="n">
        <f aca="false">SUMIFS(Master!$P$2:$P$2978,Master!$O$2:$O$2978,B422)</f>
        <v>0</v>
      </c>
      <c r="D422" s="464" t="n">
        <f aca="false">SUMIFS(Master!$S$2:$S$2978,Master!$O$2:$O$2978,B422)</f>
        <v>0</v>
      </c>
      <c r="E422" s="464" t="n">
        <f aca="false">IFERROR(D422/C422,0)</f>
        <v>0</v>
      </c>
      <c r="F422" s="464" t="n">
        <f aca="false">SUMIFS(Master!$V$2:$V$2978,Master!$O$2:$O$2978,B422)</f>
        <v>0</v>
      </c>
      <c r="G422" s="465" t="n">
        <f aca="false">IFERROR(F422/C422,0)</f>
        <v>0</v>
      </c>
    </row>
    <row r="423" customFormat="false" ht="15" hidden="false" customHeight="false" outlineLevel="0" collapsed="false">
      <c r="A423" s="480"/>
      <c r="B423" s="480"/>
      <c r="C423" s="464" t="n">
        <f aca="false">SUMIFS(Master!$P$2:$P$2978,Master!$O$2:$O$2978,B423)</f>
        <v>0</v>
      </c>
      <c r="D423" s="464" t="n">
        <f aca="false">SUMIFS(Master!$S$2:$S$2978,Master!$O$2:$O$2978,B423)</f>
        <v>0</v>
      </c>
      <c r="E423" s="464" t="n">
        <f aca="false">IFERROR(D423/C423,0)</f>
        <v>0</v>
      </c>
      <c r="F423" s="464" t="n">
        <f aca="false">SUMIFS(Master!$V$2:$V$2978,Master!$O$2:$O$2978,B423)</f>
        <v>0</v>
      </c>
      <c r="G423" s="465" t="n">
        <f aca="false">IFERROR(F423/C423,0)</f>
        <v>0</v>
      </c>
    </row>
    <row r="424" customFormat="false" ht="15" hidden="false" customHeight="false" outlineLevel="0" collapsed="false">
      <c r="A424" s="463"/>
      <c r="B424" s="480"/>
      <c r="C424" s="464" t="n">
        <f aca="false">SUMIFS(Master!$P$2:$P$2978,Master!$O$2:$O$2978,B424)</f>
        <v>0</v>
      </c>
      <c r="D424" s="464" t="n">
        <f aca="false">SUMIFS(Master!$S$2:$S$2978,Master!$O$2:$O$2978,B424)</f>
        <v>0</v>
      </c>
      <c r="E424" s="464" t="n">
        <f aca="false">IFERROR(D424/C424,0)</f>
        <v>0</v>
      </c>
      <c r="F424" s="464" t="n">
        <f aca="false">SUMIFS(Master!$V$2:$V$2978,Master!$O$2:$O$2978,B424)</f>
        <v>0</v>
      </c>
      <c r="G424" s="465" t="n">
        <f aca="false">IFERROR(F424/C424,0)</f>
        <v>0</v>
      </c>
    </row>
    <row r="425" customFormat="false" ht="15" hidden="false" customHeight="false" outlineLevel="0" collapsed="false">
      <c r="A425" s="480"/>
      <c r="B425" s="480"/>
      <c r="C425" s="464" t="n">
        <f aca="false">SUMIFS(Master!$P$2:$P$2978,Master!$O$2:$O$2978,B425)</f>
        <v>0</v>
      </c>
      <c r="D425" s="464" t="n">
        <f aca="false">SUMIFS(Master!$S$2:$S$2978,Master!$O$2:$O$2978,B425)</f>
        <v>0</v>
      </c>
      <c r="E425" s="464" t="n">
        <f aca="false">IFERROR(D425/C425,0)</f>
        <v>0</v>
      </c>
      <c r="F425" s="464" t="n">
        <f aca="false">SUMIFS(Master!$V$2:$V$2978,Master!$O$2:$O$2978,B425)</f>
        <v>0</v>
      </c>
      <c r="G425" s="465" t="n">
        <f aca="false">IFERROR(F425/C425,0)</f>
        <v>0</v>
      </c>
    </row>
    <row r="426" customFormat="false" ht="15" hidden="false" customHeight="false" outlineLevel="0" collapsed="false">
      <c r="A426" s="463"/>
      <c r="B426" s="480"/>
      <c r="C426" s="464" t="n">
        <f aca="false">SUMIFS(Master!$P$2:$P$2978,Master!$O$2:$O$2978,B426)</f>
        <v>0</v>
      </c>
      <c r="D426" s="464" t="n">
        <f aca="false">SUMIFS(Master!$S$2:$S$2978,Master!$O$2:$O$2978,B426)</f>
        <v>0</v>
      </c>
      <c r="E426" s="464" t="n">
        <f aca="false">IFERROR(D426/C426,0)</f>
        <v>0</v>
      </c>
      <c r="F426" s="464" t="n">
        <f aca="false">SUMIFS(Master!$V$2:$V$2978,Master!$O$2:$O$2978,B426)</f>
        <v>0</v>
      </c>
      <c r="G426" s="465" t="n">
        <f aca="false">IFERROR(F426/C426,0)</f>
        <v>0</v>
      </c>
    </row>
    <row r="427" customFormat="false" ht="15" hidden="false" customHeight="false" outlineLevel="0" collapsed="false">
      <c r="A427" s="480"/>
      <c r="B427" s="480"/>
      <c r="C427" s="464" t="n">
        <f aca="false">SUMIFS(Master!$P$2:$P$2978,Master!$O$2:$O$2978,B427)</f>
        <v>0</v>
      </c>
      <c r="D427" s="464" t="n">
        <f aca="false">SUMIFS(Master!$S$2:$S$2978,Master!$O$2:$O$2978,B427)</f>
        <v>0</v>
      </c>
      <c r="E427" s="464" t="n">
        <f aca="false">IFERROR(D427/C427,0)</f>
        <v>0</v>
      </c>
      <c r="F427" s="464" t="n">
        <f aca="false">SUMIFS(Master!$V$2:$V$2978,Master!$O$2:$O$2978,B427)</f>
        <v>0</v>
      </c>
      <c r="G427" s="465" t="n">
        <f aca="false">IFERROR(F427/C427,0)</f>
        <v>0</v>
      </c>
    </row>
    <row r="428" customFormat="false" ht="15" hidden="false" customHeight="false" outlineLevel="0" collapsed="false">
      <c r="A428" s="480"/>
      <c r="B428" s="480"/>
      <c r="C428" s="464" t="n">
        <f aca="false">SUMIFS(Master!$P$2:$P$2978,Master!$O$2:$O$2978,B428)</f>
        <v>0</v>
      </c>
      <c r="D428" s="464" t="n">
        <f aca="false">SUMIFS(Master!$S$2:$S$2978,Master!$O$2:$O$2978,B428)</f>
        <v>0</v>
      </c>
      <c r="E428" s="464" t="n">
        <f aca="false">IFERROR(D428/C428,0)</f>
        <v>0</v>
      </c>
      <c r="F428" s="464" t="n">
        <f aca="false">SUMIFS(Master!$V$2:$V$2978,Master!$O$2:$O$2978,B428)</f>
        <v>0</v>
      </c>
      <c r="G428" s="465" t="n">
        <f aca="false">IFERROR(F428/C428,0)</f>
        <v>0</v>
      </c>
    </row>
    <row r="429" customFormat="false" ht="15" hidden="false" customHeight="false" outlineLevel="0" collapsed="false">
      <c r="A429" s="480"/>
      <c r="B429" s="480"/>
      <c r="C429" s="464" t="n">
        <f aca="false">SUMIFS(Master!$P$2:$P$2978,Master!$O$2:$O$2978,B429)</f>
        <v>0</v>
      </c>
      <c r="D429" s="464" t="n">
        <f aca="false">SUMIFS(Master!$S$2:$S$2978,Master!$O$2:$O$2978,B429)</f>
        <v>0</v>
      </c>
      <c r="E429" s="464" t="n">
        <f aca="false">IFERROR(D429/C429,0)</f>
        <v>0</v>
      </c>
      <c r="F429" s="464" t="n">
        <f aca="false">SUMIFS(Master!$V$2:$V$2978,Master!$O$2:$O$2978,B429)</f>
        <v>0</v>
      </c>
      <c r="G429" s="465" t="n">
        <f aca="false">IFERROR(F429/C429,0)</f>
        <v>0</v>
      </c>
    </row>
    <row r="430" customFormat="false" ht="15" hidden="false" customHeight="false" outlineLevel="0" collapsed="false">
      <c r="A430" s="480"/>
      <c r="B430" s="480"/>
      <c r="C430" s="464" t="n">
        <f aca="false">SUMIFS(Master!$P$2:$P$2978,Master!$O$2:$O$2978,B430)</f>
        <v>0</v>
      </c>
      <c r="D430" s="464" t="n">
        <f aca="false">SUMIFS(Master!$S$2:$S$2978,Master!$O$2:$O$2978,B430)</f>
        <v>0</v>
      </c>
      <c r="E430" s="464" t="n">
        <f aca="false">IFERROR(D430/C430,0)</f>
        <v>0</v>
      </c>
      <c r="F430" s="464" t="n">
        <f aca="false">SUMIFS(Master!$V$2:$V$2978,Master!$O$2:$O$2978,B430)</f>
        <v>0</v>
      </c>
      <c r="G430" s="465" t="n">
        <f aca="false">IFERROR(F430/C430,0)</f>
        <v>0</v>
      </c>
    </row>
    <row r="431" customFormat="false" ht="15" hidden="false" customHeight="false" outlineLevel="0" collapsed="false">
      <c r="A431" s="480"/>
      <c r="B431" s="480"/>
      <c r="C431" s="464" t="n">
        <f aca="false">SUMIFS(Master!$P$2:$P$2978,Master!$O$2:$O$2978,B431)</f>
        <v>0</v>
      </c>
      <c r="D431" s="464" t="n">
        <f aca="false">SUMIFS(Master!$S$2:$S$2978,Master!$O$2:$O$2978,B431)</f>
        <v>0</v>
      </c>
      <c r="E431" s="464" t="n">
        <f aca="false">IFERROR(D431/C431,0)</f>
        <v>0</v>
      </c>
      <c r="F431" s="464" t="n">
        <f aca="false">SUMIFS(Master!$V$2:$V$2978,Master!$O$2:$O$2978,B431)</f>
        <v>0</v>
      </c>
      <c r="G431" s="465" t="n">
        <f aca="false">IFERROR(F431/C431,0)</f>
        <v>0</v>
      </c>
    </row>
    <row r="432" customFormat="false" ht="15" hidden="false" customHeight="false" outlineLevel="0" collapsed="false">
      <c r="A432" s="480"/>
      <c r="B432" s="480"/>
      <c r="C432" s="464" t="n">
        <f aca="false">SUMIFS(Master!$P$2:$P$2978,Master!$O$2:$O$2978,B432)</f>
        <v>0</v>
      </c>
      <c r="D432" s="464" t="n">
        <f aca="false">SUMIFS(Master!$S$2:$S$2978,Master!$O$2:$O$2978,B432)</f>
        <v>0</v>
      </c>
      <c r="E432" s="464" t="n">
        <f aca="false">IFERROR(D432/C432,0)</f>
        <v>0</v>
      </c>
      <c r="F432" s="464" t="n">
        <f aca="false">SUMIFS(Master!$V$2:$V$2978,Master!$O$2:$O$2978,B432)</f>
        <v>0</v>
      </c>
      <c r="G432" s="465" t="n">
        <f aca="false">IFERROR(F432/C432,0)</f>
        <v>0</v>
      </c>
    </row>
    <row r="433" customFormat="false" ht="15" hidden="false" customHeight="false" outlineLevel="0" collapsed="false">
      <c r="A433" s="480"/>
      <c r="B433" s="480"/>
      <c r="C433" s="464" t="n">
        <f aca="false">SUMIFS(Master!$P$2:$P$2978,Master!$O$2:$O$2978,B433)</f>
        <v>0</v>
      </c>
      <c r="D433" s="464" t="n">
        <f aca="false">SUMIFS(Master!$S$2:$S$2978,Master!$O$2:$O$2978,B433)</f>
        <v>0</v>
      </c>
      <c r="E433" s="464" t="n">
        <f aca="false">IFERROR(D433/C433,0)</f>
        <v>0</v>
      </c>
      <c r="F433" s="464" t="n">
        <f aca="false">SUMIFS(Master!$V$2:$V$2978,Master!$O$2:$O$2978,B433)</f>
        <v>0</v>
      </c>
      <c r="G433" s="465" t="n">
        <f aca="false">IFERROR(F433/C433,0)</f>
        <v>0</v>
      </c>
    </row>
    <row r="434" customFormat="false" ht="15" hidden="false" customHeight="false" outlineLevel="0" collapsed="false">
      <c r="A434" s="469"/>
      <c r="B434" s="480"/>
      <c r="C434" s="464" t="n">
        <f aca="false">SUMIFS(Master!$P$2:$P$2978,Master!$O$2:$O$2978,B434)</f>
        <v>0</v>
      </c>
      <c r="D434" s="464" t="n">
        <f aca="false">SUMIFS(Master!$S$2:$S$2978,Master!$O$2:$O$2978,B434)</f>
        <v>0</v>
      </c>
      <c r="E434" s="464" t="n">
        <f aca="false">IFERROR(D434/C434,0)</f>
        <v>0</v>
      </c>
      <c r="F434" s="464" t="n">
        <f aca="false">SUMIFS(Master!$V$2:$V$2978,Master!$O$2:$O$2978,B434)</f>
        <v>0</v>
      </c>
      <c r="G434" s="465" t="n">
        <f aca="false">IFERROR(F434/C434,0)</f>
        <v>0</v>
      </c>
    </row>
    <row r="435" customFormat="false" ht="15" hidden="false" customHeight="false" outlineLevel="0" collapsed="false">
      <c r="A435" s="463"/>
      <c r="B435" s="480"/>
      <c r="C435" s="464" t="n">
        <f aca="false">SUMIFS(Master!$P$2:$P$2978,Master!$O$2:$O$2978,B435)</f>
        <v>0</v>
      </c>
      <c r="D435" s="464" t="n">
        <f aca="false">SUMIFS(Master!$S$2:$S$2978,Master!$O$2:$O$2978,B435)</f>
        <v>0</v>
      </c>
      <c r="E435" s="464" t="n">
        <f aca="false">IFERROR(D435/C435,0)</f>
        <v>0</v>
      </c>
      <c r="F435" s="464" t="n">
        <f aca="false">SUMIFS(Master!$V$2:$V$2978,Master!$O$2:$O$2978,B435)</f>
        <v>0</v>
      </c>
      <c r="G435" s="465" t="n">
        <f aca="false">IFERROR(F435/C435,0)</f>
        <v>0</v>
      </c>
    </row>
    <row r="436" customFormat="false" ht="15" hidden="false" customHeight="false" outlineLevel="0" collapsed="false">
      <c r="A436" s="463"/>
      <c r="B436" s="480"/>
      <c r="C436" s="464" t="n">
        <f aca="false">SUMIFS(Master!$P$2:$P$2978,Master!$O$2:$O$2978,B436)</f>
        <v>0</v>
      </c>
      <c r="D436" s="464" t="n">
        <f aca="false">SUMIFS(Master!$S$2:$S$2978,Master!$O$2:$O$2978,B436)</f>
        <v>0</v>
      </c>
      <c r="E436" s="464" t="n">
        <f aca="false">IFERROR(D436/C436,0)</f>
        <v>0</v>
      </c>
      <c r="F436" s="464" t="n">
        <f aca="false">SUMIFS(Master!$V$2:$V$2978,Master!$O$2:$O$2978,B436)</f>
        <v>0</v>
      </c>
      <c r="G436" s="465" t="n">
        <f aca="false">IFERROR(F436/C436,0)</f>
        <v>0</v>
      </c>
    </row>
    <row r="437" customFormat="false" ht="15" hidden="false" customHeight="false" outlineLevel="0" collapsed="false">
      <c r="A437" s="463"/>
      <c r="B437" s="480"/>
      <c r="C437" s="464" t="n">
        <f aca="false">SUMIFS(Master!$P$2:$P$2978,Master!$O$2:$O$2978,B437)</f>
        <v>0</v>
      </c>
      <c r="D437" s="464" t="n">
        <f aca="false">SUMIFS(Master!$S$2:$S$2978,Master!$O$2:$O$2978,B437)</f>
        <v>0</v>
      </c>
      <c r="E437" s="464" t="n">
        <f aca="false">IFERROR(D437/C437,0)</f>
        <v>0</v>
      </c>
      <c r="F437" s="464" t="n">
        <f aca="false">SUMIFS(Master!$V$2:$V$2978,Master!$O$2:$O$2978,B437)</f>
        <v>0</v>
      </c>
      <c r="G437" s="465" t="n">
        <f aca="false">IFERROR(F437/C437,0)</f>
        <v>0</v>
      </c>
    </row>
    <row r="438" customFormat="false" ht="15" hidden="false" customHeight="false" outlineLevel="0" collapsed="false">
      <c r="A438" s="480"/>
      <c r="B438" s="480"/>
      <c r="C438" s="464" t="n">
        <f aca="false">SUMIFS(Master!$P$2:$P$2978,Master!$O$2:$O$2978,B438)</f>
        <v>0</v>
      </c>
      <c r="D438" s="464" t="n">
        <f aca="false">SUMIFS(Master!$S$2:$S$2978,Master!$O$2:$O$2978,B438)</f>
        <v>0</v>
      </c>
      <c r="E438" s="464" t="n">
        <f aca="false">IFERROR(D438/C438,0)</f>
        <v>0</v>
      </c>
      <c r="F438" s="464" t="n">
        <f aca="false">SUMIFS(Master!$V$2:$V$2978,Master!$O$2:$O$2978,B438)</f>
        <v>0</v>
      </c>
      <c r="G438" s="465" t="n">
        <f aca="false">IFERROR(F438/C438,0)</f>
        <v>0</v>
      </c>
    </row>
    <row r="439" customFormat="false" ht="15" hidden="false" customHeight="false" outlineLevel="0" collapsed="false">
      <c r="A439" s="480"/>
      <c r="B439" s="480"/>
      <c r="C439" s="464" t="n">
        <f aca="false">SUMIFS(Master!$P$2:$P$2978,Master!$O$2:$O$2978,B439)</f>
        <v>0</v>
      </c>
      <c r="D439" s="464" t="n">
        <f aca="false">SUMIFS(Master!$S$2:$S$2978,Master!$O$2:$O$2978,B439)</f>
        <v>0</v>
      </c>
      <c r="E439" s="464" t="n">
        <f aca="false">IFERROR(D439/C439,0)</f>
        <v>0</v>
      </c>
      <c r="F439" s="464" t="n">
        <f aca="false">SUMIFS(Master!$V$2:$V$2978,Master!$O$2:$O$2978,B439)</f>
        <v>0</v>
      </c>
      <c r="G439" s="465" t="n">
        <f aca="false">IFERROR(F439/C439,0)</f>
        <v>0</v>
      </c>
    </row>
    <row r="440" customFormat="false" ht="15" hidden="false" customHeight="false" outlineLevel="0" collapsed="false">
      <c r="A440" s="463"/>
      <c r="B440" s="480"/>
      <c r="C440" s="464" t="n">
        <f aca="false">SUMIFS(Master!$P$2:$P$2978,Master!$O$2:$O$2978,B440)</f>
        <v>0</v>
      </c>
      <c r="D440" s="464" t="n">
        <f aca="false">SUMIFS(Master!$S$2:$S$2978,Master!$O$2:$O$2978,B440)</f>
        <v>0</v>
      </c>
      <c r="E440" s="464" t="n">
        <f aca="false">IFERROR(D440/C440,0)</f>
        <v>0</v>
      </c>
      <c r="F440" s="464" t="n">
        <f aca="false">SUMIFS(Master!$V$2:$V$2978,Master!$O$2:$O$2978,B440)</f>
        <v>0</v>
      </c>
      <c r="G440" s="465" t="n">
        <f aca="false">IFERROR(F440/C440,0)</f>
        <v>0</v>
      </c>
    </row>
    <row r="441" customFormat="false" ht="15" hidden="false" customHeight="false" outlineLevel="0" collapsed="false">
      <c r="A441" s="480"/>
      <c r="B441" s="480"/>
      <c r="C441" s="464" t="n">
        <f aca="false">SUMIFS(Master!$P$2:$P$2978,Master!$O$2:$O$2978,B441)</f>
        <v>0</v>
      </c>
      <c r="D441" s="464" t="n">
        <f aca="false">SUMIFS(Master!$S$2:$S$2978,Master!$O$2:$O$2978,B441)</f>
        <v>0</v>
      </c>
      <c r="E441" s="464" t="n">
        <f aca="false">IFERROR(D441/C441,0)</f>
        <v>0</v>
      </c>
      <c r="F441" s="464" t="n">
        <f aca="false">SUMIFS(Master!$V$2:$V$2978,Master!$O$2:$O$2978,B441)</f>
        <v>0</v>
      </c>
      <c r="G441" s="465" t="n">
        <f aca="false">IFERROR(F441/C441,0)</f>
        <v>0</v>
      </c>
    </row>
    <row r="442" customFormat="false" ht="15" hidden="false" customHeight="false" outlineLevel="0" collapsed="false">
      <c r="A442" s="463"/>
      <c r="B442" s="480"/>
      <c r="C442" s="464" t="n">
        <f aca="false">SUMIFS(Master!$P$2:$P$2978,Master!$O$2:$O$2978,B442)</f>
        <v>0</v>
      </c>
      <c r="D442" s="464" t="n">
        <f aca="false">SUMIFS(Master!$S$2:$S$2978,Master!$O$2:$O$2978,B442)</f>
        <v>0</v>
      </c>
      <c r="E442" s="464" t="n">
        <f aca="false">IFERROR(D442/C442,0)</f>
        <v>0</v>
      </c>
      <c r="F442" s="464" t="n">
        <f aca="false">SUMIFS(Master!$V$2:$V$2978,Master!$O$2:$O$2978,B442)</f>
        <v>0</v>
      </c>
      <c r="G442" s="465" t="n">
        <f aca="false">IFERROR(F442/C442,0)</f>
        <v>0</v>
      </c>
    </row>
    <row r="443" customFormat="false" ht="15" hidden="false" customHeight="false" outlineLevel="0" collapsed="false">
      <c r="A443" s="463"/>
      <c r="B443" s="480"/>
      <c r="C443" s="464" t="n">
        <f aca="false">SUMIFS(Master!$P$2:$P$2978,Master!$O$2:$O$2978,B443)</f>
        <v>0</v>
      </c>
      <c r="D443" s="464" t="n">
        <f aca="false">SUMIFS(Master!$S$2:$S$2978,Master!$O$2:$O$2978,B443)</f>
        <v>0</v>
      </c>
      <c r="E443" s="464" t="n">
        <f aca="false">IFERROR(D443/C443,0)</f>
        <v>0</v>
      </c>
      <c r="F443" s="464" t="n">
        <f aca="false">SUMIFS(Master!$V$2:$V$2978,Master!$O$2:$O$2978,B443)</f>
        <v>0</v>
      </c>
      <c r="G443" s="465" t="n">
        <f aca="false">IFERROR(F443/C443,0)</f>
        <v>0</v>
      </c>
    </row>
    <row r="444" customFormat="false" ht="15" hidden="false" customHeight="false" outlineLevel="0" collapsed="false">
      <c r="A444" s="480"/>
      <c r="B444" s="480"/>
      <c r="C444" s="464" t="n">
        <f aca="false">SUMIFS(Master!$P$2:$P$2978,Master!$O$2:$O$2978,B444)</f>
        <v>0</v>
      </c>
      <c r="D444" s="464" t="n">
        <f aca="false">SUMIFS(Master!$S$2:$S$2978,Master!$O$2:$O$2978,B444)</f>
        <v>0</v>
      </c>
      <c r="E444" s="482" t="n">
        <f aca="false">IFERROR(D444/C444,0)</f>
        <v>0</v>
      </c>
      <c r="F444" s="464" t="n">
        <f aca="false">SUMIFS(Master!$V$2:$V$2978,Master!$O$2:$O$2978,B444)</f>
        <v>0</v>
      </c>
      <c r="G444" s="483" t="n">
        <f aca="false">IFERROR(F444/C444,0)</f>
        <v>0</v>
      </c>
    </row>
    <row r="445" customFormat="false" ht="15" hidden="false" customHeight="false" outlineLevel="0" collapsed="false">
      <c r="A445" s="463"/>
      <c r="B445" s="480"/>
      <c r="C445" s="464" t="n">
        <f aca="false">SUMIFS(Master!$P$2:$P$2978,Master!$O$2:$O$2978,B445)</f>
        <v>0</v>
      </c>
      <c r="D445" s="464" t="n">
        <f aca="false">SUMIFS(Master!$S$2:$S$2978,Master!$O$2:$O$2978,B445)</f>
        <v>0</v>
      </c>
      <c r="E445" s="482" t="n">
        <f aca="false">IFERROR(D445/C445,0)</f>
        <v>0</v>
      </c>
      <c r="F445" s="464" t="n">
        <f aca="false">SUMIFS(Master!$V$2:$V$2978,Master!$O$2:$O$2978,B445)</f>
        <v>0</v>
      </c>
      <c r="G445" s="483" t="n">
        <f aca="false">IFERROR(F445/C445,0)</f>
        <v>0</v>
      </c>
    </row>
    <row r="446" customFormat="false" ht="15" hidden="false" customHeight="false" outlineLevel="0" collapsed="false">
      <c r="A446" s="480"/>
      <c r="B446" s="480"/>
      <c r="C446" s="464" t="n">
        <f aca="false">SUMIFS(Master!$P$2:$P$2978,Master!$O$2:$O$2978,B446)</f>
        <v>0</v>
      </c>
      <c r="D446" s="464" t="n">
        <f aca="false">SUMIFS(Master!$S$2:$S$2978,Master!$O$2:$O$2978,B446)</f>
        <v>0</v>
      </c>
      <c r="E446" s="482" t="n">
        <f aca="false">IFERROR(D446/C446,0)</f>
        <v>0</v>
      </c>
      <c r="F446" s="464" t="n">
        <f aca="false">SUMIFS(Master!$V$2:$V$2978,Master!$O$2:$O$2978,B446)</f>
        <v>0</v>
      </c>
      <c r="G446" s="483" t="n">
        <f aca="false">IFERROR(F446/C446,0)</f>
        <v>0</v>
      </c>
    </row>
    <row r="447" customFormat="false" ht="15" hidden="false" customHeight="false" outlineLevel="0" collapsed="false">
      <c r="A447" s="480"/>
      <c r="B447" s="480"/>
      <c r="C447" s="464" t="n">
        <f aca="false">SUMIFS(Master!$P$2:$P$2978,Master!$O$2:$O$2978,B447)</f>
        <v>0</v>
      </c>
      <c r="D447" s="464" t="n">
        <f aca="false">SUMIFS(Master!$S$2:$S$2978,Master!$O$2:$O$2978,B447)</f>
        <v>0</v>
      </c>
      <c r="E447" s="482" t="n">
        <f aca="false">IFERROR(D447/C447,0)</f>
        <v>0</v>
      </c>
      <c r="F447" s="464" t="n">
        <f aca="false">SUMIFS(Master!$V$2:$V$2978,Master!$O$2:$O$2978,B447)</f>
        <v>0</v>
      </c>
      <c r="G447" s="483" t="n">
        <f aca="false">IFERROR(F447/C447,0)</f>
        <v>0</v>
      </c>
    </row>
    <row r="448" customFormat="false" ht="15" hidden="false" customHeight="false" outlineLevel="0" collapsed="false">
      <c r="A448" s="469"/>
      <c r="B448" s="480"/>
      <c r="C448" s="464" t="n">
        <f aca="false">SUMIFS(Master!$P$2:$P$2978,Master!$O$2:$O$2978,B448)</f>
        <v>0</v>
      </c>
      <c r="D448" s="464" t="n">
        <f aca="false">SUMIFS(Master!$S$2:$S$2978,Master!$O$2:$O$2978,B448)</f>
        <v>0</v>
      </c>
      <c r="E448" s="482" t="n">
        <f aca="false">IFERROR(D448/C448,0)</f>
        <v>0</v>
      </c>
      <c r="F448" s="464" t="n">
        <f aca="false">SUMIFS(Master!$V$2:$V$2978,Master!$O$2:$O$2978,B448)</f>
        <v>0</v>
      </c>
      <c r="G448" s="483" t="n">
        <f aca="false">IFERROR(F448/C448,0)</f>
        <v>0</v>
      </c>
    </row>
    <row r="449" customFormat="false" ht="15" hidden="false" customHeight="false" outlineLevel="0" collapsed="false">
      <c r="A449" s="480"/>
      <c r="B449" s="480"/>
      <c r="C449" s="464" t="n">
        <f aca="false">SUMIFS(Master!$P$2:$P$2978,Master!$O$2:$O$2978,B449)</f>
        <v>0</v>
      </c>
      <c r="D449" s="464" t="n">
        <f aca="false">SUMIFS(Master!$S$2:$S$2978,Master!$O$2:$O$2978,B449)</f>
        <v>0</v>
      </c>
      <c r="E449" s="482" t="n">
        <f aca="false">IFERROR(D449/C449,0)</f>
        <v>0</v>
      </c>
      <c r="F449" s="464" t="n">
        <f aca="false">SUMIFS(Master!$V$2:$V$2978,Master!$O$2:$O$2978,B449)</f>
        <v>0</v>
      </c>
      <c r="G449" s="483" t="n">
        <f aca="false">IFERROR(F449/C449,0)</f>
        <v>0</v>
      </c>
    </row>
    <row r="450" customFormat="false" ht="15" hidden="false" customHeight="false" outlineLevel="0" collapsed="false">
      <c r="A450" s="463"/>
      <c r="B450" s="480"/>
      <c r="C450" s="464" t="n">
        <f aca="false">SUMIFS(Master!$P$2:$P$2978,Master!$O$2:$O$2978,B450)</f>
        <v>0</v>
      </c>
      <c r="D450" s="464" t="n">
        <f aca="false">SUMIFS(Master!$S$2:$S$2978,Master!$O$2:$O$2978,B450)</f>
        <v>0</v>
      </c>
      <c r="E450" s="482" t="n">
        <f aca="false">IFERROR(D450/C450,0)</f>
        <v>0</v>
      </c>
      <c r="F450" s="464" t="n">
        <f aca="false">SUMIFS(Master!$V$2:$V$2978,Master!$O$2:$O$2978,B450)</f>
        <v>0</v>
      </c>
      <c r="G450" s="483" t="n">
        <f aca="false">IFERROR(F450/C450,0)</f>
        <v>0</v>
      </c>
    </row>
    <row r="451" customFormat="false" ht="15" hidden="false" customHeight="false" outlineLevel="0" collapsed="false">
      <c r="A451" s="480"/>
      <c r="B451" s="480"/>
      <c r="C451" s="464" t="n">
        <f aca="false">SUMIFS(Master!$P$2:$P$2978,Master!$O$2:$O$2978,B451)</f>
        <v>0</v>
      </c>
      <c r="D451" s="464" t="n">
        <f aca="false">SUMIFS(Master!$S$2:$S$2978,Master!$O$2:$O$2978,B451)</f>
        <v>0</v>
      </c>
      <c r="E451" s="464" t="n">
        <f aca="false">IFERROR(D451/C451,0)</f>
        <v>0</v>
      </c>
      <c r="F451" s="464" t="n">
        <f aca="false">SUMIFS(Master!$V$2:$V$2978,Master!$O$2:$O$2978,B451)</f>
        <v>0</v>
      </c>
      <c r="G451" s="465" t="n">
        <f aca="false">IFERROR(F451/C451,0)</f>
        <v>0</v>
      </c>
    </row>
    <row r="452" customFormat="false" ht="15" hidden="false" customHeight="false" outlineLevel="0" collapsed="false">
      <c r="A452" s="469"/>
      <c r="B452" s="480"/>
      <c r="C452" s="464" t="n">
        <f aca="false">SUMIFS(Master!$P$2:$P$2978,Master!$O$2:$O$2978,B452)</f>
        <v>0</v>
      </c>
      <c r="D452" s="464" t="n">
        <f aca="false">SUMIFS(Master!$S$2:$S$2978,Master!$O$2:$O$2978,B452)</f>
        <v>0</v>
      </c>
      <c r="E452" s="464" t="n">
        <f aca="false">IFERROR(D452/C452,0)</f>
        <v>0</v>
      </c>
      <c r="F452" s="464" t="n">
        <f aca="false">SUMIFS(Master!$V$2:$V$2978,Master!$O$2:$O$2978,B452)</f>
        <v>0</v>
      </c>
      <c r="G452" s="465" t="n">
        <f aca="false">IFERROR(F452/C452,0)</f>
        <v>0</v>
      </c>
    </row>
    <row r="453" customFormat="false" ht="15" hidden="false" customHeight="false" outlineLevel="0" collapsed="false">
      <c r="A453" s="463"/>
      <c r="B453" s="480"/>
      <c r="C453" s="464" t="n">
        <f aca="false">SUMIFS(Master!$P$2:$P$2978,Master!$O$2:$O$2978,B453)</f>
        <v>0</v>
      </c>
      <c r="D453" s="464" t="n">
        <f aca="false">SUMIFS(Master!$S$2:$S$2978,Master!$O$2:$O$2978,B453)</f>
        <v>0</v>
      </c>
      <c r="E453" s="464" t="n">
        <f aca="false">IFERROR(D453/C453,0)</f>
        <v>0</v>
      </c>
      <c r="F453" s="464" t="n">
        <f aca="false">SUMIFS(Master!$V$2:$V$2978,Master!$O$2:$O$2978,B453)</f>
        <v>0</v>
      </c>
      <c r="G453" s="465" t="n">
        <f aca="false">IFERROR(F453/C453,0)</f>
        <v>0</v>
      </c>
    </row>
    <row r="454" customFormat="false" ht="15" hidden="false" customHeight="false" outlineLevel="0" collapsed="false">
      <c r="A454" s="463"/>
      <c r="B454" s="480"/>
      <c r="C454" s="464" t="n">
        <f aca="false">SUMIFS(Master!$P$2:$P$2978,Master!$O$2:$O$2978,B454)</f>
        <v>0</v>
      </c>
      <c r="D454" s="464" t="n">
        <f aca="false">SUMIFS(Master!$S$2:$S$2978,Master!$O$2:$O$2978,B454)</f>
        <v>0</v>
      </c>
      <c r="E454" s="464" t="n">
        <f aca="false">IFERROR(D454/C454,0)</f>
        <v>0</v>
      </c>
      <c r="F454" s="464" t="n">
        <f aca="false">SUMIFS(Master!$V$2:$V$2978,Master!$O$2:$O$2978,B454)</f>
        <v>0</v>
      </c>
      <c r="G454" s="465" t="n">
        <f aca="false">IFERROR(F454/C454,0)</f>
        <v>0</v>
      </c>
    </row>
    <row r="455" customFormat="false" ht="15" hidden="false" customHeight="false" outlineLevel="0" collapsed="false">
      <c r="A455" s="463"/>
      <c r="B455" s="480"/>
      <c r="C455" s="464" t="n">
        <f aca="false">SUMIFS(Master!$P$2:$P$2978,Master!$O$2:$O$2978,B455)</f>
        <v>0</v>
      </c>
      <c r="D455" s="464" t="n">
        <f aca="false">SUMIFS(Master!$S$2:$S$2978,Master!$O$2:$O$2978,B455)</f>
        <v>0</v>
      </c>
      <c r="E455" s="464" t="n">
        <f aca="false">IFERROR(D455/C455,0)</f>
        <v>0</v>
      </c>
      <c r="F455" s="464" t="n">
        <f aca="false">SUMIFS(Master!$V$2:$V$2978,Master!$O$2:$O$2978,B455)</f>
        <v>0</v>
      </c>
      <c r="G455" s="465" t="n">
        <f aca="false">IFERROR(F455/C455,0)</f>
        <v>0</v>
      </c>
    </row>
    <row r="456" customFormat="false" ht="15" hidden="false" customHeight="false" outlineLevel="0" collapsed="false">
      <c r="A456" s="463"/>
      <c r="B456" s="480"/>
      <c r="C456" s="464" t="n">
        <f aca="false">SUMIFS(Master!$P$2:$P$2978,Master!$O$2:$O$2978,B456)</f>
        <v>0</v>
      </c>
      <c r="D456" s="464" t="n">
        <f aca="false">SUMIFS(Master!$S$2:$S$2978,Master!$O$2:$O$2978,B456)</f>
        <v>0</v>
      </c>
      <c r="E456" s="464" t="n">
        <f aca="false">IFERROR(D456/C456,0)</f>
        <v>0</v>
      </c>
      <c r="F456" s="464" t="n">
        <f aca="false">SUMIFS(Master!$V$2:$V$2978,Master!$O$2:$O$2978,B456)</f>
        <v>0</v>
      </c>
      <c r="G456" s="465" t="n">
        <f aca="false">IFERROR(F456/C456,0)</f>
        <v>0</v>
      </c>
    </row>
    <row r="457" customFormat="false" ht="15" hidden="false" customHeight="false" outlineLevel="0" collapsed="false">
      <c r="A457" s="463"/>
      <c r="B457" s="480"/>
      <c r="C457" s="464" t="n">
        <f aca="false">SUMIFS(Master!$P$2:$P$2978,Master!$O$2:$O$2978,B457)</f>
        <v>0</v>
      </c>
      <c r="D457" s="464" t="n">
        <f aca="false">SUMIFS(Master!$S$2:$S$2978,Master!$O$2:$O$2978,B457)</f>
        <v>0</v>
      </c>
      <c r="E457" s="464" t="n">
        <f aca="false">IFERROR(D457/C457,0)</f>
        <v>0</v>
      </c>
      <c r="F457" s="464" t="n">
        <f aca="false">SUMIFS(Master!$V$2:$V$2978,Master!$O$2:$O$2978,B457)</f>
        <v>0</v>
      </c>
      <c r="G457" s="465" t="n">
        <f aca="false">IFERROR(F457/C457,0)</f>
        <v>0</v>
      </c>
    </row>
    <row r="458" customFormat="false" ht="15" hidden="false" customHeight="false" outlineLevel="0" collapsed="false">
      <c r="A458" s="463"/>
      <c r="B458" s="480"/>
      <c r="C458" s="464" t="n">
        <f aca="false">SUMIFS(Master!$P$2:$P$2978,Master!$O$2:$O$2978,B458)</f>
        <v>0</v>
      </c>
      <c r="D458" s="464" t="n">
        <f aca="false">SUMIFS(Master!$S$2:$S$2978,Master!$O$2:$O$2978,B458)</f>
        <v>0</v>
      </c>
      <c r="E458" s="464" t="n">
        <f aca="false">IFERROR(D458/C458,0)</f>
        <v>0</v>
      </c>
      <c r="F458" s="464" t="n">
        <f aca="false">SUMIFS(Master!$V$2:$V$2978,Master!$O$2:$O$2978,B458)</f>
        <v>0</v>
      </c>
      <c r="G458" s="465" t="n">
        <f aca="false">IFERROR(F458/C458,0)</f>
        <v>0</v>
      </c>
    </row>
    <row r="459" customFormat="false" ht="15" hidden="false" customHeight="false" outlineLevel="0" collapsed="false">
      <c r="A459" s="480"/>
      <c r="B459" s="480"/>
      <c r="C459" s="464" t="n">
        <f aca="false">SUMIFS(Master!$P$2:$P$2978,Master!$O$2:$O$2978,B459)</f>
        <v>0</v>
      </c>
      <c r="D459" s="464" t="n">
        <f aca="false">SUMIFS(Master!$S$2:$S$2978,Master!$O$2:$O$2978,B459)</f>
        <v>0</v>
      </c>
      <c r="E459" s="464" t="n">
        <f aca="false">IFERROR(D459/C459,0)</f>
        <v>0</v>
      </c>
      <c r="F459" s="464" t="n">
        <f aca="false">SUMIFS(Master!$V$2:$V$2978,Master!$O$2:$O$2978,B459)</f>
        <v>0</v>
      </c>
      <c r="G459" s="465" t="n">
        <f aca="false">IFERROR(F459/C459,0)</f>
        <v>0</v>
      </c>
    </row>
    <row r="460" customFormat="false" ht="15" hidden="false" customHeight="false" outlineLevel="0" collapsed="false">
      <c r="A460" s="469"/>
      <c r="B460" s="480"/>
      <c r="C460" s="464" t="n">
        <f aca="false">SUMIFS(Master!$P$2:$P$2978,Master!$O$2:$O$2978,B460)</f>
        <v>0</v>
      </c>
      <c r="D460" s="464" t="n">
        <f aca="false">SUMIFS(Master!$S$2:$S$2978,Master!$O$2:$O$2978,B460)</f>
        <v>0</v>
      </c>
      <c r="E460" s="464" t="n">
        <f aca="false">IFERROR(D460/C460,0)</f>
        <v>0</v>
      </c>
      <c r="F460" s="464" t="n">
        <f aca="false">SUMIFS(Master!$V$2:$V$2978,Master!$O$2:$O$2978,B460)</f>
        <v>0</v>
      </c>
      <c r="G460" s="465" t="n">
        <f aca="false">IFERROR(F460/C460,0)</f>
        <v>0</v>
      </c>
    </row>
    <row r="461" customFormat="false" ht="15" hidden="false" customHeight="false" outlineLevel="0" collapsed="false">
      <c r="A461" s="469"/>
      <c r="B461" s="480"/>
      <c r="C461" s="464" t="n">
        <f aca="false">SUMIFS(Master!$P$2:$P$2978,Master!$O$2:$O$2978,B461)</f>
        <v>0</v>
      </c>
      <c r="D461" s="464" t="n">
        <f aca="false">SUMIFS(Master!$S$2:$S$2978,Master!$O$2:$O$2978,B461)</f>
        <v>0</v>
      </c>
      <c r="E461" s="464" t="n">
        <f aca="false">IFERROR(D461/C461,0)</f>
        <v>0</v>
      </c>
      <c r="F461" s="464" t="n">
        <f aca="false">SUMIFS(Master!$V$2:$V$2978,Master!$O$2:$O$2978,B461)</f>
        <v>0</v>
      </c>
      <c r="G461" s="465" t="n">
        <f aca="false">IFERROR(F461/C461,0)</f>
        <v>0</v>
      </c>
    </row>
    <row r="462" customFormat="false" ht="15" hidden="false" customHeight="false" outlineLevel="0" collapsed="false">
      <c r="A462" s="480"/>
      <c r="B462" s="480"/>
      <c r="C462" s="464" t="n">
        <f aca="false">SUMIFS(Master!$P$2:$P$2978,Master!$O$2:$O$2978,B462)</f>
        <v>0</v>
      </c>
      <c r="D462" s="464" t="n">
        <f aca="false">SUMIFS(Master!$S$2:$S$2978,Master!$O$2:$O$2978,B462)</f>
        <v>0</v>
      </c>
      <c r="E462" s="464" t="n">
        <f aca="false">IFERROR(D462/C462,0)</f>
        <v>0</v>
      </c>
      <c r="F462" s="464" t="n">
        <f aca="false">SUMIFS(Master!$V$2:$V$2978,Master!$O$2:$O$2978,B462)</f>
        <v>0</v>
      </c>
      <c r="G462" s="465" t="n">
        <f aca="false">IFERROR(F462/C462,0)</f>
        <v>0</v>
      </c>
    </row>
    <row r="463" customFormat="false" ht="15" hidden="false" customHeight="false" outlineLevel="0" collapsed="false">
      <c r="A463" s="480"/>
      <c r="B463" s="480"/>
      <c r="C463" s="464" t="n">
        <f aca="false">SUMIFS(Master!$P$2:$P$2978,Master!$O$2:$O$2978,B463)</f>
        <v>0</v>
      </c>
      <c r="D463" s="464" t="n">
        <f aca="false">SUMIFS(Master!$S$2:$S$2978,Master!$O$2:$O$2978,B463)</f>
        <v>0</v>
      </c>
      <c r="E463" s="464" t="n">
        <f aca="false">IFERROR(D463/C463,0)</f>
        <v>0</v>
      </c>
      <c r="F463" s="464" t="n">
        <f aca="false">SUMIFS(Master!$V$2:$V$2978,Master!$O$2:$O$2978,B463)</f>
        <v>0</v>
      </c>
      <c r="G463" s="465" t="n">
        <f aca="false">IFERROR(F463/C463,0)</f>
        <v>0</v>
      </c>
    </row>
    <row r="464" customFormat="false" ht="15" hidden="false" customHeight="false" outlineLevel="0" collapsed="false">
      <c r="A464" s="480"/>
      <c r="B464" s="480"/>
      <c r="C464" s="464" t="n">
        <f aca="false">SUMIFS(Master!$P$2:$P$2978,Master!$O$2:$O$2978,B464)</f>
        <v>0</v>
      </c>
      <c r="D464" s="464" t="n">
        <f aca="false">SUMIFS(Master!$S$2:$S$2978,Master!$O$2:$O$2978,B464)</f>
        <v>0</v>
      </c>
      <c r="E464" s="464" t="n">
        <f aca="false">IFERROR(D464/C464,0)</f>
        <v>0</v>
      </c>
      <c r="F464" s="464" t="n">
        <f aca="false">SUMIFS(Master!$V$2:$V$2978,Master!$O$2:$O$2978,B464)</f>
        <v>0</v>
      </c>
      <c r="G464" s="465" t="n">
        <f aca="false">IFERROR(F464/C464,0)</f>
        <v>0</v>
      </c>
    </row>
    <row r="465" customFormat="false" ht="15" hidden="false" customHeight="false" outlineLevel="0" collapsed="false">
      <c r="A465" s="469"/>
      <c r="B465" s="480"/>
      <c r="C465" s="464" t="n">
        <f aca="false">SUMIFS(Master!$P$2:$P$2978,Master!$O$2:$O$2978,B465)</f>
        <v>0</v>
      </c>
      <c r="D465" s="464" t="n">
        <f aca="false">SUMIFS(Master!$S$2:$S$2978,Master!$O$2:$O$2978,B465)</f>
        <v>0</v>
      </c>
      <c r="E465" s="464" t="n">
        <f aca="false">IFERROR(D465/C465,0)</f>
        <v>0</v>
      </c>
      <c r="F465" s="464" t="n">
        <f aca="false">SUMIFS(Master!$V$2:$V$2978,Master!$O$2:$O$2978,B465)</f>
        <v>0</v>
      </c>
      <c r="G465" s="465" t="n">
        <f aca="false">IFERROR(F465/C465,0)</f>
        <v>0</v>
      </c>
    </row>
    <row r="466" customFormat="false" ht="15" hidden="false" customHeight="false" outlineLevel="0" collapsed="false">
      <c r="A466" s="480"/>
      <c r="B466" s="480"/>
      <c r="C466" s="464" t="n">
        <f aca="false">SUMIFS(Master!$P$2:$P$2978,Master!$O$2:$O$2978,B466)</f>
        <v>0</v>
      </c>
      <c r="D466" s="464" t="n">
        <f aca="false">SUMIFS(Master!$S$2:$S$2978,Master!$O$2:$O$2978,B466)</f>
        <v>0</v>
      </c>
      <c r="E466" s="464" t="n">
        <f aca="false">IFERROR(D466/C466,0)</f>
        <v>0</v>
      </c>
      <c r="F466" s="464" t="n">
        <f aca="false">SUMIFS(Master!$V$2:$V$2978,Master!$O$2:$O$2978,B466)</f>
        <v>0</v>
      </c>
      <c r="G466" s="465" t="n">
        <f aca="false">IFERROR(F466/C466,0)</f>
        <v>0</v>
      </c>
    </row>
    <row r="467" customFormat="false" ht="15" hidden="false" customHeight="false" outlineLevel="0" collapsed="false">
      <c r="A467" s="480"/>
      <c r="B467" s="480"/>
      <c r="C467" s="464" t="n">
        <f aca="false">SUMIFS(Master!$P$2:$P$2978,Master!$O$2:$O$2978,B467)</f>
        <v>0</v>
      </c>
      <c r="D467" s="464" t="n">
        <f aca="false">SUMIFS(Master!$S$2:$S$2978,Master!$O$2:$O$2978,B467)</f>
        <v>0</v>
      </c>
      <c r="E467" s="464" t="n">
        <f aca="false">IFERROR(D467/C467,0)</f>
        <v>0</v>
      </c>
      <c r="F467" s="464" t="n">
        <f aca="false">SUMIFS(Master!$V$2:$V$2978,Master!$O$2:$O$2978,B467)</f>
        <v>0</v>
      </c>
      <c r="G467" s="465" t="n">
        <f aca="false">IFERROR(F467/C467,0)</f>
        <v>0</v>
      </c>
    </row>
    <row r="468" customFormat="false" ht="15" hidden="false" customHeight="false" outlineLevel="0" collapsed="false">
      <c r="A468" s="480"/>
      <c r="B468" s="480"/>
      <c r="C468" s="464" t="n">
        <f aca="false">SUMIFS(Master!$P$2:$P$2978,Master!$O$2:$O$2978,B468)</f>
        <v>0</v>
      </c>
      <c r="D468" s="464" t="n">
        <f aca="false">SUMIFS(Master!$S$2:$S$2978,Master!$O$2:$O$2978,B468)</f>
        <v>0</v>
      </c>
      <c r="E468" s="464" t="n">
        <f aca="false">IFERROR(D468/C468,0)</f>
        <v>0</v>
      </c>
      <c r="F468" s="464" t="n">
        <f aca="false">SUMIFS(Master!$V$2:$V$2978,Master!$O$2:$O$2978,B468)</f>
        <v>0</v>
      </c>
      <c r="G468" s="465" t="n">
        <f aca="false">IFERROR(F468/C468,0)</f>
        <v>0</v>
      </c>
    </row>
    <row r="469" customFormat="false" ht="15" hidden="false" customHeight="false" outlineLevel="0" collapsed="false">
      <c r="A469" s="480"/>
      <c r="B469" s="480"/>
      <c r="C469" s="464" t="n">
        <f aca="false">SUMIFS(Master!$P$2:$P$2978,Master!$O$2:$O$2978,B469)</f>
        <v>0</v>
      </c>
      <c r="D469" s="464" t="n">
        <f aca="false">SUMIFS(Master!$S$2:$S$2978,Master!$O$2:$O$2978,B469)</f>
        <v>0</v>
      </c>
      <c r="E469" s="464" t="n">
        <f aca="false">IFERROR(D469/C469,0)</f>
        <v>0</v>
      </c>
      <c r="F469" s="464" t="n">
        <f aca="false">SUMIFS(Master!$V$2:$V$2978,Master!$O$2:$O$2978,B469)</f>
        <v>0</v>
      </c>
      <c r="G469" s="465" t="n">
        <f aca="false">IFERROR(F469/C469,0)</f>
        <v>0</v>
      </c>
    </row>
    <row r="470" customFormat="false" ht="15" hidden="false" customHeight="false" outlineLevel="0" collapsed="false">
      <c r="A470" s="463"/>
      <c r="B470" s="480"/>
      <c r="C470" s="464" t="n">
        <f aca="false">SUMIFS(Master!$P$2:$P$2978,Master!$O$2:$O$2978,B470)</f>
        <v>0</v>
      </c>
      <c r="D470" s="464" t="n">
        <f aca="false">SUMIFS(Master!$S$2:$S$2978,Master!$O$2:$O$2978,B470)</f>
        <v>0</v>
      </c>
      <c r="E470" s="464" t="n">
        <f aca="false">IFERROR(D470/C470,0)</f>
        <v>0</v>
      </c>
      <c r="F470" s="464" t="n">
        <f aca="false">SUMIFS(Master!$V$2:$V$2978,Master!$O$2:$O$2978,B470)</f>
        <v>0</v>
      </c>
      <c r="G470" s="465" t="n">
        <f aca="false">IFERROR(F470/C470,0)</f>
        <v>0</v>
      </c>
    </row>
    <row r="471" customFormat="false" ht="15" hidden="false" customHeight="false" outlineLevel="0" collapsed="false">
      <c r="A471" s="469"/>
      <c r="B471" s="480"/>
      <c r="C471" s="464" t="n">
        <f aca="false">SUMIFS(Master!$P$2:$P$2978,Master!$O$2:$O$2978,B471)</f>
        <v>0</v>
      </c>
      <c r="D471" s="464" t="n">
        <f aca="false">SUMIFS(Master!$S$2:$S$2978,Master!$O$2:$O$2978,B471)</f>
        <v>0</v>
      </c>
      <c r="E471" s="482" t="n">
        <f aca="false">IFERROR(D471/C471,0)</f>
        <v>0</v>
      </c>
      <c r="F471" s="464" t="n">
        <f aca="false">SUMIFS(Master!$V$2:$V$2978,Master!$O$2:$O$2978,B471)</f>
        <v>0</v>
      </c>
      <c r="G471" s="483" t="n">
        <f aca="false">IFERROR(F471/C471,0)</f>
        <v>0</v>
      </c>
    </row>
    <row r="472" customFormat="false" ht="15" hidden="false" customHeight="false" outlineLevel="0" collapsed="false">
      <c r="A472" s="480"/>
      <c r="B472" s="480"/>
      <c r="C472" s="464" t="n">
        <f aca="false">SUMIFS(Master!$P$2:$P$2978,Master!$O$2:$O$2978,B472)</f>
        <v>0</v>
      </c>
      <c r="D472" s="464" t="n">
        <f aca="false">SUMIFS(Master!$S$2:$S$2978,Master!$O$2:$O$2978,B472)</f>
        <v>0</v>
      </c>
      <c r="E472" s="464" t="n">
        <f aca="false">IFERROR(D472/C472,0)</f>
        <v>0</v>
      </c>
      <c r="F472" s="464" t="n">
        <f aca="false">SUMIFS(Master!$V$2:$V$2978,Master!$O$2:$O$2978,B472)</f>
        <v>0</v>
      </c>
      <c r="G472" s="465" t="n">
        <f aca="false">IFERROR(F472/C472,0)</f>
        <v>0</v>
      </c>
    </row>
    <row r="473" customFormat="false" ht="15" hidden="false" customHeight="false" outlineLevel="0" collapsed="false">
      <c r="A473" s="469"/>
      <c r="B473" s="480"/>
      <c r="C473" s="464" t="n">
        <f aca="false">SUMIFS(Master!$P$2:$P$2978,Master!$O$2:$O$2978,B473)</f>
        <v>0</v>
      </c>
      <c r="D473" s="464" t="n">
        <f aca="false">SUMIFS(Master!$S$2:$S$2978,Master!$O$2:$O$2978,B473)</f>
        <v>0</v>
      </c>
      <c r="E473" s="464" t="n">
        <f aca="false">IFERROR(D473/C473,0)</f>
        <v>0</v>
      </c>
      <c r="F473" s="464" t="n">
        <f aca="false">SUMIFS(Master!$V$2:$V$2978,Master!$O$2:$O$2978,B473)</f>
        <v>0</v>
      </c>
      <c r="G473" s="465" t="n">
        <f aca="false">IFERROR(F473/C473,0)</f>
        <v>0</v>
      </c>
    </row>
    <row r="474" customFormat="false" ht="15" hidden="false" customHeight="false" outlineLevel="0" collapsed="false">
      <c r="A474" s="463"/>
      <c r="B474" s="480"/>
      <c r="C474" s="464" t="n">
        <f aca="false">SUMIFS(Master!$P$2:$P$2978,Master!$O$2:$O$2978,B474)</f>
        <v>0</v>
      </c>
      <c r="D474" s="464" t="n">
        <f aca="false">SUMIFS(Master!$S$2:$S$2978,Master!$O$2:$O$2978,B474)</f>
        <v>0</v>
      </c>
      <c r="E474" s="464" t="n">
        <f aca="false">IFERROR(D474/C474,0)</f>
        <v>0</v>
      </c>
      <c r="F474" s="464" t="n">
        <f aca="false">SUMIFS(Master!$V$2:$V$2978,Master!$O$2:$O$2978,B474)</f>
        <v>0</v>
      </c>
      <c r="G474" s="465" t="n">
        <f aca="false">IFERROR(F474/C474,0)</f>
        <v>0</v>
      </c>
    </row>
    <row r="475" customFormat="false" ht="15" hidden="false" customHeight="false" outlineLevel="0" collapsed="false">
      <c r="A475" s="463"/>
      <c r="B475" s="480"/>
      <c r="C475" s="464" t="n">
        <f aca="false">SUMIFS(Master!$P$2:$P$2978,Master!$O$2:$O$2978,B475)</f>
        <v>0</v>
      </c>
      <c r="D475" s="464" t="n">
        <f aca="false">SUMIFS(Master!$S$2:$S$2978,Master!$O$2:$O$2978,B475)</f>
        <v>0</v>
      </c>
      <c r="E475" s="464" t="n">
        <f aca="false">IFERROR(D475/C475,0)</f>
        <v>0</v>
      </c>
      <c r="F475" s="464" t="n">
        <f aca="false">SUMIFS(Master!$V$2:$V$2978,Master!$O$2:$O$2978,B475)</f>
        <v>0</v>
      </c>
      <c r="G475" s="465" t="n">
        <f aca="false">IFERROR(F475/C475,0)</f>
        <v>0</v>
      </c>
    </row>
    <row r="476" customFormat="false" ht="15" hidden="false" customHeight="false" outlineLevel="0" collapsed="false">
      <c r="A476" s="480"/>
      <c r="B476" s="480"/>
      <c r="C476" s="464" t="n">
        <f aca="false">SUMIFS(Master!$P$2:$P$2978,Master!$O$2:$O$2978,B476)</f>
        <v>0</v>
      </c>
      <c r="D476" s="464" t="n">
        <f aca="false">SUMIFS(Master!$S$2:$S$2978,Master!$O$2:$O$2978,B476)</f>
        <v>0</v>
      </c>
      <c r="E476" s="464" t="n">
        <f aca="false">IFERROR(D476/C476,0)</f>
        <v>0</v>
      </c>
      <c r="F476" s="464" t="n">
        <f aca="false">SUMIFS(Master!$V$2:$V$2978,Master!$O$2:$O$2978,B476)</f>
        <v>0</v>
      </c>
      <c r="G476" s="465" t="n">
        <f aca="false">IFERROR(F476/C476,0)</f>
        <v>0</v>
      </c>
    </row>
    <row r="477" customFormat="false" ht="15" hidden="false" customHeight="false" outlineLevel="0" collapsed="false">
      <c r="A477" s="480"/>
      <c r="B477" s="480"/>
      <c r="C477" s="464" t="n">
        <f aca="false">SUMIFS(Master!$P$2:$P$2978,Master!$O$2:$O$2978,B477)</f>
        <v>0</v>
      </c>
      <c r="D477" s="464" t="n">
        <f aca="false">SUMIFS(Master!$S$2:$S$2978,Master!$O$2:$O$2978,B477)</f>
        <v>0</v>
      </c>
      <c r="E477" s="464" t="n">
        <f aca="false">IFERROR(D477/C477,0)</f>
        <v>0</v>
      </c>
      <c r="F477" s="464" t="n">
        <f aca="false">SUMIFS(Master!$V$2:$V$2978,Master!$O$2:$O$2978,B477)</f>
        <v>0</v>
      </c>
      <c r="G477" s="465" t="n">
        <f aca="false">IFERROR(F477/C477,0)</f>
        <v>0</v>
      </c>
    </row>
    <row r="478" customFormat="false" ht="15" hidden="false" customHeight="false" outlineLevel="0" collapsed="false">
      <c r="A478" s="480"/>
      <c r="B478" s="484"/>
      <c r="C478" s="464" t="n">
        <f aca="false">SUMIFS(Master!$P$2:$P$2978,Master!$O$2:$O$2978,B478)</f>
        <v>0</v>
      </c>
      <c r="D478" s="464" t="n">
        <f aca="false">SUMIFS(Master!$S$2:$S$2978,Master!$O$2:$O$2978,B478)</f>
        <v>0</v>
      </c>
      <c r="E478" s="464" t="n">
        <f aca="false">IFERROR(D478/C478,0)</f>
        <v>0</v>
      </c>
      <c r="F478" s="464" t="n">
        <f aca="false">SUMIFS(Master!$V$2:$V$2978,Master!$O$2:$O$2978,B478)</f>
        <v>0</v>
      </c>
      <c r="G478" s="465" t="n">
        <f aca="false">IFERROR(F478/C478,0)</f>
        <v>0</v>
      </c>
    </row>
    <row r="479" customFormat="false" ht="15" hidden="false" customHeight="false" outlineLevel="0" collapsed="false">
      <c r="A479" s="463"/>
      <c r="B479" s="480"/>
      <c r="C479" s="464" t="n">
        <f aca="false">SUMIFS(Master!$P$2:$P$2978,Master!$O$2:$O$2978,B479)</f>
        <v>0</v>
      </c>
      <c r="D479" s="464" t="n">
        <f aca="false">SUMIFS(Master!$S$2:$S$2978,Master!$O$2:$O$2978,B479)</f>
        <v>0</v>
      </c>
      <c r="E479" s="464" t="n">
        <f aca="false">IFERROR(D479/C479,0)</f>
        <v>0</v>
      </c>
      <c r="F479" s="464" t="n">
        <f aca="false">SUMIFS(Master!$V$2:$V$2978,Master!$O$2:$O$2978,B479)</f>
        <v>0</v>
      </c>
      <c r="G479" s="465" t="n">
        <f aca="false">IFERROR(F479/C479,0)</f>
        <v>0</v>
      </c>
    </row>
    <row r="480" customFormat="false" ht="15" hidden="false" customHeight="false" outlineLevel="0" collapsed="false">
      <c r="A480" s="463"/>
      <c r="B480" s="480"/>
      <c r="C480" s="464" t="n">
        <f aca="false">SUMIFS(Master!$P$2:$P$2978,Master!$O$2:$O$2978,B480)</f>
        <v>0</v>
      </c>
      <c r="D480" s="464" t="n">
        <f aca="false">SUMIFS(Master!$S$2:$S$2978,Master!$O$2:$O$2978,B480)</f>
        <v>0</v>
      </c>
      <c r="E480" s="464" t="n">
        <f aca="false">IFERROR(D480/C480,0)</f>
        <v>0</v>
      </c>
      <c r="F480" s="464" t="n">
        <f aca="false">SUMIFS(Master!$V$2:$V$2978,Master!$O$2:$O$2978,B480)</f>
        <v>0</v>
      </c>
      <c r="G480" s="465" t="n">
        <f aca="false">IFERROR(F480/C480,0)</f>
        <v>0</v>
      </c>
    </row>
    <row r="481" customFormat="false" ht="15" hidden="false" customHeight="false" outlineLevel="0" collapsed="false">
      <c r="A481" s="463"/>
      <c r="B481" s="480"/>
      <c r="C481" s="464" t="n">
        <f aca="false">SUMIFS(Master!$P$2:$P$2978,Master!$O$2:$O$2978,B481)</f>
        <v>0</v>
      </c>
      <c r="D481" s="464" t="n">
        <f aca="false">SUMIFS(Master!$S$2:$S$2978,Master!$O$2:$O$2978,B481)</f>
        <v>0</v>
      </c>
      <c r="E481" s="464" t="n">
        <f aca="false">IFERROR(D481/C481,0)</f>
        <v>0</v>
      </c>
      <c r="F481" s="464" t="n">
        <f aca="false">SUMIFS(Master!$V$2:$V$2978,Master!$O$2:$O$2978,B481)</f>
        <v>0</v>
      </c>
      <c r="G481" s="465" t="n">
        <f aca="false">IFERROR(F481/C481,0)</f>
        <v>0</v>
      </c>
    </row>
    <row r="482" customFormat="false" ht="15" hidden="false" customHeight="false" outlineLevel="0" collapsed="false">
      <c r="A482" s="463"/>
      <c r="B482" s="480"/>
      <c r="C482" s="464" t="n">
        <f aca="false">SUMIFS(Master!$P$2:$P$2978,Master!$O$2:$O$2978,B482)</f>
        <v>0</v>
      </c>
      <c r="D482" s="464" t="n">
        <f aca="false">SUMIFS(Master!$S$2:$S$2978,Master!$O$2:$O$2978,B482)</f>
        <v>0</v>
      </c>
      <c r="E482" s="464" t="n">
        <f aca="false">IFERROR(D482/C482,0)</f>
        <v>0</v>
      </c>
      <c r="F482" s="464" t="n">
        <f aca="false">SUMIFS(Master!$V$2:$V$2978,Master!$O$2:$O$2978,B482)</f>
        <v>0</v>
      </c>
      <c r="G482" s="465" t="n">
        <f aca="false">IFERROR(F482/C482,0)</f>
        <v>0</v>
      </c>
    </row>
    <row r="483" customFormat="false" ht="15" hidden="false" customHeight="false" outlineLevel="0" collapsed="false">
      <c r="A483" s="463"/>
      <c r="B483" s="463"/>
      <c r="C483" s="464" t="n">
        <f aca="false">SUMIFS(Master!$P$2:$P$2978,Master!$O$2:$O$2978,B483)</f>
        <v>0</v>
      </c>
      <c r="D483" s="464" t="n">
        <f aca="false">SUMIFS(Master!$S$2:$S$2978,Master!$O$2:$O$2978,B483)</f>
        <v>0</v>
      </c>
      <c r="E483" s="464" t="n">
        <f aca="false">IFERROR(D483/C483,0)</f>
        <v>0</v>
      </c>
      <c r="F483" s="464" t="n">
        <f aca="false">SUMIFS(Master!$V$2:$V$2978,Master!$O$2:$O$2978,B483)</f>
        <v>0</v>
      </c>
      <c r="G483" s="465" t="n">
        <f aca="false">IFERROR(F483/C483,0)</f>
        <v>0</v>
      </c>
    </row>
    <row r="484" customFormat="false" ht="15" hidden="false" customHeight="false" outlineLevel="0" collapsed="false">
      <c r="A484" s="463"/>
      <c r="B484" s="463"/>
      <c r="C484" s="464" t="n">
        <f aca="false">SUMIFS(Master!$P$2:$P$2978,Master!$O$2:$O$2978,B484)</f>
        <v>0</v>
      </c>
      <c r="D484" s="464" t="n">
        <f aca="false">SUMIFS(Master!$S$2:$S$2978,Master!$O$2:$O$2978,B484)</f>
        <v>0</v>
      </c>
      <c r="E484" s="464" t="n">
        <f aca="false">IFERROR(D484/C484,0)</f>
        <v>0</v>
      </c>
      <c r="F484" s="464" t="n">
        <f aca="false">SUMIFS(Master!$V$2:$V$2978,Master!$O$2:$O$2978,B484)</f>
        <v>0</v>
      </c>
      <c r="G484" s="465" t="n">
        <f aca="false">IFERROR(F484/C484,0)</f>
        <v>0</v>
      </c>
    </row>
    <row r="485" customFormat="false" ht="15" hidden="false" customHeight="false" outlineLevel="0" collapsed="false">
      <c r="A485" s="463"/>
      <c r="B485" s="463"/>
      <c r="C485" s="464" t="n">
        <f aca="false">SUMIFS(Master!$P$2:$P$2978,Master!$O$2:$O$2978,B485)</f>
        <v>0</v>
      </c>
      <c r="D485" s="464" t="n">
        <f aca="false">SUMIFS(Master!$S$2:$S$2978,Master!$O$2:$O$2978,B485)</f>
        <v>0</v>
      </c>
      <c r="E485" s="464" t="n">
        <f aca="false">IFERROR(D485/C485,0)</f>
        <v>0</v>
      </c>
      <c r="F485" s="464" t="n">
        <f aca="false">SUMIFS(Master!$V$2:$V$2978,Master!$O$2:$O$2978,B485)</f>
        <v>0</v>
      </c>
      <c r="G485" s="465" t="n">
        <f aca="false">IFERROR(F485/C485,0)</f>
        <v>0</v>
      </c>
    </row>
    <row r="486" customFormat="false" ht="15" hidden="false" customHeight="false" outlineLevel="0" collapsed="false">
      <c r="A486" s="463"/>
      <c r="B486" s="463"/>
      <c r="C486" s="464" t="n">
        <f aca="false">SUMIFS(Master!$P$2:$P$2978,Master!$O$2:$O$2978,B486)</f>
        <v>0</v>
      </c>
      <c r="D486" s="464" t="n">
        <f aca="false">SUMIFS(Master!$S$2:$S$2978,Master!$O$2:$O$2978,B486)</f>
        <v>0</v>
      </c>
      <c r="E486" s="464" t="n">
        <f aca="false">IFERROR(D486/C486,0)</f>
        <v>0</v>
      </c>
      <c r="F486" s="464" t="n">
        <f aca="false">SUMIFS(Master!$V$2:$V$2978,Master!$O$2:$O$2978,B486)</f>
        <v>0</v>
      </c>
      <c r="G486" s="465" t="n">
        <f aca="false">IFERROR(F486/C486,0)</f>
        <v>0</v>
      </c>
    </row>
    <row r="487" customFormat="false" ht="15" hidden="false" customHeight="false" outlineLevel="0" collapsed="false">
      <c r="A487" s="463"/>
      <c r="B487" s="463"/>
      <c r="C487" s="464" t="n">
        <f aca="false">SUMIFS(Master!$P$2:$P$2978,Master!$O$2:$O$2978,B487)</f>
        <v>0</v>
      </c>
      <c r="D487" s="464" t="n">
        <f aca="false">SUMIFS(Master!$S$2:$S$2978,Master!$O$2:$O$2978,B487)</f>
        <v>0</v>
      </c>
      <c r="E487" s="464" t="n">
        <f aca="false">IFERROR(D487/C487,0)</f>
        <v>0</v>
      </c>
      <c r="F487" s="464" t="n">
        <f aca="false">SUMIFS(Master!$V$2:$V$2978,Master!$O$2:$O$2978,B487)</f>
        <v>0</v>
      </c>
      <c r="G487" s="465" t="n">
        <f aca="false">IFERROR(F487/C487,0)</f>
        <v>0</v>
      </c>
    </row>
    <row r="488" customFormat="false" ht="15" hidden="false" customHeight="false" outlineLevel="0" collapsed="false">
      <c r="A488" s="463"/>
      <c r="B488" s="480"/>
      <c r="C488" s="464" t="n">
        <f aca="false">SUMIFS(Master!$P$2:$P$2978,Master!$O$2:$O$2978,B488)</f>
        <v>0</v>
      </c>
      <c r="D488" s="464" t="n">
        <f aca="false">SUMIFS(Master!$S$2:$S$2978,Master!$O$2:$O$2978,B488)</f>
        <v>0</v>
      </c>
      <c r="E488" s="464" t="n">
        <f aca="false">IFERROR(D488/C488,0)</f>
        <v>0</v>
      </c>
      <c r="F488" s="464" t="n">
        <f aca="false">SUMIFS(Master!$V$2:$V$2978,Master!$O$2:$O$2978,B488)</f>
        <v>0</v>
      </c>
      <c r="G488" s="465" t="n">
        <f aca="false">IFERROR(F488/C488,0)</f>
        <v>0</v>
      </c>
    </row>
    <row r="489" customFormat="false" ht="15" hidden="false" customHeight="false" outlineLevel="0" collapsed="false">
      <c r="A489" s="463"/>
      <c r="B489" s="463"/>
      <c r="C489" s="464" t="n">
        <f aca="false">SUMIFS(Master!$P$2:$P$2978,Master!$O$2:$O$2978,B489)</f>
        <v>0</v>
      </c>
      <c r="D489" s="464" t="n">
        <f aca="false">SUMIFS(Master!$S$2:$S$2978,Master!$O$2:$O$2978,B489)</f>
        <v>0</v>
      </c>
      <c r="E489" s="464" t="n">
        <f aca="false">IFERROR(D489/C489,0)</f>
        <v>0</v>
      </c>
      <c r="F489" s="464" t="n">
        <f aca="false">SUMIFS(Master!$V$2:$V$2978,Master!$O$2:$O$2978,B489)</f>
        <v>0</v>
      </c>
      <c r="G489" s="465" t="n">
        <f aca="false">IFERROR(F489/C489,0)</f>
        <v>0</v>
      </c>
    </row>
    <row r="490" customFormat="false" ht="15" hidden="false" customHeight="false" outlineLevel="0" collapsed="false">
      <c r="A490" s="463"/>
      <c r="B490" s="463"/>
      <c r="C490" s="464" t="n">
        <f aca="false">SUMIFS(Master!$P$2:$P$2978,Master!$O$2:$O$2978,B490)</f>
        <v>0</v>
      </c>
      <c r="D490" s="464" t="n">
        <f aca="false">SUMIFS(Master!$S$2:$S$2978,Master!$O$2:$O$2978,B490)</f>
        <v>0</v>
      </c>
      <c r="E490" s="464" t="n">
        <f aca="false">IFERROR(D490/C490,0)</f>
        <v>0</v>
      </c>
      <c r="F490" s="464" t="n">
        <f aca="false">SUMIFS(Master!$V$2:$V$2978,Master!$O$2:$O$2978,B490)</f>
        <v>0</v>
      </c>
      <c r="G490" s="465" t="n">
        <f aca="false">IFERROR(F490/C490,0)</f>
        <v>0</v>
      </c>
    </row>
    <row r="491" customFormat="false" ht="15" hidden="false" customHeight="false" outlineLevel="0" collapsed="false">
      <c r="A491" s="480"/>
      <c r="B491" s="480"/>
      <c r="C491" s="464" t="n">
        <f aca="false">SUMIFS(Master!$P$2:$P$2978,Master!$O$2:$O$2978,B491)</f>
        <v>0</v>
      </c>
      <c r="D491" s="464" t="n">
        <f aca="false">SUMIFS(Master!$S$2:$S$2978,Master!$O$2:$O$2978,B491)</f>
        <v>0</v>
      </c>
      <c r="E491" s="464" t="n">
        <f aca="false">IFERROR(D491/C491,0)</f>
        <v>0</v>
      </c>
      <c r="F491" s="464" t="n">
        <f aca="false">SUMIFS(Master!$V$2:$V$2978,Master!$O$2:$O$2978,B491)</f>
        <v>0</v>
      </c>
      <c r="G491" s="465" t="n">
        <f aca="false">IFERROR(F491/C491,0)</f>
        <v>0</v>
      </c>
    </row>
    <row r="492" customFormat="false" ht="15" hidden="false" customHeight="false" outlineLevel="0" collapsed="false">
      <c r="A492" s="463"/>
      <c r="B492" s="480"/>
      <c r="C492" s="464" t="n">
        <f aca="false">SUMIFS(Master!$P$2:$P$2978,Master!$O$2:$O$2978,B492)</f>
        <v>0</v>
      </c>
      <c r="D492" s="464" t="n">
        <f aca="false">SUMIFS(Master!$S$2:$S$2978,Master!$O$2:$O$2978,B492)</f>
        <v>0</v>
      </c>
      <c r="E492" s="464" t="n">
        <f aca="false">IFERROR(D492/C492,0)</f>
        <v>0</v>
      </c>
      <c r="F492" s="464" t="n">
        <f aca="false">SUMIFS(Master!$V$2:$V$2978,Master!$O$2:$O$2978,B492)</f>
        <v>0</v>
      </c>
      <c r="G492" s="465" t="n">
        <f aca="false">IFERROR(F492/C492,0)</f>
        <v>0</v>
      </c>
    </row>
    <row r="493" customFormat="false" ht="15" hidden="false" customHeight="false" outlineLevel="0" collapsed="false">
      <c r="A493" s="463"/>
      <c r="B493" s="463"/>
      <c r="C493" s="464" t="n">
        <f aca="false">SUMIFS(Master!$P$2:$P$2978,Master!$O$2:$O$2978,B493)</f>
        <v>0</v>
      </c>
      <c r="D493" s="464" t="n">
        <f aca="false">SUMIFS(Master!$S$2:$S$2978,Master!$O$2:$O$2978,B493)</f>
        <v>0</v>
      </c>
      <c r="E493" s="464" t="n">
        <f aca="false">IFERROR(D493/C493,0)</f>
        <v>0</v>
      </c>
      <c r="F493" s="464" t="n">
        <f aca="false">SUMIFS(Master!$V$2:$V$2978,Master!$O$2:$O$2978,B493)</f>
        <v>0</v>
      </c>
      <c r="G493" s="465" t="n">
        <f aca="false">IFERROR(F493/C493,0)</f>
        <v>0</v>
      </c>
    </row>
    <row r="494" customFormat="false" ht="15" hidden="false" customHeight="false" outlineLevel="0" collapsed="false">
      <c r="A494" s="480"/>
      <c r="B494" s="480"/>
      <c r="C494" s="464" t="n">
        <f aca="false">SUMIFS(Master!$P$2:$P$2978,Master!$O$2:$O$2978,B494)</f>
        <v>0</v>
      </c>
      <c r="D494" s="464" t="n">
        <f aca="false">SUMIFS(Master!$S$2:$S$2978,Master!$O$2:$O$2978,B494)</f>
        <v>0</v>
      </c>
      <c r="E494" s="464" t="n">
        <f aca="false">IFERROR(D494/C494,0)</f>
        <v>0</v>
      </c>
      <c r="F494" s="464" t="n">
        <f aca="false">SUMIFS(Master!$V$2:$V$2978,Master!$O$2:$O$2978,B494)</f>
        <v>0</v>
      </c>
      <c r="G494" s="465" t="n">
        <f aca="false">IFERROR(F494/C494,0)</f>
        <v>0</v>
      </c>
    </row>
    <row r="495" customFormat="false" ht="15" hidden="false" customHeight="false" outlineLevel="0" collapsed="false">
      <c r="A495" s="485"/>
      <c r="B495" s="480"/>
      <c r="C495" s="464" t="n">
        <f aca="false">SUMIFS(Master!$P$2:$P$2978,Master!$O$2:$O$2978,B495)</f>
        <v>0</v>
      </c>
      <c r="D495" s="464" t="n">
        <f aca="false">SUMIFS(Master!$S$2:$S$2978,Master!$O$2:$O$2978,B495)</f>
        <v>0</v>
      </c>
      <c r="E495" s="464" t="n">
        <f aca="false">IFERROR(D495/C495,0)</f>
        <v>0</v>
      </c>
      <c r="F495" s="464" t="n">
        <f aca="false">SUMIFS(Master!$V$2:$V$2978,Master!$O$2:$O$2978,B495)</f>
        <v>0</v>
      </c>
      <c r="G495" s="465" t="n">
        <f aca="false">IFERROR(F495/C495,0)</f>
        <v>0</v>
      </c>
    </row>
    <row r="496" customFormat="false" ht="15" hidden="false" customHeight="false" outlineLevel="0" collapsed="false">
      <c r="A496" s="463"/>
      <c r="B496" s="463"/>
      <c r="C496" s="464" t="n">
        <f aca="false">SUMIFS(Master!$P$2:$P$2978,Master!$O$2:$O$2978,B496)</f>
        <v>0</v>
      </c>
      <c r="D496" s="464" t="n">
        <f aca="false">SUMIFS(Master!$S$2:$S$2978,Master!$O$2:$O$2978,B496)</f>
        <v>0</v>
      </c>
      <c r="E496" s="464" t="n">
        <f aca="false">IFERROR(D496/C496,0)</f>
        <v>0</v>
      </c>
      <c r="F496" s="464" t="n">
        <f aca="false">SUMIFS(Master!$V$2:$V$2978,Master!$O$2:$O$2978,B496)</f>
        <v>0</v>
      </c>
      <c r="G496" s="465" t="n">
        <f aca="false">IFERROR(F496/C496,0)</f>
        <v>0</v>
      </c>
    </row>
    <row r="497" customFormat="false" ht="15" hidden="false" customHeight="false" outlineLevel="0" collapsed="false">
      <c r="A497" s="463"/>
      <c r="B497" s="463"/>
      <c r="C497" s="464" t="n">
        <f aca="false">SUMIFS(Master!$P$2:$P$2978,Master!$O$2:$O$2978,B497)</f>
        <v>0</v>
      </c>
      <c r="D497" s="464" t="n">
        <f aca="false">SUMIFS(Master!$S$2:$S$2978,Master!$O$2:$O$2978,B497)</f>
        <v>0</v>
      </c>
      <c r="E497" s="464" t="n">
        <f aca="false">IFERROR(D497/C497,0)</f>
        <v>0</v>
      </c>
      <c r="F497" s="464" t="n">
        <f aca="false">SUMIFS(Master!$V$2:$V$2978,Master!$O$2:$O$2978,B497)</f>
        <v>0</v>
      </c>
      <c r="G497" s="465" t="n">
        <f aca="false">IFERROR(F497/C497,0)</f>
        <v>0</v>
      </c>
    </row>
    <row r="498" customFormat="false" ht="15" hidden="false" customHeight="false" outlineLevel="0" collapsed="false">
      <c r="A498" s="463"/>
      <c r="B498" s="463"/>
      <c r="C498" s="464" t="n">
        <f aca="false">SUMIFS(Master!$P$2:$P$2978,Master!$O$2:$O$2978,B498)</f>
        <v>0</v>
      </c>
      <c r="D498" s="464" t="n">
        <f aca="false">SUMIFS(Master!$S$2:$S$2978,Master!$O$2:$O$2978,B498)</f>
        <v>0</v>
      </c>
      <c r="E498" s="464" t="n">
        <f aca="false">IFERROR(D498/C498,0)</f>
        <v>0</v>
      </c>
      <c r="F498" s="464" t="n">
        <f aca="false">SUMIFS(Master!$V$2:$V$2978,Master!$O$2:$O$2978,B498)</f>
        <v>0</v>
      </c>
      <c r="G498" s="465" t="n">
        <f aca="false">IFERROR(F498/C498,0)</f>
        <v>0</v>
      </c>
    </row>
    <row r="499" customFormat="false" ht="15" hidden="false" customHeight="false" outlineLevel="0" collapsed="false">
      <c r="A499" s="463"/>
      <c r="B499" s="463"/>
      <c r="C499" s="464" t="n">
        <f aca="false">SUMIFS(Master!$P$2:$P$2978,Master!$O$2:$O$2978,B499)</f>
        <v>0</v>
      </c>
      <c r="D499" s="464" t="n">
        <f aca="false">SUMIFS(Master!$S$2:$S$2978,Master!$O$2:$O$2978,B499)</f>
        <v>0</v>
      </c>
      <c r="E499" s="464" t="n">
        <f aca="false">IFERROR(D499/C499,0)</f>
        <v>0</v>
      </c>
      <c r="F499" s="464" t="n">
        <f aca="false">SUMIFS(Master!$V$2:$V$2978,Master!$O$2:$O$2978,B499)</f>
        <v>0</v>
      </c>
      <c r="G499" s="465" t="n">
        <f aca="false">IFERROR(F499/C499,0)</f>
        <v>0</v>
      </c>
    </row>
    <row r="500" customFormat="false" ht="15" hidden="false" customHeight="false" outlineLevel="0" collapsed="false">
      <c r="A500" s="463"/>
      <c r="B500" s="463"/>
      <c r="C500" s="464" t="n">
        <f aca="false">SUMIFS(Master!$P$2:$P$2978,Master!$O$2:$O$2978,B500)</f>
        <v>0</v>
      </c>
      <c r="D500" s="464" t="n">
        <f aca="false">SUMIFS(Master!$S$2:$S$2978,Master!$O$2:$O$2978,B500)</f>
        <v>0</v>
      </c>
      <c r="E500" s="464" t="n">
        <f aca="false">IFERROR(D500/C500,0)</f>
        <v>0</v>
      </c>
      <c r="F500" s="464" t="n">
        <f aca="false">SUMIFS(Master!$V$2:$V$2978,Master!$O$2:$O$2978,B500)</f>
        <v>0</v>
      </c>
      <c r="G500" s="465" t="n">
        <f aca="false">IFERROR(F500/C500,0)</f>
        <v>0</v>
      </c>
    </row>
    <row r="501" customFormat="false" ht="15" hidden="false" customHeight="false" outlineLevel="0" collapsed="false">
      <c r="A501" s="463"/>
      <c r="B501" s="463"/>
      <c r="C501" s="464" t="n">
        <f aca="false">SUMIFS(Master!$P$2:$P$2978,Master!$O$2:$O$2978,B501)</f>
        <v>0</v>
      </c>
      <c r="D501" s="464" t="n">
        <f aca="false">SUMIFS(Master!$S$2:$S$2978,Master!$O$2:$O$2978,B501)</f>
        <v>0</v>
      </c>
      <c r="E501" s="464" t="n">
        <f aca="false">IFERROR(D501/C501,0)</f>
        <v>0</v>
      </c>
      <c r="F501" s="464" t="n">
        <f aca="false">SUMIFS(Master!$V$2:$V$2978,Master!$O$2:$O$2978,B501)</f>
        <v>0</v>
      </c>
      <c r="G501" s="465" t="n">
        <f aca="false">IFERROR(F501/C501,0)</f>
        <v>0</v>
      </c>
    </row>
    <row r="502" customFormat="false" ht="15" hidden="false" customHeight="false" outlineLevel="0" collapsed="false">
      <c r="A502" s="480"/>
      <c r="B502" s="480"/>
      <c r="C502" s="464" t="n">
        <f aca="false">SUMIFS(Master!$P$2:$P$2978,Master!$O$2:$O$2978,B502)</f>
        <v>0</v>
      </c>
      <c r="D502" s="464" t="n">
        <f aca="false">SUMIFS(Master!$S$2:$S$2978,Master!$O$2:$O$2978,B502)</f>
        <v>0</v>
      </c>
      <c r="E502" s="464" t="n">
        <f aca="false">IFERROR(D502/C502,0)</f>
        <v>0</v>
      </c>
      <c r="F502" s="464" t="n">
        <f aca="false">SUMIFS(Master!$V$2:$V$2978,Master!$O$2:$O$2978,B502)</f>
        <v>0</v>
      </c>
      <c r="G502" s="465" t="n">
        <f aca="false">IFERROR(F502/C502,0)</f>
        <v>0</v>
      </c>
    </row>
    <row r="503" customFormat="false" ht="15" hidden="false" customHeight="false" outlineLevel="0" collapsed="false">
      <c r="A503" s="480"/>
      <c r="B503" s="480"/>
      <c r="C503" s="464" t="n">
        <f aca="false">SUMIFS(Master!$P$2:$P$2978,Master!$O$2:$O$2978,B503)</f>
        <v>0</v>
      </c>
      <c r="D503" s="464" t="n">
        <f aca="false">SUMIFS(Master!$S$2:$S$2978,Master!$O$2:$O$2978,B503)</f>
        <v>0</v>
      </c>
      <c r="E503" s="464" t="n">
        <f aca="false">IFERROR(D503/C503,0)</f>
        <v>0</v>
      </c>
      <c r="F503" s="464" t="n">
        <f aca="false">SUMIFS(Master!$V$2:$V$2978,Master!$O$2:$O$2978,B503)</f>
        <v>0</v>
      </c>
      <c r="G503" s="465" t="n">
        <f aca="false">IFERROR(F503/C503,0)</f>
        <v>0</v>
      </c>
    </row>
    <row r="504" customFormat="false" ht="15" hidden="false" customHeight="false" outlineLevel="0" collapsed="false">
      <c r="A504" s="480"/>
      <c r="B504" s="480"/>
      <c r="C504" s="464" t="n">
        <f aca="false">SUMIFS(Master!$P$2:$P$2978,Master!$O$2:$O$2978,B504)</f>
        <v>0</v>
      </c>
      <c r="D504" s="464" t="n">
        <f aca="false">SUMIFS(Master!$S$2:$S$2978,Master!$O$2:$O$2978,B504)</f>
        <v>0</v>
      </c>
      <c r="E504" s="464" t="n">
        <f aca="false">IFERROR(D504/C504,0)</f>
        <v>0</v>
      </c>
      <c r="F504" s="464" t="n">
        <f aca="false">SUMIFS(Master!$V$2:$V$2978,Master!$O$2:$O$2978,B504)</f>
        <v>0</v>
      </c>
      <c r="G504" s="465" t="n">
        <f aca="false">IFERROR(F504/C504,0)</f>
        <v>0</v>
      </c>
    </row>
    <row r="505" customFormat="false" ht="15" hidden="false" customHeight="false" outlineLevel="0" collapsed="false">
      <c r="A505" s="480"/>
      <c r="B505" s="480"/>
      <c r="C505" s="464" t="n">
        <f aca="false">SUMIFS(Master!$P$2:$P$2978,Master!$O$2:$O$2978,B505)</f>
        <v>0</v>
      </c>
      <c r="D505" s="464" t="n">
        <f aca="false">SUMIFS(Master!$S$2:$S$2978,Master!$O$2:$O$2978,B505)</f>
        <v>0</v>
      </c>
      <c r="E505" s="464" t="n">
        <f aca="false">IFERROR(D505/C505,0)</f>
        <v>0</v>
      </c>
      <c r="F505" s="464" t="n">
        <f aca="false">SUMIFS(Master!$V$2:$V$2978,Master!$O$2:$O$2978,B505)</f>
        <v>0</v>
      </c>
      <c r="G505" s="465" t="n">
        <f aca="false">IFERROR(F505/C505,0)</f>
        <v>0</v>
      </c>
    </row>
    <row r="506" customFormat="false" ht="15" hidden="false" customHeight="false" outlineLevel="0" collapsed="false">
      <c r="A506" s="480"/>
      <c r="B506" s="480"/>
      <c r="C506" s="464" t="n">
        <f aca="false">SUMIFS(Master!$P$2:$P$2978,Master!$O$2:$O$2978,B506)</f>
        <v>0</v>
      </c>
      <c r="D506" s="464" t="n">
        <f aca="false">SUMIFS(Master!$S$2:$S$2978,Master!$O$2:$O$2978,B506)</f>
        <v>0</v>
      </c>
      <c r="E506" s="464" t="n">
        <f aca="false">IFERROR(D506/C506,0)</f>
        <v>0</v>
      </c>
      <c r="F506" s="464" t="n">
        <f aca="false">SUMIFS(Master!$V$2:$V$2978,Master!$O$2:$O$2978,B506)</f>
        <v>0</v>
      </c>
      <c r="G506" s="465" t="n">
        <f aca="false">IFERROR(F506/C506,0)</f>
        <v>0</v>
      </c>
    </row>
    <row r="507" customFormat="false" ht="15" hidden="false" customHeight="false" outlineLevel="0" collapsed="false">
      <c r="A507" s="480"/>
      <c r="B507" s="480"/>
      <c r="C507" s="464" t="n">
        <f aca="false">SUMIFS(Master!$P$2:$P$2978,Master!$O$2:$O$2978,B507)</f>
        <v>0</v>
      </c>
      <c r="D507" s="464" t="n">
        <f aca="false">SUMIFS(Master!$S$2:$S$2978,Master!$O$2:$O$2978,B507)</f>
        <v>0</v>
      </c>
      <c r="E507" s="464" t="n">
        <f aca="false">IFERROR(D507/C507,0)</f>
        <v>0</v>
      </c>
      <c r="F507" s="464" t="n">
        <f aca="false">SUMIFS(Master!$V$2:$V$2978,Master!$O$2:$O$2978,B507)</f>
        <v>0</v>
      </c>
      <c r="G507" s="465" t="n">
        <f aca="false">IFERROR(F507/C507,0)</f>
        <v>0</v>
      </c>
    </row>
    <row r="508" customFormat="false" ht="15" hidden="false" customHeight="false" outlineLevel="0" collapsed="false">
      <c r="A508" s="480"/>
      <c r="B508" s="480"/>
      <c r="C508" s="464" t="n">
        <f aca="false">SUMIFS(Master!$P$2:$P$2978,Master!$O$2:$O$2978,B508)</f>
        <v>0</v>
      </c>
      <c r="D508" s="464" t="n">
        <f aca="false">SUMIFS(Master!$S$2:$S$2978,Master!$O$2:$O$2978,B508)</f>
        <v>0</v>
      </c>
      <c r="E508" s="464" t="n">
        <f aca="false">IFERROR(D508/C508,0)</f>
        <v>0</v>
      </c>
      <c r="F508" s="464" t="n">
        <f aca="false">SUMIFS(Master!$V$2:$V$2978,Master!$O$2:$O$2978,B508)</f>
        <v>0</v>
      </c>
      <c r="G508" s="465" t="n">
        <f aca="false">IFERROR(F508/C508,0)</f>
        <v>0</v>
      </c>
    </row>
    <row r="509" customFormat="false" ht="15" hidden="false" customHeight="false" outlineLevel="0" collapsed="false">
      <c r="A509" s="463"/>
      <c r="B509" s="463"/>
      <c r="C509" s="464" t="n">
        <f aca="false">SUMIFS(Master!$P$2:$P$2978,Master!$O$2:$O$2978,B509)</f>
        <v>0</v>
      </c>
      <c r="D509" s="464" t="n">
        <f aca="false">SUMIFS(Master!$S$2:$S$2978,Master!$O$2:$O$2978,B509)</f>
        <v>0</v>
      </c>
      <c r="E509" s="464" t="n">
        <f aca="false">IFERROR(D509/C509,0)</f>
        <v>0</v>
      </c>
      <c r="F509" s="464" t="n">
        <f aca="false">SUMIFS(Master!$V$2:$V$2978,Master!$O$2:$O$2978,B509)</f>
        <v>0</v>
      </c>
      <c r="G509" s="465" t="n">
        <f aca="false">IFERROR(F509/C509,0)</f>
        <v>0</v>
      </c>
    </row>
    <row r="510" customFormat="false" ht="15" hidden="false" customHeight="false" outlineLevel="0" collapsed="false">
      <c r="A510" s="463"/>
      <c r="B510" s="463"/>
      <c r="C510" s="464" t="n">
        <f aca="false">SUMIFS(Master!$P$2:$P$2978,Master!$O$2:$O$2978,B510)</f>
        <v>0</v>
      </c>
      <c r="D510" s="464" t="n">
        <f aca="false">SUMIFS(Master!$S$2:$S$2978,Master!$O$2:$O$2978,B510)</f>
        <v>0</v>
      </c>
      <c r="E510" s="464" t="n">
        <f aca="false">IFERROR(D510/C510,0)</f>
        <v>0</v>
      </c>
      <c r="F510" s="464" t="n">
        <f aca="false">SUMIFS(Master!$V$2:$V$2978,Master!$O$2:$O$2978,B510)</f>
        <v>0</v>
      </c>
      <c r="G510" s="465" t="n">
        <f aca="false">IFERROR(F510/C510,0)</f>
        <v>0</v>
      </c>
    </row>
    <row r="511" customFormat="false" ht="15" hidden="false" customHeight="false" outlineLevel="0" collapsed="false">
      <c r="A511" s="463"/>
      <c r="B511" s="463"/>
      <c r="C511" s="464" t="n">
        <f aca="false">SUMIFS(Master!$P$2:$P$2978,Master!$O$2:$O$2978,B511)</f>
        <v>0</v>
      </c>
      <c r="D511" s="464" t="n">
        <f aca="false">SUMIFS(Master!$S$2:$S$2978,Master!$O$2:$O$2978,B511)</f>
        <v>0</v>
      </c>
      <c r="E511" s="464" t="n">
        <f aca="false">IFERROR(D511/C511,0)</f>
        <v>0</v>
      </c>
      <c r="F511" s="464" t="n">
        <f aca="false">SUMIFS(Master!$V$2:$V$2978,Master!$O$2:$O$2978,B511)</f>
        <v>0</v>
      </c>
      <c r="G511" s="465" t="n">
        <f aca="false">IFERROR(F511/C511,0)</f>
        <v>0</v>
      </c>
    </row>
    <row r="512" customFormat="false" ht="15" hidden="false" customHeight="false" outlineLevel="0" collapsed="false">
      <c r="A512" s="463"/>
      <c r="B512" s="463"/>
      <c r="C512" s="464" t="n">
        <f aca="false">SUMIFS(Master!$P$2:$P$2978,Master!$O$2:$O$2978,B512)</f>
        <v>0</v>
      </c>
      <c r="D512" s="464" t="n">
        <f aca="false">SUMIFS(Master!$S$2:$S$2978,Master!$O$2:$O$2978,B512)</f>
        <v>0</v>
      </c>
      <c r="E512" s="464" t="n">
        <f aca="false">IFERROR(D512/C512,0)</f>
        <v>0</v>
      </c>
      <c r="F512" s="464" t="n">
        <f aca="false">SUMIFS(Master!$V$2:$V$2978,Master!$O$2:$O$2978,B512)</f>
        <v>0</v>
      </c>
      <c r="G512" s="465" t="n">
        <f aca="false">IFERROR(F512/C512,0)</f>
        <v>0</v>
      </c>
    </row>
    <row r="513" customFormat="false" ht="15" hidden="false" customHeight="false" outlineLevel="0" collapsed="false">
      <c r="A513" s="463"/>
      <c r="B513" s="463"/>
      <c r="C513" s="464" t="n">
        <f aca="false">SUMIFS(Master!$P$2:$P$2978,Master!$O$2:$O$2978,B513)</f>
        <v>0</v>
      </c>
      <c r="D513" s="464" t="n">
        <f aca="false">SUMIFS(Master!$S$2:$S$2978,Master!$O$2:$O$2978,B513)</f>
        <v>0</v>
      </c>
      <c r="E513" s="464" t="n">
        <f aca="false">IFERROR(D513/C513,0)</f>
        <v>0</v>
      </c>
      <c r="F513" s="464" t="n">
        <f aca="false">SUMIFS(Master!$V$2:$V$2978,Master!$O$2:$O$2978,B513)</f>
        <v>0</v>
      </c>
      <c r="G513" s="465" t="n">
        <f aca="false">IFERROR(F513/C513,0)</f>
        <v>0</v>
      </c>
    </row>
    <row r="514" customFormat="false" ht="15" hidden="false" customHeight="false" outlineLevel="0" collapsed="false">
      <c r="A514" s="463"/>
      <c r="B514" s="463"/>
      <c r="C514" s="464" t="n">
        <f aca="false">SUMIFS(Master!$P$2:$P$2978,Master!$O$2:$O$2978,B514)</f>
        <v>0</v>
      </c>
      <c r="D514" s="464" t="n">
        <f aca="false">SUMIFS(Master!$S$2:$S$2978,Master!$O$2:$O$2978,B514)</f>
        <v>0</v>
      </c>
      <c r="E514" s="464" t="n">
        <f aca="false">IFERROR(D514/C514,0)</f>
        <v>0</v>
      </c>
      <c r="F514" s="464" t="n">
        <f aca="false">SUMIFS(Master!$V$2:$V$2978,Master!$O$2:$O$2978,B514)</f>
        <v>0</v>
      </c>
      <c r="G514" s="465" t="n">
        <f aca="false">IFERROR(F514/C514,0)</f>
        <v>0</v>
      </c>
    </row>
    <row r="515" customFormat="false" ht="15" hidden="false" customHeight="false" outlineLevel="0" collapsed="false">
      <c r="A515" s="463"/>
      <c r="B515" s="463"/>
      <c r="C515" s="464" t="n">
        <f aca="false">SUMIFS(Master!$P$2:$P$2978,Master!$O$2:$O$2978,B515)</f>
        <v>0</v>
      </c>
      <c r="D515" s="464" t="n">
        <f aca="false">SUMIFS(Master!$S$2:$S$2978,Master!$O$2:$O$2978,B515)</f>
        <v>0</v>
      </c>
      <c r="E515" s="464" t="n">
        <f aca="false">IFERROR(D515/C515,0)</f>
        <v>0</v>
      </c>
      <c r="F515" s="464" t="n">
        <f aca="false">SUMIFS(Master!$V$2:$V$2978,Master!$O$2:$O$2978,B515)</f>
        <v>0</v>
      </c>
      <c r="G515" s="465" t="n">
        <f aca="false">IFERROR(F515/C515,0)</f>
        <v>0</v>
      </c>
    </row>
    <row r="516" customFormat="false" ht="15" hidden="false" customHeight="false" outlineLevel="0" collapsed="false">
      <c r="A516" s="463"/>
      <c r="B516" s="463"/>
      <c r="C516" s="464" t="n">
        <f aca="false">SUMIFS(Master!$P$2:$P$2978,Master!$O$2:$O$2978,B516)</f>
        <v>0</v>
      </c>
      <c r="D516" s="464" t="n">
        <f aca="false">SUMIFS(Master!$S$2:$S$2978,Master!$O$2:$O$2978,B516)</f>
        <v>0</v>
      </c>
      <c r="E516" s="464" t="n">
        <f aca="false">IFERROR(D516/C516,0)</f>
        <v>0</v>
      </c>
      <c r="F516" s="464" t="n">
        <f aca="false">SUMIFS(Master!$V$2:$V$2978,Master!$O$2:$O$2978,B516)</f>
        <v>0</v>
      </c>
      <c r="G516" s="465" t="n">
        <f aca="false">IFERROR(F516/C516,0)</f>
        <v>0</v>
      </c>
    </row>
    <row r="517" customFormat="false" ht="15" hidden="false" customHeight="false" outlineLevel="0" collapsed="false">
      <c r="A517" s="480"/>
      <c r="B517" s="480"/>
      <c r="C517" s="464" t="n">
        <f aca="false">SUMIFS(Master!$P$2:$P$2978,Master!$O$2:$O$2978,B517)</f>
        <v>0</v>
      </c>
      <c r="D517" s="464" t="n">
        <f aca="false">SUMIFS(Master!$S$2:$S$2978,Master!$O$2:$O$2978,B517)</f>
        <v>0</v>
      </c>
      <c r="E517" s="464" t="n">
        <f aca="false">IFERROR(D517/C517,0)</f>
        <v>0</v>
      </c>
      <c r="F517" s="464" t="n">
        <f aca="false">SUMIFS(Master!$V$2:$V$2978,Master!$O$2:$O$2978,B517)</f>
        <v>0</v>
      </c>
      <c r="G517" s="465" t="n">
        <f aca="false">IFERROR(F517/C517,0)</f>
        <v>0</v>
      </c>
    </row>
    <row r="518" customFormat="false" ht="15" hidden="false" customHeight="false" outlineLevel="0" collapsed="false">
      <c r="A518" s="480"/>
      <c r="B518" s="480"/>
      <c r="C518" s="464" t="n">
        <f aca="false">SUMIFS(Master!$P$2:$P$2978,Master!$O$2:$O$2978,B518)</f>
        <v>0</v>
      </c>
      <c r="D518" s="464" t="n">
        <f aca="false">SUMIFS(Master!$S$2:$S$2978,Master!$O$2:$O$2978,B518)</f>
        <v>0</v>
      </c>
      <c r="E518" s="464" t="n">
        <f aca="false">IFERROR(D518/C518,0)</f>
        <v>0</v>
      </c>
      <c r="F518" s="464" t="n">
        <f aca="false">SUMIFS(Master!$V$2:$V$2978,Master!$O$2:$O$2978,B518)</f>
        <v>0</v>
      </c>
      <c r="G518" s="465" t="n">
        <f aca="false">IFERROR(F518/C518,0)</f>
        <v>0</v>
      </c>
    </row>
    <row r="519" customFormat="false" ht="15" hidden="false" customHeight="false" outlineLevel="0" collapsed="false">
      <c r="A519" s="480"/>
      <c r="B519" s="480"/>
      <c r="C519" s="464" t="n">
        <f aca="false">SUMIFS(Master!$P$2:$P$2978,Master!$O$2:$O$2978,B519)</f>
        <v>0</v>
      </c>
      <c r="D519" s="464" t="n">
        <f aca="false">SUMIFS(Master!$S$2:$S$2978,Master!$O$2:$O$2978,B519)</f>
        <v>0</v>
      </c>
      <c r="E519" s="464" t="n">
        <f aca="false">IFERROR(D519/C519,0)</f>
        <v>0</v>
      </c>
      <c r="F519" s="464" t="n">
        <f aca="false">SUMIFS(Master!$V$2:$V$2978,Master!$O$2:$O$2978,B519)</f>
        <v>0</v>
      </c>
      <c r="G519" s="465" t="n">
        <f aca="false">IFERROR(F519/C519,0)</f>
        <v>0</v>
      </c>
    </row>
    <row r="520" customFormat="false" ht="15" hidden="false" customHeight="false" outlineLevel="0" collapsed="false">
      <c r="A520" s="480"/>
      <c r="B520" s="480"/>
      <c r="C520" s="464" t="n">
        <f aca="false">SUMIFS(Master!$P$2:$P$2978,Master!$O$2:$O$2978,B520)</f>
        <v>0</v>
      </c>
      <c r="D520" s="464" t="n">
        <f aca="false">SUMIFS(Master!$S$2:$S$2978,Master!$O$2:$O$2978,B520)</f>
        <v>0</v>
      </c>
      <c r="E520" s="464" t="n">
        <f aca="false">IFERROR(D520/C520,0)</f>
        <v>0</v>
      </c>
      <c r="F520" s="464" t="n">
        <f aca="false">SUMIFS(Master!$V$2:$V$2978,Master!$O$2:$O$2978,B520)</f>
        <v>0</v>
      </c>
      <c r="G520" s="465" t="n">
        <f aca="false">IFERROR(F520/C520,0)</f>
        <v>0</v>
      </c>
    </row>
    <row r="521" customFormat="false" ht="15" hidden="false" customHeight="false" outlineLevel="0" collapsed="false">
      <c r="A521" s="480"/>
      <c r="B521" s="480"/>
      <c r="C521" s="464" t="n">
        <f aca="false">SUMIFS(Master!$P$2:$P$2978,Master!$O$2:$O$2978,B521)</f>
        <v>0</v>
      </c>
      <c r="D521" s="464" t="n">
        <f aca="false">SUMIFS(Master!$S$2:$S$2978,Master!$O$2:$O$2978,B521)</f>
        <v>0</v>
      </c>
      <c r="E521" s="464" t="n">
        <f aca="false">IFERROR(D521/C521,0)</f>
        <v>0</v>
      </c>
      <c r="F521" s="464" t="n">
        <f aca="false">SUMIFS(Master!$V$2:$V$2978,Master!$O$2:$O$2978,B521)</f>
        <v>0</v>
      </c>
      <c r="G521" s="465" t="n">
        <f aca="false">IFERROR(F521/C521,0)</f>
        <v>0</v>
      </c>
    </row>
    <row r="522" customFormat="false" ht="15" hidden="false" customHeight="false" outlineLevel="0" collapsed="false">
      <c r="A522" s="486"/>
      <c r="B522" s="486"/>
      <c r="C522" s="464" t="n">
        <f aca="false">SUMIFS(Master!$P$2:$P$2978,Master!$O$2:$O$2978,B522)</f>
        <v>0</v>
      </c>
      <c r="D522" s="464" t="n">
        <f aca="false">SUMIFS(Master!$S$2:$S$2978,Master!$O$2:$O$2978,B522)</f>
        <v>0</v>
      </c>
      <c r="E522" s="464" t="n">
        <f aca="false">IFERROR(D522/C522,0)</f>
        <v>0</v>
      </c>
      <c r="F522" s="464" t="n">
        <f aca="false">SUMIFS(Master!$V$2:$V$2978,Master!$O$2:$O$2978,B522)</f>
        <v>0</v>
      </c>
      <c r="G522" s="465" t="n">
        <f aca="false">IFERROR(F522/C522,0)</f>
        <v>0</v>
      </c>
    </row>
    <row r="523" customFormat="false" ht="15" hidden="false" customHeight="false" outlineLevel="0" collapsed="false">
      <c r="A523" s="463"/>
      <c r="B523" s="463"/>
      <c r="C523" s="464" t="n">
        <f aca="false">SUMIFS(Master!$P$2:$P$2978,Master!$O$2:$O$2978,B523)</f>
        <v>0</v>
      </c>
      <c r="D523" s="464" t="n">
        <f aca="false">SUMIFS(Master!$S$2:$S$2978,Master!$O$2:$O$2978,B523)</f>
        <v>0</v>
      </c>
      <c r="E523" s="464" t="n">
        <f aca="false">IFERROR(D523/C523,0)</f>
        <v>0</v>
      </c>
      <c r="F523" s="464" t="n">
        <f aca="false">SUMIFS(Master!$V$2:$V$2978,Master!$O$2:$O$2978,B523)</f>
        <v>0</v>
      </c>
      <c r="G523" s="465" t="n">
        <f aca="false">IFERROR(F523/C523,0)</f>
        <v>0</v>
      </c>
    </row>
    <row r="524" customFormat="false" ht="15" hidden="false" customHeight="false" outlineLevel="0" collapsed="false">
      <c r="A524" s="475"/>
      <c r="B524" s="475"/>
      <c r="C524" s="464" t="n">
        <f aca="false">SUMIFS(Master!$P$2:$P$2978,Master!$O$2:$O$2978,B524)</f>
        <v>0</v>
      </c>
      <c r="D524" s="464" t="n">
        <f aca="false">SUMIFS(Master!$S$2:$S$2978,Master!$O$2:$O$2978,B524)</f>
        <v>0</v>
      </c>
      <c r="E524" s="464" t="n">
        <f aca="false">IFERROR(D524/C524,0)</f>
        <v>0</v>
      </c>
      <c r="F524" s="464" t="n">
        <f aca="false">SUMIFS(Master!$V$2:$V$2978,Master!$O$2:$O$2978,B524)</f>
        <v>0</v>
      </c>
      <c r="G524" s="465" t="n">
        <f aca="false">IFERROR(F524/C524,0)</f>
        <v>0</v>
      </c>
    </row>
    <row r="525" customFormat="false" ht="15" hidden="false" customHeight="false" outlineLevel="0" collapsed="false">
      <c r="A525" s="485"/>
      <c r="B525" s="480"/>
      <c r="C525" s="464" t="n">
        <f aca="false">SUMIFS(Master!$P$2:$P$2978,Master!$O$2:$O$2978,B525)</f>
        <v>0</v>
      </c>
      <c r="D525" s="464" t="n">
        <f aca="false">SUMIFS(Master!$S$2:$S$2978,Master!$O$2:$O$2978,B525)</f>
        <v>0</v>
      </c>
      <c r="E525" s="464" t="n">
        <f aca="false">IFERROR(D525/C525,0)</f>
        <v>0</v>
      </c>
      <c r="F525" s="464" t="n">
        <f aca="false">SUMIFS(Master!$V$2:$V$2978,Master!$O$2:$O$2978,B525)</f>
        <v>0</v>
      </c>
      <c r="G525" s="465" t="n">
        <f aca="false">IFERROR(F525/C525,0)</f>
        <v>0</v>
      </c>
    </row>
    <row r="526" customFormat="false" ht="15" hidden="false" customHeight="false" outlineLevel="0" collapsed="false">
      <c r="A526" s="463"/>
      <c r="B526" s="480"/>
      <c r="C526" s="464" t="n">
        <f aca="false">SUMIFS(Master!$P$2:$P$2978,Master!$O$2:$O$2978,B526)</f>
        <v>0</v>
      </c>
      <c r="D526" s="464" t="n">
        <f aca="false">SUMIFS(Master!$S$2:$S$2978,Master!$O$2:$O$2978,B526)</f>
        <v>0</v>
      </c>
      <c r="E526" s="464" t="n">
        <f aca="false">IFERROR(D526/C526,0)</f>
        <v>0</v>
      </c>
      <c r="F526" s="464" t="n">
        <f aca="false">SUMIFS(Master!$V$2:$V$2978,Master!$O$2:$O$2978,B526)</f>
        <v>0</v>
      </c>
      <c r="G526" s="465" t="n">
        <f aca="false">IFERROR(F526/C526,0)</f>
        <v>0</v>
      </c>
    </row>
    <row r="527" customFormat="false" ht="15" hidden="false" customHeight="false" outlineLevel="0" collapsed="false">
      <c r="A527" s="463"/>
      <c r="B527" s="480"/>
      <c r="C527" s="464" t="n">
        <f aca="false">SUMIFS(Master!$P$2:$P$2978,Master!$O$2:$O$2978,B527)</f>
        <v>0</v>
      </c>
      <c r="D527" s="464" t="n">
        <f aca="false">SUMIFS(Master!$S$2:$S$2978,Master!$O$2:$O$2978,B527)</f>
        <v>0</v>
      </c>
      <c r="E527" s="464" t="n">
        <f aca="false">IFERROR(D527/C527,0)</f>
        <v>0</v>
      </c>
      <c r="F527" s="464" t="n">
        <f aca="false">SUMIFS(Master!$V$2:$V$2978,Master!$O$2:$O$2978,B527)</f>
        <v>0</v>
      </c>
      <c r="G527" s="465" t="n">
        <f aca="false">IFERROR(F527/C527,0)</f>
        <v>0</v>
      </c>
    </row>
    <row r="528" customFormat="false" ht="15" hidden="false" customHeight="false" outlineLevel="0" collapsed="false">
      <c r="A528" s="463"/>
      <c r="B528" s="480"/>
      <c r="C528" s="464" t="n">
        <f aca="false">SUMIFS(Master!$P$2:$P$2978,Master!$O$2:$O$2978,B528)</f>
        <v>0</v>
      </c>
      <c r="D528" s="464" t="n">
        <f aca="false">SUMIFS(Master!$S$2:$S$2978,Master!$O$2:$O$2978,B528)</f>
        <v>0</v>
      </c>
      <c r="E528" s="464" t="n">
        <f aca="false">IFERROR(D528/C528,0)</f>
        <v>0</v>
      </c>
      <c r="F528" s="464" t="n">
        <f aca="false">SUMIFS(Master!$V$2:$V$2978,Master!$O$2:$O$2978,B528)</f>
        <v>0</v>
      </c>
      <c r="G528" s="465" t="n">
        <f aca="false">IFERROR(F528/C528,0)</f>
        <v>0</v>
      </c>
    </row>
    <row r="529" customFormat="false" ht="15" hidden="false" customHeight="false" outlineLevel="0" collapsed="false">
      <c r="A529" s="463"/>
      <c r="B529" s="480"/>
      <c r="C529" s="464" t="n">
        <f aca="false">SUMIFS(Master!$P$2:$P$2978,Master!$O$2:$O$2978,B529)</f>
        <v>0</v>
      </c>
      <c r="D529" s="464" t="n">
        <f aca="false">SUMIFS(Master!$S$2:$S$2978,Master!$O$2:$O$2978,B529)</f>
        <v>0</v>
      </c>
      <c r="E529" s="464" t="n">
        <f aca="false">IFERROR(D529/C529,0)</f>
        <v>0</v>
      </c>
      <c r="F529" s="464" t="n">
        <f aca="false">SUMIFS(Master!$V$2:$V$2978,Master!$O$2:$O$2978,B529)</f>
        <v>0</v>
      </c>
      <c r="G529" s="465" t="n">
        <f aca="false">IFERROR(F529/C529,0)</f>
        <v>0</v>
      </c>
    </row>
    <row r="530" customFormat="false" ht="15" hidden="false" customHeight="false" outlineLevel="0" collapsed="false">
      <c r="A530" s="463"/>
      <c r="B530" s="480"/>
      <c r="C530" s="464" t="n">
        <f aca="false">SUMIFS(Master!$P$2:$P$2978,Master!$O$2:$O$2978,B530)</f>
        <v>0</v>
      </c>
      <c r="D530" s="464" t="n">
        <f aca="false">SUMIFS(Master!$S$2:$S$2978,Master!$O$2:$O$2978,B530)</f>
        <v>0</v>
      </c>
      <c r="E530" s="464" t="n">
        <f aca="false">IFERROR(D530/C530,0)</f>
        <v>0</v>
      </c>
      <c r="F530" s="464" t="n">
        <f aca="false">SUMIFS(Master!$V$2:$V$2978,Master!$O$2:$O$2978,B530)</f>
        <v>0</v>
      </c>
      <c r="G530" s="465" t="n">
        <f aca="false">IFERROR(F530/C530,0)</f>
        <v>0</v>
      </c>
    </row>
    <row r="531" customFormat="false" ht="15" hidden="false" customHeight="false" outlineLevel="0" collapsed="false">
      <c r="A531" s="463"/>
      <c r="B531" s="480"/>
      <c r="C531" s="464" t="n">
        <f aca="false">SUMIFS(Master!$P$2:$P$2978,Master!$O$2:$O$2978,B531)</f>
        <v>0</v>
      </c>
      <c r="D531" s="464" t="n">
        <f aca="false">SUMIFS(Master!$S$2:$S$2978,Master!$O$2:$O$2978,B531)</f>
        <v>0</v>
      </c>
      <c r="E531" s="464" t="n">
        <f aca="false">IFERROR(D531/C531,0)</f>
        <v>0</v>
      </c>
      <c r="F531" s="464" t="n">
        <f aca="false">SUMIFS(Master!$V$2:$V$2978,Master!$O$2:$O$2978,B531)</f>
        <v>0</v>
      </c>
      <c r="G531" s="465" t="n">
        <f aca="false">IFERROR(F531/C531,0)</f>
        <v>0</v>
      </c>
    </row>
    <row r="532" customFormat="false" ht="15" hidden="false" customHeight="false" outlineLevel="0" collapsed="false">
      <c r="A532" s="463"/>
      <c r="B532" s="480"/>
      <c r="C532" s="464" t="n">
        <f aca="false">SUMIFS(Master!$P$2:$P$2978,Master!$O$2:$O$2978,B532)</f>
        <v>0</v>
      </c>
      <c r="D532" s="464" t="n">
        <f aca="false">SUMIFS(Master!$S$2:$S$2978,Master!$O$2:$O$2978,B532)</f>
        <v>0</v>
      </c>
      <c r="E532" s="464" t="n">
        <f aca="false">IFERROR(D532/C532,0)</f>
        <v>0</v>
      </c>
      <c r="F532" s="464" t="n">
        <f aca="false">SUMIFS(Master!$V$2:$V$2978,Master!$O$2:$O$2978,B532)</f>
        <v>0</v>
      </c>
      <c r="G532" s="465" t="n">
        <f aca="false">IFERROR(F532/C532,0)</f>
        <v>0</v>
      </c>
    </row>
    <row r="533" customFormat="false" ht="15" hidden="false" customHeight="false" outlineLevel="0" collapsed="false">
      <c r="A533" s="463"/>
      <c r="B533" s="480"/>
      <c r="C533" s="464" t="n">
        <f aca="false">SUMIFS(Master!$P$2:$P$2978,Master!$O$2:$O$2978,B533)</f>
        <v>0</v>
      </c>
      <c r="D533" s="464" t="n">
        <f aca="false">SUMIFS(Master!$S$2:$S$2978,Master!$O$2:$O$2978,B533)</f>
        <v>0</v>
      </c>
      <c r="E533" s="464" t="n">
        <f aca="false">IFERROR(D533/C533,0)</f>
        <v>0</v>
      </c>
      <c r="F533" s="464" t="n">
        <f aca="false">SUMIFS(Master!$V$2:$V$2978,Master!$O$2:$O$2978,B533)</f>
        <v>0</v>
      </c>
      <c r="G533" s="465" t="n">
        <f aca="false">IFERROR(F533/C533,0)</f>
        <v>0</v>
      </c>
    </row>
    <row r="534" customFormat="false" ht="15" hidden="false" customHeight="false" outlineLevel="0" collapsed="false">
      <c r="A534" s="485"/>
      <c r="B534" s="480"/>
      <c r="C534" s="464" t="n">
        <f aca="false">SUMIFS(Master!$P$2:$P$2978,Master!$O$2:$O$2978,B534)</f>
        <v>0</v>
      </c>
      <c r="D534" s="464" t="n">
        <f aca="false">SUMIFS(Master!$S$2:$S$2978,Master!$O$2:$O$2978,B534)</f>
        <v>0</v>
      </c>
      <c r="E534" s="464" t="n">
        <f aca="false">IFERROR(D534/C534,0)</f>
        <v>0</v>
      </c>
      <c r="F534" s="464" t="n">
        <f aca="false">SUMIFS(Master!$V$2:$V$2978,Master!$O$2:$O$2978,B534)</f>
        <v>0</v>
      </c>
      <c r="G534" s="465" t="n">
        <f aca="false">IFERROR(F534/C534,0)</f>
        <v>0</v>
      </c>
    </row>
    <row r="535" customFormat="false" ht="15" hidden="false" customHeight="false" outlineLevel="0" collapsed="false">
      <c r="A535" s="463"/>
      <c r="B535" s="480"/>
      <c r="C535" s="464" t="n">
        <f aca="false">SUMIFS(Master!$P$2:$P$2978,Master!$O$2:$O$2978,B535)</f>
        <v>0</v>
      </c>
      <c r="D535" s="464" t="n">
        <f aca="false">SUMIFS(Master!$S$2:$S$2978,Master!$O$2:$O$2978,B535)</f>
        <v>0</v>
      </c>
      <c r="E535" s="464" t="n">
        <f aca="false">IFERROR(D535/C535,0)</f>
        <v>0</v>
      </c>
      <c r="F535" s="464" t="n">
        <f aca="false">SUMIFS(Master!$V$2:$V$2978,Master!$O$2:$O$2978,B535)</f>
        <v>0</v>
      </c>
      <c r="G535" s="465" t="n">
        <f aca="false">IFERROR(F535/C535,0)</f>
        <v>0</v>
      </c>
    </row>
    <row r="536" customFormat="false" ht="15" hidden="false" customHeight="false" outlineLevel="0" collapsed="false">
      <c r="A536" s="480"/>
      <c r="B536" s="480"/>
      <c r="C536" s="464" t="n">
        <f aca="false">SUMIFS(Master!$P$2:$P$2978,Master!$O$2:$O$2978,B536)</f>
        <v>0</v>
      </c>
      <c r="D536" s="464" t="n">
        <f aca="false">SUMIFS(Master!$S$2:$S$2978,Master!$O$2:$O$2978,B536)</f>
        <v>0</v>
      </c>
      <c r="E536" s="482" t="n">
        <f aca="false">IFERROR(D536/C536,0)</f>
        <v>0</v>
      </c>
      <c r="F536" s="464" t="n">
        <f aca="false">SUMIFS(Master!$V$2:$V$2978,Master!$O$2:$O$2978,B536)</f>
        <v>0</v>
      </c>
      <c r="G536" s="483" t="n">
        <f aca="false">IFERROR(F536/C536,0)</f>
        <v>0</v>
      </c>
    </row>
    <row r="537" customFormat="false" ht="15" hidden="false" customHeight="false" outlineLevel="0" collapsed="false">
      <c r="A537" s="463"/>
      <c r="B537" s="480"/>
      <c r="C537" s="464" t="n">
        <f aca="false">SUMIFS(Master!$P$2:$P$2978,Master!$O$2:$O$2978,B537)</f>
        <v>0</v>
      </c>
      <c r="D537" s="464" t="n">
        <f aca="false">SUMIFS(Master!$S$2:$S$2978,Master!$O$2:$O$2978,B537)</f>
        <v>0</v>
      </c>
      <c r="E537" s="464" t="n">
        <f aca="false">IFERROR(D537/C537,0)</f>
        <v>0</v>
      </c>
      <c r="F537" s="464" t="n">
        <f aca="false">SUMIFS(Master!$V$2:$V$2978,Master!$O$2:$O$2978,B537)</f>
        <v>0</v>
      </c>
      <c r="G537" s="465" t="n">
        <f aca="false">IFERROR(F537/C537,0)</f>
        <v>0</v>
      </c>
    </row>
    <row r="538" customFormat="false" ht="15" hidden="false" customHeight="false" outlineLevel="0" collapsed="false">
      <c r="A538" s="469"/>
      <c r="B538" s="480"/>
      <c r="C538" s="464" t="n">
        <f aca="false">SUMIFS(Master!$P$2:$P$2978,Master!$O$2:$O$2978,B538)</f>
        <v>0</v>
      </c>
      <c r="D538" s="464" t="n">
        <f aca="false">SUMIFS(Master!$S$2:$S$2978,Master!$O$2:$O$2978,B538)</f>
        <v>0</v>
      </c>
      <c r="E538" s="464" t="n">
        <f aca="false">IFERROR(D538/C538,0)</f>
        <v>0</v>
      </c>
      <c r="F538" s="464" t="n">
        <f aca="false">SUMIFS(Master!$V$2:$V$2978,Master!$O$2:$O$2978,B538)</f>
        <v>0</v>
      </c>
      <c r="G538" s="465" t="n">
        <f aca="false">IFERROR(F538/C538,0)</f>
        <v>0</v>
      </c>
    </row>
    <row r="539" customFormat="false" ht="15" hidden="false" customHeight="false" outlineLevel="0" collapsed="false">
      <c r="A539" s="463"/>
      <c r="B539" s="480"/>
      <c r="C539" s="464" t="n">
        <f aca="false">SUMIFS(Master!$P$2:$P$2978,Master!$O$2:$O$2978,B539)</f>
        <v>0</v>
      </c>
      <c r="D539" s="464" t="n">
        <f aca="false">SUMIFS(Master!$S$2:$S$2978,Master!$O$2:$O$2978,B539)</f>
        <v>0</v>
      </c>
      <c r="E539" s="464" t="n">
        <f aca="false">IFERROR(D539/C539,0)</f>
        <v>0</v>
      </c>
      <c r="F539" s="464" t="n">
        <f aca="false">SUMIFS(Master!$V$2:$V$2978,Master!$O$2:$O$2978,B539)</f>
        <v>0</v>
      </c>
      <c r="G539" s="465" t="n">
        <f aca="false">IFERROR(F539/C539,0)</f>
        <v>0</v>
      </c>
    </row>
    <row r="540" customFormat="false" ht="15" hidden="false" customHeight="false" outlineLevel="0" collapsed="false">
      <c r="A540" s="463"/>
      <c r="B540" s="480"/>
      <c r="C540" s="464" t="n">
        <f aca="false">SUMIFS(Master!$P$2:$P$2978,Master!$O$2:$O$2978,B540)</f>
        <v>0</v>
      </c>
      <c r="D540" s="464" t="n">
        <f aca="false">SUMIFS(Master!$S$2:$S$2978,Master!$O$2:$O$2978,B540)</f>
        <v>0</v>
      </c>
      <c r="E540" s="464" t="n">
        <f aca="false">IFERROR(D540/C540,0)</f>
        <v>0</v>
      </c>
      <c r="F540" s="464" t="n">
        <f aca="false">SUMIFS(Master!$V$2:$V$2978,Master!$O$2:$O$2978,B540)</f>
        <v>0</v>
      </c>
      <c r="G540" s="465" t="n">
        <f aca="false">IFERROR(F540/C540,0)</f>
        <v>0</v>
      </c>
    </row>
    <row r="541" customFormat="false" ht="15" hidden="false" customHeight="false" outlineLevel="0" collapsed="false">
      <c r="A541" s="463"/>
      <c r="B541" s="480"/>
      <c r="C541" s="464" t="n">
        <f aca="false">SUMIFS(Master!$P$2:$P$2978,Master!$O$2:$O$2978,B541)</f>
        <v>0</v>
      </c>
      <c r="D541" s="464" t="n">
        <f aca="false">SUMIFS(Master!$S$2:$S$2978,Master!$O$2:$O$2978,B541)</f>
        <v>0</v>
      </c>
      <c r="E541" s="464" t="n">
        <f aca="false">IFERROR(D541/C541,0)</f>
        <v>0</v>
      </c>
      <c r="F541" s="464" t="n">
        <f aca="false">SUMIFS(Master!$V$2:$V$2978,Master!$O$2:$O$2978,B541)</f>
        <v>0</v>
      </c>
      <c r="G541" s="465" t="n">
        <f aca="false">IFERROR(F541/C541,0)</f>
        <v>0</v>
      </c>
    </row>
    <row r="542" customFormat="false" ht="15" hidden="false" customHeight="false" outlineLevel="0" collapsed="false">
      <c r="A542" s="463"/>
      <c r="B542" s="480"/>
      <c r="C542" s="464" t="n">
        <f aca="false">SUMIFS(Master!$P$2:$P$2978,Master!$O$2:$O$2978,B542)</f>
        <v>0</v>
      </c>
      <c r="D542" s="464" t="n">
        <f aca="false">SUMIFS(Master!$S$2:$S$2978,Master!$O$2:$O$2978,B542)</f>
        <v>0</v>
      </c>
      <c r="E542" s="464" t="n">
        <f aca="false">IFERROR(D542/C542,0)</f>
        <v>0</v>
      </c>
      <c r="F542" s="464" t="n">
        <f aca="false">SUMIFS(Master!$V$2:$V$2978,Master!$O$2:$O$2978,B542)</f>
        <v>0</v>
      </c>
      <c r="G542" s="465" t="n">
        <f aca="false">IFERROR(F542/C542,0)</f>
        <v>0</v>
      </c>
    </row>
    <row r="543" customFormat="false" ht="15" hidden="false" customHeight="false" outlineLevel="0" collapsed="false">
      <c r="A543" s="480"/>
      <c r="B543" s="480"/>
      <c r="C543" s="464" t="n">
        <f aca="false">SUMIFS(Master!$P$2:$P$2978,Master!$O$2:$O$2978,B543)</f>
        <v>0</v>
      </c>
      <c r="D543" s="464" t="n">
        <f aca="false">SUMIFS(Master!$S$2:$S$2978,Master!$O$2:$O$2978,B543)</f>
        <v>0</v>
      </c>
      <c r="E543" s="464" t="n">
        <f aca="false">IFERROR(D543/C543,0)</f>
        <v>0</v>
      </c>
      <c r="F543" s="464" t="n">
        <f aca="false">SUMIFS(Master!$V$2:$V$2978,Master!$O$2:$O$2978,B543)</f>
        <v>0</v>
      </c>
      <c r="G543" s="465" t="n">
        <f aca="false">IFERROR(F543/C543,0)</f>
        <v>0</v>
      </c>
    </row>
    <row r="544" customFormat="false" ht="15" hidden="false" customHeight="false" outlineLevel="0" collapsed="false">
      <c r="A544" s="480"/>
      <c r="B544" s="480"/>
      <c r="C544" s="464" t="n">
        <f aca="false">SUMIFS(Master!$P$2:$P$2978,Master!$O$2:$O$2978,B544)</f>
        <v>0</v>
      </c>
      <c r="D544" s="464" t="n">
        <f aca="false">SUMIFS(Master!$S$2:$S$2978,Master!$O$2:$O$2978,B544)</f>
        <v>0</v>
      </c>
      <c r="E544" s="464" t="n">
        <f aca="false">IFERROR(D544/C544,0)</f>
        <v>0</v>
      </c>
      <c r="F544" s="464" t="n">
        <f aca="false">SUMIFS(Master!$V$2:$V$2978,Master!$O$2:$O$2978,B544)</f>
        <v>0</v>
      </c>
      <c r="G544" s="465" t="n">
        <f aca="false">IFERROR(F544/C544,0)</f>
        <v>0</v>
      </c>
    </row>
    <row r="545" customFormat="false" ht="15" hidden="false" customHeight="false" outlineLevel="0" collapsed="false">
      <c r="A545" s="463"/>
      <c r="B545" s="463"/>
      <c r="C545" s="464" t="n">
        <f aca="false">SUMIFS(Master!$P$2:$P$2978,Master!$O$2:$O$2978,B545)</f>
        <v>0</v>
      </c>
      <c r="D545" s="464" t="n">
        <f aca="false">SUMIFS(Master!$S$2:$S$2978,Master!$O$2:$O$2978,B545)</f>
        <v>0</v>
      </c>
      <c r="E545" s="464" t="n">
        <f aca="false">IFERROR(D545/C545,0)</f>
        <v>0</v>
      </c>
      <c r="F545" s="464" t="n">
        <f aca="false">SUMIFS(Master!$V$2:$V$2978,Master!$O$2:$O$2978,B545)</f>
        <v>0</v>
      </c>
      <c r="G545" s="465" t="n">
        <f aca="false">IFERROR(F545/C545,0)</f>
        <v>0</v>
      </c>
    </row>
    <row r="546" customFormat="false" ht="15" hidden="false" customHeight="false" outlineLevel="0" collapsed="false">
      <c r="A546" s="463"/>
      <c r="B546" s="463"/>
      <c r="C546" s="464" t="n">
        <f aca="false">SUMIFS(Master!$P$2:$P$2978,Master!$O$2:$O$2978,B546)</f>
        <v>0</v>
      </c>
      <c r="D546" s="464" t="n">
        <f aca="false">SUMIFS(Master!$S$2:$S$2978,Master!$O$2:$O$2978,B546)</f>
        <v>0</v>
      </c>
      <c r="E546" s="464" t="n">
        <f aca="false">IFERROR(D546/C546,0)</f>
        <v>0</v>
      </c>
      <c r="F546" s="464" t="n">
        <f aca="false">SUMIFS(Master!$V$2:$V$2978,Master!$O$2:$O$2978,B546)</f>
        <v>0</v>
      </c>
      <c r="G546" s="465" t="n">
        <f aca="false">IFERROR(F546/C546,0)</f>
        <v>0</v>
      </c>
    </row>
    <row r="547" customFormat="false" ht="15" hidden="false" customHeight="false" outlineLevel="0" collapsed="false">
      <c r="A547" s="463"/>
      <c r="B547" s="463"/>
      <c r="C547" s="464" t="n">
        <f aca="false">SUMIFS(Master!$P$2:$P$2978,Master!$O$2:$O$2978,B547)</f>
        <v>0</v>
      </c>
      <c r="D547" s="464" t="n">
        <f aca="false">SUMIFS(Master!$S$2:$S$2978,Master!$O$2:$O$2978,B547)</f>
        <v>0</v>
      </c>
      <c r="E547" s="464" t="n">
        <f aca="false">IFERROR(D547/C547,0)</f>
        <v>0</v>
      </c>
      <c r="F547" s="464" t="n">
        <f aca="false">SUMIFS(Master!$V$2:$V$2978,Master!$O$2:$O$2978,B547)</f>
        <v>0</v>
      </c>
      <c r="G547" s="465" t="n">
        <f aca="false">IFERROR(F547/C547,0)</f>
        <v>0</v>
      </c>
    </row>
    <row r="548" customFormat="false" ht="15" hidden="false" customHeight="false" outlineLevel="0" collapsed="false">
      <c r="A548" s="463"/>
      <c r="B548" s="463"/>
      <c r="C548" s="464" t="n">
        <f aca="false">SUMIFS(Master!$P$2:$P$2978,Master!$O$2:$O$2978,B548)</f>
        <v>0</v>
      </c>
      <c r="D548" s="464" t="n">
        <f aca="false">SUMIFS(Master!$S$2:$S$2978,Master!$O$2:$O$2978,B548)</f>
        <v>0</v>
      </c>
      <c r="E548" s="464" t="n">
        <f aca="false">IFERROR(D548/C548,0)</f>
        <v>0</v>
      </c>
      <c r="F548" s="464" t="n">
        <f aca="false">SUMIFS(Master!$V$2:$V$2978,Master!$O$2:$O$2978,B548)</f>
        <v>0</v>
      </c>
      <c r="G548" s="465" t="n">
        <f aca="false">IFERROR(F548/C548,0)</f>
        <v>0</v>
      </c>
    </row>
    <row r="549" customFormat="false" ht="15" hidden="false" customHeight="false" outlineLevel="0" collapsed="false">
      <c r="A549" s="463"/>
      <c r="B549" s="463"/>
      <c r="C549" s="464" t="n">
        <f aca="false">SUMIFS(Master!$P$2:$P$2978,Master!$O$2:$O$2978,B549)</f>
        <v>0</v>
      </c>
      <c r="D549" s="464" t="n">
        <f aca="false">SUMIFS(Master!$S$2:$S$2978,Master!$O$2:$O$2978,B549)</f>
        <v>0</v>
      </c>
      <c r="E549" s="464" t="n">
        <f aca="false">IFERROR(D549/C549,0)</f>
        <v>0</v>
      </c>
      <c r="F549" s="464" t="n">
        <f aca="false">SUMIFS(Master!$V$2:$V$2978,Master!$O$2:$O$2978,B549)</f>
        <v>0</v>
      </c>
      <c r="G549" s="465" t="n">
        <f aca="false">IFERROR(F549/C549,0)</f>
        <v>0</v>
      </c>
    </row>
    <row r="550" customFormat="false" ht="15" hidden="false" customHeight="false" outlineLevel="0" collapsed="false">
      <c r="A550" s="480"/>
      <c r="B550" s="480"/>
      <c r="C550" s="464" t="n">
        <f aca="false">SUMIFS(Master!$P$2:$P$2978,Master!$O$2:$O$2978,B550)</f>
        <v>0</v>
      </c>
      <c r="D550" s="464" t="n">
        <f aca="false">SUMIFS(Master!$S$2:$S$2978,Master!$O$2:$O$2978,B550)</f>
        <v>0</v>
      </c>
      <c r="E550" s="464" t="n">
        <f aca="false">IFERROR(D550/C550,0)</f>
        <v>0</v>
      </c>
      <c r="F550" s="464" t="n">
        <f aca="false">SUMIFS(Master!$V$2:$V$2978,Master!$O$2:$O$2978,B550)</f>
        <v>0</v>
      </c>
      <c r="G550" s="465" t="n">
        <f aca="false">IFERROR(F550/C550,0)</f>
        <v>0</v>
      </c>
    </row>
    <row r="551" customFormat="false" ht="15" hidden="false" customHeight="false" outlineLevel="0" collapsed="false">
      <c r="A551" s="480"/>
      <c r="B551" s="480"/>
      <c r="C551" s="464" t="n">
        <f aca="false">SUMIFS(Master!$P$2:$P$2978,Master!$O$2:$O$2978,B551)</f>
        <v>0</v>
      </c>
      <c r="D551" s="464" t="n">
        <f aca="false">SUMIFS(Master!$S$2:$S$2978,Master!$O$2:$O$2978,B551)</f>
        <v>0</v>
      </c>
      <c r="E551" s="464" t="n">
        <f aca="false">IFERROR(D551/C551,0)</f>
        <v>0</v>
      </c>
      <c r="F551" s="464" t="n">
        <f aca="false">SUMIFS(Master!$V$2:$V$2978,Master!$O$2:$O$2978,B551)</f>
        <v>0</v>
      </c>
      <c r="G551" s="465" t="n">
        <f aca="false">IFERROR(F551/C551,0)</f>
        <v>0</v>
      </c>
    </row>
    <row r="552" customFormat="false" ht="15" hidden="false" customHeight="false" outlineLevel="0" collapsed="false">
      <c r="A552" s="485"/>
      <c r="B552" s="480"/>
      <c r="C552" s="464" t="n">
        <f aca="false">SUMIFS(Master!$P$2:$P$2978,Master!$O$2:$O$2978,B552)</f>
        <v>0</v>
      </c>
      <c r="D552" s="464" t="n">
        <f aca="false">SUMIFS(Master!$S$2:$S$2978,Master!$O$2:$O$2978,B552)</f>
        <v>0</v>
      </c>
      <c r="E552" s="464" t="n">
        <f aca="false">IFERROR(D552/C552,0)</f>
        <v>0</v>
      </c>
      <c r="F552" s="464" t="n">
        <f aca="false">SUMIFS(Master!$V$2:$V$2978,Master!$O$2:$O$2978,B552)</f>
        <v>0</v>
      </c>
      <c r="G552" s="465" t="n">
        <f aca="false">IFERROR(F552/C552,0)</f>
        <v>0</v>
      </c>
    </row>
    <row r="553" customFormat="false" ht="15" hidden="false" customHeight="false" outlineLevel="0" collapsed="false">
      <c r="A553" s="485"/>
      <c r="B553" s="480"/>
      <c r="C553" s="464" t="n">
        <f aca="false">SUMIFS(Master!$P$2:$P$2978,Master!$O$2:$O$2978,B553)</f>
        <v>0</v>
      </c>
      <c r="D553" s="464" t="n">
        <f aca="false">SUMIFS(Master!$S$2:$S$2978,Master!$O$2:$O$2978,B553)</f>
        <v>0</v>
      </c>
      <c r="E553" s="464" t="n">
        <f aca="false">IFERROR(D553/C553,0)</f>
        <v>0</v>
      </c>
      <c r="F553" s="464" t="n">
        <f aca="false">SUMIFS(Master!$V$2:$V$2978,Master!$O$2:$O$2978,B553)</f>
        <v>0</v>
      </c>
      <c r="G553" s="465" t="n">
        <f aca="false">IFERROR(F553/C553,0)</f>
        <v>0</v>
      </c>
    </row>
    <row r="554" customFormat="false" ht="15" hidden="false" customHeight="false" outlineLevel="0" collapsed="false">
      <c r="A554" s="487"/>
      <c r="B554" s="480"/>
      <c r="C554" s="464" t="n">
        <f aca="false">SUMIFS(Master!$P$2:$P$2978,Master!$O$2:$O$2978,B554)</f>
        <v>0</v>
      </c>
      <c r="D554" s="464" t="n">
        <f aca="false">SUMIFS(Master!$S$2:$S$2978,Master!$O$2:$O$2978,B554)</f>
        <v>0</v>
      </c>
      <c r="E554" s="464" t="n">
        <f aca="false">IFERROR(D554/C554,0)</f>
        <v>0</v>
      </c>
      <c r="F554" s="464" t="n">
        <f aca="false">SUMIFS(Master!$V$2:$V$2978,Master!$O$2:$O$2978,B554)</f>
        <v>0</v>
      </c>
      <c r="G554" s="483" t="n">
        <f aca="false">IFERROR(F554/C554,0)</f>
        <v>0</v>
      </c>
    </row>
    <row r="555" customFormat="false" ht="15" hidden="false" customHeight="false" outlineLevel="0" collapsed="false">
      <c r="A555" s="463"/>
      <c r="B555" s="488"/>
      <c r="C555" s="482"/>
      <c r="D555" s="482"/>
      <c r="E555" s="482"/>
      <c r="F555" s="482" t="n">
        <f aca="false">SUBTOTAL(109,Table1[Ttl Cost CnF])</f>
        <v>3297280.39387269</v>
      </c>
      <c r="G555" s="483"/>
    </row>
  </sheetData>
  <conditionalFormatting sqref="A49:B52">
    <cfRule type="duplicateValues" priority="2" aboveAverage="0" equalAverage="0" bottom="0" percent="0" rank="0" text="" dxfId="17"/>
  </conditionalFormatting>
  <conditionalFormatting sqref="A165:A197">
    <cfRule type="duplicateValues" priority="3" aboveAverage="0" equalAverage="0" bottom="0" percent="0" rank="0" text="" dxfId="18"/>
  </conditionalFormatting>
  <conditionalFormatting sqref="B165:B197">
    <cfRule type="duplicateValues" priority="4" aboveAverage="0" equalAverage="0" bottom="0" percent="0" rank="0" text="" dxfId="19"/>
  </conditionalFormatting>
  <conditionalFormatting sqref="A118:A145">
    <cfRule type="duplicateValues" priority="5" aboveAverage="0" equalAverage="0" bottom="0" percent="0" rank="0" text="" dxfId="20"/>
  </conditionalFormatting>
  <conditionalFormatting sqref="B72:B164 B198:B227">
    <cfRule type="duplicateValues" priority="6" aboveAverage="0" equalAverage="0" bottom="0" percent="0" rank="0" text="" dxfId="21"/>
  </conditionalFormatting>
  <conditionalFormatting sqref="A71:B71 A2:B30 A228:B233">
    <cfRule type="duplicateValues" priority="7" aboveAverage="0" equalAverage="0" bottom="0" percent="0" rank="0" text="" dxfId="22"/>
  </conditionalFormatting>
  <conditionalFormatting sqref="A23:A24">
    <cfRule type="duplicateValues" priority="8" aboveAverage="0" equalAverage="0" bottom="0" percent="0" rank="0" text="" dxfId="23"/>
  </conditionalFormatting>
  <conditionalFormatting sqref="A8:A22">
    <cfRule type="duplicateValues" priority="9" aboveAverage="0" equalAverage="0" bottom="0" percent="0" rank="0" text="" dxfId="24"/>
  </conditionalFormatting>
  <conditionalFormatting sqref="A71:B71 A1:B1 B2 A3:B24 A228:B1048576">
    <cfRule type="duplicateValues" priority="10" aboveAverage="0" equalAverage="0" bottom="0" percent="0" rank="0" text="" dxfId="25"/>
  </conditionalFormatting>
  <conditionalFormatting sqref="B6:B17">
    <cfRule type="duplicateValues" priority="11" aboveAverage="0" equalAverage="0" bottom="0" percent="0" rank="0" text="" dxfId="26"/>
  </conditionalFormatting>
  <conditionalFormatting sqref="A6:A17">
    <cfRule type="duplicateValues" priority="12" aboveAverage="0" equalAverage="0" bottom="0" percent="0" rank="0" text="" dxfId="27"/>
  </conditionalFormatting>
  <conditionalFormatting sqref="B2:B5">
    <cfRule type="duplicateValues" priority="13" aboveAverage="0" equalAverage="0" bottom="0" percent="0" rank="0" text="" dxfId="28"/>
  </conditionalFormatting>
  <conditionalFormatting sqref="A3:A5">
    <cfRule type="duplicateValues" priority="14" aboveAverage="0" equalAverage="0" bottom="0" percent="0" rank="0" text="" dxfId="29"/>
  </conditionalFormatting>
  <conditionalFormatting sqref="B2174:B1048576">
    <cfRule type="duplicateValues" priority="15" aboveAverage="0" equalAverage="0" bottom="0" percent="0" rank="0" text="" dxfId="30"/>
  </conditionalFormatting>
  <conditionalFormatting sqref="B2174:B1048576 B520:B555 B71 B1:B2 B228:B518 B18:B24">
    <cfRule type="duplicateValues" priority="16" aboveAverage="0" equalAverage="0" bottom="0" percent="0" rank="0" text="" dxfId="31"/>
  </conditionalFormatting>
  <conditionalFormatting sqref="B518">
    <cfRule type="duplicateValues" priority="17" aboveAverage="0" equalAverage="0" bottom="0" percent="0" rank="0" text="" dxfId="32"/>
  </conditionalFormatting>
  <conditionalFormatting sqref="B518 B520">
    <cfRule type="duplicateValues" priority="18" aboveAverage="0" equalAverage="0" bottom="0" percent="0" rank="0" text="" dxfId="33"/>
  </conditionalFormatting>
  <conditionalFormatting sqref="B2174:B1048576 B521:B555 B1:B2 B71 B228:B517 B18:B24">
    <cfRule type="duplicateValues" priority="19" aboveAverage="0" equalAverage="0" bottom="0" percent="0" rank="0" text="" dxfId="34"/>
  </conditionalFormatting>
  <conditionalFormatting sqref="B531">
    <cfRule type="duplicateValues" priority="20" aboveAverage="0" equalAverage="0" bottom="0" percent="0" rank="0" text="" dxfId="35"/>
  </conditionalFormatting>
  <conditionalFormatting sqref="B2174:B1048576 B532:B555 B1:B2 B521:B530 B71 B228:B517 B18:B24">
    <cfRule type="duplicateValues" priority="21" aboveAverage="0" equalAverage="0" bottom="0" percent="0" rank="0" text="" dxfId="36"/>
  </conditionalFormatting>
  <conditionalFormatting sqref="B478">
    <cfRule type="duplicateValues" priority="22" aboveAverage="0" equalAverage="0" bottom="0" percent="0" rank="0" text="" dxfId="37"/>
  </conditionalFormatting>
  <conditionalFormatting sqref="A274">
    <cfRule type="duplicateValues" priority="23" aboveAverage="0" equalAverage="0" bottom="0" percent="0" rank="0" text="" dxfId="38"/>
  </conditionalFormatting>
  <conditionalFormatting sqref="E487 G487">
    <cfRule type="cellIs" priority="24" operator="equal" aboveAverage="0" equalAverage="0" bottom="0" percent="0" rank="0" text="" dxfId="39">
      <formula>0</formula>
    </cfRule>
  </conditionalFormatting>
  <conditionalFormatting sqref="F1:G1 E488:E554 G488:G554 E55:E486 C55:D554 G55:G486 F55:F555 C2:G54">
    <cfRule type="cellIs" priority="25" operator="equal" aboveAverage="0" equalAverage="0" bottom="0" percent="0" rank="0" text="" dxfId="40">
      <formula>0</formula>
    </cfRule>
  </conditionalFormatting>
  <conditionalFormatting sqref="B2174:B1048576 B520:B555 B1:B2 B71 B228:B518 B18:B24">
    <cfRule type="duplicateValues" priority="26" aboveAverage="0" equalAverage="0" bottom="0" percent="0" rank="0" text="" dxfId="41"/>
  </conditionalFormatting>
  <conditionalFormatting sqref="B2174:B1048576 B1:B2 B71 B228:B555 B18:B24">
    <cfRule type="duplicateValues" priority="27" aboveAverage="0" equalAverage="0" bottom="0" percent="0" rank="0" text="" dxfId="42"/>
  </conditionalFormatting>
  <conditionalFormatting sqref="B2174:B1048576 B228:B555 B71 B1:B2 B18:B24">
    <cfRule type="duplicateValues" priority="28" aboveAverage="0" equalAverage="0" bottom="0" percent="0" rank="0" text="" dxfId="43"/>
  </conditionalFormatting>
  <conditionalFormatting sqref="B228:B555 B71 B2 B18:B24">
    <cfRule type="duplicateValues" priority="29" aboveAverage="0" equalAverage="0" bottom="0" percent="0" rank="0" text="" dxfId="44"/>
  </conditionalFormatting>
  <conditionalFormatting sqref="A1:A24">
    <cfRule type="duplicateValues" priority="30" aboveAverage="0" equalAverage="0" bottom="0" percent="0" rank="0" text="" dxfId="45"/>
  </conditionalFormatting>
  <conditionalFormatting sqref="A31:B48 A53:B70">
    <cfRule type="duplicateValues" priority="31" aboveAverage="0" equalAverage="0" bottom="0" percent="0" rank="0" text="" dxfId="46"/>
  </conditionalFormatting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65" fitToWidth="1" fitToHeight="1" pageOrder="downThenOver" orientation="landscape" blackAndWhite="false" draft="false" cellComments="none" horizontalDpi="300" verticalDpi="300" copies="1"/>
  <headerFooter differentFirst="false" differentOddEven="false">
    <oddHeader>&amp;LImported materials</oddHeader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6796875" defaultRowHeight="15" zeroHeight="false" outlineLevelRow="0" outlineLevelCol="0"/>
  <cols>
    <col collapsed="false" customWidth="true" hidden="false" outlineLevel="0" max="2" min="2" style="437" width="18"/>
    <col collapsed="false" customWidth="true" hidden="false" outlineLevel="0" max="3" min="3" style="437" width="10"/>
  </cols>
  <sheetData>
    <row r="1" customFormat="false" ht="15" hidden="false" customHeight="false" outlineLevel="0" collapsed="false">
      <c r="B1" s="489" t="s">
        <v>1267</v>
      </c>
      <c r="C1" s="489" t="s">
        <v>1268</v>
      </c>
    </row>
    <row r="2" customFormat="false" ht="15" hidden="false" customHeight="false" outlineLevel="0" collapsed="false">
      <c r="B2" s="437" t="s">
        <v>1269</v>
      </c>
      <c r="C2" s="490" t="n">
        <f aca="false">SUMIFS(Master!$V$2:$V$2471,Master!$G$2:$G$2471,B2)</f>
        <v>0</v>
      </c>
    </row>
    <row r="3" customFormat="false" ht="15" hidden="false" customHeight="false" outlineLevel="0" collapsed="false">
      <c r="B3" s="437" t="s">
        <v>1270</v>
      </c>
      <c r="C3" s="490" t="n">
        <f aca="false">SUMIFS(Master!$V$2:$V$2471,Master!$G$2:$G$2471,B3)</f>
        <v>0</v>
      </c>
    </row>
    <row r="4" customFormat="false" ht="15" hidden="false" customHeight="false" outlineLevel="0" collapsed="false">
      <c r="B4" s="437" t="s">
        <v>1271</v>
      </c>
      <c r="C4" s="490" t="n">
        <f aca="false">SUMIFS(Master!$V$2:$V$2471,Master!$G$2:$G$2471,B4)</f>
        <v>0</v>
      </c>
    </row>
    <row r="5" customFormat="false" ht="15" hidden="false" customHeight="false" outlineLevel="0" collapsed="false">
      <c r="B5" s="437" t="s">
        <v>1272</v>
      </c>
      <c r="C5" s="490" t="n">
        <f aca="false">SUMIFS(Master!$V$2:$V$2471,Master!$G$2:$G$2471,B5)</f>
        <v>0</v>
      </c>
    </row>
    <row r="6" customFormat="false" ht="15" hidden="false" customHeight="false" outlineLevel="0" collapsed="false">
      <c r="B6" s="437" t="s">
        <v>1273</v>
      </c>
      <c r="C6" s="490" t="n">
        <f aca="false">SUMIFS(Master!$V$2:$V$2471,Master!$G$2:$G$2471,B6)</f>
        <v>0</v>
      </c>
    </row>
    <row r="7" customFormat="false" ht="15" hidden="false" customHeight="false" outlineLevel="0" collapsed="false">
      <c r="B7" s="437" t="s">
        <v>1274</v>
      </c>
      <c r="C7" s="490" t="n">
        <f aca="false">SUMIFS(Master!$V$2:$V$2471,Master!$G$2:$G$2471,B7)</f>
        <v>0</v>
      </c>
    </row>
    <row r="8" customFormat="false" ht="15" hidden="false" customHeight="false" outlineLevel="0" collapsed="false">
      <c r="B8" s="437" t="s">
        <v>1275</v>
      </c>
      <c r="C8" s="490" t="n">
        <f aca="false">SUMIFS(Master!$V$2:$V$2471,Master!$G$2:$G$2471,B8)</f>
        <v>0</v>
      </c>
    </row>
    <row r="9" customFormat="false" ht="15" hidden="false" customHeight="false" outlineLevel="0" collapsed="false">
      <c r="B9" s="437" t="s">
        <v>1276</v>
      </c>
      <c r="C9" s="490" t="n">
        <f aca="false">SUMIFS(Master!$V$2:$V$2471,Master!$G$2:$G$2471,B9)</f>
        <v>0</v>
      </c>
    </row>
    <row r="10" customFormat="false" ht="15" hidden="false" customHeight="false" outlineLevel="0" collapsed="false">
      <c r="B10" s="437" t="s">
        <v>1277</v>
      </c>
      <c r="C10" s="490" t="n">
        <f aca="false">SUMIFS(Master!$V$2:$V$2471,Master!$G$2:$G$2471,B10)</f>
        <v>0</v>
      </c>
    </row>
    <row r="11" customFormat="false" ht="15" hidden="false" customHeight="false" outlineLevel="0" collapsed="false">
      <c r="B11" s="437" t="s">
        <v>1278</v>
      </c>
      <c r="C11" s="490" t="n">
        <f aca="false">SUMIFS(Master!$V$2:$V$2471,Master!$G$2:$G$2471,B11)</f>
        <v>0</v>
      </c>
    </row>
    <row r="12" customFormat="false" ht="15" hidden="false" customHeight="false" outlineLevel="0" collapsed="false">
      <c r="B12" s="437" t="s">
        <v>1279</v>
      </c>
      <c r="C12" s="490" t="n">
        <f aca="false">SUMIFS(Master!$V$2:$V$2471,Master!$G$2:$G$2471,B12)</f>
        <v>0</v>
      </c>
    </row>
    <row r="13" customFormat="false" ht="15" hidden="false" customHeight="false" outlineLevel="0" collapsed="false">
      <c r="B13" s="478" t="s">
        <v>1280</v>
      </c>
      <c r="C13" s="490" t="n">
        <f aca="false">SUMIFS(Master!$V$2:$V$2471,Master!$G$2:$G$2471,B13)</f>
        <v>0</v>
      </c>
    </row>
    <row r="14" customFormat="false" ht="15" hidden="false" customHeight="false" outlineLevel="0" collapsed="false">
      <c r="B14" s="437" t="s">
        <v>1281</v>
      </c>
      <c r="C14" s="490" t="n">
        <f aca="false">SUMIFS(Master!$V$2:$V$2471,Master!$G$2:$G$2471,B14)</f>
        <v>0</v>
      </c>
    </row>
    <row r="15" customFormat="false" ht="15" hidden="false" customHeight="false" outlineLevel="0" collapsed="false">
      <c r="B15" s="491"/>
      <c r="C15" s="490"/>
    </row>
    <row r="16" customFormat="false" ht="15" hidden="false" customHeight="false" outlineLevel="0" collapsed="false">
      <c r="B16" s="491"/>
      <c r="C16" s="490"/>
    </row>
    <row r="17" customFormat="false" ht="15" hidden="false" customHeight="false" outlineLevel="0" collapsed="false">
      <c r="B17" s="492"/>
      <c r="C17" s="490"/>
    </row>
    <row r="18" customFormat="false" ht="15" hidden="false" customHeight="false" outlineLevel="0" collapsed="false">
      <c r="B18" s="492"/>
      <c r="C18" s="490"/>
    </row>
    <row r="19" customFormat="false" ht="15" hidden="false" customHeight="false" outlineLevel="0" collapsed="false">
      <c r="B19" s="492"/>
      <c r="C19" s="490"/>
    </row>
    <row r="20" customFormat="false" ht="15" hidden="false" customHeight="false" outlineLevel="0" collapsed="false">
      <c r="B20" s="492"/>
      <c r="C20" s="490"/>
    </row>
    <row r="21" customFormat="false" ht="15" hidden="false" customHeight="false" outlineLevel="0" collapsed="false">
      <c r="B21" s="491"/>
      <c r="C21" s="490"/>
    </row>
    <row r="22" customFormat="false" ht="15.75" hidden="false" customHeight="false" outlineLevel="0" collapsed="false">
      <c r="B22" s="493"/>
      <c r="C22" s="490"/>
    </row>
    <row r="23" customFormat="false" ht="15" hidden="false" customHeight="false" outlineLevel="0" collapsed="false">
      <c r="B23" s="494"/>
      <c r="C23" s="490"/>
    </row>
    <row r="24" customFormat="false" ht="15" hidden="false" customHeight="false" outlineLevel="0" collapsed="false">
      <c r="B24" s="160"/>
      <c r="C24" s="490"/>
    </row>
    <row r="25" customFormat="false" ht="15" hidden="false" customHeight="false" outlineLevel="0" collapsed="false">
      <c r="B25" s="160"/>
      <c r="C25" s="490"/>
    </row>
    <row r="26" customFormat="false" ht="15.75" hidden="false" customHeight="false" outlineLevel="0" collapsed="false">
      <c r="B26" s="160"/>
      <c r="C26" s="490"/>
    </row>
    <row r="27" customFormat="false" ht="15" hidden="false" customHeight="false" outlineLevel="0" collapsed="false">
      <c r="B27" s="166"/>
      <c r="C27" s="490"/>
    </row>
    <row r="28" customFormat="false" ht="15" hidden="false" customHeight="false" outlineLevel="0" collapsed="false">
      <c r="C28" s="490"/>
    </row>
    <row r="29" customFormat="false" ht="15" hidden="false" customHeight="false" outlineLevel="0" collapsed="false">
      <c r="C29" s="490"/>
    </row>
    <row r="30" customFormat="false" ht="15" hidden="false" customHeight="false" outlineLevel="0" collapsed="false">
      <c r="C30" s="490"/>
    </row>
    <row r="31" customFormat="false" ht="15" hidden="false" customHeight="false" outlineLevel="0" collapsed="false">
      <c r="C31" s="490"/>
    </row>
    <row r="32" customFormat="false" ht="15" hidden="false" customHeight="false" outlineLevel="0" collapsed="false">
      <c r="C32" s="490"/>
    </row>
    <row r="33" customFormat="false" ht="15" hidden="false" customHeight="false" outlineLevel="0" collapsed="false">
      <c r="C33" s="490"/>
    </row>
    <row r="34" customFormat="false" ht="15" hidden="false" customHeight="false" outlineLevel="0" collapsed="false">
      <c r="C34" s="490"/>
    </row>
    <row r="35" customFormat="false" ht="15" hidden="false" customHeight="false" outlineLevel="0" collapsed="false">
      <c r="C35" s="490"/>
    </row>
    <row r="36" customFormat="false" ht="15" hidden="false" customHeight="false" outlineLevel="0" collapsed="false">
      <c r="C36" s="490"/>
    </row>
    <row r="37" customFormat="false" ht="15" hidden="false" customHeight="false" outlineLevel="0" collapsed="false">
      <c r="C37" s="490"/>
    </row>
    <row r="38" customFormat="false" ht="15" hidden="false" customHeight="false" outlineLevel="0" collapsed="false">
      <c r="C38" s="490"/>
    </row>
  </sheetData>
  <conditionalFormatting sqref="B13">
    <cfRule type="cellIs" priority="2" operator="equal" aboveAverage="0" equalAverage="0" bottom="0" percent="0" rank="0" text="" dxfId="4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B40" activeCellId="0" sqref="B40"/>
    </sheetView>
  </sheetViews>
  <sheetFormatPr defaultColWidth="8.6796875" defaultRowHeight="15" zeroHeight="false" outlineLevelRow="0" outlineLevelCol="0"/>
  <cols>
    <col collapsed="false" customWidth="true" hidden="false" outlineLevel="0" max="2" min="2" style="437" width="77.14"/>
    <col collapsed="false" customWidth="true" hidden="false" outlineLevel="0" max="4" min="4" style="437" width="9.29"/>
    <col collapsed="false" customWidth="true" hidden="false" outlineLevel="0" max="5" min="5" style="437" width="11.85"/>
    <col collapsed="false" customWidth="true" hidden="false" outlineLevel="0" max="6" min="6" style="437" width="17.86"/>
    <col collapsed="false" customWidth="true" hidden="false" outlineLevel="0" max="7" min="7" style="437" width="11.57"/>
    <col collapsed="false" customWidth="true" hidden="false" outlineLevel="0" max="8" min="8" style="437" width="17.42"/>
  </cols>
  <sheetData>
    <row r="1" customFormat="false" ht="15" hidden="false" customHeight="false" outlineLevel="0" collapsed="false">
      <c r="A1" s="495" t="s">
        <v>14</v>
      </c>
      <c r="B1" s="495" t="s">
        <v>1150</v>
      </c>
      <c r="C1" s="495" t="s">
        <v>1282</v>
      </c>
      <c r="D1" s="495" t="s">
        <v>1283</v>
      </c>
      <c r="E1" s="495" t="s">
        <v>1153</v>
      </c>
      <c r="F1" s="495" t="s">
        <v>1154</v>
      </c>
      <c r="G1" s="495" t="s">
        <v>1284</v>
      </c>
      <c r="H1" s="495" t="s">
        <v>1285</v>
      </c>
    </row>
    <row r="2" customFormat="false" ht="15" hidden="false" customHeight="false" outlineLevel="0" collapsed="false">
      <c r="A2" s="496" t="s">
        <v>1286</v>
      </c>
      <c r="B2" s="496" t="s">
        <v>1287</v>
      </c>
      <c r="C2" s="496"/>
      <c r="D2" s="497" t="n">
        <f aca="false">SUMIFS(Master!$P$2:$P$2265,Master!$O$2:$O$2265,A2)</f>
        <v>0</v>
      </c>
      <c r="E2" s="497" t="n">
        <f aca="false">SUMIFS(Master!$S$2:$S$2265,Master!$O$2:$O$2265,A2)</f>
        <v>0</v>
      </c>
      <c r="F2" s="497" t="n">
        <f aca="false">IFERROR(E2/D2,0)</f>
        <v>0</v>
      </c>
      <c r="G2" s="497" t="n">
        <f aca="false">SUMIFS(Master!$V$2:$V$2265,Master!$O$2:$O$2265,A2)</f>
        <v>0</v>
      </c>
      <c r="H2" s="497" t="n">
        <f aca="false">IFERROR(G2/D2,0)</f>
        <v>0</v>
      </c>
      <c r="I2" s="490" t="n">
        <f aca="false">H2-F2</f>
        <v>0</v>
      </c>
    </row>
    <row r="3" customFormat="false" ht="15" hidden="false" customHeight="false" outlineLevel="0" collapsed="false">
      <c r="A3" s="496" t="s">
        <v>1288</v>
      </c>
      <c r="B3" s="498" t="s">
        <v>1289</v>
      </c>
      <c r="C3" s="496"/>
      <c r="D3" s="497" t="n">
        <f aca="false">SUMIFS(Master!$P$2:$P$2265,Master!$O$2:$O$2265,A3)</f>
        <v>0</v>
      </c>
      <c r="E3" s="497" t="n">
        <f aca="false">SUMIFS(Master!$S$2:$S$2265,Master!$O$2:$O$2265,A3)</f>
        <v>0</v>
      </c>
      <c r="F3" s="497" t="n">
        <f aca="false">IFERROR(E3/D3,0)</f>
        <v>0</v>
      </c>
      <c r="G3" s="497" t="n">
        <f aca="false">SUMIFS(Master!$V$2:$V$2265,Master!$O$2:$O$2265,A3)</f>
        <v>0</v>
      </c>
      <c r="H3" s="497" t="n">
        <f aca="false">IFERROR(G3/D3,0)</f>
        <v>0</v>
      </c>
      <c r="I3" s="490" t="n">
        <f aca="false">H3-F3</f>
        <v>0</v>
      </c>
    </row>
    <row r="4" customFormat="false" ht="15" hidden="false" customHeight="false" outlineLevel="0" collapsed="false">
      <c r="A4" s="496" t="s">
        <v>1290</v>
      </c>
      <c r="B4" s="496" t="s">
        <v>1291</v>
      </c>
      <c r="C4" s="496"/>
      <c r="D4" s="497" t="n">
        <f aca="false">SUMIFS(Master!$P$2:$P$2265,Master!$O$2:$O$2265,A4)</f>
        <v>0</v>
      </c>
      <c r="E4" s="497" t="n">
        <f aca="false">SUMIFS(Master!$S$2:$S$2265,Master!$O$2:$O$2265,A4)</f>
        <v>0</v>
      </c>
      <c r="F4" s="497" t="n">
        <f aca="false">IFERROR(E4/D4,0)</f>
        <v>0</v>
      </c>
      <c r="G4" s="497" t="n">
        <f aca="false">SUMIFS(Master!$V$2:$V$2265,Master!$O$2:$O$2265,A4)</f>
        <v>0</v>
      </c>
      <c r="H4" s="497" t="n">
        <f aca="false">IFERROR(G4/D4,0)</f>
        <v>0</v>
      </c>
      <c r="I4" s="490" t="n">
        <f aca="false">H4-F4</f>
        <v>0</v>
      </c>
    </row>
    <row r="5" customFormat="false" ht="15" hidden="false" customHeight="false" outlineLevel="0" collapsed="false">
      <c r="A5" s="467" t="s">
        <v>1292</v>
      </c>
      <c r="B5" s="469" t="s">
        <v>1293</v>
      </c>
      <c r="C5" s="467"/>
      <c r="D5" s="464" t="n">
        <f aca="false">SUMIFS(Master!$P$2:$P$2265,Master!$O$2:$O$2265,A5)</f>
        <v>0</v>
      </c>
      <c r="E5" s="464" t="n">
        <f aca="false">SUMIFS(Master!$S$2:$S$2265,Master!$O$2:$O$2265,A5)</f>
        <v>0</v>
      </c>
      <c r="F5" s="464" t="n">
        <f aca="false">IFERROR(E5/D5,0)</f>
        <v>0</v>
      </c>
      <c r="G5" s="464" t="n">
        <f aca="false">SUMIFS(Master!$V$2:$V$2265,Master!$O$2:$O$2265,A5)</f>
        <v>0</v>
      </c>
      <c r="H5" s="464" t="n">
        <f aca="false">IFERROR(G5/D5,0)</f>
        <v>0</v>
      </c>
      <c r="I5" s="490" t="n">
        <f aca="false">H5-F5</f>
        <v>0</v>
      </c>
    </row>
    <row r="6" customFormat="false" ht="15" hidden="false" customHeight="false" outlineLevel="0" collapsed="false">
      <c r="A6" s="467" t="s">
        <v>1294</v>
      </c>
      <c r="B6" s="463" t="s">
        <v>1295</v>
      </c>
      <c r="C6" s="467"/>
      <c r="D6" s="464" t="n">
        <f aca="false">SUMIFS(Master!$P$2:$P$2265,Master!$O$2:$O$2265,A6)</f>
        <v>0</v>
      </c>
      <c r="E6" s="464" t="n">
        <f aca="false">SUMIFS(Master!$S$2:$S$2265,Master!$O$2:$O$2265,A6)</f>
        <v>0</v>
      </c>
      <c r="F6" s="464" t="n">
        <f aca="false">IFERROR(E6/D6,0)</f>
        <v>0</v>
      </c>
      <c r="G6" s="464" t="n">
        <f aca="false">SUMIFS(Master!$V$2:$V$2265,Master!$O$2:$O$2265,A6)</f>
        <v>0</v>
      </c>
      <c r="H6" s="464" t="n">
        <f aca="false">IFERROR(G6/D6,0)</f>
        <v>0</v>
      </c>
      <c r="I6" s="490" t="n">
        <f aca="false">H6-F6</f>
        <v>0</v>
      </c>
    </row>
    <row r="7" customFormat="false" ht="15" hidden="false" customHeight="false" outlineLevel="0" collapsed="false">
      <c r="A7" s="467" t="s">
        <v>1296</v>
      </c>
      <c r="B7" s="463" t="s">
        <v>1297</v>
      </c>
      <c r="C7" s="467"/>
      <c r="D7" s="464" t="n">
        <f aca="false">SUMIFS(Master!$P$2:$P$2265,Master!$O$2:$O$2265,A7)</f>
        <v>0</v>
      </c>
      <c r="E7" s="464" t="n">
        <f aca="false">SUMIFS(Master!$S$2:$S$2265,Master!$O$2:$O$2265,A7)</f>
        <v>0</v>
      </c>
      <c r="F7" s="464" t="n">
        <f aca="false">IFERROR(E7/D7,0)</f>
        <v>0</v>
      </c>
      <c r="G7" s="464" t="n">
        <f aca="false">SUMIFS(Master!$V$2:$V$2265,Master!$O$2:$O$2265,A7)</f>
        <v>0</v>
      </c>
      <c r="H7" s="464" t="n">
        <f aca="false">IFERROR(G7/D7,0)</f>
        <v>0</v>
      </c>
      <c r="I7" s="490" t="n">
        <f aca="false">H7-F7</f>
        <v>0</v>
      </c>
    </row>
    <row r="8" customFormat="false" ht="15" hidden="false" customHeight="false" outlineLevel="0" collapsed="false">
      <c r="A8" s="467" t="s">
        <v>1298</v>
      </c>
      <c r="B8" s="463" t="s">
        <v>1299</v>
      </c>
      <c r="C8" s="467"/>
      <c r="D8" s="464" t="n">
        <f aca="false">SUMIFS(Master!$P$2:$P$2265,Master!$O$2:$O$2265,A8)</f>
        <v>0</v>
      </c>
      <c r="E8" s="464" t="n">
        <f aca="false">SUMIFS(Master!$S$2:$S$2265,Master!$O$2:$O$2265,A8)</f>
        <v>0</v>
      </c>
      <c r="F8" s="464" t="n">
        <f aca="false">IFERROR(E8/D8,0)</f>
        <v>0</v>
      </c>
      <c r="G8" s="464" t="n">
        <f aca="false">SUMIFS(Master!$V$2:$V$2265,Master!$O$2:$O$2265,A8)</f>
        <v>0</v>
      </c>
      <c r="H8" s="464" t="n">
        <f aca="false">IFERROR(G8/D8,0)</f>
        <v>0</v>
      </c>
      <c r="I8" s="490" t="n">
        <f aca="false">H8-F8</f>
        <v>0</v>
      </c>
    </row>
    <row r="9" customFormat="false" ht="15" hidden="false" customHeight="false" outlineLevel="0" collapsed="false">
      <c r="A9" s="467" t="s">
        <v>1300</v>
      </c>
      <c r="B9" s="467" t="s">
        <v>1301</v>
      </c>
      <c r="C9" s="467"/>
      <c r="D9" s="464" t="n">
        <f aca="false">SUMIFS(Master!$P$2:$P$2265,Master!$O$2:$O$2265,A9)</f>
        <v>0</v>
      </c>
      <c r="E9" s="464" t="n">
        <f aca="false">SUMIFS(Master!$S$2:$S$2265,Master!$O$2:$O$2265,A9)</f>
        <v>0</v>
      </c>
      <c r="F9" s="464" t="n">
        <f aca="false">IFERROR(E9/D9,0)</f>
        <v>0</v>
      </c>
      <c r="G9" s="464" t="n">
        <f aca="false">SUMIFS(Master!$V$2:$V$2265,Master!$O$2:$O$2265,A9)</f>
        <v>0</v>
      </c>
      <c r="H9" s="464" t="n">
        <f aca="false">IFERROR(G9/D9,0)</f>
        <v>0</v>
      </c>
      <c r="I9" s="490" t="n">
        <f aca="false">H9-F9</f>
        <v>0</v>
      </c>
    </row>
    <row r="10" customFormat="false" ht="15" hidden="false" customHeight="false" outlineLevel="0" collapsed="false">
      <c r="A10" s="467" t="s">
        <v>1302</v>
      </c>
      <c r="B10" s="463" t="s">
        <v>1303</v>
      </c>
      <c r="C10" s="467"/>
      <c r="D10" s="464" t="n">
        <f aca="false">SUMIFS(Master!$P$2:$P$2265,Master!$O$2:$O$2265,A10)</f>
        <v>0</v>
      </c>
      <c r="E10" s="464" t="n">
        <f aca="false">SUMIFS(Master!$S$2:$S$2265,Master!$O$2:$O$2265,A10)</f>
        <v>0</v>
      </c>
      <c r="F10" s="464" t="n">
        <f aca="false">IFERROR(E10/D10,0)</f>
        <v>0</v>
      </c>
      <c r="G10" s="464" t="n">
        <f aca="false">SUMIFS(Master!$V$2:$V$2265,Master!$O$2:$O$2265,A10)</f>
        <v>0</v>
      </c>
      <c r="H10" s="464" t="n">
        <f aca="false">IFERROR(G10/D10,0)</f>
        <v>0</v>
      </c>
      <c r="I10" s="490" t="n">
        <f aca="false">H10-F10</f>
        <v>0</v>
      </c>
    </row>
    <row r="11" customFormat="false" ht="15" hidden="false" customHeight="false" outlineLevel="0" collapsed="false">
      <c r="A11" s="467" t="s">
        <v>1304</v>
      </c>
      <c r="B11" s="467" t="s">
        <v>1305</v>
      </c>
      <c r="C11" s="467"/>
      <c r="D11" s="464" t="n">
        <f aca="false">SUMIFS(Master!$P$2:$P$2265,Master!$O$2:$O$2265,A11)</f>
        <v>0</v>
      </c>
      <c r="E11" s="464" t="n">
        <f aca="false">SUMIFS(Master!$S$2:$S$2265,Master!$O$2:$O$2265,A11)</f>
        <v>0</v>
      </c>
      <c r="F11" s="464" t="n">
        <f aca="false">IFERROR(E11/D11,0)</f>
        <v>0</v>
      </c>
      <c r="G11" s="464" t="n">
        <f aca="false">SUMIFS(Master!$V$2:$V$2265,Master!$O$2:$O$2265,A11)</f>
        <v>0</v>
      </c>
      <c r="H11" s="464" t="n">
        <f aca="false">IFERROR(G11/D11,0)</f>
        <v>0</v>
      </c>
      <c r="I11" s="490" t="n">
        <f aca="false">H11-F11</f>
        <v>0</v>
      </c>
    </row>
    <row r="12" customFormat="false" ht="15" hidden="false" customHeight="false" outlineLevel="0" collapsed="false">
      <c r="A12" s="467" t="s">
        <v>1306</v>
      </c>
      <c r="B12" s="463" t="s">
        <v>1307</v>
      </c>
      <c r="C12" s="467"/>
      <c r="D12" s="464" t="n">
        <f aca="false">SUMIFS(Master!$P$2:$P$2265,Master!$O$2:$O$2265,A12)</f>
        <v>0</v>
      </c>
      <c r="E12" s="464" t="n">
        <f aca="false">SUMIFS(Master!$S$2:$S$2265,Master!$O$2:$O$2265,A12)</f>
        <v>0</v>
      </c>
      <c r="F12" s="464" t="n">
        <f aca="false">IFERROR(E12/D12,0)</f>
        <v>0</v>
      </c>
      <c r="G12" s="464" t="n">
        <f aca="false">SUMIFS(Master!$V$2:$V$2265,Master!$O$2:$O$2265,A12)</f>
        <v>0</v>
      </c>
      <c r="H12" s="464" t="n">
        <f aca="false">IFERROR(G12/D12,0)</f>
        <v>0</v>
      </c>
      <c r="I12" s="490" t="n">
        <f aca="false">H12-F12</f>
        <v>0</v>
      </c>
    </row>
    <row r="13" customFormat="false" ht="15" hidden="false" customHeight="false" outlineLevel="0" collapsed="false">
      <c r="A13" s="467" t="s">
        <v>1308</v>
      </c>
      <c r="B13" s="467" t="s">
        <v>1309</v>
      </c>
      <c r="C13" s="467"/>
      <c r="D13" s="464" t="n">
        <f aca="false">SUMIFS(Master!$P$2:$P$2265,Master!$O$2:$O$2265,A13)</f>
        <v>0</v>
      </c>
      <c r="E13" s="464" t="n">
        <f aca="false">SUMIFS(Master!$S$2:$S$2265,Master!$O$2:$O$2265,A13)</f>
        <v>0</v>
      </c>
      <c r="F13" s="464" t="n">
        <f aca="false">IFERROR(E13/D13,0)</f>
        <v>0</v>
      </c>
      <c r="G13" s="464" t="n">
        <f aca="false">SUMIFS(Master!$V$2:$V$2265,Master!$O$2:$O$2265,A13)</f>
        <v>0</v>
      </c>
      <c r="H13" s="464" t="n">
        <f aca="false">IFERROR(G13/D13,0)</f>
        <v>0</v>
      </c>
      <c r="I13" s="490" t="n">
        <f aca="false">H13-F13</f>
        <v>0</v>
      </c>
    </row>
    <row r="14" customFormat="false" ht="15" hidden="false" customHeight="false" outlineLevel="0" collapsed="false">
      <c r="A14" s="467" t="s">
        <v>1310</v>
      </c>
      <c r="B14" s="463" t="s">
        <v>1311</v>
      </c>
      <c r="C14" s="467"/>
      <c r="D14" s="464" t="n">
        <f aca="false">SUMIFS(Master!$P$2:$P$2265,Master!$O$2:$O$2265,A14)</f>
        <v>0</v>
      </c>
      <c r="E14" s="464" t="n">
        <f aca="false">SUMIFS(Master!$S$2:$S$2265,Master!$O$2:$O$2265,A14)</f>
        <v>0</v>
      </c>
      <c r="F14" s="464" t="n">
        <f aca="false">IFERROR(E14/D14,0)</f>
        <v>0</v>
      </c>
      <c r="G14" s="464" t="n">
        <f aca="false">SUMIFS(Master!$V$2:$V$2265,Master!$O$2:$O$2265,A14)</f>
        <v>0</v>
      </c>
      <c r="H14" s="464" t="n">
        <f aca="false">IFERROR(G14/D14,0)</f>
        <v>0</v>
      </c>
      <c r="I14" s="490" t="n">
        <f aca="false">H14-F14</f>
        <v>0</v>
      </c>
    </row>
    <row r="15" customFormat="false" ht="15" hidden="false" customHeight="false" outlineLevel="0" collapsed="false">
      <c r="A15" s="467" t="s">
        <v>1312</v>
      </c>
      <c r="B15" s="467" t="s">
        <v>1313</v>
      </c>
      <c r="C15" s="467"/>
      <c r="D15" s="464" t="n">
        <f aca="false">SUMIFS(Master!$P$2:$P$2265,Master!$O$2:$O$2265,A15)</f>
        <v>0</v>
      </c>
      <c r="E15" s="464" t="n">
        <f aca="false">SUMIFS(Master!$S$2:$S$2265,Master!$O$2:$O$2265,A15)</f>
        <v>0</v>
      </c>
      <c r="F15" s="464" t="n">
        <f aca="false">IFERROR(E15/D15,0)</f>
        <v>0</v>
      </c>
      <c r="G15" s="464" t="n">
        <f aca="false">SUMIFS(Master!$V$2:$V$2265,Master!$O$2:$O$2265,A15)</f>
        <v>0</v>
      </c>
      <c r="H15" s="464" t="n">
        <f aca="false">IFERROR(G15/D15,0)</f>
        <v>0</v>
      </c>
      <c r="I15" s="490" t="n">
        <f aca="false">H15-F15</f>
        <v>0</v>
      </c>
    </row>
    <row r="16" customFormat="false" ht="15" hidden="false" customHeight="false" outlineLevel="0" collapsed="false">
      <c r="A16" s="467" t="s">
        <v>1314</v>
      </c>
      <c r="B16" s="467" t="s">
        <v>1315</v>
      </c>
      <c r="C16" s="467"/>
      <c r="D16" s="464" t="n">
        <f aca="false">SUMIFS(Master!$P$2:$P$2265,Master!$O$2:$O$2265,A16)</f>
        <v>0</v>
      </c>
      <c r="E16" s="464" t="n">
        <f aca="false">SUMIFS(Master!$S$2:$S$2265,Master!$O$2:$O$2265,A16)</f>
        <v>0</v>
      </c>
      <c r="F16" s="464" t="n">
        <f aca="false">IFERROR(E16/D16,0)</f>
        <v>0</v>
      </c>
      <c r="G16" s="464" t="n">
        <f aca="false">SUMIFS(Master!$V$2:$V$2265,Master!$O$2:$O$2265,A16)</f>
        <v>0</v>
      </c>
      <c r="H16" s="464" t="n">
        <f aca="false">IFERROR(G16/D16,0)</f>
        <v>0</v>
      </c>
      <c r="I16" s="490" t="n">
        <f aca="false">H16-F16</f>
        <v>0</v>
      </c>
    </row>
    <row r="17" customFormat="false" ht="15" hidden="false" customHeight="false" outlineLevel="0" collapsed="false">
      <c r="A17" s="467" t="s">
        <v>1316</v>
      </c>
      <c r="B17" s="469" t="s">
        <v>1317</v>
      </c>
      <c r="C17" s="467"/>
      <c r="D17" s="464" t="n">
        <f aca="false">SUMIFS(Master!$P$2:$P$2265,Master!$O$2:$O$2265,A17)</f>
        <v>0</v>
      </c>
      <c r="E17" s="464" t="n">
        <f aca="false">SUMIFS(Master!$S$2:$S$2265,Master!$O$2:$O$2265,A17)</f>
        <v>0</v>
      </c>
      <c r="F17" s="464" t="n">
        <f aca="false">IFERROR(E17/D17,0)</f>
        <v>0</v>
      </c>
      <c r="G17" s="464" t="n">
        <f aca="false">SUMIFS(Master!$V$2:$V$2265,Master!$O$2:$O$2265,A17)</f>
        <v>0</v>
      </c>
      <c r="H17" s="464" t="n">
        <f aca="false">IFERROR(G17/D17,0)</f>
        <v>0</v>
      </c>
      <c r="I17" s="490" t="n">
        <f aca="false">H17-F17</f>
        <v>0</v>
      </c>
    </row>
    <row r="18" customFormat="false" ht="15" hidden="false" customHeight="false" outlineLevel="0" collapsed="false">
      <c r="A18" s="467" t="s">
        <v>1318</v>
      </c>
      <c r="B18" s="467" t="s">
        <v>1319</v>
      </c>
      <c r="C18" s="467"/>
      <c r="D18" s="464" t="n">
        <f aca="false">SUMIFS(Master!$P$2:$P$2265,Master!$O$2:$O$2265,A18)</f>
        <v>0</v>
      </c>
      <c r="E18" s="464" t="n">
        <f aca="false">SUMIFS(Master!$S$2:$S$2265,Master!$O$2:$O$2265,A18)</f>
        <v>0</v>
      </c>
      <c r="F18" s="464" t="n">
        <f aca="false">IFERROR(E18/D18,0)</f>
        <v>0</v>
      </c>
      <c r="G18" s="464" t="n">
        <f aca="false">SUMIFS(Master!$V$2:$V$2265,Master!$O$2:$O$2265,A18)</f>
        <v>0</v>
      </c>
      <c r="H18" s="464" t="n">
        <f aca="false">IFERROR(G18/D18,0)</f>
        <v>0</v>
      </c>
      <c r="I18" s="490" t="n">
        <f aca="false">H18-F18</f>
        <v>0</v>
      </c>
    </row>
    <row r="19" customFormat="false" ht="15" hidden="false" customHeight="false" outlineLevel="0" collapsed="false">
      <c r="A19" s="496" t="s">
        <v>1320</v>
      </c>
      <c r="B19" s="496" t="s">
        <v>1321</v>
      </c>
      <c r="C19" s="496"/>
      <c r="D19" s="497" t="n">
        <f aca="false">SUMIFS(Master!$P$2:$P$2265,Master!$O$2:$O$2265,A19)</f>
        <v>0</v>
      </c>
      <c r="E19" s="497" t="n">
        <f aca="false">SUMIFS(Master!$S$2:$S$2265,Master!$O$2:$O$2265,A19)</f>
        <v>0</v>
      </c>
      <c r="F19" s="497" t="n">
        <f aca="false">IFERROR(E19/D19,0)</f>
        <v>0</v>
      </c>
      <c r="G19" s="497" t="n">
        <f aca="false">SUMIFS(Master!$V$2:$V$2265,Master!$O$2:$O$2265,A19)</f>
        <v>0</v>
      </c>
      <c r="H19" s="497" t="n">
        <f aca="false">IFERROR(G19/D19,0)</f>
        <v>0</v>
      </c>
      <c r="I19" s="490" t="n">
        <f aca="false">H19-F19</f>
        <v>0</v>
      </c>
    </row>
    <row r="20" customFormat="false" ht="15" hidden="false" customHeight="false" outlineLevel="0" collapsed="false">
      <c r="A20" s="496" t="s">
        <v>1322</v>
      </c>
      <c r="B20" s="498" t="s">
        <v>1323</v>
      </c>
      <c r="C20" s="496"/>
      <c r="D20" s="497" t="n">
        <f aca="false">SUMIFS(Master!$P$2:$P$2265,Master!$O$2:$O$2265,A20)</f>
        <v>0</v>
      </c>
      <c r="E20" s="497" t="n">
        <f aca="false">SUMIFS(Master!$S$2:$S$2265,Master!$O$2:$O$2265,A20)</f>
        <v>0</v>
      </c>
      <c r="F20" s="497" t="n">
        <f aca="false">IFERROR(E20/D20,0)</f>
        <v>0</v>
      </c>
      <c r="G20" s="497" t="n">
        <f aca="false">SUMIFS(Master!$V$2:$V$2265,Master!$O$2:$O$2265,A20)</f>
        <v>0</v>
      </c>
      <c r="H20" s="497" t="n">
        <f aca="false">IFERROR(G20/D20,0)</f>
        <v>0</v>
      </c>
      <c r="I20" s="490" t="n">
        <f aca="false">H20-F20</f>
        <v>0</v>
      </c>
    </row>
    <row r="21" customFormat="false" ht="15" hidden="false" customHeight="false" outlineLevel="0" collapsed="false">
      <c r="A21" s="496" t="s">
        <v>1324</v>
      </c>
      <c r="B21" s="496" t="s">
        <v>1325</v>
      </c>
      <c r="C21" s="496"/>
      <c r="D21" s="497" t="n">
        <f aca="false">SUMIFS(Master!$P$2:$P$2265,Master!$O$2:$O$2265,A21)</f>
        <v>0</v>
      </c>
      <c r="E21" s="497" t="n">
        <f aca="false">SUMIFS(Master!$S$2:$S$2265,Master!$O$2:$O$2265,A21)</f>
        <v>0</v>
      </c>
      <c r="F21" s="497" t="n">
        <f aca="false">IFERROR(E21/D21,0)</f>
        <v>0</v>
      </c>
      <c r="G21" s="497" t="n">
        <f aca="false">SUMIFS(Master!$V$2:$V$2265,Master!$O$2:$O$2265,A21)</f>
        <v>0</v>
      </c>
      <c r="H21" s="497" t="n">
        <f aca="false">IFERROR(G21/D21,0)</f>
        <v>0</v>
      </c>
      <c r="I21" s="490" t="n">
        <f aca="false">H21-F21</f>
        <v>0</v>
      </c>
    </row>
    <row r="22" customFormat="false" ht="15" hidden="false" customHeight="false" outlineLevel="0" collapsed="false">
      <c r="A22" s="496" t="s">
        <v>1326</v>
      </c>
      <c r="B22" s="498" t="s">
        <v>1327</v>
      </c>
      <c r="C22" s="496"/>
      <c r="D22" s="497" t="n">
        <f aca="false">SUMIFS(Master!$P$2:$P$2265,Master!$O$2:$O$2265,A22)</f>
        <v>0</v>
      </c>
      <c r="E22" s="497" t="n">
        <f aca="false">SUMIFS(Master!$S$2:$S$2265,Master!$O$2:$O$2265,A22)</f>
        <v>0</v>
      </c>
      <c r="F22" s="497" t="n">
        <f aca="false">IFERROR(E22/D22,0)</f>
        <v>0</v>
      </c>
      <c r="G22" s="497" t="n">
        <f aca="false">SUMIFS(Master!$V$2:$V$2265,Master!$O$2:$O$2265,A22)</f>
        <v>0</v>
      </c>
      <c r="H22" s="497" t="n">
        <f aca="false">IFERROR(G22/D22,0)</f>
        <v>0</v>
      </c>
      <c r="I22" s="490" t="n">
        <f aca="false">H22-F22</f>
        <v>0</v>
      </c>
    </row>
    <row r="23" customFormat="false" ht="15" hidden="false" customHeight="false" outlineLevel="0" collapsed="false">
      <c r="A23" s="496" t="s">
        <v>1328</v>
      </c>
      <c r="B23" s="498" t="s">
        <v>1329</v>
      </c>
      <c r="C23" s="496"/>
      <c r="D23" s="497" t="n">
        <f aca="false">SUMIFS(Master!$P$2:$P$2265,Master!$O$2:$O$2265,A23)</f>
        <v>0</v>
      </c>
      <c r="E23" s="497" t="n">
        <f aca="false">SUMIFS(Master!$S$2:$S$2265,Master!$O$2:$O$2265,A23)</f>
        <v>0</v>
      </c>
      <c r="F23" s="497" t="n">
        <f aca="false">IFERROR(E23/D23,0)</f>
        <v>0</v>
      </c>
      <c r="G23" s="497" t="n">
        <f aca="false">SUMIFS(Master!$V$2:$V$2265,Master!$O$2:$O$2265,A23)</f>
        <v>0</v>
      </c>
      <c r="H23" s="497" t="n">
        <f aca="false">IFERROR(G23/D23,0)</f>
        <v>0</v>
      </c>
      <c r="I23" s="490" t="n">
        <f aca="false">H23-F23</f>
        <v>0</v>
      </c>
    </row>
    <row r="24" customFormat="false" ht="15" hidden="false" customHeight="false" outlineLevel="0" collapsed="false">
      <c r="A24" s="496" t="s">
        <v>1330</v>
      </c>
      <c r="B24" s="496" t="s">
        <v>1331</v>
      </c>
      <c r="C24" s="496"/>
      <c r="D24" s="497" t="n">
        <f aca="false">SUMIFS(Master!$P$2:$P$2265,Master!$O$2:$O$2265,A24)</f>
        <v>0</v>
      </c>
      <c r="E24" s="497" t="n">
        <f aca="false">SUMIFS(Master!$S$2:$S$2265,Master!$O$2:$O$2265,A24)</f>
        <v>0</v>
      </c>
      <c r="F24" s="497" t="n">
        <f aca="false">IFERROR(E24/D24,0)</f>
        <v>0</v>
      </c>
      <c r="G24" s="497" t="n">
        <f aca="false">SUMIFS(Master!$V$2:$V$2265,Master!$O$2:$O$2265,A24)</f>
        <v>0</v>
      </c>
      <c r="H24" s="497" t="n">
        <f aca="false">IFERROR(G24/D24,0)</f>
        <v>0</v>
      </c>
      <c r="I24" s="490" t="n">
        <f aca="false">H24-F24</f>
        <v>0</v>
      </c>
    </row>
    <row r="25" customFormat="false" ht="15" hidden="false" customHeight="false" outlineLevel="0" collapsed="false">
      <c r="A25" s="496" t="s">
        <v>1332</v>
      </c>
      <c r="B25" s="496" t="s">
        <v>1333</v>
      </c>
      <c r="C25" s="496"/>
      <c r="D25" s="497" t="n">
        <f aca="false">SUMIFS(Master!$P$2:$P$2265,Master!$O$2:$O$2265,A25)</f>
        <v>0</v>
      </c>
      <c r="E25" s="497" t="n">
        <f aca="false">SUMIFS(Master!$S$2:$S$2265,Master!$O$2:$O$2265,A25)</f>
        <v>0</v>
      </c>
      <c r="F25" s="497" t="n">
        <f aca="false">IFERROR(E25/D25,0)</f>
        <v>0</v>
      </c>
      <c r="G25" s="497" t="n">
        <f aca="false">SUMIFS(Master!$V$2:$V$2265,Master!$O$2:$O$2265,A25)</f>
        <v>0</v>
      </c>
      <c r="H25" s="497" t="n">
        <f aca="false">IFERROR(G25/D25,0)</f>
        <v>0</v>
      </c>
      <c r="I25" s="490" t="n">
        <f aca="false">H25-F25</f>
        <v>0</v>
      </c>
    </row>
    <row r="26" customFormat="false" ht="15" hidden="false" customHeight="false" outlineLevel="0" collapsed="false">
      <c r="A26" s="496" t="s">
        <v>1334</v>
      </c>
      <c r="B26" s="496" t="s">
        <v>1335</v>
      </c>
      <c r="C26" s="496"/>
      <c r="D26" s="497" t="n">
        <f aca="false">SUMIFS(Master!$P$2:$P$2265,Master!$O$2:$O$2265,A26)</f>
        <v>0</v>
      </c>
      <c r="E26" s="497" t="n">
        <f aca="false">SUMIFS(Master!$S$2:$S$2265,Master!$O$2:$O$2265,A26)</f>
        <v>0</v>
      </c>
      <c r="F26" s="497" t="n">
        <f aca="false">IFERROR(E26/D26,0)</f>
        <v>0</v>
      </c>
      <c r="G26" s="497" t="n">
        <f aca="false">SUMIFS(Master!$V$2:$V$2265,Master!$O$2:$O$2265,A26)</f>
        <v>0</v>
      </c>
      <c r="H26" s="497" t="n">
        <f aca="false">IFERROR(G26/D26,0)</f>
        <v>0</v>
      </c>
      <c r="I26" s="490" t="n">
        <f aca="false">H26-F26</f>
        <v>0</v>
      </c>
    </row>
    <row r="27" customFormat="false" ht="15" hidden="false" customHeight="false" outlineLevel="0" collapsed="false">
      <c r="A27" s="496" t="s">
        <v>1336</v>
      </c>
      <c r="B27" s="496" t="s">
        <v>1337</v>
      </c>
      <c r="C27" s="496"/>
      <c r="D27" s="497" t="n">
        <f aca="false">SUMIFS(Master!$P$2:$P$2265,Master!$O$2:$O$2265,A27)</f>
        <v>0</v>
      </c>
      <c r="E27" s="497" t="n">
        <f aca="false">SUMIFS(Master!$S$2:$S$2265,Master!$O$2:$O$2265,A27)</f>
        <v>0</v>
      </c>
      <c r="F27" s="497" t="n">
        <f aca="false">IFERROR(E27/D27,0)</f>
        <v>0</v>
      </c>
      <c r="G27" s="497" t="n">
        <f aca="false">SUMIFS(Master!$V$2:$V$2265,Master!$O$2:$O$2265,A27)</f>
        <v>0</v>
      </c>
      <c r="H27" s="497" t="n">
        <f aca="false">IFERROR(G27/D27,0)</f>
        <v>0</v>
      </c>
      <c r="I27" s="490" t="n">
        <f aca="false">H27-F27</f>
        <v>0</v>
      </c>
    </row>
    <row r="28" customFormat="false" ht="15" hidden="false" customHeight="false" outlineLevel="0" collapsed="false">
      <c r="A28" s="496" t="s">
        <v>1338</v>
      </c>
      <c r="B28" s="496" t="s">
        <v>1339</v>
      </c>
      <c r="C28" s="496"/>
      <c r="D28" s="497" t="n">
        <f aca="false">SUMIFS(Master!$P$2:$P$2265,Master!$O$2:$O$2265,A28)</f>
        <v>0</v>
      </c>
      <c r="E28" s="497" t="n">
        <f aca="false">SUMIFS(Master!$S$2:$S$2265,Master!$O$2:$O$2265,A28)</f>
        <v>0</v>
      </c>
      <c r="F28" s="497" t="n">
        <f aca="false">IFERROR(E28/D28,0)</f>
        <v>0</v>
      </c>
      <c r="G28" s="497" t="n">
        <f aca="false">SUMIFS(Master!$V$2:$V$2265,Master!$O$2:$O$2265,A28)</f>
        <v>0</v>
      </c>
      <c r="H28" s="497" t="n">
        <f aca="false">IFERROR(G28/D28,0)</f>
        <v>0</v>
      </c>
      <c r="I28" s="490" t="n">
        <f aca="false">H28-F28</f>
        <v>0</v>
      </c>
    </row>
    <row r="29" customFormat="false" ht="15" hidden="false" customHeight="false" outlineLevel="0" collapsed="false">
      <c r="A29" s="499" t="s">
        <v>1340</v>
      </c>
      <c r="B29" s="500" t="s">
        <v>1341</v>
      </c>
      <c r="C29" s="499"/>
      <c r="D29" s="497" t="n">
        <f aca="false">SUMIFS(Master!$P$2:$P$2265,Master!$O$2:$O$2265,A29)</f>
        <v>0</v>
      </c>
      <c r="E29" s="497" t="n">
        <f aca="false">SUMIFS(Master!$S$2:$S$2265,Master!$O$2:$O$2265,A29)</f>
        <v>0</v>
      </c>
      <c r="F29" s="497" t="n">
        <f aca="false">IFERROR(E29/D29,0)</f>
        <v>0</v>
      </c>
      <c r="G29" s="497" t="n">
        <f aca="false">SUMIFS(Master!$V$2:$V$2265,Master!$O$2:$O$2265,A29)</f>
        <v>0</v>
      </c>
      <c r="H29" s="497" t="n">
        <f aca="false">IFERROR(G29/D29,0)</f>
        <v>0</v>
      </c>
      <c r="I29" s="490" t="n">
        <f aca="false">H29-F29</f>
        <v>0</v>
      </c>
    </row>
    <row r="30" customFormat="false" ht="15" hidden="false" customHeight="false" outlineLevel="0" collapsed="false">
      <c r="A30" s="467" t="s">
        <v>1342</v>
      </c>
      <c r="B30" s="501" t="s">
        <v>1343</v>
      </c>
      <c r="C30" s="467"/>
      <c r="D30" s="497" t="n">
        <f aca="false">SUMIFS(Master!$P$2:$P$2265,Master!$O$2:$O$2265,A30)</f>
        <v>0</v>
      </c>
      <c r="E30" s="497" t="n">
        <f aca="false">SUMIFS(Master!$S$2:$S$2265,Master!$O$2:$O$2265,A30)</f>
        <v>0</v>
      </c>
      <c r="F30" s="497" t="n">
        <f aca="false">IFERROR(E30/D30,0)</f>
        <v>0</v>
      </c>
      <c r="G30" s="497" t="n">
        <f aca="false">SUMIFS(Master!$V$2:$V$2265,Master!$O$2:$O$2265,A30)</f>
        <v>0</v>
      </c>
      <c r="H30" s="497" t="n">
        <f aca="false">IFERROR(G30/D30,0)</f>
        <v>0</v>
      </c>
      <c r="I30" s="490" t="n">
        <f aca="false">H30-F30</f>
        <v>0</v>
      </c>
    </row>
    <row r="31" customFormat="false" ht="15" hidden="false" customHeight="false" outlineLevel="0" collapsed="false">
      <c r="A31" s="467" t="s">
        <v>1344</v>
      </c>
      <c r="B31" s="467" t="s">
        <v>1345</v>
      </c>
      <c r="C31" s="467"/>
      <c r="D31" s="497" t="n">
        <f aca="false">SUMIFS(Master!$P$2:$P$2265,Master!$O$2:$O$2265,A31)</f>
        <v>0</v>
      </c>
      <c r="E31" s="497" t="n">
        <f aca="false">SUMIFS(Master!$S$2:$S$2265,Master!$O$2:$O$2265,A31)</f>
        <v>0</v>
      </c>
      <c r="F31" s="497" t="n">
        <f aca="false">IFERROR(E31/D31,0)</f>
        <v>0</v>
      </c>
      <c r="G31" s="497" t="n">
        <f aca="false">SUMIFS(Master!$V$2:$V$2265,Master!$O$2:$O$2265,A31)</f>
        <v>0</v>
      </c>
      <c r="H31" s="497" t="n">
        <f aca="false">IFERROR(G31/D31,0)</f>
        <v>0</v>
      </c>
      <c r="I31" s="490" t="n">
        <f aca="false">H31-F31</f>
        <v>0</v>
      </c>
    </row>
    <row r="32" customFormat="false" ht="15" hidden="false" customHeight="false" outlineLevel="0" collapsed="false">
      <c r="A32" s="467" t="s">
        <v>1346</v>
      </c>
      <c r="B32" s="463" t="s">
        <v>1347</v>
      </c>
      <c r="C32" s="467"/>
      <c r="D32" s="497" t="n">
        <f aca="false">SUMIFS(Master!$P$2:$P$2265,Master!$O$2:$O$2265,A32)</f>
        <v>0</v>
      </c>
      <c r="E32" s="497" t="n">
        <f aca="false">SUMIFS(Master!$S$2:$S$2265,Master!$O$2:$O$2265,A32)</f>
        <v>0</v>
      </c>
      <c r="F32" s="497" t="n">
        <f aca="false">IFERROR(E32/D32,0)</f>
        <v>0</v>
      </c>
      <c r="G32" s="497" t="n">
        <f aca="false">SUMIFS(Master!$V$2:$V$2265,Master!$O$2:$O$2265,A32)</f>
        <v>0</v>
      </c>
      <c r="H32" s="497" t="n">
        <f aca="false">IFERROR(G32/D32,0)</f>
        <v>0</v>
      </c>
      <c r="I32" s="490" t="n">
        <f aca="false">H32-F32</f>
        <v>0</v>
      </c>
    </row>
    <row r="33" customFormat="false" ht="15" hidden="false" customHeight="false" outlineLevel="0" collapsed="false">
      <c r="A33" s="467" t="s">
        <v>1348</v>
      </c>
      <c r="B33" s="467" t="s">
        <v>1349</v>
      </c>
      <c r="C33" s="467"/>
      <c r="D33" s="497" t="n">
        <f aca="false">SUMIFS(Master!$P$2:$P$2265,Master!$O$2:$O$2265,A33)</f>
        <v>0</v>
      </c>
      <c r="E33" s="497" t="n">
        <f aca="false">SUMIFS(Master!$S$2:$S$2265,Master!$O$2:$O$2265,A33)</f>
        <v>0</v>
      </c>
      <c r="F33" s="497" t="n">
        <f aca="false">IFERROR(E33/D33,0)</f>
        <v>0</v>
      </c>
      <c r="G33" s="497" t="n">
        <f aca="false">SUMIFS(Master!$V$2:$V$2265,Master!$O$2:$O$2265,A33)</f>
        <v>0</v>
      </c>
      <c r="H33" s="497" t="n">
        <f aca="false">IFERROR(G33/D33,0)</f>
        <v>0</v>
      </c>
      <c r="I33" s="490" t="n">
        <f aca="false">H33-F33</f>
        <v>0</v>
      </c>
    </row>
    <row r="34" customFormat="false" ht="15" hidden="false" customHeight="false" outlineLevel="0" collapsed="false">
      <c r="A34" s="496" t="s">
        <v>1350</v>
      </c>
      <c r="B34" s="496" t="s">
        <v>1351</v>
      </c>
      <c r="C34" s="496"/>
      <c r="D34" s="497" t="n">
        <f aca="false">SUMIFS(Master!$P$2:$P$2265,Master!$O$2:$O$2265,A34)</f>
        <v>0</v>
      </c>
      <c r="E34" s="497" t="n">
        <f aca="false">SUMIFS(Master!$S$2:$S$2265,Master!$O$2:$O$2265,A34)</f>
        <v>0</v>
      </c>
      <c r="F34" s="497" t="n">
        <f aca="false">IFERROR(E34/D34,0)</f>
        <v>0</v>
      </c>
      <c r="G34" s="497" t="n">
        <f aca="false">SUMIFS(Master!$V$2:$V$2265,Master!$O$2:$O$2265,A34)</f>
        <v>0</v>
      </c>
      <c r="H34" s="497" t="n">
        <f aca="false">IFERROR(G34/D34,0)</f>
        <v>0</v>
      </c>
      <c r="I34" s="490" t="n">
        <f aca="false">H34-F34</f>
        <v>0</v>
      </c>
    </row>
    <row r="35" customFormat="false" ht="15" hidden="false" customHeight="false" outlineLevel="0" collapsed="false">
      <c r="A35" s="496" t="s">
        <v>1352</v>
      </c>
      <c r="B35" s="496" t="s">
        <v>1353</v>
      </c>
      <c r="C35" s="496"/>
      <c r="D35" s="497" t="n">
        <f aca="false">SUMIFS(Master!$P$2:$P$2265,Master!$O$2:$O$2265,A35)</f>
        <v>0</v>
      </c>
      <c r="E35" s="497" t="n">
        <f aca="false">SUMIFS(Master!$S$2:$S$2265,Master!$O$2:$O$2265,A35)</f>
        <v>0</v>
      </c>
      <c r="F35" s="497" t="n">
        <f aca="false">IFERROR(E35/D35,0)</f>
        <v>0</v>
      </c>
      <c r="G35" s="497" t="n">
        <f aca="false">SUMIFS(Master!$V$2:$V$2265,Master!$O$2:$O$2265,A35)</f>
        <v>0</v>
      </c>
      <c r="H35" s="497" t="n">
        <f aca="false">IFERROR(G35/D35,0)</f>
        <v>0</v>
      </c>
      <c r="I35" s="490" t="n">
        <f aca="false">H35-F35</f>
        <v>0</v>
      </c>
    </row>
    <row r="36" customFormat="false" ht="15" hidden="false" customHeight="false" outlineLevel="0" collapsed="false">
      <c r="A36" s="496" t="s">
        <v>1354</v>
      </c>
      <c r="B36" s="496" t="s">
        <v>1355</v>
      </c>
      <c r="C36" s="496"/>
      <c r="D36" s="497" t="n">
        <f aca="false">SUMIFS(Master!$P$2:$P$2265,Master!$O$2:$O$2265,A36)</f>
        <v>0</v>
      </c>
      <c r="E36" s="497" t="n">
        <f aca="false">SUMIFS(Master!$S$2:$S$2265,Master!$O$2:$O$2265,A36)</f>
        <v>0</v>
      </c>
      <c r="F36" s="497" t="n">
        <f aca="false">IFERROR(E36/D36,0)</f>
        <v>0</v>
      </c>
      <c r="G36" s="497" t="n">
        <f aca="false">SUMIFS(Master!$V$2:$V$2265,Master!$O$2:$O$2265,A36)</f>
        <v>0</v>
      </c>
      <c r="H36" s="497" t="n">
        <f aca="false">IFERROR(G36/D36,0)</f>
        <v>0</v>
      </c>
      <c r="I36" s="490" t="n">
        <f aca="false">H36-F36</f>
        <v>0</v>
      </c>
    </row>
    <row r="37" customFormat="false" ht="15" hidden="false" customHeight="false" outlineLevel="0" collapsed="false">
      <c r="A37" s="496" t="s">
        <v>1356</v>
      </c>
      <c r="B37" s="496" t="s">
        <v>1357</v>
      </c>
      <c r="C37" s="496"/>
      <c r="D37" s="497" t="n">
        <f aca="false">SUMIFS(Master!$P$2:$P$2265,Master!$O$2:$O$2265,A37)</f>
        <v>0</v>
      </c>
      <c r="E37" s="497" t="n">
        <f aca="false">SUMIFS(Master!$S$2:$S$2265,Master!$O$2:$O$2265,A37)</f>
        <v>0</v>
      </c>
      <c r="F37" s="497" t="n">
        <f aca="false">IFERROR(E37/D37,0)</f>
        <v>0</v>
      </c>
      <c r="G37" s="497" t="n">
        <f aca="false">SUMIFS(Master!$V$2:$V$2265,Master!$O$2:$O$2265,A37)</f>
        <v>0</v>
      </c>
      <c r="H37" s="497" t="n">
        <f aca="false">IFERROR(G37/D37,0)</f>
        <v>0</v>
      </c>
      <c r="I37" s="490" t="n">
        <f aca="false">H37-F37</f>
        <v>0</v>
      </c>
    </row>
    <row r="38" customFormat="false" ht="15" hidden="false" customHeight="false" outlineLevel="0" collapsed="false">
      <c r="A38" s="496" t="s">
        <v>1358</v>
      </c>
      <c r="B38" s="496" t="s">
        <v>1359</v>
      </c>
      <c r="C38" s="496"/>
      <c r="D38" s="497" t="n">
        <f aca="false">SUMIFS(Master!$P$2:$P$2265,Master!$O$2:$O$2265,A38)</f>
        <v>0</v>
      </c>
      <c r="E38" s="497" t="n">
        <f aca="false">SUMIFS(Master!$S$2:$S$2265,Master!$O$2:$O$2265,A38)</f>
        <v>0</v>
      </c>
      <c r="F38" s="497" t="n">
        <f aca="false">IFERROR(E38/D38,0)</f>
        <v>0</v>
      </c>
      <c r="G38" s="497" t="n">
        <f aca="false">SUMIFS(Master!$V$2:$V$2265,Master!$O$2:$O$2265,A38)</f>
        <v>0</v>
      </c>
      <c r="H38" s="497" t="n">
        <f aca="false">IFERROR(G38/D38,0)</f>
        <v>0</v>
      </c>
      <c r="I38" s="490" t="n">
        <f aca="false">H38-F38</f>
        <v>0</v>
      </c>
    </row>
    <row r="39" customFormat="false" ht="15" hidden="false" customHeight="false" outlineLevel="0" collapsed="false">
      <c r="A39" s="496" t="s">
        <v>1360</v>
      </c>
      <c r="B39" s="496" t="s">
        <v>1361</v>
      </c>
      <c r="C39" s="496"/>
      <c r="D39" s="497" t="n">
        <f aca="false">SUMIFS(Master!$P$2:$P$2265,Master!$O$2:$O$2265,A39)</f>
        <v>0</v>
      </c>
      <c r="E39" s="497" t="n">
        <f aca="false">SUMIFS(Master!$S$2:$S$2265,Master!$O$2:$O$2265,A39)</f>
        <v>0</v>
      </c>
      <c r="F39" s="497" t="n">
        <f aca="false">IFERROR(E39/D39,0)</f>
        <v>0</v>
      </c>
      <c r="G39" s="497" t="n">
        <f aca="false">SUMIFS(Master!$V$2:$V$2265,Master!$O$2:$O$2265,A39)</f>
        <v>0</v>
      </c>
      <c r="H39" s="497" t="n">
        <f aca="false">IFERROR(G39/D39,0)</f>
        <v>0</v>
      </c>
      <c r="I39" s="490" t="n">
        <f aca="false">H39-F39</f>
        <v>0</v>
      </c>
    </row>
    <row r="40" customFormat="false" ht="15.75" hidden="false" customHeight="false" outlineLevel="0" collapsed="false">
      <c r="A40" s="467" t="s">
        <v>1362</v>
      </c>
      <c r="B40" s="463" t="s">
        <v>1363</v>
      </c>
      <c r="C40" s="467"/>
      <c r="D40" s="497" t="n">
        <f aca="false">SUMIFS(Master!$P$2:$P$2265,Master!$O$2:$O$2265,A40)</f>
        <v>0</v>
      </c>
      <c r="E40" s="497" t="n">
        <f aca="false">SUMIFS(Master!$S$2:$S$2265,Master!$O$2:$O$2265,A40)</f>
        <v>0</v>
      </c>
      <c r="F40" s="497" t="n">
        <f aca="false">IFERROR(E40/D40,0)</f>
        <v>0</v>
      </c>
      <c r="G40" s="497" t="n">
        <f aca="false">SUMIFS(Master!$V$2:$V$2265,Master!$O$2:$O$2265,A40)</f>
        <v>0</v>
      </c>
      <c r="H40" s="497" t="n">
        <f aca="false">IFERROR(G40/D40,0)</f>
        <v>0</v>
      </c>
      <c r="I40" s="490" t="n">
        <f aca="false">H40-F40</f>
        <v>0</v>
      </c>
      <c r="J40" s="502"/>
      <c r="K40" s="503" t="n">
        <v>6.25</v>
      </c>
      <c r="L40" s="503" t="e">
        <f aca="false">K40/F40</f>
        <v>#DIV/0!</v>
      </c>
      <c r="M40" s="225" t="n">
        <f aca="false">H40/K40</f>
        <v>0</v>
      </c>
    </row>
    <row r="41" customFormat="false" ht="15" hidden="false" customHeight="false" outlineLevel="0" collapsed="false">
      <c r="A41" s="467" t="s">
        <v>1364</v>
      </c>
      <c r="B41" s="467" t="s">
        <v>1365</v>
      </c>
      <c r="C41" s="467"/>
      <c r="D41" s="497" t="n">
        <f aca="false">SUMIFS(Master!$P$2:$P$2265,Master!$O$2:$O$2265,A41)</f>
        <v>0</v>
      </c>
      <c r="E41" s="497" t="n">
        <f aca="false">SUMIFS(Master!$S$2:$S$2265,Master!$O$2:$O$2265,A41)</f>
        <v>0</v>
      </c>
      <c r="F41" s="497" t="n">
        <f aca="false">IFERROR(E41/D41,0)</f>
        <v>0</v>
      </c>
      <c r="G41" s="497" t="n">
        <f aca="false">SUMIFS(Master!$V$2:$V$2265,Master!$O$2:$O$2265,A41)</f>
        <v>0</v>
      </c>
      <c r="H41" s="497" t="n">
        <f aca="false">IFERROR(G41/D41,0)</f>
        <v>0</v>
      </c>
      <c r="I41" s="490" t="n">
        <f aca="false">H41-F41</f>
        <v>0</v>
      </c>
      <c r="J41" s="503"/>
      <c r="K41" s="503" t="n">
        <v>5.925</v>
      </c>
      <c r="L41" s="503" t="e">
        <f aca="false">K41/F41</f>
        <v>#DIV/0!</v>
      </c>
      <c r="M41" s="225" t="n">
        <f aca="false">H41/K41</f>
        <v>0</v>
      </c>
    </row>
    <row r="42" customFormat="false" ht="15" hidden="false" customHeight="false" outlineLevel="0" collapsed="false">
      <c r="A42" s="467" t="s">
        <v>1366</v>
      </c>
      <c r="B42" s="469" t="s">
        <v>1367</v>
      </c>
      <c r="C42" s="467"/>
      <c r="D42" s="497" t="n">
        <f aca="false">SUMIFS(Master!$P$2:$P$2265,Master!$O$2:$O$2265,A42)</f>
        <v>0</v>
      </c>
      <c r="E42" s="497" t="n">
        <f aca="false">SUMIFS(Master!$S$2:$S$2265,Master!$O$2:$O$2265,A42)</f>
        <v>0</v>
      </c>
      <c r="F42" s="497" t="n">
        <f aca="false">IFERROR(E42/D42,0)</f>
        <v>0</v>
      </c>
      <c r="G42" s="497" t="n">
        <f aca="false">SUMIFS(Master!$V$2:$V$2265,Master!$O$2:$O$2265,A42)</f>
        <v>0</v>
      </c>
      <c r="H42" s="497" t="n">
        <f aca="false">IFERROR(G42/D42,0)</f>
        <v>0</v>
      </c>
      <c r="I42" s="490" t="n">
        <f aca="false">H42-F42</f>
        <v>0</v>
      </c>
      <c r="J42" s="503"/>
      <c r="K42" s="503" t="n">
        <v>5.775</v>
      </c>
      <c r="L42" s="503" t="e">
        <f aca="false">K42/F42</f>
        <v>#DIV/0!</v>
      </c>
      <c r="M42" s="225" t="n">
        <f aca="false">H42/K42</f>
        <v>0</v>
      </c>
    </row>
    <row r="43" customFormat="false" ht="15.75" hidden="false" customHeight="false" outlineLevel="0" collapsed="false">
      <c r="A43" s="467" t="s">
        <v>1368</v>
      </c>
      <c r="B43" s="463" t="s">
        <v>1369</v>
      </c>
      <c r="C43" s="467"/>
      <c r="D43" s="497" t="n">
        <f aca="false">SUMIFS(Master!$P$2:$P$2265,Master!$O$2:$O$2265,A43)</f>
        <v>0</v>
      </c>
      <c r="E43" s="497" t="n">
        <f aca="false">SUMIFS(Master!$S$2:$S$2265,Master!$O$2:$O$2265,A43)</f>
        <v>0</v>
      </c>
      <c r="F43" s="497" t="n">
        <f aca="false">IFERROR(E43/D43,0)</f>
        <v>0</v>
      </c>
      <c r="G43" s="497" t="n">
        <f aca="false">SUMIFS(Master!$V$2:$V$2265,Master!$O$2:$O$2265,A43)</f>
        <v>0</v>
      </c>
      <c r="H43" s="497" t="n">
        <f aca="false">IFERROR(G43/D43,0)</f>
        <v>0</v>
      </c>
      <c r="I43" s="490" t="n">
        <f aca="false">H43-F43</f>
        <v>0</v>
      </c>
      <c r="J43" s="503"/>
      <c r="K43" s="502" t="n">
        <v>11.775</v>
      </c>
      <c r="L43" s="503" t="e">
        <f aca="false">K43/F43</f>
        <v>#DIV/0!</v>
      </c>
      <c r="M43" s="225" t="n">
        <f aca="false">H43/K43</f>
        <v>0</v>
      </c>
    </row>
    <row r="44" customFormat="false" ht="15.75" hidden="false" customHeight="false" outlineLevel="0" collapsed="false">
      <c r="A44" s="467" t="s">
        <v>1370</v>
      </c>
      <c r="B44" s="463" t="s">
        <v>1371</v>
      </c>
      <c r="C44" s="467"/>
      <c r="D44" s="497" t="n">
        <f aca="false">SUMIFS(Master!$P$2:$P$2265,Master!$O$2:$O$2265,A44)</f>
        <v>0</v>
      </c>
      <c r="E44" s="497" t="n">
        <f aca="false">SUMIFS(Master!$S$2:$S$2265,Master!$O$2:$O$2265,A44)</f>
        <v>0</v>
      </c>
      <c r="F44" s="497" t="n">
        <f aca="false">IFERROR(E44/D44,0)</f>
        <v>0</v>
      </c>
      <c r="G44" s="497" t="n">
        <f aca="false">SUMIFS(Master!$V$2:$V$2265,Master!$O$2:$O$2265,A44)</f>
        <v>0</v>
      </c>
      <c r="H44" s="497" t="n">
        <f aca="false">IFERROR(G44/D44,0)</f>
        <v>0</v>
      </c>
      <c r="I44" s="490" t="n">
        <f aca="false">H44-F44</f>
        <v>0</v>
      </c>
      <c r="J44" s="503"/>
      <c r="K44" s="504"/>
      <c r="L44" s="503"/>
      <c r="M44" s="225"/>
    </row>
    <row r="45" customFormat="false" ht="15" hidden="false" customHeight="false" outlineLevel="0" collapsed="false">
      <c r="A45" s="467" t="s">
        <v>1372</v>
      </c>
      <c r="B45" s="463" t="s">
        <v>1373</v>
      </c>
      <c r="C45" s="467"/>
      <c r="D45" s="497" t="n">
        <f aca="false">SUMIFS(Master!$P$2:$P$2265,Master!$O$2:$O$2265,A45)</f>
        <v>0</v>
      </c>
      <c r="E45" s="497" t="n">
        <f aca="false">SUMIFS(Master!$S$2:$S$2265,Master!$O$2:$O$2265,A45)</f>
        <v>0</v>
      </c>
      <c r="F45" s="497" t="n">
        <f aca="false">IFERROR(E45/D45,0)</f>
        <v>0</v>
      </c>
      <c r="G45" s="497" t="n">
        <f aca="false">SUMIFS(Master!$V$2:$V$2265,Master!$O$2:$O$2265,A45)</f>
        <v>0</v>
      </c>
      <c r="H45" s="497" t="n">
        <f aca="false">IFERROR(G45/D45,0)</f>
        <v>0</v>
      </c>
      <c r="I45" s="490" t="n">
        <f aca="false">H45-F45</f>
        <v>0</v>
      </c>
      <c r="J45" s="503"/>
      <c r="K45" s="503"/>
      <c r="L45" s="503"/>
      <c r="M45" s="225"/>
    </row>
    <row r="46" customFormat="false" ht="15" hidden="false" customHeight="false" outlineLevel="0" collapsed="false">
      <c r="A46" s="467" t="s">
        <v>1374</v>
      </c>
      <c r="B46" s="463" t="s">
        <v>1375</v>
      </c>
      <c r="C46" s="467"/>
      <c r="D46" s="497" t="n">
        <f aca="false">SUMIFS(Master!$P$2:$P$2265,Master!$O$2:$O$2265,A46)</f>
        <v>0</v>
      </c>
      <c r="E46" s="497" t="n">
        <f aca="false">SUMIFS(Master!$S$2:$S$2265,Master!$O$2:$O$2265,A46)</f>
        <v>0</v>
      </c>
      <c r="F46" s="497" t="n">
        <f aca="false">IFERROR(E46/D46,0)</f>
        <v>0</v>
      </c>
      <c r="G46" s="497" t="n">
        <f aca="false">SUMIFS(Master!$V$2:$V$2265,Master!$O$2:$O$2265,A46)</f>
        <v>0</v>
      </c>
      <c r="H46" s="497" t="n">
        <f aca="false">IFERROR(G46/D46,0)</f>
        <v>0</v>
      </c>
      <c r="I46" s="490" t="n">
        <f aca="false">H46-F46</f>
        <v>0</v>
      </c>
      <c r="J46" s="225"/>
      <c r="K46" s="503" t="n">
        <v>31.8</v>
      </c>
      <c r="L46" s="503" t="e">
        <f aca="false">K46/F46</f>
        <v>#DIV/0!</v>
      </c>
      <c r="M46" s="225" t="n">
        <f aca="false">H46/K46</f>
        <v>0</v>
      </c>
    </row>
    <row r="47" customFormat="false" ht="15" hidden="false" customHeight="false" outlineLevel="0" collapsed="false">
      <c r="A47" s="467" t="s">
        <v>1376</v>
      </c>
      <c r="B47" s="463" t="s">
        <v>1377</v>
      </c>
      <c r="C47" s="467"/>
      <c r="D47" s="497" t="n">
        <f aca="false">SUMIFS(Master!$P$2:$P$2265,Master!$O$2:$O$2265,A47)</f>
        <v>0</v>
      </c>
      <c r="E47" s="497" t="n">
        <f aca="false">SUMIFS(Master!$S$2:$S$2265,Master!$O$2:$O$2265,A47)</f>
        <v>0</v>
      </c>
      <c r="F47" s="497" t="n">
        <f aca="false">IFERROR(E47/D47,0)</f>
        <v>0</v>
      </c>
      <c r="G47" s="497" t="n">
        <f aca="false">SUMIFS(Master!$V$2:$V$2265,Master!$O$2:$O$2265,A47)</f>
        <v>0</v>
      </c>
      <c r="H47" s="497" t="n">
        <f aca="false">IFERROR(G47/D47,0)</f>
        <v>0</v>
      </c>
      <c r="I47" s="490" t="n">
        <f aca="false">H47-F47</f>
        <v>0</v>
      </c>
      <c r="J47" s="225"/>
      <c r="K47" s="503" t="n">
        <v>21.975</v>
      </c>
      <c r="L47" s="503" t="e">
        <f aca="false">K47/F47</f>
        <v>#DIV/0!</v>
      </c>
      <c r="M47" s="225" t="n">
        <f aca="false">H47/K47</f>
        <v>0</v>
      </c>
    </row>
    <row r="48" customFormat="false" ht="15" hidden="false" customHeight="false" outlineLevel="0" collapsed="false">
      <c r="A48" s="467" t="s">
        <v>1378</v>
      </c>
      <c r="B48" s="467" t="s">
        <v>1379</v>
      </c>
      <c r="C48" s="467"/>
      <c r="D48" s="497" t="n">
        <f aca="false">SUMIFS(Master!$P$2:$P$2265,Master!$O$2:$O$2265,A48)</f>
        <v>0</v>
      </c>
      <c r="E48" s="497" t="n">
        <f aca="false">SUMIFS(Master!$S$2:$S$2265,Master!$O$2:$O$2265,A48)</f>
        <v>0</v>
      </c>
      <c r="F48" s="497" t="n">
        <f aca="false">IFERROR(E48/D48,0)</f>
        <v>0</v>
      </c>
      <c r="G48" s="497" t="n">
        <f aca="false">SUMIFS(Master!$V$2:$V$2265,Master!$O$2:$O$2265,A48)</f>
        <v>0</v>
      </c>
      <c r="H48" s="497" t="n">
        <f aca="false">IFERROR(G48/D48,0)</f>
        <v>0</v>
      </c>
      <c r="I48" s="490" t="n">
        <f aca="false">H48-F48</f>
        <v>0</v>
      </c>
      <c r="J48" s="225"/>
      <c r="K48" s="225"/>
      <c r="L48" s="503"/>
      <c r="M48" s="225"/>
    </row>
    <row r="49" customFormat="false" ht="15" hidden="false" customHeight="false" outlineLevel="0" collapsed="false">
      <c r="A49" s="467" t="s">
        <v>1380</v>
      </c>
      <c r="B49" s="469" t="s">
        <v>1381</v>
      </c>
      <c r="C49" s="467"/>
      <c r="D49" s="497" t="n">
        <f aca="false">SUMIFS(Master!$P$2:$P$2265,Master!$O$2:$O$2265,A49)</f>
        <v>0</v>
      </c>
      <c r="E49" s="497" t="n">
        <f aca="false">SUMIFS(Master!$S$2:$S$2265,Master!$O$2:$O$2265,A49)</f>
        <v>0</v>
      </c>
      <c r="F49" s="497" t="n">
        <f aca="false">IFERROR(E49/D49,0)</f>
        <v>0</v>
      </c>
      <c r="G49" s="497" t="n">
        <f aca="false">SUMIFS(Master!$V$2:$V$2265,Master!$O$2:$O$2265,A49)</f>
        <v>0</v>
      </c>
      <c r="H49" s="497" t="n">
        <f aca="false">IFERROR(G49/D49,0)</f>
        <v>0</v>
      </c>
      <c r="I49" s="490" t="n">
        <f aca="false">H49-F49</f>
        <v>0</v>
      </c>
      <c r="J49" s="225"/>
      <c r="K49" s="225" t="n">
        <v>19.275</v>
      </c>
      <c r="L49" s="503" t="e">
        <f aca="false">K49/F49</f>
        <v>#DIV/0!</v>
      </c>
      <c r="M49" s="225" t="n">
        <f aca="false">H49/K49</f>
        <v>0</v>
      </c>
    </row>
    <row r="50" customFormat="false" ht="15" hidden="false" customHeight="false" outlineLevel="0" collapsed="false">
      <c r="A50" s="467" t="s">
        <v>1382</v>
      </c>
      <c r="B50" s="467" t="s">
        <v>1383</v>
      </c>
      <c r="C50" s="467"/>
      <c r="D50" s="497" t="n">
        <f aca="false">SUMIFS(Master!$P$2:$P$2265,Master!$O$2:$O$2265,A50)</f>
        <v>0</v>
      </c>
      <c r="E50" s="497" t="n">
        <f aca="false">SUMIFS(Master!$S$2:$S$2265,Master!$O$2:$O$2265,A50)</f>
        <v>0</v>
      </c>
      <c r="F50" s="497" t="n">
        <f aca="false">IFERROR(E50/D50,0)</f>
        <v>0</v>
      </c>
      <c r="G50" s="497" t="n">
        <f aca="false">SUMIFS(Master!$V$2:$V$2265,Master!$O$2:$O$2265,A50)</f>
        <v>0</v>
      </c>
      <c r="H50" s="497" t="n">
        <f aca="false">IFERROR(G50/D50,0)</f>
        <v>0</v>
      </c>
      <c r="I50" s="490" t="n">
        <f aca="false">H50-F50</f>
        <v>0</v>
      </c>
      <c r="J50" s="225"/>
      <c r="K50" s="503" t="n">
        <v>49.95</v>
      </c>
      <c r="L50" s="503" t="e">
        <f aca="false">K50/F50</f>
        <v>#DIV/0!</v>
      </c>
      <c r="M50" s="225" t="n">
        <f aca="false">H50/K50</f>
        <v>0</v>
      </c>
    </row>
    <row r="51" customFormat="false" ht="15" hidden="false" customHeight="false" outlineLevel="0" collapsed="false">
      <c r="A51" s="467" t="s">
        <v>1384</v>
      </c>
      <c r="B51" s="467" t="s">
        <v>1385</v>
      </c>
      <c r="C51" s="467"/>
      <c r="D51" s="497" t="n">
        <f aca="false">SUMIFS(Master!$P$2:$P$2265,Master!$O$2:$O$2265,A51)</f>
        <v>0</v>
      </c>
      <c r="E51" s="497" t="n">
        <f aca="false">SUMIFS(Master!$S$2:$S$2265,Master!$O$2:$O$2265,A51)</f>
        <v>0</v>
      </c>
      <c r="F51" s="497" t="n">
        <f aca="false">IFERROR(E51/D51,0)</f>
        <v>0</v>
      </c>
      <c r="G51" s="497" t="n">
        <f aca="false">SUMIFS(Master!$V$2:$V$2265,Master!$O$2:$O$2265,A51)</f>
        <v>0</v>
      </c>
      <c r="H51" s="497" t="n">
        <f aca="false">IFERROR(G51/D51,0)</f>
        <v>0</v>
      </c>
      <c r="I51" s="490" t="n">
        <f aca="false">H51-F51</f>
        <v>0</v>
      </c>
      <c r="J51" s="225"/>
      <c r="K51" s="503" t="n">
        <v>33</v>
      </c>
      <c r="L51" s="503" t="e">
        <f aca="false">K51/F51</f>
        <v>#DIV/0!</v>
      </c>
      <c r="M51" s="225" t="n">
        <f aca="false">H51/K51</f>
        <v>0</v>
      </c>
    </row>
    <row r="52" customFormat="false" ht="15" hidden="false" customHeight="false" outlineLevel="0" collapsed="false">
      <c r="A52" s="467" t="s">
        <v>1386</v>
      </c>
      <c r="B52" s="467" t="s">
        <v>1387</v>
      </c>
      <c r="C52" s="467"/>
      <c r="D52" s="497" t="n">
        <f aca="false">SUMIFS(Master!$P$2:$P$2265,Master!$O$2:$O$2265,A52)</f>
        <v>0</v>
      </c>
      <c r="E52" s="497" t="n">
        <f aca="false">SUMIFS(Master!$S$2:$S$2265,Master!$O$2:$O$2265,A52)</f>
        <v>0</v>
      </c>
      <c r="F52" s="497" t="n">
        <f aca="false">IFERROR(E52/D52,0)</f>
        <v>0</v>
      </c>
      <c r="G52" s="497" t="n">
        <f aca="false">SUMIFS(Master!$V$2:$V$2265,Master!$O$2:$O$2265,A52)</f>
        <v>0</v>
      </c>
      <c r="H52" s="497" t="n">
        <f aca="false">IFERROR(G52/D52,0)</f>
        <v>0</v>
      </c>
      <c r="I52" s="490" t="n">
        <f aca="false">H52-F52</f>
        <v>0</v>
      </c>
      <c r="J52" s="225"/>
      <c r="K52" s="503"/>
      <c r="L52" s="503"/>
      <c r="M52" s="225"/>
    </row>
    <row r="53" customFormat="false" ht="15" hidden="false" customHeight="false" outlineLevel="0" collapsed="false">
      <c r="A53" s="467" t="s">
        <v>1388</v>
      </c>
      <c r="B53" s="469" t="s">
        <v>1389</v>
      </c>
      <c r="C53" s="467"/>
      <c r="D53" s="497" t="n">
        <f aca="false">SUMIFS(Master!$P$2:$P$2265,Master!$O$2:$O$2265,A53)</f>
        <v>0</v>
      </c>
      <c r="E53" s="497" t="n">
        <f aca="false">SUMIFS(Master!$S$2:$S$2265,Master!$O$2:$O$2265,A53)</f>
        <v>0</v>
      </c>
      <c r="F53" s="497" t="n">
        <f aca="false">IFERROR(E53/D53,0)</f>
        <v>0</v>
      </c>
      <c r="G53" s="497" t="n">
        <f aca="false">SUMIFS(Master!$V$2:$V$2265,Master!$O$2:$O$2265,A53)</f>
        <v>0</v>
      </c>
      <c r="H53" s="497" t="n">
        <f aca="false">IFERROR(G53/D53,0)</f>
        <v>0</v>
      </c>
      <c r="I53" s="490" t="n">
        <f aca="false">H53-F53</f>
        <v>0</v>
      </c>
      <c r="J53" s="225"/>
      <c r="K53" s="503" t="n">
        <v>29.1</v>
      </c>
      <c r="L53" s="503" t="e">
        <f aca="false">K53/F53</f>
        <v>#DIV/0!</v>
      </c>
      <c r="M53" s="225" t="n">
        <f aca="false">H53/K53</f>
        <v>0</v>
      </c>
    </row>
    <row r="54" customFormat="false" ht="15" hidden="false" customHeight="false" outlineLevel="0" collapsed="false">
      <c r="A54" s="467" t="s">
        <v>1390</v>
      </c>
      <c r="B54" s="467" t="s">
        <v>1391</v>
      </c>
      <c r="C54" s="467"/>
      <c r="D54" s="497" t="n">
        <f aca="false">SUMIFS(Master!$P$2:$P$2265,Master!$O$2:$O$2265,A54)</f>
        <v>0</v>
      </c>
      <c r="E54" s="497" t="n">
        <f aca="false">SUMIFS(Master!$S$2:$S$2265,Master!$O$2:$O$2265,A54)</f>
        <v>0</v>
      </c>
      <c r="F54" s="497" t="n">
        <f aca="false">IFERROR(E54/D54,0)</f>
        <v>0</v>
      </c>
      <c r="G54" s="497" t="n">
        <f aca="false">SUMIFS(Master!$V$2:$V$2265,Master!$O$2:$O$2265,A54)</f>
        <v>0</v>
      </c>
      <c r="H54" s="497" t="n">
        <f aca="false">IFERROR(G54/D54,0)</f>
        <v>0</v>
      </c>
      <c r="I54" s="490" t="n">
        <f aca="false">H54-F54</f>
        <v>0</v>
      </c>
      <c r="J54" s="225"/>
      <c r="K54" s="503" t="n">
        <v>80.25</v>
      </c>
      <c r="L54" s="503" t="e">
        <f aca="false">K54/F54</f>
        <v>#DIV/0!</v>
      </c>
      <c r="M54" s="225" t="n">
        <f aca="false">H54/K54</f>
        <v>0</v>
      </c>
    </row>
    <row r="55" customFormat="false" ht="15" hidden="false" customHeight="false" outlineLevel="0" collapsed="false">
      <c r="A55" s="467" t="s">
        <v>1392</v>
      </c>
      <c r="B55" s="467" t="s">
        <v>1393</v>
      </c>
      <c r="C55" s="467"/>
      <c r="D55" s="497" t="n">
        <f aca="false">SUMIFS(Master!$P$2:$P$2265,Master!$O$2:$O$2265,A55)</f>
        <v>0</v>
      </c>
      <c r="E55" s="497" t="n">
        <f aca="false">SUMIFS(Master!$S$2:$S$2265,Master!$O$2:$O$2265,A55)</f>
        <v>0</v>
      </c>
      <c r="F55" s="497" t="n">
        <f aca="false">IFERROR(E55/D55,0)</f>
        <v>0</v>
      </c>
      <c r="G55" s="497" t="n">
        <f aca="false">SUMIFS(Master!$V$2:$V$2265,Master!$O$2:$O$2265,A55)</f>
        <v>0</v>
      </c>
      <c r="H55" s="497" t="n">
        <f aca="false">IFERROR(G55/D55,0)</f>
        <v>0</v>
      </c>
      <c r="I55" s="490" t="n">
        <f aca="false">H55-F55</f>
        <v>0</v>
      </c>
      <c r="J55" s="225"/>
      <c r="K55" s="503" t="n">
        <v>57.075</v>
      </c>
      <c r="L55" s="503" t="e">
        <f aca="false">K55/F55</f>
        <v>#DIV/0!</v>
      </c>
      <c r="M55" s="225" t="n">
        <f aca="false">H55/K55</f>
        <v>0</v>
      </c>
    </row>
    <row r="56" customFormat="false" ht="15" hidden="false" customHeight="false" outlineLevel="0" collapsed="false">
      <c r="A56" s="467" t="s">
        <v>1394</v>
      </c>
      <c r="B56" s="467" t="s">
        <v>1395</v>
      </c>
      <c r="C56" s="467"/>
      <c r="D56" s="497" t="n">
        <f aca="false">SUMIFS(Master!$P$2:$P$2265,Master!$O$2:$O$2265,A56)</f>
        <v>0</v>
      </c>
      <c r="E56" s="497" t="n">
        <f aca="false">SUMIFS(Master!$S$2:$S$2265,Master!$O$2:$O$2265,A56)</f>
        <v>0</v>
      </c>
      <c r="F56" s="497" t="n">
        <f aca="false">IFERROR(E56/D56,0)</f>
        <v>0</v>
      </c>
      <c r="G56" s="497" t="n">
        <f aca="false">SUMIFS(Master!$V$2:$V$2265,Master!$O$2:$O$2265,A56)</f>
        <v>0</v>
      </c>
      <c r="H56" s="497" t="n">
        <f aca="false">IFERROR(G56/D56,0)</f>
        <v>0</v>
      </c>
      <c r="I56" s="490" t="n">
        <f aca="false">H56-F56</f>
        <v>0</v>
      </c>
      <c r="J56" s="225"/>
      <c r="K56" s="503"/>
      <c r="L56" s="503"/>
      <c r="M56" s="225"/>
    </row>
    <row r="57" customFormat="false" ht="15" hidden="false" customHeight="false" outlineLevel="0" collapsed="false">
      <c r="A57" s="467" t="s">
        <v>1396</v>
      </c>
      <c r="B57" s="467" t="s">
        <v>1397</v>
      </c>
      <c r="C57" s="467"/>
      <c r="D57" s="497" t="n">
        <f aca="false">SUMIFS(Master!$P$2:$P$2265,Master!$O$2:$O$2265,A57)</f>
        <v>0</v>
      </c>
      <c r="E57" s="497" t="n">
        <f aca="false">SUMIFS(Master!$S$2:$S$2265,Master!$O$2:$O$2265,A57)</f>
        <v>0</v>
      </c>
      <c r="F57" s="497" t="n">
        <f aca="false">IFERROR(E57/D57,0)</f>
        <v>0</v>
      </c>
      <c r="G57" s="497" t="n">
        <f aca="false">SUMIFS(Master!$V$2:$V$2265,Master!$O$2:$O$2265,A57)</f>
        <v>0</v>
      </c>
      <c r="H57" s="497" t="n">
        <f aca="false">IFERROR(G57/D57,0)</f>
        <v>0</v>
      </c>
      <c r="I57" s="490" t="n">
        <f aca="false">H57-F57</f>
        <v>0</v>
      </c>
      <c r="J57" s="225"/>
      <c r="K57" s="503" t="n">
        <v>48.6</v>
      </c>
      <c r="L57" s="503" t="e">
        <f aca="false">K57/F57</f>
        <v>#DIV/0!</v>
      </c>
      <c r="M57" s="225" t="n">
        <f aca="false">H57/K57</f>
        <v>0</v>
      </c>
    </row>
    <row r="58" customFormat="false" ht="15" hidden="false" customHeight="false" outlineLevel="0" collapsed="false">
      <c r="A58" s="467" t="s">
        <v>1398</v>
      </c>
      <c r="B58" s="463" t="s">
        <v>1399</v>
      </c>
      <c r="C58" s="467"/>
      <c r="D58" s="497" t="n">
        <f aca="false">SUMIFS(Master!$P$2:$P$2265,Master!$O$2:$O$2265,A58)</f>
        <v>0</v>
      </c>
      <c r="E58" s="497" t="n">
        <f aca="false">SUMIFS(Master!$S$2:$S$2265,Master!$O$2:$O$2265,A58)</f>
        <v>0</v>
      </c>
      <c r="F58" s="497" t="n">
        <f aca="false">IFERROR(E58/D58,0)</f>
        <v>0</v>
      </c>
      <c r="G58" s="497" t="n">
        <f aca="false">SUMIFS(Master!$V$2:$V$2265,Master!$O$2:$O$2265,A58)</f>
        <v>0</v>
      </c>
      <c r="H58" s="497" t="n">
        <f aca="false">IFERROR(G58/D58,0)</f>
        <v>0</v>
      </c>
      <c r="I58" s="490" t="n">
        <f aca="false">H58-F58</f>
        <v>0</v>
      </c>
    </row>
    <row r="59" customFormat="false" ht="15" hidden="false" customHeight="false" outlineLevel="0" collapsed="false">
      <c r="A59" s="496" t="s">
        <v>1400</v>
      </c>
      <c r="B59" s="496" t="s">
        <v>1401</v>
      </c>
      <c r="C59" s="496"/>
      <c r="D59" s="497" t="n">
        <f aca="false">SUMIFS(Master!$P$2:$P$2265,Master!$O$2:$O$2265,A59)</f>
        <v>0</v>
      </c>
      <c r="E59" s="497" t="n">
        <f aca="false">SUMIFS(Master!$S$2:$S$2265,Master!$O$2:$O$2265,A59)</f>
        <v>0</v>
      </c>
      <c r="F59" s="497" t="n">
        <f aca="false">IFERROR(E59/D59,0)</f>
        <v>0</v>
      </c>
      <c r="G59" s="497" t="n">
        <f aca="false">SUMIFS(Master!$V$2:$V$2265,Master!$O$2:$O$2265,A59)</f>
        <v>0</v>
      </c>
      <c r="H59" s="497" t="n">
        <f aca="false">IFERROR(G59/D59,0)</f>
        <v>0</v>
      </c>
      <c r="I59" s="490" t="n">
        <f aca="false">H59-F59</f>
        <v>0</v>
      </c>
    </row>
    <row r="60" customFormat="false" ht="15" hidden="false" customHeight="false" outlineLevel="0" collapsed="false">
      <c r="A60" s="496" t="s">
        <v>1402</v>
      </c>
      <c r="B60" s="498" t="s">
        <v>1403</v>
      </c>
      <c r="C60" s="496"/>
      <c r="D60" s="497" t="n">
        <f aca="false">SUMIFS(Master!$P$2:$P$2265,Master!$O$2:$O$2265,A60)</f>
        <v>0</v>
      </c>
      <c r="E60" s="497" t="n">
        <f aca="false">SUMIFS(Master!$S$2:$S$2265,Master!$O$2:$O$2265,A60)</f>
        <v>0</v>
      </c>
      <c r="F60" s="497" t="n">
        <f aca="false">IFERROR(E60/D60,0)</f>
        <v>0</v>
      </c>
      <c r="G60" s="497" t="n">
        <f aca="false">SUMIFS(Master!$V$2:$V$2265,Master!$O$2:$O$2265,A60)</f>
        <v>0</v>
      </c>
      <c r="H60" s="497" t="n">
        <f aca="false">IFERROR(G60/D60,0)</f>
        <v>0</v>
      </c>
      <c r="I60" s="490" t="n">
        <f aca="false">H60-F60</f>
        <v>0</v>
      </c>
    </row>
    <row r="61" customFormat="false" ht="15" hidden="false" customHeight="false" outlineLevel="0" collapsed="false">
      <c r="A61" s="496" t="s">
        <v>1404</v>
      </c>
      <c r="B61" s="496" t="s">
        <v>1405</v>
      </c>
      <c r="C61" s="496"/>
      <c r="D61" s="497" t="n">
        <f aca="false">SUMIFS(Master!$P$2:$P$2265,Master!$O$2:$O$2265,A61)</f>
        <v>0</v>
      </c>
      <c r="E61" s="497" t="n">
        <f aca="false">SUMIFS(Master!$S$2:$S$2265,Master!$O$2:$O$2265,A61)</f>
        <v>0</v>
      </c>
      <c r="F61" s="497" t="n">
        <f aca="false">IFERROR(E61/D61,0)</f>
        <v>0</v>
      </c>
      <c r="G61" s="497" t="n">
        <f aca="false">SUMIFS(Master!$V$2:$V$2265,Master!$O$2:$O$2265,A61)</f>
        <v>0</v>
      </c>
      <c r="H61" s="497" t="n">
        <f aca="false">IFERROR(G61/D61,0)</f>
        <v>0</v>
      </c>
      <c r="I61" s="490" t="n">
        <f aca="false">H61-F61</f>
        <v>0</v>
      </c>
    </row>
    <row r="62" customFormat="false" ht="15" hidden="false" customHeight="false" outlineLevel="0" collapsed="false">
      <c r="A62" s="496" t="s">
        <v>1406</v>
      </c>
      <c r="B62" s="496" t="s">
        <v>1407</v>
      </c>
      <c r="C62" s="496"/>
      <c r="D62" s="497" t="n">
        <f aca="false">SUMIFS(Master!$P$2:$P$2265,Master!$O$2:$O$2265,A62)</f>
        <v>0</v>
      </c>
      <c r="E62" s="497" t="n">
        <f aca="false">SUMIFS(Master!$S$2:$S$2265,Master!$O$2:$O$2265,A62)</f>
        <v>0</v>
      </c>
      <c r="F62" s="497" t="n">
        <f aca="false">IFERROR(E62/D62,0)</f>
        <v>0</v>
      </c>
      <c r="G62" s="497" t="n">
        <f aca="false">SUMIFS(Master!$V$2:$V$2265,Master!$O$2:$O$2265,A62)</f>
        <v>0</v>
      </c>
      <c r="H62" s="497" t="n">
        <f aca="false">IFERROR(G62/D62,0)</f>
        <v>0</v>
      </c>
      <c r="I62" s="490" t="n">
        <f aca="false">H62-F62</f>
        <v>0</v>
      </c>
    </row>
    <row r="63" customFormat="false" ht="15" hidden="false" customHeight="false" outlineLevel="0" collapsed="false">
      <c r="A63" s="496" t="s">
        <v>1408</v>
      </c>
      <c r="B63" s="496" t="s">
        <v>1409</v>
      </c>
      <c r="C63" s="496"/>
      <c r="D63" s="497" t="n">
        <f aca="false">SUMIFS(Master!$P$2:$P$2265,Master!$O$2:$O$2265,A63)</f>
        <v>0</v>
      </c>
      <c r="E63" s="497" t="n">
        <f aca="false">SUMIFS(Master!$S$2:$S$2265,Master!$O$2:$O$2265,A63)</f>
        <v>0</v>
      </c>
      <c r="F63" s="497" t="n">
        <f aca="false">IFERROR(E63/D63,0)</f>
        <v>0</v>
      </c>
      <c r="G63" s="497" t="n">
        <f aca="false">SUMIFS(Master!$V$2:$V$2265,Master!$O$2:$O$2265,A63)</f>
        <v>0</v>
      </c>
      <c r="H63" s="497" t="n">
        <f aca="false">IFERROR(G63/D63,0)</f>
        <v>0</v>
      </c>
      <c r="I63" s="490" t="n">
        <f aca="false">H63-F63</f>
        <v>0</v>
      </c>
    </row>
    <row r="64" customFormat="false" ht="15" hidden="false" customHeight="false" outlineLevel="0" collapsed="false">
      <c r="A64" s="467" t="s">
        <v>1410</v>
      </c>
      <c r="B64" s="463" t="s">
        <v>1411</v>
      </c>
      <c r="C64" s="467"/>
      <c r="D64" s="497" t="n">
        <f aca="false">SUMIFS(Master!$P$2:$P$2265,Master!$O$2:$O$2265,A64)</f>
        <v>0</v>
      </c>
      <c r="E64" s="497" t="n">
        <f aca="false">SUMIFS(Master!$S$2:$S$2265,Master!$O$2:$O$2265,A64)</f>
        <v>0</v>
      </c>
      <c r="F64" s="497" t="n">
        <f aca="false">IFERROR(E64/D64,0)</f>
        <v>0</v>
      </c>
      <c r="G64" s="497" t="n">
        <f aca="false">SUMIFS(Master!$V$2:$V$2265,Master!$O$2:$O$2265,A64)</f>
        <v>0</v>
      </c>
      <c r="H64" s="497" t="n">
        <f aca="false">IFERROR(G64/D64,0)</f>
        <v>0</v>
      </c>
      <c r="I64" s="490" t="n">
        <f aca="false">H64-F64</f>
        <v>0</v>
      </c>
    </row>
    <row r="65" customFormat="false" ht="15" hidden="false" customHeight="false" outlineLevel="0" collapsed="false">
      <c r="A65" s="467" t="s">
        <v>1412</v>
      </c>
      <c r="B65" s="467" t="s">
        <v>1413</v>
      </c>
      <c r="C65" s="467"/>
      <c r="D65" s="497" t="n">
        <f aca="false">SUMIFS(Master!$P$2:$P$2265,Master!$O$2:$O$2265,A65)</f>
        <v>0</v>
      </c>
      <c r="E65" s="497" t="n">
        <f aca="false">SUMIFS(Master!$S$2:$S$2265,Master!$O$2:$O$2265,A65)</f>
        <v>0</v>
      </c>
      <c r="F65" s="497" t="n">
        <f aca="false">IFERROR(E65/D65,0)</f>
        <v>0</v>
      </c>
      <c r="G65" s="497" t="n">
        <f aca="false">SUMIFS(Master!$V$2:$V$2265,Master!$O$2:$O$2265,A65)</f>
        <v>0</v>
      </c>
      <c r="H65" s="497" t="n">
        <f aca="false">IFERROR(G65/D65,0)</f>
        <v>0</v>
      </c>
      <c r="I65" s="490" t="n">
        <f aca="false">H65-F65</f>
        <v>0</v>
      </c>
    </row>
    <row r="66" customFormat="false" ht="15" hidden="false" customHeight="false" outlineLevel="0" collapsed="false">
      <c r="A66" s="467" t="s">
        <v>1414</v>
      </c>
      <c r="B66" s="463" t="s">
        <v>1415</v>
      </c>
      <c r="C66" s="467"/>
      <c r="D66" s="497" t="n">
        <f aca="false">SUMIFS(Master!$P$2:$P$2265,Master!$O$2:$O$2265,A66)</f>
        <v>0</v>
      </c>
      <c r="E66" s="497" t="n">
        <f aca="false">SUMIFS(Master!$S$2:$S$2265,Master!$O$2:$O$2265,A66)</f>
        <v>0</v>
      </c>
      <c r="F66" s="497" t="n">
        <f aca="false">IFERROR(E66/D66,0)</f>
        <v>0</v>
      </c>
      <c r="G66" s="497" t="n">
        <f aca="false">SUMIFS(Master!$V$2:$V$2265,Master!$O$2:$O$2265,A66)</f>
        <v>0</v>
      </c>
      <c r="H66" s="497" t="n">
        <f aca="false">IFERROR(G66/D66,0)</f>
        <v>0</v>
      </c>
      <c r="I66" s="490" t="n">
        <f aca="false">H66-F66</f>
        <v>0</v>
      </c>
    </row>
    <row r="67" customFormat="false" ht="15" hidden="false" customHeight="false" outlineLevel="0" collapsed="false">
      <c r="A67" s="467" t="s">
        <v>1416</v>
      </c>
      <c r="B67" s="469" t="s">
        <v>1417</v>
      </c>
      <c r="C67" s="467"/>
      <c r="D67" s="497" t="n">
        <f aca="false">SUMIFS(Master!$P$2:$P$2265,Master!$O$2:$O$2265,A67)</f>
        <v>0</v>
      </c>
      <c r="E67" s="497" t="n">
        <f aca="false">SUMIFS(Master!$S$2:$S$2265,Master!$O$2:$O$2265,A67)</f>
        <v>0</v>
      </c>
      <c r="F67" s="497" t="n">
        <f aca="false">IFERROR(E67/D67,0)</f>
        <v>0</v>
      </c>
      <c r="G67" s="497" t="n">
        <f aca="false">SUMIFS(Master!$V$2:$V$2265,Master!$O$2:$O$2265,A67)</f>
        <v>0</v>
      </c>
      <c r="H67" s="497" t="n">
        <f aca="false">IFERROR(G67/D67,0)</f>
        <v>0</v>
      </c>
      <c r="I67" s="490" t="n">
        <f aca="false">H67-F67</f>
        <v>0</v>
      </c>
    </row>
    <row r="68" customFormat="false" ht="15" hidden="false" customHeight="false" outlineLevel="0" collapsed="false">
      <c r="A68" s="467" t="s">
        <v>1418</v>
      </c>
      <c r="B68" s="463" t="s">
        <v>1419</v>
      </c>
      <c r="C68" s="467"/>
      <c r="D68" s="497" t="n">
        <f aca="false">SUMIFS(Master!$P$2:$P$2265,Master!$O$2:$O$2265,A68)</f>
        <v>0</v>
      </c>
      <c r="E68" s="497" t="n">
        <f aca="false">SUMIFS(Master!$S$2:$S$2265,Master!$O$2:$O$2265,A68)</f>
        <v>0</v>
      </c>
      <c r="F68" s="497" t="n">
        <f aca="false">IFERROR(E68/D68,0)</f>
        <v>0</v>
      </c>
      <c r="G68" s="497" t="n">
        <f aca="false">SUMIFS(Master!$V$2:$V$2265,Master!$O$2:$O$2265,A68)</f>
        <v>0</v>
      </c>
      <c r="H68" s="497" t="n">
        <f aca="false">IFERROR(G68/D68,0)</f>
        <v>0</v>
      </c>
      <c r="I68" s="490" t="n">
        <f aca="false">H68-F68</f>
        <v>0</v>
      </c>
    </row>
    <row r="69" customFormat="false" ht="15" hidden="false" customHeight="false" outlineLevel="0" collapsed="false">
      <c r="A69" s="467" t="s">
        <v>1420</v>
      </c>
      <c r="B69" s="463" t="s">
        <v>1421</v>
      </c>
      <c r="C69" s="467"/>
      <c r="D69" s="497" t="n">
        <f aca="false">SUMIFS(Master!$P$2:$P$2265,Master!$O$2:$O$2265,A69)</f>
        <v>0</v>
      </c>
      <c r="E69" s="497" t="n">
        <f aca="false">SUMIFS(Master!$S$2:$S$2265,Master!$O$2:$O$2265,A69)</f>
        <v>0</v>
      </c>
      <c r="F69" s="497" t="n">
        <f aca="false">IFERROR(E69/D69,0)</f>
        <v>0</v>
      </c>
      <c r="G69" s="497" t="n">
        <f aca="false">SUMIFS(Master!$V$2:$V$2265,Master!$O$2:$O$2265,A69)</f>
        <v>0</v>
      </c>
      <c r="H69" s="497" t="n">
        <f aca="false">IFERROR(G69/D69,0)</f>
        <v>0</v>
      </c>
      <c r="I69" s="490" t="n">
        <f aca="false">H69-F69</f>
        <v>0</v>
      </c>
    </row>
    <row r="70" customFormat="false" ht="15" hidden="false" customHeight="false" outlineLevel="0" collapsed="false">
      <c r="A70" s="467" t="s">
        <v>1422</v>
      </c>
      <c r="B70" s="463" t="s">
        <v>1423</v>
      </c>
      <c r="C70" s="467"/>
      <c r="D70" s="497" t="n">
        <f aca="false">SUMIFS(Master!$P$2:$P$2265,Master!$O$2:$O$2265,A70)</f>
        <v>0</v>
      </c>
      <c r="E70" s="497" t="n">
        <f aca="false">SUMIFS(Master!$S$2:$S$2265,Master!$O$2:$O$2265,A70)</f>
        <v>0</v>
      </c>
      <c r="F70" s="497" t="n">
        <f aca="false">IFERROR(E70/D70,0)</f>
        <v>0</v>
      </c>
      <c r="G70" s="497" t="n">
        <f aca="false">SUMIFS(Master!$V$2:$V$2265,Master!$O$2:$O$2265,A70)</f>
        <v>0</v>
      </c>
      <c r="H70" s="497" t="n">
        <f aca="false">IFERROR(G70/D70,0)</f>
        <v>0</v>
      </c>
      <c r="I70" s="490" t="n">
        <f aca="false">H70-F70</f>
        <v>0</v>
      </c>
    </row>
    <row r="71" customFormat="false" ht="15" hidden="false" customHeight="false" outlineLevel="0" collapsed="false">
      <c r="A71" s="467" t="s">
        <v>1424</v>
      </c>
      <c r="B71" s="469" t="s">
        <v>1425</v>
      </c>
      <c r="C71" s="467"/>
      <c r="D71" s="497" t="n">
        <f aca="false">SUMIFS(Master!$P$2:$P$2265,Master!$O$2:$O$2265,A71)</f>
        <v>0</v>
      </c>
      <c r="E71" s="497" t="n">
        <f aca="false">SUMIFS(Master!$S$2:$S$2265,Master!$O$2:$O$2265,A71)</f>
        <v>0</v>
      </c>
      <c r="F71" s="497" t="n">
        <f aca="false">IFERROR(E71/D71,0)</f>
        <v>0</v>
      </c>
      <c r="G71" s="497" t="n">
        <f aca="false">SUMIFS(Master!$V$2:$V$2265,Master!$O$2:$O$2265,A71)</f>
        <v>0</v>
      </c>
      <c r="H71" s="497" t="n">
        <f aca="false">IFERROR(G71/D71,0)</f>
        <v>0</v>
      </c>
      <c r="I71" s="490" t="n">
        <f aca="false">H71-F71</f>
        <v>0</v>
      </c>
    </row>
    <row r="72" customFormat="false" ht="15" hidden="false" customHeight="false" outlineLevel="0" collapsed="false">
      <c r="A72" s="467" t="s">
        <v>1426</v>
      </c>
      <c r="B72" s="467" t="s">
        <v>1427</v>
      </c>
      <c r="C72" s="467"/>
      <c r="D72" s="497" t="n">
        <f aca="false">SUMIFS(Master!$P$2:$P$2265,Master!$O$2:$O$2265,A72)</f>
        <v>0</v>
      </c>
      <c r="E72" s="497" t="n">
        <f aca="false">SUMIFS(Master!$S$2:$S$2265,Master!$O$2:$O$2265,A72)</f>
        <v>0</v>
      </c>
      <c r="F72" s="497" t="n">
        <f aca="false">IFERROR(E72/D72,0)</f>
        <v>0</v>
      </c>
      <c r="G72" s="497" t="n">
        <f aca="false">SUMIFS(Master!$V$2:$V$2265,Master!$O$2:$O$2265,A72)</f>
        <v>0</v>
      </c>
      <c r="H72" s="497" t="n">
        <f aca="false">IFERROR(G72/D72,0)</f>
        <v>0</v>
      </c>
      <c r="I72" s="490" t="n">
        <f aca="false">H72-F72</f>
        <v>0</v>
      </c>
    </row>
    <row r="73" customFormat="false" ht="15" hidden="false" customHeight="false" outlineLevel="0" collapsed="false">
      <c r="A73" s="467" t="s">
        <v>1428</v>
      </c>
      <c r="B73" s="469" t="s">
        <v>1429</v>
      </c>
      <c r="C73" s="467"/>
      <c r="D73" s="497" t="n">
        <f aca="false">SUMIFS(Master!$P$2:$P$2265,Master!$O$2:$O$2265,A73)</f>
        <v>0</v>
      </c>
      <c r="E73" s="497" t="n">
        <f aca="false">SUMIFS(Master!$S$2:$S$2265,Master!$O$2:$O$2265,A73)</f>
        <v>0</v>
      </c>
      <c r="F73" s="497" t="n">
        <f aca="false">IFERROR(E73/D73,0)</f>
        <v>0</v>
      </c>
      <c r="G73" s="497" t="n">
        <f aca="false">SUMIFS(Master!$V$2:$V$2265,Master!$O$2:$O$2265,A73)</f>
        <v>0</v>
      </c>
      <c r="H73" s="497" t="n">
        <f aca="false">IFERROR(G73/D73,0)</f>
        <v>0</v>
      </c>
      <c r="I73" s="490" t="n">
        <f aca="false">H73-F73</f>
        <v>0</v>
      </c>
    </row>
    <row r="74" customFormat="false" ht="15" hidden="false" customHeight="false" outlineLevel="0" collapsed="false">
      <c r="A74" s="467" t="s">
        <v>1430</v>
      </c>
      <c r="B74" s="463" t="s">
        <v>1431</v>
      </c>
      <c r="C74" s="467"/>
      <c r="D74" s="497" t="n">
        <f aca="false">SUMIFS(Master!$P$2:$P$2265,Master!$O$2:$O$2265,A74)</f>
        <v>0</v>
      </c>
      <c r="E74" s="497" t="n">
        <f aca="false">SUMIFS(Master!$S$2:$S$2265,Master!$O$2:$O$2265,A74)</f>
        <v>0</v>
      </c>
      <c r="F74" s="497" t="n">
        <f aca="false">IFERROR(E74/D74,0)</f>
        <v>0</v>
      </c>
      <c r="G74" s="497" t="n">
        <f aca="false">SUMIFS(Master!$V$2:$V$2265,Master!$O$2:$O$2265,A74)</f>
        <v>0</v>
      </c>
      <c r="H74" s="497" t="n">
        <f aca="false">IFERROR(G74/D74,0)</f>
        <v>0</v>
      </c>
      <c r="I74" s="490" t="n">
        <f aca="false">H74-F74</f>
        <v>0</v>
      </c>
    </row>
    <row r="75" customFormat="false" ht="15" hidden="false" customHeight="false" outlineLevel="0" collapsed="false">
      <c r="A75" s="467" t="s">
        <v>1432</v>
      </c>
      <c r="B75" s="463" t="s">
        <v>1433</v>
      </c>
      <c r="C75" s="467"/>
      <c r="D75" s="497" t="n">
        <f aca="false">SUMIFS(Master!$P$2:$P$2265,Master!$O$2:$O$2265,A75)</f>
        <v>0</v>
      </c>
      <c r="E75" s="497" t="n">
        <f aca="false">SUMIFS(Master!$S$2:$S$2265,Master!$O$2:$O$2265,A75)</f>
        <v>0</v>
      </c>
      <c r="F75" s="497" t="n">
        <f aca="false">IFERROR(E75/D75,0)</f>
        <v>0</v>
      </c>
      <c r="G75" s="497" t="n">
        <f aca="false">SUMIFS(Master!$V$2:$V$2265,Master!$O$2:$O$2265,A75)</f>
        <v>0</v>
      </c>
      <c r="H75" s="497" t="n">
        <f aca="false">IFERROR(G75/D75,0)</f>
        <v>0</v>
      </c>
      <c r="I75" s="490" t="n">
        <f aca="false">H75-F75</f>
        <v>0</v>
      </c>
    </row>
    <row r="76" customFormat="false" ht="15" hidden="false" customHeight="false" outlineLevel="0" collapsed="false">
      <c r="A76" s="467" t="s">
        <v>1434</v>
      </c>
      <c r="B76" s="467" t="s">
        <v>1435</v>
      </c>
      <c r="C76" s="467"/>
      <c r="D76" s="497" t="n">
        <f aca="false">SUMIFS(Master!$P$2:$P$2265,Master!$O$2:$O$2265,A76)</f>
        <v>0</v>
      </c>
      <c r="E76" s="497" t="n">
        <f aca="false">SUMIFS(Master!$S$2:$S$2265,Master!$O$2:$O$2265,A76)</f>
        <v>0</v>
      </c>
      <c r="F76" s="497" t="n">
        <f aca="false">IFERROR(E76/D76,0)</f>
        <v>0</v>
      </c>
      <c r="G76" s="497" t="n">
        <f aca="false">SUMIFS(Master!$V$2:$V$2265,Master!$O$2:$O$2265,A76)</f>
        <v>0</v>
      </c>
      <c r="H76" s="497" t="n">
        <f aca="false">IFERROR(G76/D76,0)</f>
        <v>0</v>
      </c>
      <c r="I76" s="490" t="n">
        <f aca="false">H76-F76</f>
        <v>0</v>
      </c>
    </row>
    <row r="77" customFormat="false" ht="15" hidden="false" customHeight="false" outlineLevel="0" collapsed="false">
      <c r="A77" s="467" t="s">
        <v>1436</v>
      </c>
      <c r="B77" s="467" t="s">
        <v>1437</v>
      </c>
      <c r="C77" s="467"/>
      <c r="D77" s="497" t="n">
        <f aca="false">SUMIFS(Master!$P$2:$P$2265,Master!$O$2:$O$2265,A77)</f>
        <v>0</v>
      </c>
      <c r="E77" s="497" t="n">
        <f aca="false">SUMIFS(Master!$S$2:$S$2265,Master!$O$2:$O$2265,A77)</f>
        <v>0</v>
      </c>
      <c r="F77" s="497" t="n">
        <f aca="false">IFERROR(E77/D77,0)</f>
        <v>0</v>
      </c>
      <c r="G77" s="497" t="n">
        <f aca="false">SUMIFS(Master!$V$2:$V$2265,Master!$O$2:$O$2265,A77)</f>
        <v>0</v>
      </c>
      <c r="H77" s="497" t="n">
        <f aca="false">IFERROR(G77/D77,0)</f>
        <v>0</v>
      </c>
      <c r="I77" s="490" t="n">
        <f aca="false">H77-F77</f>
        <v>0</v>
      </c>
    </row>
    <row r="78" customFormat="false" ht="15" hidden="false" customHeight="false" outlineLevel="0" collapsed="false">
      <c r="A78" s="496" t="s">
        <v>1438</v>
      </c>
      <c r="B78" s="496" t="s">
        <v>1439</v>
      </c>
      <c r="C78" s="496"/>
      <c r="D78" s="497" t="n">
        <f aca="false">SUMIFS(Master!$P$2:$P$2265,Master!$O$2:$O$2265,A78)</f>
        <v>0</v>
      </c>
      <c r="E78" s="497" t="n">
        <f aca="false">SUMIFS(Master!$S$2:$S$2265,Master!$O$2:$O$2265,A78)</f>
        <v>0</v>
      </c>
      <c r="F78" s="497" t="n">
        <f aca="false">IFERROR(E78/D78,0)</f>
        <v>0</v>
      </c>
      <c r="G78" s="497" t="n">
        <f aca="false">SUMIFS(Master!$V$2:$V$2265,Master!$O$2:$O$2265,A78)</f>
        <v>0</v>
      </c>
      <c r="H78" s="497" t="n">
        <f aca="false">IFERROR(G78/D78,0)</f>
        <v>0</v>
      </c>
      <c r="I78" s="490" t="n">
        <f aca="false">H78-F78</f>
        <v>0</v>
      </c>
    </row>
    <row r="79" customFormat="false" ht="15" hidden="false" customHeight="false" outlineLevel="0" collapsed="false">
      <c r="A79" s="467" t="s">
        <v>1440</v>
      </c>
      <c r="B79" s="63" t="s">
        <v>1441</v>
      </c>
      <c r="C79" s="467"/>
      <c r="D79" s="497" t="n">
        <f aca="false">SUMIFS(Master!$P$2:$P$2265,Master!$O$2:$O$2265,A79)</f>
        <v>0</v>
      </c>
      <c r="E79" s="497" t="n">
        <f aca="false">SUMIFS(Master!$S$2:$S$2265,Master!$O$2:$O$2265,A79)</f>
        <v>0</v>
      </c>
      <c r="F79" s="497" t="n">
        <f aca="false">IFERROR(E79/D79,0)</f>
        <v>0</v>
      </c>
      <c r="G79" s="497" t="n">
        <f aca="false">SUMIFS(Master!$V$2:$V$2265,Master!$O$2:$O$2265,A79)</f>
        <v>0</v>
      </c>
      <c r="H79" s="497" t="n">
        <f aca="false">IFERROR(G79/D79,0)</f>
        <v>0</v>
      </c>
      <c r="I79" s="490" t="n">
        <f aca="false">H79-F79</f>
        <v>0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C23" activeCellId="0" sqref="C23"/>
    </sheetView>
  </sheetViews>
  <sheetFormatPr defaultColWidth="8.6796875" defaultRowHeight="15" zeroHeight="false" outlineLevelRow="0" outlineLevelCol="0"/>
  <cols>
    <col collapsed="false" customWidth="true" hidden="false" outlineLevel="0" max="1" min="1" style="437" width="23.29"/>
    <col collapsed="false" customWidth="true" hidden="false" outlineLevel="0" max="2" min="2" style="437" width="9.71"/>
    <col collapsed="false" customWidth="true" hidden="false" outlineLevel="0" max="3" min="3" style="437" width="9.57"/>
    <col collapsed="false" customWidth="true" hidden="false" outlineLevel="0" max="4" min="4" style="437" width="9.14"/>
    <col collapsed="false" customWidth="true" hidden="false" outlineLevel="0" max="5" min="5" style="437" width="11.85"/>
    <col collapsed="false" customWidth="true" hidden="false" outlineLevel="0" max="6" min="6" style="437" width="17.71"/>
    <col collapsed="false" customWidth="true" hidden="false" outlineLevel="0" max="7" min="7" style="437" width="11.57"/>
    <col collapsed="false" customWidth="true" hidden="false" outlineLevel="0" max="8" min="8" style="437" width="17.42"/>
  </cols>
  <sheetData>
    <row r="1" customFormat="false" ht="15" hidden="false" customHeight="false" outlineLevel="0" collapsed="false">
      <c r="A1" s="467"/>
      <c r="B1" s="495" t="s">
        <v>1442</v>
      </c>
      <c r="C1" s="495" t="s">
        <v>1443</v>
      </c>
      <c r="D1" s="495" t="s">
        <v>1444</v>
      </c>
      <c r="E1" s="495" t="s">
        <v>1153</v>
      </c>
      <c r="F1" s="495" t="s">
        <v>1154</v>
      </c>
      <c r="G1" s="495" t="s">
        <v>1284</v>
      </c>
      <c r="H1" s="495" t="s">
        <v>1285</v>
      </c>
    </row>
    <row r="2" customFormat="false" ht="15" hidden="false" customHeight="false" outlineLevel="0" collapsed="false">
      <c r="A2" s="505" t="s">
        <v>1445</v>
      </c>
      <c r="B2" s="505"/>
      <c r="C2" s="506"/>
      <c r="D2" s="507"/>
      <c r="E2" s="464" t="n">
        <f aca="false">SUMIFS(Master!$S$2:$S$1697,Master!$O$2:$O$1697,B2)</f>
        <v>0</v>
      </c>
      <c r="F2" s="464" t="n">
        <f aca="false">IFERROR(E2/D2,0)</f>
        <v>0</v>
      </c>
      <c r="G2" s="464" t="n">
        <f aca="false">SUMIFS(Master!$V$2:$V$1697,Master!$O$2:$O$1697,B2)</f>
        <v>0</v>
      </c>
      <c r="H2" s="464" t="n">
        <f aca="false">IFERROR(G2/D2,0)</f>
        <v>0</v>
      </c>
    </row>
    <row r="3" customFormat="false" ht="15" hidden="false" customHeight="false" outlineLevel="0" collapsed="false">
      <c r="A3" s="501" t="s">
        <v>1446</v>
      </c>
      <c r="B3" s="501"/>
      <c r="C3" s="506"/>
      <c r="D3" s="507"/>
      <c r="E3" s="464" t="n">
        <f aca="false">SUMIFS(Master!$S$2:$S$1697,Master!$O$2:$O$1697,B3)</f>
        <v>0</v>
      </c>
      <c r="F3" s="464" t="n">
        <f aca="false">IFERROR(E3/D3,0)</f>
        <v>0</v>
      </c>
      <c r="G3" s="464" t="n">
        <f aca="false">SUMIFS(Master!$V$2:$V$1697,Master!$O$2:$O$1697,B3)</f>
        <v>0</v>
      </c>
      <c r="H3" s="464" t="n">
        <f aca="false">IFERROR(G3/D3,0)</f>
        <v>0</v>
      </c>
    </row>
    <row r="4" customFormat="false" ht="15" hidden="false" customHeight="false" outlineLevel="0" collapsed="false">
      <c r="A4" s="508" t="n">
        <v>32</v>
      </c>
      <c r="B4" s="508" t="s">
        <v>1447</v>
      </c>
      <c r="C4" s="509" t="n">
        <v>17723</v>
      </c>
      <c r="D4" s="510" t="n">
        <f aca="false">SUMIFS(Master!$P$2:$P$1697,Master!$O$2:$O$1697,B4)</f>
        <v>0</v>
      </c>
      <c r="E4" s="497" t="n">
        <f aca="false">SUMIFS(Master!$S$2:$S$1697,Master!$O$2:$O$1697,B4)</f>
        <v>0</v>
      </c>
      <c r="F4" s="497" t="n">
        <f aca="false">IFERROR(E4/D4,0)</f>
        <v>0</v>
      </c>
      <c r="G4" s="497" t="n">
        <f aca="false">SUMIFS(Master!$V$2:$V$1697,Master!$O$2:$O$1697,B4)</f>
        <v>0</v>
      </c>
      <c r="H4" s="497" t="n">
        <f aca="false">IFERROR(G4/D4,0)</f>
        <v>0</v>
      </c>
    </row>
    <row r="5" customFormat="false" ht="15" hidden="false" customHeight="false" outlineLevel="0" collapsed="false">
      <c r="A5" s="508" t="n">
        <v>40</v>
      </c>
      <c r="B5" s="508" t="s">
        <v>1448</v>
      </c>
      <c r="C5" s="509" t="n">
        <v>819.3</v>
      </c>
      <c r="D5" s="510" t="n">
        <f aca="false">SUMIFS(Master!$P$2:$P$1697,Master!$O$2:$O$1697,B5)</f>
        <v>0</v>
      </c>
      <c r="E5" s="497" t="n">
        <f aca="false">SUMIFS(Master!$S$2:$S$1697,Master!$O$2:$O$1697,B5)</f>
        <v>0</v>
      </c>
      <c r="F5" s="497" t="n">
        <f aca="false">IFERROR(E5/D5,0)</f>
        <v>0</v>
      </c>
      <c r="G5" s="497" t="n">
        <f aca="false">SUMIFS(Master!$V$2:$V$1697,Master!$O$2:$O$1697,B5)</f>
        <v>0</v>
      </c>
      <c r="H5" s="497" t="n">
        <f aca="false">IFERROR(G5/D5,0)</f>
        <v>0</v>
      </c>
    </row>
    <row r="6" customFormat="false" ht="15" hidden="false" customHeight="false" outlineLevel="0" collapsed="false">
      <c r="A6" s="508" t="n">
        <v>50</v>
      </c>
      <c r="B6" s="508" t="s">
        <v>1449</v>
      </c>
      <c r="C6" s="509" t="n">
        <v>580.4</v>
      </c>
      <c r="D6" s="510" t="n">
        <f aca="false">SUMIFS(Master!$P$2:$P$1697,Master!$O$2:$O$1697,B6)</f>
        <v>0</v>
      </c>
      <c r="E6" s="497" t="n">
        <f aca="false">SUMIFS(Master!$S$2:$S$1697,Master!$O$2:$O$1697,B6)</f>
        <v>0</v>
      </c>
      <c r="F6" s="497" t="n">
        <f aca="false">IFERROR(E6/D6,0)</f>
        <v>0</v>
      </c>
      <c r="G6" s="497" t="n">
        <f aca="false">SUMIFS(Master!$V$2:$V$1697,Master!$O$2:$O$1697,B6)</f>
        <v>0</v>
      </c>
      <c r="H6" s="497" t="n">
        <f aca="false">IFERROR(G6/D6,0)</f>
        <v>0</v>
      </c>
    </row>
    <row r="7" customFormat="false" ht="15" hidden="false" customHeight="false" outlineLevel="0" collapsed="false">
      <c r="A7" s="508" t="n">
        <v>63</v>
      </c>
      <c r="B7" s="508" t="s">
        <v>1450</v>
      </c>
      <c r="C7" s="509" t="n">
        <v>2353.2</v>
      </c>
      <c r="D7" s="510" t="n">
        <f aca="false">SUMIFS(Master!$P$2:$P$1697,Master!$O$2:$O$1697,B7)</f>
        <v>0</v>
      </c>
      <c r="E7" s="497" t="n">
        <f aca="false">SUMIFS(Master!$S$2:$S$1697,Master!$O$2:$O$1697,B7)</f>
        <v>0</v>
      </c>
      <c r="F7" s="497" t="n">
        <f aca="false">IFERROR(E7/D7,0)</f>
        <v>0</v>
      </c>
      <c r="G7" s="497" t="n">
        <f aca="false">SUMIFS(Master!$V$2:$V$1697,Master!$O$2:$O$1697,B7)</f>
        <v>0</v>
      </c>
      <c r="H7" s="497" t="n">
        <f aca="false">IFERROR(G7/D7,0)</f>
        <v>0</v>
      </c>
    </row>
    <row r="8" customFormat="false" ht="15" hidden="false" customHeight="false" outlineLevel="0" collapsed="false">
      <c r="A8" s="508" t="n">
        <v>75</v>
      </c>
      <c r="B8" s="508" t="s">
        <v>1451</v>
      </c>
      <c r="C8" s="509" t="n">
        <v>2559.1</v>
      </c>
      <c r="D8" s="510" t="n">
        <f aca="false">SUMIFS(Master!$P$2:$P$1697,Master!$O$2:$O$1697,B8)</f>
        <v>0</v>
      </c>
      <c r="E8" s="497" t="n">
        <f aca="false">SUMIFS(Master!$S$2:$S$1697,Master!$O$2:$O$1697,B8)</f>
        <v>0</v>
      </c>
      <c r="F8" s="497" t="n">
        <f aca="false">IFERROR(E8/D8,0)</f>
        <v>0</v>
      </c>
      <c r="G8" s="497" t="n">
        <f aca="false">SUMIFS(Master!$V$2:$V$1697,Master!$O$2:$O$1697,B8)</f>
        <v>0</v>
      </c>
      <c r="H8" s="497" t="n">
        <f aca="false">IFERROR(G8/D8,0)</f>
        <v>0</v>
      </c>
    </row>
    <row r="9" customFormat="false" ht="15" hidden="false" customHeight="false" outlineLevel="0" collapsed="false">
      <c r="A9" s="508" t="n">
        <v>90</v>
      </c>
      <c r="B9" s="508" t="s">
        <v>1452</v>
      </c>
      <c r="C9" s="509" t="n">
        <v>2416</v>
      </c>
      <c r="D9" s="510" t="n">
        <f aca="false">SUMIFS(Master!$P$2:$P$1697,Master!$O$2:$O$1697,B9)</f>
        <v>0</v>
      </c>
      <c r="E9" s="497" t="n">
        <f aca="false">SUMIFS(Master!$S$2:$S$1697,Master!$O$2:$O$1697,B9)</f>
        <v>0</v>
      </c>
      <c r="F9" s="497" t="n">
        <f aca="false">IFERROR(E9/D9,0)</f>
        <v>0</v>
      </c>
      <c r="G9" s="497" t="n">
        <f aca="false">SUMIFS(Master!$V$2:$V$1697,Master!$O$2:$O$1697,B9)</f>
        <v>0</v>
      </c>
      <c r="H9" s="497" t="n">
        <f aca="false">IFERROR(G9/D9,0)</f>
        <v>0</v>
      </c>
    </row>
    <row r="10" customFormat="false" ht="15" hidden="false" customHeight="false" outlineLevel="0" collapsed="false">
      <c r="A10" s="508" t="n">
        <v>110</v>
      </c>
      <c r="B10" s="508" t="s">
        <v>1453</v>
      </c>
      <c r="C10" s="509" t="n">
        <v>22925</v>
      </c>
      <c r="D10" s="510" t="n">
        <f aca="false">SUMIFS(Master!$P$2:$P$1697,Master!$O$2:$O$1697,B10)</f>
        <v>0</v>
      </c>
      <c r="E10" s="497" t="n">
        <f aca="false">SUMIFS(Master!$S$2:$S$1697,Master!$O$2:$O$1697,B10)</f>
        <v>0</v>
      </c>
      <c r="F10" s="497" t="n">
        <f aca="false">IFERROR(E10/D10,0)</f>
        <v>0</v>
      </c>
      <c r="G10" s="497" t="n">
        <f aca="false">SUMIFS(Master!$V$2:$V$1697,Master!$O$2:$O$1697,B10)</f>
        <v>0</v>
      </c>
      <c r="H10" s="497" t="n">
        <f aca="false">IFERROR(G10/D10,0)</f>
        <v>0</v>
      </c>
    </row>
    <row r="11" customFormat="false" ht="15" hidden="false" customHeight="false" outlineLevel="0" collapsed="false">
      <c r="A11" s="508" t="n">
        <v>125</v>
      </c>
      <c r="B11" s="508" t="s">
        <v>1454</v>
      </c>
      <c r="C11" s="509" t="n">
        <v>1169</v>
      </c>
      <c r="D11" s="510" t="n">
        <f aca="false">SUMIFS(Master!$P$2:$P$1697,Master!$O$2:$O$1697,B11)</f>
        <v>0</v>
      </c>
      <c r="E11" s="497" t="n">
        <f aca="false">SUMIFS(Master!$S$2:$S$1697,Master!$O$2:$O$1697,B11)</f>
        <v>0</v>
      </c>
      <c r="F11" s="497" t="n">
        <f aca="false">IFERROR(E11/D11,0)</f>
        <v>0</v>
      </c>
      <c r="G11" s="497" t="n">
        <f aca="false">SUMIFS(Master!$V$2:$V$1697,Master!$O$2:$O$1697,B11)</f>
        <v>0</v>
      </c>
      <c r="H11" s="497" t="n">
        <f aca="false">IFERROR(G11/D11,0)</f>
        <v>0</v>
      </c>
    </row>
    <row r="12" customFormat="false" ht="15" hidden="false" customHeight="false" outlineLevel="0" collapsed="false">
      <c r="A12" s="508" t="n">
        <v>160</v>
      </c>
      <c r="B12" s="508" t="s">
        <v>1455</v>
      </c>
      <c r="C12" s="509" t="n">
        <v>8008</v>
      </c>
      <c r="D12" s="510" t="n">
        <f aca="false">SUMIFS(Master!$P$2:$P$1697,Master!$O$2:$O$1697,B12)</f>
        <v>0</v>
      </c>
      <c r="E12" s="497" t="n">
        <f aca="false">SUMIFS(Master!$S$2:$S$1697,Master!$O$2:$O$1697,B12)</f>
        <v>0</v>
      </c>
      <c r="F12" s="497" t="n">
        <f aca="false">IFERROR(E12/D12,0)</f>
        <v>0</v>
      </c>
      <c r="G12" s="497" t="n">
        <f aca="false">SUMIFS(Master!$V$2:$V$1697,Master!$O$2:$O$1697,B12)</f>
        <v>0</v>
      </c>
      <c r="H12" s="497" t="n">
        <f aca="false">IFERROR(G12/D12,0)</f>
        <v>0</v>
      </c>
    </row>
    <row r="13" customFormat="false" ht="15" hidden="false" customHeight="false" outlineLevel="0" collapsed="false">
      <c r="A13" s="508" t="n">
        <v>180</v>
      </c>
      <c r="B13" s="508" t="s">
        <v>1456</v>
      </c>
      <c r="C13" s="509" t="n">
        <v>182</v>
      </c>
      <c r="D13" s="510" t="n">
        <f aca="false">SUMIFS(Master!$P$2:$P$1697,Master!$O$2:$O$1697,B13)</f>
        <v>0</v>
      </c>
      <c r="E13" s="497" t="n">
        <f aca="false">SUMIFS(Master!$S$2:$S$1697,Master!$O$2:$O$1697,B13)</f>
        <v>0</v>
      </c>
      <c r="F13" s="497" t="n">
        <f aca="false">IFERROR(E13/D13,0)</f>
        <v>0</v>
      </c>
      <c r="G13" s="497" t="n">
        <f aca="false">SUMIFS(Master!$V$2:$V$1697,Master!$O$2:$O$1697,B13)</f>
        <v>0</v>
      </c>
      <c r="H13" s="497" t="n">
        <f aca="false">IFERROR(G13/D13,0)</f>
        <v>0</v>
      </c>
    </row>
    <row r="14" customFormat="false" ht="15" hidden="false" customHeight="false" outlineLevel="0" collapsed="false">
      <c r="A14" s="508" t="n">
        <v>225</v>
      </c>
      <c r="B14" s="508" t="s">
        <v>1457</v>
      </c>
      <c r="C14" s="509" t="n">
        <v>5197</v>
      </c>
      <c r="D14" s="510" t="n">
        <f aca="false">SUMIFS(Master!$P$2:$P$1697,Master!$O$2:$O$1697,B14)</f>
        <v>0</v>
      </c>
      <c r="E14" s="497" t="n">
        <f aca="false">SUMIFS(Master!$S$2:$S$1697,Master!$O$2:$O$1697,B14)</f>
        <v>0</v>
      </c>
      <c r="F14" s="497" t="n">
        <f aca="false">IFERROR(E14/D14,0)</f>
        <v>0</v>
      </c>
      <c r="G14" s="497" t="n">
        <f aca="false">SUMIFS(Master!$V$2:$V$1697,Master!$O$2:$O$1697,B14)</f>
        <v>0</v>
      </c>
      <c r="H14" s="497" t="n">
        <f aca="false">IFERROR(G14/D14,0)</f>
        <v>0</v>
      </c>
    </row>
    <row r="15" customFormat="false" ht="15" hidden="false" customHeight="false" outlineLevel="0" collapsed="false">
      <c r="A15" s="508" t="n">
        <v>250</v>
      </c>
      <c r="B15" s="508"/>
      <c r="C15" s="509" t="n">
        <v>560</v>
      </c>
      <c r="D15" s="510" t="n">
        <f aca="false">SUMIFS(Master!$P$2:$P$1697,Master!$O$2:$O$1697,B15)</f>
        <v>0</v>
      </c>
      <c r="E15" s="497" t="n">
        <f aca="false">SUMIFS(Master!$S$2:$S$1697,Master!$O$2:$O$1697,B15)</f>
        <v>0</v>
      </c>
      <c r="F15" s="497" t="n">
        <f aca="false">IFERROR(E15/D15,0)</f>
        <v>0</v>
      </c>
      <c r="G15" s="497" t="n">
        <f aca="false">SUMIFS(Master!$V$2:$V$1697,Master!$O$2:$O$1697,B15)</f>
        <v>0</v>
      </c>
      <c r="H15" s="497" t="n">
        <f aca="false">IFERROR(G15/D15,0)</f>
        <v>0</v>
      </c>
    </row>
    <row r="16" customFormat="false" ht="15" hidden="false" customHeight="false" outlineLevel="0" collapsed="false">
      <c r="A16" s="508" t="n">
        <v>280</v>
      </c>
      <c r="B16" s="508" t="s">
        <v>1458</v>
      </c>
      <c r="C16" s="509"/>
      <c r="D16" s="510" t="n">
        <f aca="false">SUMIFS(Master!$P$2:$P$1697,Master!$O$2:$O$1697,B16)</f>
        <v>0</v>
      </c>
      <c r="E16" s="497" t="n">
        <f aca="false">SUMIFS(Master!$S$2:$S$1697,Master!$O$2:$O$1697,B16)</f>
        <v>0</v>
      </c>
      <c r="F16" s="497" t="n">
        <f aca="false">IFERROR(E16/D16,0)</f>
        <v>0</v>
      </c>
      <c r="G16" s="497" t="n">
        <f aca="false">SUMIFS(Master!$V$2:$V$1697,Master!$O$2:$O$1697,B16)</f>
        <v>0</v>
      </c>
      <c r="H16" s="497" t="n">
        <f aca="false">IFERROR(G16/D16,0)</f>
        <v>0</v>
      </c>
    </row>
    <row r="17" customFormat="false" ht="15" hidden="false" customHeight="false" outlineLevel="0" collapsed="false">
      <c r="A17" s="508" t="n">
        <v>355</v>
      </c>
      <c r="B17" s="508" t="s">
        <v>1459</v>
      </c>
      <c r="C17" s="509" t="n">
        <v>6775</v>
      </c>
      <c r="D17" s="510" t="n">
        <f aca="false">SUMIFS(Master!$P$2:$P$1697,Master!$O$2:$O$1697,B17)</f>
        <v>0</v>
      </c>
      <c r="E17" s="497" t="n">
        <f aca="false">SUMIFS(Master!$S$2:$S$1697,Master!$O$2:$O$1697,B17)</f>
        <v>0</v>
      </c>
      <c r="F17" s="497" t="n">
        <f aca="false">IFERROR(E17/D17,0)</f>
        <v>0</v>
      </c>
      <c r="G17" s="497" t="n">
        <f aca="false">SUMIFS(Master!$V$2:$V$1697,Master!$O$2:$O$1697,B17)</f>
        <v>0</v>
      </c>
      <c r="H17" s="497" t="n">
        <f aca="false">IFERROR(G17/D17,0)</f>
        <v>0</v>
      </c>
    </row>
    <row r="18" customFormat="false" ht="15" hidden="false" customHeight="false" outlineLevel="0" collapsed="false">
      <c r="A18" s="508" t="n">
        <v>400</v>
      </c>
      <c r="B18" s="508"/>
      <c r="C18" s="509" t="n">
        <v>437</v>
      </c>
      <c r="D18" s="510" t="n">
        <f aca="false">SUMIFS(Master!$P$2:$P$1697,Master!$O$2:$O$1697,B18)</f>
        <v>0</v>
      </c>
      <c r="E18" s="497" t="n">
        <f aca="false">SUMIFS(Master!$S$2:$S$1697,Master!$O$2:$O$1697,B18)</f>
        <v>0</v>
      </c>
      <c r="F18" s="497" t="n">
        <f aca="false">IFERROR(E18/D18,0)</f>
        <v>0</v>
      </c>
      <c r="G18" s="497" t="n">
        <f aca="false">SUMIFS(Master!$V$2:$V$1697,Master!$O$2:$O$1697,B18)</f>
        <v>0</v>
      </c>
      <c r="H18" s="497" t="n">
        <f aca="false">IFERROR(G18/D18,0)</f>
        <v>0</v>
      </c>
    </row>
    <row r="19" customFormat="false" ht="15" hidden="false" customHeight="false" outlineLevel="0" collapsed="false">
      <c r="A19" s="501" t="s">
        <v>1460</v>
      </c>
      <c r="B19" s="501"/>
      <c r="C19" s="509"/>
      <c r="D19" s="510" t="n">
        <f aca="false">SUMIFS(Master!$P$2:$P$1697,Master!$O$2:$O$1697,B19)</f>
        <v>0</v>
      </c>
      <c r="E19" s="497" t="n">
        <f aca="false">SUMIFS(Master!$S$2:$S$1697,Master!$O$2:$O$1697,B19)</f>
        <v>0</v>
      </c>
      <c r="F19" s="497" t="n">
        <f aca="false">IFERROR(E19/D19,0)</f>
        <v>0</v>
      </c>
      <c r="G19" s="497" t="n">
        <f aca="false">SUMIFS(Master!$V$2:$V$1697,Master!$O$2:$O$1697,B19)</f>
        <v>0</v>
      </c>
      <c r="H19" s="497" t="n">
        <f aca="false">IFERROR(G19/D19,0)</f>
        <v>0</v>
      </c>
    </row>
    <row r="20" customFormat="false" ht="15" hidden="false" customHeight="false" outlineLevel="0" collapsed="false">
      <c r="A20" s="508" t="n">
        <v>32</v>
      </c>
      <c r="B20" s="508" t="s">
        <v>1461</v>
      </c>
      <c r="C20" s="509" t="n">
        <v>1814</v>
      </c>
      <c r="D20" s="510" t="n">
        <f aca="false">SUMIFS(Master!$P$2:$P$1697,Master!$O$2:$O$1697,B20)</f>
        <v>0</v>
      </c>
      <c r="E20" s="497" t="n">
        <f aca="false">SUMIFS(Master!$S$2:$S$1697,Master!$O$2:$O$1697,B20)</f>
        <v>0</v>
      </c>
      <c r="F20" s="497" t="n">
        <f aca="false">IFERROR(E20/D20,0)</f>
        <v>0</v>
      </c>
      <c r="G20" s="497" t="n">
        <f aca="false">SUMIFS(Master!$V$2:$V$1697,Master!$O$2:$O$1697,B20)</f>
        <v>0</v>
      </c>
      <c r="H20" s="497" t="n">
        <f aca="false">IFERROR(G20/D20,0)</f>
        <v>0</v>
      </c>
    </row>
    <row r="21" customFormat="false" ht="15" hidden="false" customHeight="false" outlineLevel="0" collapsed="false">
      <c r="A21" s="508" t="n">
        <v>40</v>
      </c>
      <c r="B21" s="508" t="s">
        <v>1462</v>
      </c>
      <c r="C21" s="509" t="n">
        <v>31</v>
      </c>
      <c r="D21" s="510" t="n">
        <f aca="false">SUMIFS(Master!$P$2:$P$1697,Master!$O$2:$O$1697,B21)</f>
        <v>0</v>
      </c>
      <c r="E21" s="497" t="n">
        <f aca="false">SUMIFS(Master!$S$2:$S$1697,Master!$O$2:$O$1697,B21)</f>
        <v>0</v>
      </c>
      <c r="F21" s="497" t="n">
        <f aca="false">IFERROR(E21/D21,0)</f>
        <v>0</v>
      </c>
      <c r="G21" s="497" t="n">
        <f aca="false">SUMIFS(Master!$V$2:$V$1697,Master!$O$2:$O$1697,B21)</f>
        <v>0</v>
      </c>
      <c r="H21" s="497" t="n">
        <f aca="false">IFERROR(G21/D21,0)</f>
        <v>0</v>
      </c>
    </row>
    <row r="22" customFormat="false" ht="15" hidden="false" customHeight="false" outlineLevel="0" collapsed="false">
      <c r="A22" s="508" t="n">
        <v>50</v>
      </c>
      <c r="B22" s="508" t="s">
        <v>1463</v>
      </c>
      <c r="C22" s="509" t="n">
        <v>25</v>
      </c>
      <c r="D22" s="510" t="n">
        <f aca="false">SUMIFS(Master!$P$2:$P$1697,Master!$O$2:$O$1697,B22)</f>
        <v>0</v>
      </c>
      <c r="E22" s="497" t="n">
        <f aca="false">SUMIFS(Master!$S$2:$S$1697,Master!$O$2:$O$1697,B22)</f>
        <v>0</v>
      </c>
      <c r="F22" s="497" t="n">
        <f aca="false">IFERROR(E22/D22,0)</f>
        <v>0</v>
      </c>
      <c r="G22" s="497" t="n">
        <f aca="false">SUMIFS(Master!$V$2:$V$1697,Master!$O$2:$O$1697,B22)</f>
        <v>0</v>
      </c>
      <c r="H22" s="497" t="n">
        <f aca="false">IFERROR(G22/D22,0)</f>
        <v>0</v>
      </c>
    </row>
    <row r="23" customFormat="false" ht="15" hidden="false" customHeight="false" outlineLevel="0" collapsed="false">
      <c r="A23" s="508" t="n">
        <v>63</v>
      </c>
      <c r="B23" s="508" t="s">
        <v>1464</v>
      </c>
      <c r="C23" s="509" t="n">
        <v>20</v>
      </c>
      <c r="D23" s="510" t="n">
        <f aca="false">SUMIFS(Master!$P$2:$P$1697,Master!$O$2:$O$1697,B23)</f>
        <v>0</v>
      </c>
      <c r="E23" s="497" t="n">
        <f aca="false">SUMIFS(Master!$S$2:$S$1697,Master!$O$2:$O$1697,B23)</f>
        <v>0</v>
      </c>
      <c r="F23" s="497" t="n">
        <f aca="false">IFERROR(E23/D23,0)</f>
        <v>0</v>
      </c>
      <c r="G23" s="497" t="n">
        <f aca="false">SUMIFS(Master!$V$2:$V$1697,Master!$O$2:$O$1697,B23)</f>
        <v>0</v>
      </c>
      <c r="H23" s="497" t="n">
        <f aca="false">IFERROR(G23/D23,0)</f>
        <v>0</v>
      </c>
    </row>
    <row r="24" customFormat="false" ht="15" hidden="false" customHeight="false" outlineLevel="0" collapsed="false">
      <c r="A24" s="501" t="s">
        <v>1465</v>
      </c>
      <c r="B24" s="501"/>
      <c r="C24" s="509"/>
      <c r="D24" s="510" t="n">
        <f aca="false">SUMIFS(Master!$P$2:$P$1697,Master!$O$2:$O$1697,B24)</f>
        <v>0</v>
      </c>
      <c r="E24" s="497" t="n">
        <f aca="false">SUMIFS(Master!$S$2:$S$1697,Master!$O$2:$O$1697,B24)</f>
        <v>0</v>
      </c>
      <c r="F24" s="497" t="n">
        <f aca="false">IFERROR(E24/D24,0)</f>
        <v>0</v>
      </c>
      <c r="G24" s="497" t="n">
        <f aca="false">SUMIFS(Master!$V$2:$V$1697,Master!$O$2:$O$1697,B24)</f>
        <v>0</v>
      </c>
      <c r="H24" s="497" t="n">
        <f aca="false">IFERROR(G24/D24,0)</f>
        <v>0</v>
      </c>
    </row>
    <row r="25" customFormat="false" ht="15" hidden="false" customHeight="false" outlineLevel="0" collapsed="false">
      <c r="A25" s="501"/>
      <c r="B25" s="501"/>
      <c r="C25" s="509" t="n">
        <v>1890</v>
      </c>
      <c r="D25" s="510" t="n">
        <f aca="false">SUMIFS(Master!$P$2:$P$1697,Master!$O$2:$O$1697,B25)</f>
        <v>0</v>
      </c>
      <c r="E25" s="497" t="n">
        <f aca="false">SUMIFS(Master!$S$2:$S$1697,Master!$O$2:$O$1697,B25)</f>
        <v>0</v>
      </c>
      <c r="F25" s="497" t="n">
        <f aca="false">IFERROR(E25/D25,0)</f>
        <v>0</v>
      </c>
      <c r="G25" s="497" t="n">
        <f aca="false">SUMIFS(Master!$V$2:$V$1697,Master!$O$2:$O$1697,B25)</f>
        <v>0</v>
      </c>
      <c r="H25" s="497" t="n">
        <f aca="false">IFERROR(G25/D25,0)</f>
        <v>0</v>
      </c>
    </row>
    <row r="26" customFormat="false" ht="15" hidden="false" customHeight="false" outlineLevel="0" collapsed="false">
      <c r="A26" s="501" t="s">
        <v>1466</v>
      </c>
      <c r="B26" s="501"/>
      <c r="C26" s="509"/>
      <c r="D26" s="510" t="n">
        <f aca="false">SUMIFS(Master!$P$2:$P$1697,Master!$O$2:$O$1697,B26)</f>
        <v>0</v>
      </c>
      <c r="E26" s="497" t="n">
        <f aca="false">SUMIFS(Master!$S$2:$S$1697,Master!$O$2:$O$1697,B26)</f>
        <v>0</v>
      </c>
      <c r="F26" s="497" t="n">
        <f aca="false">IFERROR(E26/D26,0)</f>
        <v>0</v>
      </c>
      <c r="G26" s="497" t="n">
        <f aca="false">SUMIFS(Master!$V$2:$V$1697,Master!$O$2:$O$1697,B26)</f>
        <v>0</v>
      </c>
      <c r="H26" s="497" t="n">
        <f aca="false">IFERROR(G26/D26,0)</f>
        <v>0</v>
      </c>
    </row>
    <row r="27" customFormat="false" ht="15" hidden="false" customHeight="false" outlineLevel="0" collapsed="false">
      <c r="A27" s="501"/>
      <c r="B27" s="501" t="s">
        <v>1467</v>
      </c>
      <c r="C27" s="509" t="n">
        <v>1952</v>
      </c>
      <c r="D27" s="510" t="n">
        <f aca="false">SUMIFS(Master!$P$2:$P$1697,Master!$O$2:$O$1697,B27)</f>
        <v>0</v>
      </c>
      <c r="E27" s="497" t="n">
        <f aca="false">SUMIFS(Master!$S$2:$S$1697,Master!$O$2:$O$1697,B27)</f>
        <v>0</v>
      </c>
      <c r="F27" s="497" t="n">
        <f aca="false">IFERROR(E27/D27,0)</f>
        <v>0</v>
      </c>
      <c r="G27" s="497" t="n">
        <f aca="false">SUMIFS(Master!$V$2:$V$1697,Master!$O$2:$O$1697,B27)</f>
        <v>0</v>
      </c>
      <c r="H27" s="497" t="n">
        <f aca="false">IFERROR(G27/D27,0)</f>
        <v>0</v>
      </c>
    </row>
    <row r="28" customFormat="false" ht="15" hidden="false" customHeight="false" outlineLevel="0" collapsed="false">
      <c r="A28" s="501" t="s">
        <v>1468</v>
      </c>
      <c r="B28" s="501"/>
      <c r="C28" s="509"/>
      <c r="D28" s="510" t="n">
        <f aca="false">SUMIFS(Master!$P$2:$P$1697,Master!$O$2:$O$1697,B28)</f>
        <v>0</v>
      </c>
      <c r="E28" s="497" t="n">
        <f aca="false">SUMIFS(Master!$S$2:$S$1697,Master!$O$2:$O$1697,B28)</f>
        <v>0</v>
      </c>
      <c r="F28" s="497" t="n">
        <f aca="false">IFERROR(E28/D28,0)</f>
        <v>0</v>
      </c>
      <c r="G28" s="497" t="n">
        <f aca="false">SUMIFS(Master!$V$2:$V$1697,Master!$O$2:$O$1697,B28)</f>
        <v>0</v>
      </c>
      <c r="H28" s="497" t="n">
        <f aca="false">IFERROR(G28/D28,0)</f>
        <v>0</v>
      </c>
    </row>
    <row r="29" customFormat="false" ht="15" hidden="false" customHeight="false" outlineLevel="0" collapsed="false">
      <c r="A29" s="508" t="s">
        <v>1469</v>
      </c>
      <c r="B29" s="508"/>
      <c r="C29" s="509" t="n">
        <v>24</v>
      </c>
      <c r="D29" s="510" t="n">
        <f aca="false">SUMIFS(Master!$P$2:$P$1697,Master!$O$2:$O$1697,B29)</f>
        <v>0</v>
      </c>
      <c r="E29" s="497" t="n">
        <f aca="false">SUMIFS(Master!$S$2:$S$1697,Master!$O$2:$O$1697,B29)</f>
        <v>0</v>
      </c>
      <c r="F29" s="497" t="n">
        <f aca="false">IFERROR(E29/D29,0)</f>
        <v>0</v>
      </c>
      <c r="G29" s="497" t="n">
        <f aca="false">SUMIFS(Master!$V$2:$V$1697,Master!$O$2:$O$1697,B29)</f>
        <v>0</v>
      </c>
      <c r="H29" s="497" t="n">
        <f aca="false">IFERROR(G29/D29,0)</f>
        <v>0</v>
      </c>
    </row>
    <row r="30" customFormat="false" ht="15" hidden="false" customHeight="false" outlineLevel="0" collapsed="false">
      <c r="A30" s="508" t="s">
        <v>1470</v>
      </c>
      <c r="B30" s="508"/>
      <c r="C30" s="509" t="n">
        <v>7</v>
      </c>
      <c r="D30" s="510" t="n">
        <f aca="false">SUMIFS(Master!$P$2:$P$1697,Master!$O$2:$O$1697,B30)</f>
        <v>0</v>
      </c>
      <c r="E30" s="497" t="n">
        <f aca="false">SUMIFS(Master!$S$2:$S$1697,Master!$O$2:$O$1697,B30)</f>
        <v>0</v>
      </c>
      <c r="F30" s="497" t="n">
        <f aca="false">IFERROR(E30/D30,0)</f>
        <v>0</v>
      </c>
      <c r="G30" s="497" t="n">
        <f aca="false">SUMIFS(Master!$V$2:$V$1697,Master!$O$2:$O$1697,B30)</f>
        <v>0</v>
      </c>
      <c r="H30" s="497" t="n">
        <f aca="false">IFERROR(G30/D30,0)</f>
        <v>0</v>
      </c>
    </row>
    <row r="31" customFormat="false" ht="15" hidden="false" customHeight="false" outlineLevel="0" collapsed="false">
      <c r="A31" s="508" t="s">
        <v>1471</v>
      </c>
      <c r="B31" s="508"/>
      <c r="C31" s="509" t="n">
        <v>67</v>
      </c>
      <c r="D31" s="510" t="n">
        <f aca="false">SUMIFS(Master!$P$2:$P$1697,Master!$O$2:$O$1697,B31)</f>
        <v>0</v>
      </c>
      <c r="E31" s="497" t="n">
        <f aca="false">SUMIFS(Master!$S$2:$S$1697,Master!$O$2:$O$1697,B31)</f>
        <v>0</v>
      </c>
      <c r="F31" s="497" t="n">
        <f aca="false">IFERROR(E31/D31,0)</f>
        <v>0</v>
      </c>
      <c r="G31" s="497" t="n">
        <f aca="false">SUMIFS(Master!$V$2:$V$1697,Master!$O$2:$O$1697,B31)</f>
        <v>0</v>
      </c>
      <c r="H31" s="497" t="n">
        <f aca="false">IFERROR(G31/D31,0)</f>
        <v>0</v>
      </c>
    </row>
    <row r="32" customFormat="false" ht="15" hidden="false" customHeight="false" outlineLevel="0" collapsed="false">
      <c r="A32" s="508" t="s">
        <v>1472</v>
      </c>
      <c r="B32" s="508"/>
      <c r="C32" s="509" t="n">
        <v>4</v>
      </c>
      <c r="D32" s="510" t="n">
        <f aca="false">SUMIFS(Master!$P$2:$P$1697,Master!$O$2:$O$1697,B32)</f>
        <v>0</v>
      </c>
      <c r="E32" s="497" t="n">
        <f aca="false">SUMIFS(Master!$S$2:$S$1697,Master!$O$2:$O$1697,B32)</f>
        <v>0</v>
      </c>
      <c r="F32" s="497" t="n">
        <f aca="false">IFERROR(E32/D32,0)</f>
        <v>0</v>
      </c>
      <c r="G32" s="497" t="n">
        <f aca="false">SUMIFS(Master!$V$2:$V$1697,Master!$O$2:$O$1697,B32)</f>
        <v>0</v>
      </c>
      <c r="H32" s="497" t="n">
        <f aca="false">IFERROR(G32/D32,0)</f>
        <v>0</v>
      </c>
    </row>
    <row r="33" customFormat="false" ht="15" hidden="false" customHeight="false" outlineLevel="0" collapsed="false">
      <c r="A33" s="508" t="s">
        <v>1473</v>
      </c>
      <c r="B33" s="508"/>
      <c r="C33" s="509" t="n">
        <v>90</v>
      </c>
      <c r="D33" s="510" t="n">
        <f aca="false">SUMIFS(Master!$P$2:$P$1697,Master!$O$2:$O$1697,B33)</f>
        <v>0</v>
      </c>
      <c r="E33" s="497" t="n">
        <f aca="false">SUMIFS(Master!$S$2:$S$1697,Master!$O$2:$O$1697,B33)</f>
        <v>0</v>
      </c>
      <c r="F33" s="497" t="n">
        <f aca="false">IFERROR(E33/D33,0)</f>
        <v>0</v>
      </c>
      <c r="G33" s="497" t="n">
        <f aca="false">SUMIFS(Master!$V$2:$V$1697,Master!$O$2:$O$1697,B33)</f>
        <v>0</v>
      </c>
      <c r="H33" s="497" t="n">
        <f aca="false">IFERROR(G33/D33,0)</f>
        <v>0</v>
      </c>
    </row>
    <row r="34" customFormat="false" ht="15" hidden="false" customHeight="false" outlineLevel="0" collapsed="false">
      <c r="A34" s="508" t="s">
        <v>1474</v>
      </c>
      <c r="B34" s="508" t="s">
        <v>1475</v>
      </c>
      <c r="C34" s="509" t="n">
        <v>6</v>
      </c>
      <c r="D34" s="510" t="n">
        <f aca="false">SUMIFS(Master!$P$2:$P$1697,Master!$O$2:$O$1697,B34)</f>
        <v>0</v>
      </c>
      <c r="E34" s="497" t="n">
        <f aca="false">SUMIFS(Master!$S$2:$S$1697,Master!$O$2:$O$1697,B34)</f>
        <v>0</v>
      </c>
      <c r="F34" s="497" t="n">
        <f aca="false">IFERROR(E34/D34,0)</f>
        <v>0</v>
      </c>
      <c r="G34" s="497" t="n">
        <f aca="false">SUMIFS(Master!$V$2:$V$1697,Master!$O$2:$O$1697,B34)</f>
        <v>0</v>
      </c>
      <c r="H34" s="497" t="n">
        <f aca="false">IFERROR(G34/D34,0)</f>
        <v>0</v>
      </c>
    </row>
    <row r="35" customFormat="false" ht="15" hidden="false" customHeight="false" outlineLevel="0" collapsed="false">
      <c r="A35" s="508" t="s">
        <v>1476</v>
      </c>
      <c r="B35" s="508" t="s">
        <v>1477</v>
      </c>
      <c r="C35" s="509" t="n">
        <v>50</v>
      </c>
      <c r="D35" s="510" t="n">
        <f aca="false">SUMIFS(Master!$P$2:$P$1697,Master!$O$2:$O$1697,B35)</f>
        <v>0</v>
      </c>
      <c r="E35" s="497" t="n">
        <f aca="false">SUMIFS(Master!$S$2:$S$1697,Master!$O$2:$O$1697,B35)</f>
        <v>0</v>
      </c>
      <c r="F35" s="497" t="n">
        <f aca="false">IFERROR(E35/D35,0)</f>
        <v>0</v>
      </c>
      <c r="G35" s="497" t="n">
        <f aca="false">SUMIFS(Master!$V$2:$V$1697,Master!$O$2:$O$1697,B35)</f>
        <v>0</v>
      </c>
      <c r="H35" s="497" t="n">
        <f aca="false">IFERROR(G35/D35,0)</f>
        <v>0</v>
      </c>
    </row>
    <row r="36" customFormat="false" ht="15" hidden="false" customHeight="false" outlineLevel="0" collapsed="false">
      <c r="A36" s="508" t="s">
        <v>1478</v>
      </c>
      <c r="B36" s="508" t="s">
        <v>1479</v>
      </c>
      <c r="C36" s="509" t="n">
        <v>3</v>
      </c>
      <c r="D36" s="510" t="n">
        <f aca="false">SUMIFS(Master!$P$2:$P$1697,Master!$O$2:$O$1697,B36)</f>
        <v>0</v>
      </c>
      <c r="E36" s="497" t="n">
        <f aca="false">SUMIFS(Master!$S$2:$S$1697,Master!$O$2:$O$1697,B36)</f>
        <v>0</v>
      </c>
      <c r="F36" s="497" t="n">
        <f aca="false">IFERROR(E36/D36,0)</f>
        <v>0</v>
      </c>
      <c r="G36" s="497" t="n">
        <f aca="false">SUMIFS(Master!$V$2:$V$1697,Master!$O$2:$O$1697,B36)</f>
        <v>0</v>
      </c>
      <c r="H36" s="497" t="n">
        <f aca="false">IFERROR(G36/D36,0)</f>
        <v>0</v>
      </c>
    </row>
    <row r="37" customFormat="false" ht="15" hidden="false" customHeight="false" outlineLevel="0" collapsed="false">
      <c r="A37" s="508" t="s">
        <v>1480</v>
      </c>
      <c r="B37" s="508" t="s">
        <v>1481</v>
      </c>
      <c r="C37" s="509" t="n">
        <v>2</v>
      </c>
      <c r="D37" s="510" t="n">
        <f aca="false">SUMIFS(Master!$P$2:$P$1697,Master!$O$2:$O$1697,B37)</f>
        <v>0</v>
      </c>
      <c r="E37" s="497" t="n">
        <f aca="false">SUMIFS(Master!$S$2:$S$1697,Master!$O$2:$O$1697,B37)</f>
        <v>0</v>
      </c>
      <c r="F37" s="497" t="n">
        <f aca="false">IFERROR(E37/D37,0)</f>
        <v>0</v>
      </c>
      <c r="G37" s="497" t="n">
        <f aca="false">SUMIFS(Master!$V$2:$V$1697,Master!$O$2:$O$1697,B37)</f>
        <v>0</v>
      </c>
      <c r="H37" s="497" t="n">
        <f aca="false">IFERROR(G37/D37,0)</f>
        <v>0</v>
      </c>
    </row>
    <row r="38" customFormat="false" ht="15" hidden="false" customHeight="false" outlineLevel="0" collapsed="false">
      <c r="A38" s="508" t="s">
        <v>1482</v>
      </c>
      <c r="B38" s="508" t="s">
        <v>1483</v>
      </c>
      <c r="C38" s="509" t="n">
        <v>1114</v>
      </c>
      <c r="D38" s="510" t="n">
        <f aca="false">SUMIFS(Master!$P$2:$P$1697,Master!$O$2:$O$1697,B38)</f>
        <v>0</v>
      </c>
      <c r="E38" s="497" t="n">
        <f aca="false">SUMIFS(Master!$S$2:$S$1697,Master!$O$2:$O$1697,B38)</f>
        <v>0</v>
      </c>
      <c r="F38" s="497" t="n">
        <f aca="false">IFERROR(E38/D38,0)</f>
        <v>0</v>
      </c>
      <c r="G38" s="497" t="n">
        <f aca="false">SUMIFS(Master!$V$2:$V$1697,Master!$O$2:$O$1697,B38)</f>
        <v>0</v>
      </c>
      <c r="H38" s="497" t="n">
        <f aca="false">IFERROR(G38/D38,0)</f>
        <v>0</v>
      </c>
    </row>
    <row r="39" customFormat="false" ht="15" hidden="false" customHeight="false" outlineLevel="0" collapsed="false">
      <c r="A39" s="508" t="s">
        <v>1484</v>
      </c>
      <c r="B39" s="508" t="s">
        <v>1485</v>
      </c>
      <c r="C39" s="509" t="n">
        <v>22</v>
      </c>
      <c r="D39" s="510" t="n">
        <f aca="false">SUMIFS(Master!$P$2:$P$1697,Master!$O$2:$O$1697,B39)</f>
        <v>0</v>
      </c>
      <c r="E39" s="497" t="n">
        <f aca="false">SUMIFS(Master!$S$2:$S$1697,Master!$O$2:$O$1697,B39)</f>
        <v>0</v>
      </c>
      <c r="F39" s="497" t="n">
        <f aca="false">IFERROR(E39/D39,0)</f>
        <v>0</v>
      </c>
      <c r="G39" s="497" t="n">
        <f aca="false">SUMIFS(Master!$V$2:$V$1697,Master!$O$2:$O$1697,B39)</f>
        <v>0</v>
      </c>
      <c r="H39" s="497" t="n">
        <f aca="false">IFERROR(G39/D39,0)</f>
        <v>0</v>
      </c>
    </row>
    <row r="40" customFormat="false" ht="15" hidden="false" customHeight="false" outlineLevel="0" collapsed="false">
      <c r="A40" s="508" t="s">
        <v>1486</v>
      </c>
      <c r="B40" s="508" t="s">
        <v>1487</v>
      </c>
      <c r="C40" s="509" t="n">
        <v>18</v>
      </c>
      <c r="D40" s="510" t="n">
        <f aca="false">SUMIFS(Master!$P$2:$P$1697,Master!$O$2:$O$1697,B40)</f>
        <v>0</v>
      </c>
      <c r="E40" s="497" t="n">
        <f aca="false">SUMIFS(Master!$S$2:$S$1697,Master!$O$2:$O$1697,B40)</f>
        <v>0</v>
      </c>
      <c r="F40" s="497" t="n">
        <f aca="false">IFERROR(E40/D40,0)</f>
        <v>0</v>
      </c>
      <c r="G40" s="497" t="n">
        <f aca="false">SUMIFS(Master!$V$2:$V$1697,Master!$O$2:$O$1697,B40)</f>
        <v>0</v>
      </c>
      <c r="H40" s="497" t="n">
        <f aca="false">IFERROR(G40/D40,0)</f>
        <v>0</v>
      </c>
    </row>
    <row r="41" customFormat="false" ht="15" hidden="false" customHeight="false" outlineLevel="0" collapsed="false">
      <c r="A41" s="508" t="s">
        <v>1488</v>
      </c>
      <c r="B41" s="508" t="s">
        <v>1489</v>
      </c>
      <c r="C41" s="509" t="n">
        <v>22</v>
      </c>
      <c r="D41" s="510" t="n">
        <f aca="false">SUMIFS(Master!$P$2:$P$1697,Master!$O$2:$O$1697,B41)</f>
        <v>0</v>
      </c>
      <c r="E41" s="497" t="n">
        <f aca="false">SUMIFS(Master!$S$2:$S$1697,Master!$O$2:$O$1697,B41)</f>
        <v>0</v>
      </c>
      <c r="F41" s="497" t="n">
        <f aca="false">IFERROR(E41/D41,0)</f>
        <v>0</v>
      </c>
      <c r="G41" s="497" t="n">
        <f aca="false">SUMIFS(Master!$V$2:$V$1697,Master!$O$2:$O$1697,B41)</f>
        <v>0</v>
      </c>
      <c r="H41" s="497" t="n">
        <f aca="false">IFERROR(G41/D41,0)</f>
        <v>0</v>
      </c>
    </row>
    <row r="42" customFormat="false" ht="15" hidden="false" customHeight="false" outlineLevel="0" collapsed="false">
      <c r="A42" s="508" t="s">
        <v>1490</v>
      </c>
      <c r="B42" s="508" t="s">
        <v>1491</v>
      </c>
      <c r="C42" s="509" t="n">
        <v>38</v>
      </c>
      <c r="D42" s="510" t="n">
        <f aca="false">SUMIFS(Master!$P$2:$P$1697,Master!$O$2:$O$1697,B42)</f>
        <v>0</v>
      </c>
      <c r="E42" s="497" t="n">
        <f aca="false">SUMIFS(Master!$S$2:$S$1697,Master!$O$2:$O$1697,B42)</f>
        <v>0</v>
      </c>
      <c r="F42" s="497" t="n">
        <f aca="false">IFERROR(E42/D42,0)</f>
        <v>0</v>
      </c>
      <c r="G42" s="497" t="n">
        <f aca="false">SUMIFS(Master!$V$2:$V$1697,Master!$O$2:$O$1697,B42)</f>
        <v>0</v>
      </c>
      <c r="H42" s="497" t="n">
        <f aca="false">IFERROR(G42/D42,0)</f>
        <v>0</v>
      </c>
    </row>
    <row r="43" customFormat="false" ht="15" hidden="false" customHeight="false" outlineLevel="0" collapsed="false">
      <c r="A43" s="508" t="s">
        <v>1492</v>
      </c>
      <c r="B43" s="508" t="s">
        <v>1493</v>
      </c>
      <c r="C43" s="509" t="n">
        <v>50</v>
      </c>
      <c r="D43" s="510" t="n">
        <f aca="false">SUMIFS(Master!$P$2:$P$1697,Master!$O$2:$O$1697,B43)</f>
        <v>0</v>
      </c>
      <c r="E43" s="497" t="n">
        <f aca="false">SUMIFS(Master!$S$2:$S$1697,Master!$O$2:$O$1697,B43)</f>
        <v>0</v>
      </c>
      <c r="F43" s="497" t="n">
        <f aca="false">IFERROR(E43/D43,0)</f>
        <v>0</v>
      </c>
      <c r="G43" s="497" t="n">
        <f aca="false">SUMIFS(Master!$V$2:$V$1697,Master!$O$2:$O$1697,B43)</f>
        <v>0</v>
      </c>
      <c r="H43" s="497" t="n">
        <f aca="false">IFERROR(G43/D43,0)</f>
        <v>0</v>
      </c>
    </row>
    <row r="44" customFormat="false" ht="15" hidden="false" customHeight="false" outlineLevel="0" collapsed="false">
      <c r="A44" s="508" t="s">
        <v>1494</v>
      </c>
      <c r="B44" s="508" t="s">
        <v>1495</v>
      </c>
      <c r="C44" s="509" t="n">
        <v>1</v>
      </c>
      <c r="D44" s="510" t="n">
        <f aca="false">SUMIFS(Master!$P$2:$P$1697,Master!$O$2:$O$1697,B44)</f>
        <v>0</v>
      </c>
      <c r="E44" s="497" t="n">
        <f aca="false">SUMIFS(Master!$S$2:$S$1697,Master!$O$2:$O$1697,B44)</f>
        <v>0</v>
      </c>
      <c r="F44" s="497" t="n">
        <f aca="false">IFERROR(E44/D44,0)</f>
        <v>0</v>
      </c>
      <c r="G44" s="497" t="n">
        <f aca="false">SUMIFS(Master!$V$2:$V$1697,Master!$O$2:$O$1697,B44)</f>
        <v>0</v>
      </c>
      <c r="H44" s="497" t="n">
        <f aca="false">IFERROR(G44/D44,0)</f>
        <v>0</v>
      </c>
    </row>
    <row r="45" customFormat="false" ht="15" hidden="false" customHeight="false" outlineLevel="0" collapsed="false">
      <c r="A45" s="508" t="s">
        <v>1496</v>
      </c>
      <c r="B45" s="508" t="s">
        <v>1497</v>
      </c>
      <c r="C45" s="509" t="n">
        <v>4</v>
      </c>
      <c r="D45" s="510" t="n">
        <f aca="false">SUMIFS(Master!$P$2:$P$1697,Master!$O$2:$O$1697,B45)</f>
        <v>0</v>
      </c>
      <c r="E45" s="497" t="n">
        <f aca="false">SUMIFS(Master!$S$2:$S$1697,Master!$O$2:$O$1697,B45)</f>
        <v>0</v>
      </c>
      <c r="F45" s="497" t="n">
        <f aca="false">IFERROR(E45/D45,0)</f>
        <v>0</v>
      </c>
      <c r="G45" s="497" t="n">
        <f aca="false">SUMIFS(Master!$V$2:$V$1697,Master!$O$2:$O$1697,B45)</f>
        <v>0</v>
      </c>
      <c r="H45" s="497" t="n">
        <f aca="false">IFERROR(G45/D45,0)</f>
        <v>0</v>
      </c>
    </row>
    <row r="46" customFormat="false" ht="15" hidden="false" customHeight="false" outlineLevel="0" collapsed="false">
      <c r="A46" s="508" t="s">
        <v>1498</v>
      </c>
      <c r="B46" s="508" t="s">
        <v>1499</v>
      </c>
      <c r="C46" s="509" t="n">
        <v>243</v>
      </c>
      <c r="D46" s="510" t="n">
        <f aca="false">SUMIFS(Master!$P$2:$P$1697,Master!$O$2:$O$1697,B46)</f>
        <v>0</v>
      </c>
      <c r="E46" s="497" t="n">
        <f aca="false">SUMIFS(Master!$S$2:$S$1697,Master!$O$2:$O$1697,B46)</f>
        <v>0</v>
      </c>
      <c r="F46" s="497" t="n">
        <f aca="false">IFERROR(E46/D46,0)</f>
        <v>0</v>
      </c>
      <c r="G46" s="497" t="n">
        <f aca="false">SUMIFS(Master!$V$2:$V$1697,Master!$O$2:$O$1697,B46)</f>
        <v>0</v>
      </c>
      <c r="H46" s="497" t="n">
        <f aca="false">IFERROR(G46/D46,0)</f>
        <v>0</v>
      </c>
    </row>
    <row r="47" customFormat="false" ht="15" hidden="false" customHeight="false" outlineLevel="0" collapsed="false">
      <c r="A47" s="508" t="s">
        <v>1500</v>
      </c>
      <c r="B47" s="508" t="s">
        <v>1501</v>
      </c>
      <c r="C47" s="509" t="n">
        <v>3</v>
      </c>
      <c r="D47" s="510" t="n">
        <f aca="false">SUMIFS(Master!$P$2:$P$1697,Master!$O$2:$O$1697,B47)</f>
        <v>0</v>
      </c>
      <c r="E47" s="497" t="n">
        <f aca="false">SUMIFS(Master!$S$2:$S$1697,Master!$O$2:$O$1697,B47)</f>
        <v>0</v>
      </c>
      <c r="F47" s="497" t="n">
        <f aca="false">IFERROR(E47/D47,0)</f>
        <v>0</v>
      </c>
      <c r="G47" s="497" t="n">
        <f aca="false">SUMIFS(Master!$V$2:$V$1697,Master!$O$2:$O$1697,B47)</f>
        <v>0</v>
      </c>
      <c r="H47" s="497" t="n">
        <f aca="false">IFERROR(G47/D47,0)</f>
        <v>0</v>
      </c>
    </row>
    <row r="48" customFormat="false" ht="15" hidden="false" customHeight="false" outlineLevel="0" collapsed="false">
      <c r="A48" s="508" t="s">
        <v>1502</v>
      </c>
      <c r="B48" s="508" t="s">
        <v>1503</v>
      </c>
      <c r="C48" s="509" t="n">
        <v>3</v>
      </c>
      <c r="D48" s="510" t="n">
        <f aca="false">SUMIFS(Master!$P$2:$P$1697,Master!$O$2:$O$1697,B48)</f>
        <v>0</v>
      </c>
      <c r="E48" s="497" t="n">
        <f aca="false">SUMIFS(Master!$S$2:$S$1697,Master!$O$2:$O$1697,B48)</f>
        <v>0</v>
      </c>
      <c r="F48" s="497" t="n">
        <f aca="false">IFERROR(E48/D48,0)</f>
        <v>0</v>
      </c>
      <c r="G48" s="497" t="n">
        <f aca="false">SUMIFS(Master!$V$2:$V$1697,Master!$O$2:$O$1697,B48)</f>
        <v>0</v>
      </c>
      <c r="H48" s="497" t="n">
        <f aca="false">IFERROR(G48/D48,0)</f>
        <v>0</v>
      </c>
    </row>
    <row r="49" customFormat="false" ht="15" hidden="false" customHeight="false" outlineLevel="0" collapsed="false">
      <c r="A49" s="508" t="s">
        <v>1504</v>
      </c>
      <c r="B49" s="508" t="s">
        <v>1505</v>
      </c>
      <c r="C49" s="509" t="n">
        <v>3</v>
      </c>
      <c r="D49" s="510" t="n">
        <f aca="false">SUMIFS(Master!$P$2:$P$1697,Master!$O$2:$O$1697,B49)</f>
        <v>0</v>
      </c>
      <c r="E49" s="497" t="n">
        <f aca="false">SUMIFS(Master!$S$2:$S$1697,Master!$O$2:$O$1697,B49)</f>
        <v>0</v>
      </c>
      <c r="F49" s="497" t="n">
        <f aca="false">IFERROR(E49/D49,0)</f>
        <v>0</v>
      </c>
      <c r="G49" s="497" t="n">
        <f aca="false">SUMIFS(Master!$V$2:$V$1697,Master!$O$2:$O$1697,B49)</f>
        <v>0</v>
      </c>
      <c r="H49" s="497" t="n">
        <f aca="false">IFERROR(G49/D49,0)</f>
        <v>0</v>
      </c>
    </row>
    <row r="50" customFormat="false" ht="15" hidden="false" customHeight="false" outlineLevel="0" collapsed="false">
      <c r="A50" s="508" t="s">
        <v>1506</v>
      </c>
      <c r="B50" s="508" t="s">
        <v>1507</v>
      </c>
      <c r="C50" s="509" t="n">
        <v>10</v>
      </c>
      <c r="D50" s="510" t="n">
        <f aca="false">SUMIFS(Master!$P$2:$P$1697,Master!$O$2:$O$1697,B50)</f>
        <v>0</v>
      </c>
      <c r="E50" s="497" t="n">
        <f aca="false">SUMIFS(Master!$S$2:$S$1697,Master!$O$2:$O$1697,B50)</f>
        <v>0</v>
      </c>
      <c r="F50" s="497" t="n">
        <f aca="false">IFERROR(E50/D50,0)</f>
        <v>0</v>
      </c>
      <c r="G50" s="497" t="n">
        <f aca="false">SUMIFS(Master!$V$2:$V$1697,Master!$O$2:$O$1697,B50)</f>
        <v>0</v>
      </c>
      <c r="H50" s="497" t="n">
        <f aca="false">IFERROR(G50/D50,0)</f>
        <v>0</v>
      </c>
    </row>
    <row r="51" customFormat="false" ht="15" hidden="false" customHeight="false" outlineLevel="0" collapsed="false">
      <c r="A51" s="508" t="s">
        <v>1508</v>
      </c>
      <c r="B51" s="508" t="s">
        <v>1509</v>
      </c>
      <c r="C51" s="509"/>
      <c r="D51" s="510" t="n">
        <f aca="false">SUMIFS(Master!$P$2:$P$1697,Master!$O$2:$O$1697,B51)</f>
        <v>0</v>
      </c>
      <c r="E51" s="497" t="n">
        <f aca="false">SUMIFS(Master!$S$2:$S$1697,Master!$O$2:$O$1697,B51)</f>
        <v>0</v>
      </c>
      <c r="F51" s="497" t="n">
        <f aca="false">IFERROR(E51/D51,0)</f>
        <v>0</v>
      </c>
      <c r="G51" s="497" t="n">
        <f aca="false">SUMIFS(Master!$V$2:$V$1697,Master!$O$2:$O$1697,B51)</f>
        <v>0</v>
      </c>
      <c r="H51" s="497" t="n">
        <f aca="false">IFERROR(G51/D51,0)</f>
        <v>0</v>
      </c>
    </row>
    <row r="52" customFormat="false" ht="15" hidden="false" customHeight="false" outlineLevel="0" collapsed="false">
      <c r="A52" s="508" t="s">
        <v>1510</v>
      </c>
      <c r="B52" s="508" t="s">
        <v>1511</v>
      </c>
      <c r="C52" s="509" t="n">
        <v>2</v>
      </c>
      <c r="D52" s="510" t="n">
        <f aca="false">SUMIFS(Master!$P$2:$P$1697,Master!$O$2:$O$1697,B52)</f>
        <v>0</v>
      </c>
      <c r="E52" s="497" t="n">
        <f aca="false">SUMIFS(Master!$S$2:$S$1697,Master!$O$2:$O$1697,B52)</f>
        <v>0</v>
      </c>
      <c r="F52" s="497" t="n">
        <f aca="false">IFERROR(E52/D52,0)</f>
        <v>0</v>
      </c>
      <c r="G52" s="497" t="n">
        <f aca="false">SUMIFS(Master!$V$2:$V$1697,Master!$O$2:$O$1697,B52)</f>
        <v>0</v>
      </c>
      <c r="H52" s="497" t="n">
        <f aca="false">IFERROR(G52/D52,0)</f>
        <v>0</v>
      </c>
    </row>
    <row r="53" customFormat="false" ht="15" hidden="false" customHeight="false" outlineLevel="0" collapsed="false">
      <c r="A53" s="508" t="s">
        <v>1512</v>
      </c>
      <c r="B53" s="508" t="s">
        <v>1513</v>
      </c>
      <c r="C53" s="509" t="n">
        <v>184</v>
      </c>
      <c r="D53" s="510" t="n">
        <f aca="false">SUMIFS(Master!$P$2:$P$1697,Master!$O$2:$O$1697,B53)</f>
        <v>0</v>
      </c>
      <c r="E53" s="497" t="n">
        <f aca="false">SUMIFS(Master!$S$2:$S$1697,Master!$O$2:$O$1697,B53)</f>
        <v>0</v>
      </c>
      <c r="F53" s="497" t="n">
        <f aca="false">IFERROR(E53/D53,0)</f>
        <v>0</v>
      </c>
      <c r="G53" s="497" t="n">
        <f aca="false">SUMIFS(Master!$V$2:$V$1697,Master!$O$2:$O$1697,B53)</f>
        <v>0</v>
      </c>
      <c r="H53" s="497" t="n">
        <f aca="false">IFERROR(G53/D53,0)</f>
        <v>0</v>
      </c>
    </row>
    <row r="54" customFormat="false" ht="15" hidden="false" customHeight="false" outlineLevel="0" collapsed="false">
      <c r="A54" s="508" t="s">
        <v>1514</v>
      </c>
      <c r="B54" s="508" t="s">
        <v>1515</v>
      </c>
      <c r="C54" s="509" t="n">
        <v>2</v>
      </c>
      <c r="D54" s="510" t="n">
        <f aca="false">SUMIFS(Master!$P$2:$P$1697,Master!$O$2:$O$1697,B54)</f>
        <v>0</v>
      </c>
      <c r="E54" s="497" t="n">
        <f aca="false">SUMIFS(Master!$S$2:$S$1697,Master!$O$2:$O$1697,B54)</f>
        <v>0</v>
      </c>
      <c r="F54" s="497" t="n">
        <f aca="false">IFERROR(E54/D54,0)</f>
        <v>0</v>
      </c>
      <c r="G54" s="497" t="n">
        <f aca="false">SUMIFS(Master!$V$2:$V$1697,Master!$O$2:$O$1697,B54)</f>
        <v>0</v>
      </c>
      <c r="H54" s="497" t="n">
        <f aca="false">IFERROR(G54/D54,0)</f>
        <v>0</v>
      </c>
    </row>
    <row r="55" customFormat="false" ht="15" hidden="false" customHeight="false" outlineLevel="0" collapsed="false">
      <c r="A55" s="508" t="s">
        <v>1516</v>
      </c>
      <c r="B55" s="508" t="s">
        <v>1517</v>
      </c>
      <c r="C55" s="509" t="n">
        <v>6</v>
      </c>
      <c r="D55" s="510" t="n">
        <f aca="false">SUMIFS(Master!$P$2:$P$1697,Master!$O$2:$O$1697,B55)</f>
        <v>0</v>
      </c>
      <c r="E55" s="497" t="n">
        <f aca="false">SUMIFS(Master!$S$2:$S$1697,Master!$O$2:$O$1697,B55)</f>
        <v>0</v>
      </c>
      <c r="F55" s="497" t="n">
        <f aca="false">IFERROR(E55/D55,0)</f>
        <v>0</v>
      </c>
      <c r="G55" s="497" t="n">
        <f aca="false">SUMIFS(Master!$V$2:$V$1697,Master!$O$2:$O$1697,B55)</f>
        <v>0</v>
      </c>
      <c r="H55" s="497" t="n">
        <f aca="false">IFERROR(G55/D55,0)</f>
        <v>0</v>
      </c>
    </row>
    <row r="56" customFormat="false" ht="15" hidden="false" customHeight="false" outlineLevel="0" collapsed="false">
      <c r="A56" s="508" t="s">
        <v>1518</v>
      </c>
      <c r="B56" s="508" t="s">
        <v>1519</v>
      </c>
      <c r="C56" s="509" t="n">
        <v>2</v>
      </c>
      <c r="D56" s="510" t="n">
        <f aca="false">SUMIFS(Master!$P$2:$P$1697,Master!$O$2:$O$1697,B56)</f>
        <v>0</v>
      </c>
      <c r="E56" s="497" t="n">
        <f aca="false">SUMIFS(Master!$S$2:$S$1697,Master!$O$2:$O$1697,B56)</f>
        <v>0</v>
      </c>
      <c r="F56" s="497" t="n">
        <f aca="false">IFERROR(E56/D56,0)</f>
        <v>0</v>
      </c>
      <c r="G56" s="497" t="n">
        <f aca="false">SUMIFS(Master!$V$2:$V$1697,Master!$O$2:$O$1697,B56)</f>
        <v>0</v>
      </c>
      <c r="H56" s="497" t="n">
        <f aca="false">IFERROR(G56/D56,0)</f>
        <v>0</v>
      </c>
    </row>
    <row r="57" customFormat="false" ht="15" hidden="false" customHeight="false" outlineLevel="0" collapsed="false">
      <c r="A57" s="508" t="s">
        <v>1520</v>
      </c>
      <c r="B57" s="508" t="s">
        <v>1521</v>
      </c>
      <c r="C57" s="509" t="n">
        <v>3</v>
      </c>
      <c r="D57" s="510" t="n">
        <f aca="false">SUMIFS(Master!$P$2:$P$1697,Master!$O$2:$O$1697,B57)</f>
        <v>0</v>
      </c>
      <c r="E57" s="497" t="n">
        <f aca="false">SUMIFS(Master!$S$2:$S$1697,Master!$O$2:$O$1697,B57)</f>
        <v>0</v>
      </c>
      <c r="F57" s="497" t="n">
        <f aca="false">IFERROR(E57/D57,0)</f>
        <v>0</v>
      </c>
      <c r="G57" s="497" t="n">
        <f aca="false">SUMIFS(Master!$V$2:$V$1697,Master!$O$2:$O$1697,B57)</f>
        <v>0</v>
      </c>
      <c r="H57" s="497" t="n">
        <f aca="false">IFERROR(G57/D57,0)</f>
        <v>0</v>
      </c>
    </row>
    <row r="58" customFormat="false" ht="15" hidden="false" customHeight="false" outlineLevel="0" collapsed="false">
      <c r="A58" s="501" t="s">
        <v>1522</v>
      </c>
      <c r="B58" s="501"/>
      <c r="C58" s="509"/>
      <c r="D58" s="510" t="n">
        <f aca="false">SUMIFS(Master!$P$2:$P$1697,Master!$O$2:$O$1697,B58)</f>
        <v>0</v>
      </c>
      <c r="E58" s="497" t="n">
        <f aca="false">SUMIFS(Master!$S$2:$S$1697,Master!$O$2:$O$1697,B58)</f>
        <v>0</v>
      </c>
      <c r="F58" s="497" t="n">
        <f aca="false">IFERROR(E58/D58,0)</f>
        <v>0</v>
      </c>
      <c r="G58" s="497" t="n">
        <f aca="false">SUMIFS(Master!$V$2:$V$1697,Master!$O$2:$O$1697,B58)</f>
        <v>0</v>
      </c>
      <c r="H58" s="497" t="n">
        <f aca="false">IFERROR(G58/D58,0)</f>
        <v>0</v>
      </c>
    </row>
    <row r="59" customFormat="false" ht="15" hidden="false" customHeight="false" outlineLevel="0" collapsed="false">
      <c r="A59" s="501"/>
      <c r="B59" s="501"/>
      <c r="C59" s="509" t="n">
        <v>183</v>
      </c>
      <c r="D59" s="510" t="n">
        <f aca="false">SUMIFS(Master!$P$2:$P$1697,Master!$O$2:$O$1697,B59)</f>
        <v>0</v>
      </c>
      <c r="E59" s="497" t="n">
        <f aca="false">SUMIFS(Master!$S$2:$S$1697,Master!$O$2:$O$1697,B59)</f>
        <v>0</v>
      </c>
      <c r="F59" s="497" t="n">
        <f aca="false">IFERROR(E59/D59,0)</f>
        <v>0</v>
      </c>
      <c r="G59" s="497" t="n">
        <f aca="false">SUMIFS(Master!$V$2:$V$1697,Master!$O$2:$O$1697,B59)</f>
        <v>0</v>
      </c>
      <c r="H59" s="497" t="n">
        <f aca="false">IFERROR(G59/D59,0)</f>
        <v>0</v>
      </c>
    </row>
    <row r="60" customFormat="false" ht="15" hidden="false" customHeight="false" outlineLevel="0" collapsed="false">
      <c r="A60" s="501" t="s">
        <v>1523</v>
      </c>
      <c r="B60" s="501"/>
      <c r="C60" s="509"/>
      <c r="D60" s="510" t="n">
        <f aca="false">SUMIFS(Master!$P$2:$P$1697,Master!$O$2:$O$1697,B60)</f>
        <v>0</v>
      </c>
      <c r="E60" s="497" t="n">
        <f aca="false">SUMIFS(Master!$S$2:$S$1697,Master!$O$2:$O$1697,B60)</f>
        <v>0</v>
      </c>
      <c r="F60" s="497" t="n">
        <f aca="false">IFERROR(E60/D60,0)</f>
        <v>0</v>
      </c>
      <c r="G60" s="497" t="n">
        <f aca="false">SUMIFS(Master!$V$2:$V$1697,Master!$O$2:$O$1697,B60)</f>
        <v>0</v>
      </c>
      <c r="H60" s="497" t="n">
        <f aca="false">IFERROR(G60/D60,0)</f>
        <v>0</v>
      </c>
    </row>
    <row r="61" customFormat="false" ht="15" hidden="false" customHeight="false" outlineLevel="0" collapsed="false">
      <c r="A61" s="501"/>
      <c r="B61" s="501"/>
      <c r="C61" s="509" t="n">
        <v>183</v>
      </c>
      <c r="D61" s="510" t="n">
        <f aca="false">SUMIFS(Master!$P$2:$P$1697,Master!$O$2:$O$1697,B61)</f>
        <v>0</v>
      </c>
      <c r="E61" s="497" t="n">
        <f aca="false">SUMIFS(Master!$S$2:$S$1697,Master!$O$2:$O$1697,B61)</f>
        <v>0</v>
      </c>
      <c r="F61" s="497" t="n">
        <f aca="false">IFERROR(E61/D61,0)</f>
        <v>0</v>
      </c>
      <c r="G61" s="497" t="n">
        <f aca="false">SUMIFS(Master!$V$2:$V$1697,Master!$O$2:$O$1697,B61)</f>
        <v>0</v>
      </c>
      <c r="H61" s="497" t="n">
        <f aca="false">IFERROR(G61/D61,0)</f>
        <v>0</v>
      </c>
    </row>
    <row r="62" customFormat="false" ht="15" hidden="false" customHeight="false" outlineLevel="0" collapsed="false">
      <c r="A62" s="501" t="s">
        <v>1524</v>
      </c>
      <c r="B62" s="501"/>
      <c r="C62" s="509"/>
      <c r="D62" s="510" t="n">
        <f aca="false">SUMIFS(Master!$P$2:$P$1697,Master!$O$2:$O$1697,B62)</f>
        <v>0</v>
      </c>
      <c r="E62" s="497" t="n">
        <f aca="false">SUMIFS(Master!$S$2:$S$1697,Master!$O$2:$O$1697,B62)</f>
        <v>0</v>
      </c>
      <c r="F62" s="497" t="n">
        <f aca="false">IFERROR(E62/D62,0)</f>
        <v>0</v>
      </c>
      <c r="G62" s="497" t="n">
        <f aca="false">SUMIFS(Master!$V$2:$V$1697,Master!$O$2:$O$1697,B62)</f>
        <v>0</v>
      </c>
      <c r="H62" s="497" t="n">
        <f aca="false">IFERROR(G62/D62,0)</f>
        <v>0</v>
      </c>
    </row>
    <row r="63" customFormat="false" ht="15" hidden="false" customHeight="false" outlineLevel="0" collapsed="false">
      <c r="A63" s="508" t="n">
        <v>32</v>
      </c>
      <c r="B63" s="508" t="s">
        <v>1525</v>
      </c>
      <c r="C63" s="509" t="n">
        <v>1774</v>
      </c>
      <c r="D63" s="510" t="n">
        <f aca="false">SUMIFS(Master!$P$2:$P$1697,Master!$O$2:$O$1697,B63)</f>
        <v>0</v>
      </c>
      <c r="E63" s="497" t="n">
        <f aca="false">SUMIFS(Master!$S$2:$S$1697,Master!$O$2:$O$1697,B63)</f>
        <v>0</v>
      </c>
      <c r="F63" s="497" t="n">
        <f aca="false">IFERROR(E63/D63,0)</f>
        <v>0</v>
      </c>
      <c r="G63" s="497" t="n">
        <f aca="false">SUMIFS(Master!$V$2:$V$1697,Master!$O$2:$O$1697,B63)</f>
        <v>0</v>
      </c>
      <c r="H63" s="497" t="n">
        <f aca="false">IFERROR(G63/D63,0)</f>
        <v>0</v>
      </c>
    </row>
    <row r="64" customFormat="false" ht="15" hidden="false" customHeight="false" outlineLevel="0" collapsed="false">
      <c r="A64" s="508" t="n">
        <v>40</v>
      </c>
      <c r="B64" s="508" t="s">
        <v>1526</v>
      </c>
      <c r="C64" s="509" t="n">
        <v>65</v>
      </c>
      <c r="D64" s="510" t="n">
        <f aca="false">SUMIFS(Master!$P$2:$P$1697,Master!$O$2:$O$1697,B64)</f>
        <v>0</v>
      </c>
      <c r="E64" s="497" t="n">
        <f aca="false">SUMIFS(Master!$S$2:$S$1697,Master!$O$2:$O$1697,B64)</f>
        <v>0</v>
      </c>
      <c r="F64" s="497" t="n">
        <f aca="false">IFERROR(E64/D64,0)</f>
        <v>0</v>
      </c>
      <c r="G64" s="497" t="n">
        <f aca="false">SUMIFS(Master!$V$2:$V$1697,Master!$O$2:$O$1697,B64)</f>
        <v>0</v>
      </c>
      <c r="H64" s="497" t="n">
        <f aca="false">IFERROR(G64/D64,0)</f>
        <v>0</v>
      </c>
    </row>
    <row r="65" customFormat="false" ht="15" hidden="false" customHeight="false" outlineLevel="0" collapsed="false">
      <c r="A65" s="508" t="n">
        <v>50</v>
      </c>
      <c r="B65" s="508" t="s">
        <v>1527</v>
      </c>
      <c r="C65" s="509" t="n">
        <v>32</v>
      </c>
      <c r="D65" s="510" t="n">
        <f aca="false">SUMIFS(Master!$P$2:$P$1697,Master!$O$2:$O$1697,B65)</f>
        <v>0</v>
      </c>
      <c r="E65" s="497" t="n">
        <f aca="false">SUMIFS(Master!$S$2:$S$1697,Master!$O$2:$O$1697,B65)</f>
        <v>0</v>
      </c>
      <c r="F65" s="497" t="n">
        <f aca="false">IFERROR(E65/D65,0)</f>
        <v>0</v>
      </c>
      <c r="G65" s="497" t="n">
        <f aca="false">SUMIFS(Master!$V$2:$V$1697,Master!$O$2:$O$1697,B65)</f>
        <v>0</v>
      </c>
      <c r="H65" s="497" t="n">
        <f aca="false">IFERROR(G65/D65,0)</f>
        <v>0</v>
      </c>
    </row>
    <row r="66" customFormat="false" ht="15" hidden="false" customHeight="false" outlineLevel="0" collapsed="false">
      <c r="A66" s="508" t="n">
        <v>63</v>
      </c>
      <c r="B66" s="508" t="s">
        <v>1528</v>
      </c>
      <c r="C66" s="509" t="n">
        <v>42</v>
      </c>
      <c r="D66" s="510" t="n">
        <f aca="false">SUMIFS(Master!$P$2:$P$1697,Master!$O$2:$O$1697,B66)</f>
        <v>0</v>
      </c>
      <c r="E66" s="497" t="n">
        <f aca="false">SUMIFS(Master!$S$2:$S$1697,Master!$O$2:$O$1697,B66)</f>
        <v>0</v>
      </c>
      <c r="F66" s="497" t="n">
        <f aca="false">IFERROR(E66/D66,0)</f>
        <v>0</v>
      </c>
      <c r="G66" s="497" t="n">
        <f aca="false">SUMIFS(Master!$V$2:$V$1697,Master!$O$2:$O$1697,B66)</f>
        <v>0</v>
      </c>
      <c r="H66" s="497" t="n">
        <f aca="false">IFERROR(G66/D66,0)</f>
        <v>0</v>
      </c>
    </row>
    <row r="67" customFormat="false" ht="15" hidden="false" customHeight="false" outlineLevel="0" collapsed="false">
      <c r="A67" s="508" t="n">
        <v>75</v>
      </c>
      <c r="B67" s="508" t="s">
        <v>1529</v>
      </c>
      <c r="C67" s="509" t="n">
        <v>42</v>
      </c>
      <c r="D67" s="510" t="n">
        <f aca="false">SUMIFS(Master!$P$2:$P$1697,Master!$O$2:$O$1697,B67)</f>
        <v>0</v>
      </c>
      <c r="E67" s="497" t="n">
        <f aca="false">SUMIFS(Master!$S$2:$S$1697,Master!$O$2:$O$1697,B67)</f>
        <v>0</v>
      </c>
      <c r="F67" s="497" t="n">
        <f aca="false">IFERROR(E67/D67,0)</f>
        <v>0</v>
      </c>
      <c r="G67" s="497" t="n">
        <f aca="false">SUMIFS(Master!$V$2:$V$1697,Master!$O$2:$O$1697,B67)</f>
        <v>0</v>
      </c>
      <c r="H67" s="497" t="n">
        <f aca="false">IFERROR(G67/D67,0)</f>
        <v>0</v>
      </c>
    </row>
    <row r="68" customFormat="false" ht="15" hidden="false" customHeight="false" outlineLevel="0" collapsed="false">
      <c r="A68" s="508" t="n">
        <v>90</v>
      </c>
      <c r="B68" s="508" t="s">
        <v>1530</v>
      </c>
      <c r="C68" s="509" t="n">
        <v>98</v>
      </c>
      <c r="D68" s="510" t="n">
        <f aca="false">SUMIFS(Master!$P$2:$P$1697,Master!$O$2:$O$1697,B68)</f>
        <v>0</v>
      </c>
      <c r="E68" s="497" t="n">
        <f aca="false">SUMIFS(Master!$S$2:$S$1697,Master!$O$2:$O$1697,B68)</f>
        <v>0</v>
      </c>
      <c r="F68" s="497" t="n">
        <f aca="false">IFERROR(E68/D68,0)</f>
        <v>0</v>
      </c>
      <c r="G68" s="497" t="n">
        <f aca="false">SUMIFS(Master!$V$2:$V$1697,Master!$O$2:$O$1697,B68)</f>
        <v>0</v>
      </c>
      <c r="H68" s="497" t="n">
        <f aca="false">IFERROR(G68/D68,0)</f>
        <v>0</v>
      </c>
    </row>
    <row r="69" customFormat="false" ht="15" hidden="false" customHeight="false" outlineLevel="0" collapsed="false">
      <c r="A69" s="508" t="n">
        <v>110</v>
      </c>
      <c r="B69" s="511" t="s">
        <v>1531</v>
      </c>
      <c r="C69" s="509" t="n">
        <v>320</v>
      </c>
      <c r="D69" s="510" t="n">
        <f aca="false">SUMIFS(Master!$P$2:$P$1697,Master!$O$2:$O$1697,B69)</f>
        <v>0</v>
      </c>
      <c r="E69" s="497" t="n">
        <f aca="false">SUMIFS(Master!$S$2:$S$1697,Master!$O$2:$O$1697,B69)</f>
        <v>0</v>
      </c>
      <c r="F69" s="497" t="n">
        <f aca="false">IFERROR(E69/D69,0)</f>
        <v>0</v>
      </c>
      <c r="G69" s="497" t="n">
        <f aca="false">SUMIFS(Master!$V$2:$V$1697,Master!$O$2:$O$1697,B69)</f>
        <v>0</v>
      </c>
      <c r="H69" s="497" t="n">
        <f aca="false">IFERROR(G69/D69,0)</f>
        <v>0</v>
      </c>
    </row>
    <row r="70" customFormat="false" ht="15" hidden="false" customHeight="false" outlineLevel="0" collapsed="false">
      <c r="A70" s="508" t="n">
        <v>125</v>
      </c>
      <c r="B70" s="511" t="s">
        <v>1532</v>
      </c>
      <c r="C70" s="509" t="n">
        <v>35</v>
      </c>
      <c r="D70" s="510" t="n">
        <f aca="false">SUMIFS(Master!$P$2:$P$1697,Master!$O$2:$O$1697,B70)</f>
        <v>0</v>
      </c>
      <c r="E70" s="497" t="n">
        <f aca="false">SUMIFS(Master!$S$2:$S$1697,Master!$O$2:$O$1697,B70)</f>
        <v>0</v>
      </c>
      <c r="F70" s="497" t="n">
        <f aca="false">IFERROR(E70/D70,0)</f>
        <v>0</v>
      </c>
      <c r="G70" s="497" t="n">
        <f aca="false">SUMIFS(Master!$V$2:$V$1697,Master!$O$2:$O$1697,B70)</f>
        <v>0</v>
      </c>
      <c r="H70" s="497" t="n">
        <f aca="false">IFERROR(G70/D70,0)</f>
        <v>0</v>
      </c>
    </row>
    <row r="71" customFormat="false" ht="15" hidden="false" customHeight="false" outlineLevel="0" collapsed="false">
      <c r="A71" s="508" t="n">
        <v>140</v>
      </c>
      <c r="B71" s="508" t="s">
        <v>1533</v>
      </c>
      <c r="C71" s="509"/>
      <c r="D71" s="510" t="n">
        <f aca="false">SUMIFS(Master!$P$2:$P$1697,Master!$O$2:$O$1697,B71)</f>
        <v>0</v>
      </c>
      <c r="E71" s="497" t="n">
        <f aca="false">SUMIFS(Master!$S$2:$S$1697,Master!$O$2:$O$1697,B71)</f>
        <v>0</v>
      </c>
      <c r="F71" s="497" t="n">
        <f aca="false">IFERROR(E71/D71,0)</f>
        <v>0</v>
      </c>
      <c r="G71" s="497" t="n">
        <f aca="false">SUMIFS(Master!$V$2:$V$1697,Master!$O$2:$O$1697,B71)</f>
        <v>0</v>
      </c>
      <c r="H71" s="497" t="n">
        <f aca="false">IFERROR(G71/D71,0)</f>
        <v>0</v>
      </c>
    </row>
    <row r="72" customFormat="false" ht="15" hidden="false" customHeight="false" outlineLevel="0" collapsed="false">
      <c r="A72" s="508" t="n">
        <v>160</v>
      </c>
      <c r="B72" s="511" t="s">
        <v>1534</v>
      </c>
      <c r="C72" s="509" t="n">
        <v>85</v>
      </c>
      <c r="D72" s="510" t="n">
        <f aca="false">SUMIFS(Master!$P$2:$P$1697,Master!$O$2:$O$1697,B72)</f>
        <v>0</v>
      </c>
      <c r="E72" s="497" t="n">
        <f aca="false">SUMIFS(Master!$S$2:$S$1697,Master!$O$2:$O$1697,B72)</f>
        <v>0</v>
      </c>
      <c r="F72" s="497" t="n">
        <f aca="false">IFERROR(E72/D72,0)</f>
        <v>0</v>
      </c>
      <c r="G72" s="497" t="n">
        <f aca="false">SUMIFS(Master!$V$2:$V$1697,Master!$O$2:$O$1697,B72)</f>
        <v>0</v>
      </c>
      <c r="H72" s="497" t="n">
        <f aca="false">IFERROR(G72/D72,0)</f>
        <v>0</v>
      </c>
    </row>
    <row r="73" customFormat="false" ht="15" hidden="false" customHeight="false" outlineLevel="0" collapsed="false">
      <c r="A73" s="508" t="n">
        <v>180</v>
      </c>
      <c r="B73" s="508" t="s">
        <v>1535</v>
      </c>
      <c r="C73" s="509" t="n">
        <v>18</v>
      </c>
      <c r="D73" s="510" t="n">
        <f aca="false">SUMIFS(Master!$P$2:$P$1697,Master!$O$2:$O$1697,B73)</f>
        <v>0</v>
      </c>
      <c r="E73" s="497" t="n">
        <f aca="false">SUMIFS(Master!$S$2:$S$1697,Master!$O$2:$O$1697,B73)</f>
        <v>0</v>
      </c>
      <c r="F73" s="497" t="n">
        <f aca="false">IFERROR(E73/D73,0)</f>
        <v>0</v>
      </c>
      <c r="G73" s="497" t="n">
        <f aca="false">SUMIFS(Master!$V$2:$V$1697,Master!$O$2:$O$1697,B73)</f>
        <v>0</v>
      </c>
      <c r="H73" s="497" t="n">
        <f aca="false">IFERROR(G73/D73,0)</f>
        <v>0</v>
      </c>
    </row>
    <row r="74" customFormat="false" ht="15" hidden="false" customHeight="false" outlineLevel="0" collapsed="false">
      <c r="A74" s="508" t="n">
        <v>225</v>
      </c>
      <c r="B74" s="511" t="s">
        <v>1534</v>
      </c>
      <c r="C74" s="509" t="n">
        <v>60</v>
      </c>
      <c r="D74" s="510" t="n">
        <f aca="false">SUMIFS(Master!$P$2:$P$1697,Master!$O$2:$O$1697,B74)</f>
        <v>0</v>
      </c>
      <c r="E74" s="497" t="n">
        <f aca="false">SUMIFS(Master!$S$2:$S$1697,Master!$O$2:$O$1697,B74)</f>
        <v>0</v>
      </c>
      <c r="F74" s="497" t="n">
        <f aca="false">IFERROR(E74/D74,0)</f>
        <v>0</v>
      </c>
      <c r="G74" s="497" t="n">
        <f aca="false">SUMIFS(Master!$V$2:$V$1697,Master!$O$2:$O$1697,B74)</f>
        <v>0</v>
      </c>
      <c r="H74" s="497" t="n">
        <f aca="false">IFERROR(G74/D74,0)</f>
        <v>0</v>
      </c>
    </row>
    <row r="75" customFormat="false" ht="15" hidden="false" customHeight="false" outlineLevel="0" collapsed="false">
      <c r="A75" s="508" t="n">
        <v>250</v>
      </c>
      <c r="B75" s="508" t="s">
        <v>1536</v>
      </c>
      <c r="C75" s="509" t="n">
        <v>12</v>
      </c>
      <c r="D75" s="510" t="n">
        <f aca="false">SUMIFS(Master!$P$2:$P$1697,Master!$O$2:$O$1697,B75)</f>
        <v>0</v>
      </c>
      <c r="E75" s="497" t="n">
        <f aca="false">SUMIFS(Master!$S$2:$S$1697,Master!$O$2:$O$1697,B75)</f>
        <v>0</v>
      </c>
      <c r="F75" s="497" t="n">
        <f aca="false">IFERROR(E75/D75,0)</f>
        <v>0</v>
      </c>
      <c r="G75" s="497" t="n">
        <f aca="false">SUMIFS(Master!$V$2:$V$1697,Master!$O$2:$O$1697,B75)</f>
        <v>0</v>
      </c>
      <c r="H75" s="497" t="n">
        <f aca="false">IFERROR(G75/D75,0)</f>
        <v>0</v>
      </c>
    </row>
    <row r="76" customFormat="false" ht="15" hidden="false" customHeight="false" outlineLevel="0" collapsed="false">
      <c r="A76" s="508" t="n">
        <v>315</v>
      </c>
      <c r="B76" s="508" t="s">
        <v>1537</v>
      </c>
      <c r="C76" s="509"/>
      <c r="D76" s="510" t="n">
        <f aca="false">SUMIFS(Master!$P$2:$P$1697,Master!$O$2:$O$1697,B76)</f>
        <v>0</v>
      </c>
      <c r="E76" s="497" t="n">
        <f aca="false">SUMIFS(Master!$S$2:$S$1697,Master!$O$2:$O$1697,B76)</f>
        <v>0</v>
      </c>
      <c r="F76" s="497" t="n">
        <f aca="false">IFERROR(E76/D76,0)</f>
        <v>0</v>
      </c>
      <c r="G76" s="497" t="n">
        <f aca="false">SUMIFS(Master!$V$2:$V$1697,Master!$O$2:$O$1697,B76)</f>
        <v>0</v>
      </c>
      <c r="H76" s="497" t="n">
        <f aca="false">IFERROR(G76/D76,0)</f>
        <v>0</v>
      </c>
    </row>
    <row r="77" customFormat="false" ht="15" hidden="false" customHeight="false" outlineLevel="0" collapsed="false">
      <c r="A77" s="508" t="n">
        <v>335</v>
      </c>
      <c r="B77" s="511" t="s">
        <v>1538</v>
      </c>
      <c r="C77" s="509" t="n">
        <v>56</v>
      </c>
      <c r="D77" s="510" t="n">
        <f aca="false">SUMIFS(Master!$P$2:$P$1697,Master!$O$2:$O$1697,B77)</f>
        <v>0</v>
      </c>
      <c r="E77" s="497" t="n">
        <f aca="false">SUMIFS(Master!$S$2:$S$1697,Master!$O$2:$O$1697,B77)</f>
        <v>0</v>
      </c>
      <c r="F77" s="497" t="n">
        <f aca="false">IFERROR(E77/D77,0)</f>
        <v>0</v>
      </c>
      <c r="G77" s="497" t="n">
        <f aca="false">SUMIFS(Master!$V$2:$V$1697,Master!$O$2:$O$1697,B77)</f>
        <v>0</v>
      </c>
      <c r="H77" s="497" t="n">
        <f aca="false">IFERROR(G77/D77,0)</f>
        <v>0</v>
      </c>
    </row>
    <row r="78" customFormat="false" ht="15" hidden="false" customHeight="false" outlineLevel="0" collapsed="false">
      <c r="A78" s="508" t="n">
        <v>400</v>
      </c>
      <c r="B78" s="508" t="s">
        <v>1539</v>
      </c>
      <c r="C78" s="509" t="n">
        <v>8</v>
      </c>
      <c r="D78" s="510" t="n">
        <f aca="false">SUMIFS(Master!$P$2:$P$1697,Master!$O$2:$O$1697,B78)</f>
        <v>0</v>
      </c>
      <c r="E78" s="497" t="n">
        <f aca="false">SUMIFS(Master!$S$2:$S$1697,Master!$O$2:$O$1697,B78)</f>
        <v>0</v>
      </c>
      <c r="F78" s="497" t="n">
        <f aca="false">IFERROR(E78/D78,0)</f>
        <v>0</v>
      </c>
      <c r="G78" s="497" t="n">
        <f aca="false">SUMIFS(Master!$V$2:$V$1697,Master!$O$2:$O$1697,B78)</f>
        <v>0</v>
      </c>
      <c r="H78" s="497" t="n">
        <f aca="false">IFERROR(G78/D78,0)</f>
        <v>0</v>
      </c>
    </row>
    <row r="79" customFormat="false" ht="15" hidden="false" customHeight="false" outlineLevel="0" collapsed="false">
      <c r="A79" s="501" t="s">
        <v>1540</v>
      </c>
      <c r="B79" s="501"/>
      <c r="C79" s="509"/>
      <c r="D79" s="510" t="n">
        <f aca="false">SUMIFS(Master!$P$2:$P$1697,Master!$O$2:$O$1697,B79)</f>
        <v>0</v>
      </c>
      <c r="E79" s="497" t="n">
        <f aca="false">SUMIFS(Master!$S$2:$S$1697,Master!$O$2:$O$1697,B79)</f>
        <v>0</v>
      </c>
      <c r="F79" s="497" t="n">
        <f aca="false">IFERROR(E79/D79,0)</f>
        <v>0</v>
      </c>
      <c r="G79" s="497" t="n">
        <f aca="false">SUMIFS(Master!$V$2:$V$1697,Master!$O$2:$O$1697,B79)</f>
        <v>0</v>
      </c>
      <c r="H79" s="497" t="n">
        <f aca="false">IFERROR(G79/D79,0)</f>
        <v>0</v>
      </c>
    </row>
    <row r="80" customFormat="false" ht="15" hidden="false" customHeight="false" outlineLevel="0" collapsed="false">
      <c r="A80" s="508" t="s">
        <v>1469</v>
      </c>
      <c r="B80" s="508" t="s">
        <v>1541</v>
      </c>
      <c r="C80" s="509" t="n">
        <v>24</v>
      </c>
      <c r="D80" s="510" t="n">
        <f aca="false">SUMIFS(Master!$P$2:$P$1697,Master!$O$2:$O$1697,B80)</f>
        <v>0</v>
      </c>
      <c r="E80" s="497" t="n">
        <f aca="false">SUMIFS(Master!$S$2:$S$1697,Master!$O$2:$O$1697,B80)</f>
        <v>0</v>
      </c>
      <c r="F80" s="497" t="n">
        <f aca="false">IFERROR(E80/D80,0)</f>
        <v>0</v>
      </c>
      <c r="G80" s="497" t="n">
        <f aca="false">SUMIFS(Master!$V$2:$V$1697,Master!$O$2:$O$1697,B80)</f>
        <v>0</v>
      </c>
      <c r="H80" s="497" t="n">
        <f aca="false">IFERROR(G80/D80,0)</f>
        <v>0</v>
      </c>
    </row>
    <row r="81" customFormat="false" ht="15" hidden="false" customHeight="false" outlineLevel="0" collapsed="false">
      <c r="A81" s="508" t="s">
        <v>1470</v>
      </c>
      <c r="B81" s="508" t="s">
        <v>1542</v>
      </c>
      <c r="C81" s="509" t="n">
        <v>7</v>
      </c>
      <c r="D81" s="510" t="n">
        <f aca="false">SUMIFS(Master!$P$2:$P$1697,Master!$O$2:$O$1697,B81)</f>
        <v>0</v>
      </c>
      <c r="E81" s="497" t="n">
        <f aca="false">SUMIFS(Master!$S$2:$S$1697,Master!$O$2:$O$1697,B81)</f>
        <v>0</v>
      </c>
      <c r="F81" s="497" t="n">
        <f aca="false">IFERROR(E81/D81,0)</f>
        <v>0</v>
      </c>
      <c r="G81" s="497" t="n">
        <f aca="false">SUMIFS(Master!$V$2:$V$1697,Master!$O$2:$O$1697,B81)</f>
        <v>0</v>
      </c>
      <c r="H81" s="497" t="n">
        <f aca="false">IFERROR(G81/D81,0)</f>
        <v>0</v>
      </c>
    </row>
    <row r="82" customFormat="false" ht="15" hidden="false" customHeight="false" outlineLevel="0" collapsed="false">
      <c r="A82" s="508" t="s">
        <v>1471</v>
      </c>
      <c r="B82" s="508" t="s">
        <v>1543</v>
      </c>
      <c r="C82" s="509" t="n">
        <v>67</v>
      </c>
      <c r="D82" s="510" t="n">
        <f aca="false">SUMIFS(Master!$P$2:$P$1697,Master!$O$2:$O$1697,B82)</f>
        <v>0</v>
      </c>
      <c r="E82" s="497" t="n">
        <f aca="false">SUMIFS(Master!$S$2:$S$1697,Master!$O$2:$O$1697,B82)</f>
        <v>0</v>
      </c>
      <c r="F82" s="497" t="n">
        <f aca="false">IFERROR(E82/D82,0)</f>
        <v>0</v>
      </c>
      <c r="G82" s="497" t="n">
        <f aca="false">SUMIFS(Master!$V$2:$V$1697,Master!$O$2:$O$1697,B82)</f>
        <v>0</v>
      </c>
      <c r="H82" s="497" t="n">
        <f aca="false">IFERROR(G82/D82,0)</f>
        <v>0</v>
      </c>
    </row>
    <row r="83" customFormat="false" ht="15" hidden="false" customHeight="false" outlineLevel="0" collapsed="false">
      <c r="A83" s="508" t="s">
        <v>1473</v>
      </c>
      <c r="B83" s="508" t="s">
        <v>1544</v>
      </c>
      <c r="C83" s="509" t="n">
        <v>76</v>
      </c>
      <c r="D83" s="510" t="n">
        <f aca="false">SUMIFS(Master!$P$2:$P$1697,Master!$O$2:$O$1697,B83)</f>
        <v>0</v>
      </c>
      <c r="E83" s="497" t="n">
        <f aca="false">SUMIFS(Master!$S$2:$S$1697,Master!$O$2:$O$1697,B83)</f>
        <v>0</v>
      </c>
      <c r="F83" s="497" t="n">
        <f aca="false">IFERROR(E83/D83,0)</f>
        <v>0</v>
      </c>
      <c r="G83" s="497" t="n">
        <f aca="false">SUMIFS(Master!$V$2:$V$1697,Master!$O$2:$O$1697,B83)</f>
        <v>0</v>
      </c>
      <c r="H83" s="497" t="n">
        <f aca="false">IFERROR(G83/D83,0)</f>
        <v>0</v>
      </c>
    </row>
    <row r="84" customFormat="false" ht="15" hidden="false" customHeight="false" outlineLevel="0" collapsed="false">
      <c r="A84" s="508" t="s">
        <v>1476</v>
      </c>
      <c r="B84" s="508" t="s">
        <v>1545</v>
      </c>
      <c r="C84" s="509" t="n">
        <v>42</v>
      </c>
      <c r="D84" s="510" t="n">
        <f aca="false">SUMIFS(Master!$P$2:$P$1697,Master!$O$2:$O$1697,B84)</f>
        <v>0</v>
      </c>
      <c r="E84" s="497" t="n">
        <f aca="false">SUMIFS(Master!$S$2:$S$1697,Master!$O$2:$O$1697,B84)</f>
        <v>0</v>
      </c>
      <c r="F84" s="497" t="n">
        <f aca="false">IFERROR(E84/D84,0)</f>
        <v>0</v>
      </c>
      <c r="G84" s="497" t="n">
        <f aca="false">SUMIFS(Master!$V$2:$V$1697,Master!$O$2:$O$1697,B84)</f>
        <v>0</v>
      </c>
      <c r="H84" s="497" t="n">
        <f aca="false">IFERROR(G84/D84,0)</f>
        <v>0</v>
      </c>
    </row>
    <row r="85" customFormat="false" ht="15" hidden="false" customHeight="false" outlineLevel="0" collapsed="false">
      <c r="A85" s="508" t="s">
        <v>1472</v>
      </c>
      <c r="B85" s="508" t="s">
        <v>1546</v>
      </c>
      <c r="C85" s="509" t="n">
        <v>4</v>
      </c>
      <c r="D85" s="510" t="n">
        <f aca="false">SUMIFS(Master!$P$2:$P$1697,Master!$O$2:$O$1697,B85)</f>
        <v>0</v>
      </c>
      <c r="E85" s="497" t="n">
        <f aca="false">SUMIFS(Master!$S$2:$S$1697,Master!$O$2:$O$1697,B85)</f>
        <v>0</v>
      </c>
      <c r="F85" s="497" t="n">
        <f aca="false">IFERROR(E85/D85,0)</f>
        <v>0</v>
      </c>
      <c r="G85" s="497" t="n">
        <f aca="false">SUMIFS(Master!$V$2:$V$1697,Master!$O$2:$O$1697,B85)</f>
        <v>0</v>
      </c>
      <c r="H85" s="497" t="n">
        <f aca="false">IFERROR(G85/D85,0)</f>
        <v>0</v>
      </c>
    </row>
    <row r="86" customFormat="false" ht="15" hidden="false" customHeight="false" outlineLevel="0" collapsed="false">
      <c r="A86" s="508" t="s">
        <v>1478</v>
      </c>
      <c r="B86" s="508" t="s">
        <v>1547</v>
      </c>
      <c r="C86" s="509" t="n">
        <v>3</v>
      </c>
      <c r="D86" s="510" t="n">
        <f aca="false">SUMIFS(Master!$P$2:$P$1697,Master!$O$2:$O$1697,B86)</f>
        <v>0</v>
      </c>
      <c r="E86" s="497" t="n">
        <f aca="false">SUMIFS(Master!$S$2:$S$1697,Master!$O$2:$O$1697,B86)</f>
        <v>0</v>
      </c>
      <c r="F86" s="497" t="n">
        <f aca="false">IFERROR(E86/D86,0)</f>
        <v>0</v>
      </c>
      <c r="G86" s="497" t="n">
        <f aca="false">SUMIFS(Master!$V$2:$V$1697,Master!$O$2:$O$1697,B86)</f>
        <v>0</v>
      </c>
      <c r="H86" s="497" t="n">
        <f aca="false">IFERROR(G86/D86,0)</f>
        <v>0</v>
      </c>
    </row>
    <row r="87" customFormat="false" ht="15" hidden="false" customHeight="false" outlineLevel="0" collapsed="false">
      <c r="A87" s="508" t="s">
        <v>1474</v>
      </c>
      <c r="B87" s="508" t="s">
        <v>1548</v>
      </c>
      <c r="C87" s="509" t="n">
        <v>2</v>
      </c>
      <c r="D87" s="510" t="n">
        <f aca="false">SUMIFS(Master!$P$2:$P$1697,Master!$O$2:$O$1697,B87)</f>
        <v>0</v>
      </c>
      <c r="E87" s="497" t="n">
        <f aca="false">SUMIFS(Master!$S$2:$S$1697,Master!$O$2:$O$1697,B87)</f>
        <v>0</v>
      </c>
      <c r="F87" s="497" t="n">
        <f aca="false">IFERROR(E87/D87,0)</f>
        <v>0</v>
      </c>
      <c r="G87" s="497" t="n">
        <f aca="false">SUMIFS(Master!$V$2:$V$1697,Master!$O$2:$O$1697,B87)</f>
        <v>0</v>
      </c>
      <c r="H87" s="497" t="n">
        <f aca="false">IFERROR(G87/D87,0)</f>
        <v>0</v>
      </c>
    </row>
    <row r="88" customFormat="false" ht="15" hidden="false" customHeight="false" outlineLevel="0" collapsed="false">
      <c r="A88" s="508" t="s">
        <v>1480</v>
      </c>
      <c r="B88" s="508" t="s">
        <v>1549</v>
      </c>
      <c r="C88" s="509" t="n">
        <v>2</v>
      </c>
      <c r="D88" s="510" t="n">
        <f aca="false">SUMIFS(Master!$P$2:$P$1697,Master!$O$2:$O$1697,B88)</f>
        <v>0</v>
      </c>
      <c r="E88" s="497" t="n">
        <f aca="false">SUMIFS(Master!$S$2:$S$1697,Master!$O$2:$O$1697,B88)</f>
        <v>0</v>
      </c>
      <c r="F88" s="497" t="n">
        <f aca="false">IFERROR(E88/D88,0)</f>
        <v>0</v>
      </c>
      <c r="G88" s="497" t="n">
        <f aca="false">SUMIFS(Master!$V$2:$V$1697,Master!$O$2:$O$1697,B88)</f>
        <v>0</v>
      </c>
      <c r="H88" s="497" t="n">
        <f aca="false">IFERROR(G88/D88,0)</f>
        <v>0</v>
      </c>
    </row>
    <row r="89" customFormat="false" ht="15" hidden="false" customHeight="false" outlineLevel="0" collapsed="false">
      <c r="A89" s="508" t="s">
        <v>1550</v>
      </c>
      <c r="B89" s="508" t="s">
        <v>1551</v>
      </c>
      <c r="C89" s="509" t="n">
        <v>4</v>
      </c>
      <c r="D89" s="510" t="n">
        <f aca="false">SUMIFS(Master!$P$2:$P$1697,Master!$O$2:$O$1697,B89)</f>
        <v>0</v>
      </c>
      <c r="E89" s="497" t="n">
        <f aca="false">SUMIFS(Master!$S$2:$S$1697,Master!$O$2:$O$1697,B89)</f>
        <v>0</v>
      </c>
      <c r="F89" s="497" t="n">
        <f aca="false">IFERROR(E89/D89,0)</f>
        <v>0</v>
      </c>
      <c r="G89" s="497" t="n">
        <f aca="false">SUMIFS(Master!$V$2:$V$1697,Master!$O$2:$O$1697,B89)</f>
        <v>0</v>
      </c>
      <c r="H89" s="497" t="n">
        <f aca="false">IFERROR(G89/D89,0)</f>
        <v>0</v>
      </c>
    </row>
    <row r="90" customFormat="false" ht="15" hidden="false" customHeight="false" outlineLevel="0" collapsed="false">
      <c r="A90" s="508" t="s">
        <v>1552</v>
      </c>
      <c r="B90" s="508" t="s">
        <v>1553</v>
      </c>
      <c r="C90" s="509" t="n">
        <v>2</v>
      </c>
      <c r="D90" s="510" t="n">
        <f aca="false">SUMIFS(Master!$P$2:$P$1697,Master!$O$2:$O$1697,B90)</f>
        <v>0</v>
      </c>
      <c r="E90" s="497" t="n">
        <f aca="false">SUMIFS(Master!$S$2:$S$1697,Master!$O$2:$O$1697,B90)</f>
        <v>0</v>
      </c>
      <c r="F90" s="497" t="n">
        <f aca="false">IFERROR(E90/D90,0)</f>
        <v>0</v>
      </c>
      <c r="G90" s="497" t="n">
        <f aca="false">SUMIFS(Master!$V$2:$V$1697,Master!$O$2:$O$1697,B90)</f>
        <v>0</v>
      </c>
      <c r="H90" s="497" t="n">
        <f aca="false">IFERROR(G90/D90,0)</f>
        <v>0</v>
      </c>
    </row>
    <row r="91" customFormat="false" ht="15" hidden="false" customHeight="false" outlineLevel="0" collapsed="false">
      <c r="A91" s="508" t="s">
        <v>1554</v>
      </c>
      <c r="B91" s="508" t="s">
        <v>1555</v>
      </c>
      <c r="C91" s="509" t="n">
        <v>3</v>
      </c>
      <c r="D91" s="510" t="n">
        <f aca="false">SUMIFS(Master!$P$2:$P$1697,Master!$O$2:$O$1697,B91)</f>
        <v>0</v>
      </c>
      <c r="E91" s="497" t="n">
        <f aca="false">SUMIFS(Master!$S$2:$S$1697,Master!$O$2:$O$1697,B91)</f>
        <v>0</v>
      </c>
      <c r="F91" s="497" t="n">
        <f aca="false">IFERROR(E91/D91,0)</f>
        <v>0</v>
      </c>
      <c r="G91" s="497" t="n">
        <f aca="false">SUMIFS(Master!$V$2:$V$1697,Master!$O$2:$O$1697,B91)</f>
        <v>0</v>
      </c>
      <c r="H91" s="497" t="n">
        <f aca="false">IFERROR(G91/D91,0)</f>
        <v>0</v>
      </c>
    </row>
    <row r="92" customFormat="false" ht="15" hidden="false" customHeight="false" outlineLevel="0" collapsed="false">
      <c r="A92" s="508" t="s">
        <v>1490</v>
      </c>
      <c r="B92" s="508" t="s">
        <v>1556</v>
      </c>
      <c r="C92" s="509" t="n">
        <v>1</v>
      </c>
      <c r="D92" s="510" t="n">
        <f aca="false">SUMIFS(Master!$P$2:$P$1697,Master!$O$2:$O$1697,B92)</f>
        <v>0</v>
      </c>
      <c r="E92" s="497" t="n">
        <f aca="false">SUMIFS(Master!$S$2:$S$1697,Master!$O$2:$O$1697,B92)</f>
        <v>0</v>
      </c>
      <c r="F92" s="497" t="n">
        <f aca="false">IFERROR(E92/D92,0)</f>
        <v>0</v>
      </c>
      <c r="G92" s="497" t="n">
        <f aca="false">SUMIFS(Master!$V$2:$V$1697,Master!$O$2:$O$1697,B92)</f>
        <v>0</v>
      </c>
      <c r="H92" s="497" t="n">
        <f aca="false">IFERROR(G92/D92,0)</f>
        <v>0</v>
      </c>
    </row>
    <row r="93" customFormat="false" ht="15" hidden="false" customHeight="false" outlineLevel="0" collapsed="false">
      <c r="A93" s="508" t="s">
        <v>1557</v>
      </c>
      <c r="B93" s="508" t="s">
        <v>1558</v>
      </c>
      <c r="C93" s="509" t="n">
        <v>1</v>
      </c>
      <c r="D93" s="510" t="n">
        <f aca="false">SUMIFS(Master!$P$2:$P$1697,Master!$O$2:$O$1697,B93)</f>
        <v>0</v>
      </c>
      <c r="E93" s="497" t="n">
        <f aca="false">SUMIFS(Master!$S$2:$S$1697,Master!$O$2:$O$1697,B93)</f>
        <v>0</v>
      </c>
      <c r="F93" s="497" t="n">
        <f aca="false">IFERROR(E93/D93,0)</f>
        <v>0</v>
      </c>
      <c r="G93" s="497" t="n">
        <f aca="false">SUMIFS(Master!$V$2:$V$1697,Master!$O$2:$O$1697,B93)</f>
        <v>0</v>
      </c>
      <c r="H93" s="497" t="n">
        <f aca="false">IFERROR(G93/D93,0)</f>
        <v>0</v>
      </c>
    </row>
    <row r="94" customFormat="false" ht="15" hidden="false" customHeight="false" outlineLevel="0" collapsed="false">
      <c r="A94" s="508" t="s">
        <v>1559</v>
      </c>
      <c r="B94" s="508" t="s">
        <v>1560</v>
      </c>
      <c r="C94" s="509" t="n">
        <v>26</v>
      </c>
      <c r="D94" s="510" t="n">
        <f aca="false">SUMIFS(Master!$P$2:$P$1697,Master!$O$2:$O$1697,B94)</f>
        <v>0</v>
      </c>
      <c r="E94" s="497" t="n">
        <f aca="false">SUMIFS(Master!$S$2:$S$1697,Master!$O$2:$O$1697,B94)</f>
        <v>0</v>
      </c>
      <c r="F94" s="497" t="n">
        <f aca="false">IFERROR(E94/D94,0)</f>
        <v>0</v>
      </c>
      <c r="G94" s="497" t="n">
        <f aca="false">SUMIFS(Master!$V$2:$V$1697,Master!$O$2:$O$1697,B94)</f>
        <v>0</v>
      </c>
      <c r="H94" s="497" t="n">
        <f aca="false">IFERROR(G94/D94,0)</f>
        <v>0</v>
      </c>
    </row>
    <row r="95" customFormat="false" ht="15" hidden="false" customHeight="false" outlineLevel="0" collapsed="false">
      <c r="A95" s="508" t="s">
        <v>1561</v>
      </c>
      <c r="B95" s="511" t="s">
        <v>1562</v>
      </c>
      <c r="C95" s="509" t="n">
        <v>1</v>
      </c>
      <c r="D95" s="510" t="n">
        <f aca="false">SUMIFS(Master!$P$2:$P$1697,Master!$O$2:$O$1697,B95)</f>
        <v>0</v>
      </c>
      <c r="E95" s="497" t="n">
        <f aca="false">SUMIFS(Master!$S$2:$S$1697,Master!$O$2:$O$1697,B95)</f>
        <v>0</v>
      </c>
      <c r="F95" s="497" t="n">
        <f aca="false">IFERROR(E95/D95,0)</f>
        <v>0</v>
      </c>
      <c r="G95" s="497" t="n">
        <f aca="false">SUMIFS(Master!$V$2:$V$1697,Master!$O$2:$O$1697,B95)</f>
        <v>0</v>
      </c>
      <c r="H95" s="497" t="n">
        <f aca="false">IFERROR(G95/D95,0)</f>
        <v>0</v>
      </c>
    </row>
    <row r="96" customFormat="false" ht="15" hidden="false" customHeight="false" outlineLevel="0" collapsed="false">
      <c r="A96" s="508" t="s">
        <v>1563</v>
      </c>
      <c r="B96" s="511" t="s">
        <v>1564</v>
      </c>
      <c r="C96" s="509" t="n">
        <v>1</v>
      </c>
      <c r="D96" s="510" t="n">
        <f aca="false">SUMIFS(Master!$P$2:$P$1697,Master!$O$2:$O$1697,B96)</f>
        <v>0</v>
      </c>
      <c r="E96" s="497" t="n">
        <f aca="false">SUMIFS(Master!$S$2:$S$1697,Master!$O$2:$O$1697,B96)</f>
        <v>0</v>
      </c>
      <c r="F96" s="497" t="n">
        <f aca="false">IFERROR(E96/D96,0)</f>
        <v>0</v>
      </c>
      <c r="G96" s="497" t="n">
        <f aca="false">SUMIFS(Master!$V$2:$V$1697,Master!$O$2:$O$1697,B96)</f>
        <v>0</v>
      </c>
      <c r="H96" s="497" t="n">
        <f aca="false">IFERROR(G96/D96,0)</f>
        <v>0</v>
      </c>
    </row>
    <row r="97" customFormat="false" ht="15" hidden="false" customHeight="false" outlineLevel="0" collapsed="false">
      <c r="A97" s="508" t="s">
        <v>1500</v>
      </c>
      <c r="B97" s="508" t="s">
        <v>1565</v>
      </c>
      <c r="C97" s="509" t="n">
        <v>1</v>
      </c>
      <c r="D97" s="510" t="n">
        <f aca="false">SUMIFS(Master!$P$2:$P$1697,Master!$O$2:$O$1697,B97)</f>
        <v>0</v>
      </c>
      <c r="E97" s="497" t="n">
        <f aca="false">SUMIFS(Master!$S$2:$S$1697,Master!$O$2:$O$1697,B97)</f>
        <v>0</v>
      </c>
      <c r="F97" s="497" t="n">
        <f aca="false">IFERROR(E97/D97,0)</f>
        <v>0</v>
      </c>
      <c r="G97" s="497" t="n">
        <f aca="false">SUMIFS(Master!$V$2:$V$1697,Master!$O$2:$O$1697,B97)</f>
        <v>0</v>
      </c>
      <c r="H97" s="497" t="n">
        <f aca="false">IFERROR(G97/D97,0)</f>
        <v>0</v>
      </c>
    </row>
    <row r="98" customFormat="false" ht="15" hidden="false" customHeight="false" outlineLevel="0" collapsed="false">
      <c r="A98" s="508" t="s">
        <v>1504</v>
      </c>
      <c r="B98" s="508" t="s">
        <v>1566</v>
      </c>
      <c r="C98" s="509" t="n">
        <v>3</v>
      </c>
      <c r="D98" s="510" t="n">
        <f aca="false">SUMIFS(Master!$P$2:$P$1697,Master!$O$2:$O$1697,B98)</f>
        <v>0</v>
      </c>
      <c r="E98" s="497" t="n">
        <f aca="false">SUMIFS(Master!$S$2:$S$1697,Master!$O$2:$O$1697,B98)</f>
        <v>0</v>
      </c>
      <c r="F98" s="497" t="n">
        <f aca="false">IFERROR(E98/D98,0)</f>
        <v>0</v>
      </c>
      <c r="G98" s="497" t="n">
        <f aca="false">SUMIFS(Master!$V$2:$V$1697,Master!$O$2:$O$1697,B98)</f>
        <v>0</v>
      </c>
      <c r="H98" s="497" t="n">
        <f aca="false">IFERROR(G98/D98,0)</f>
        <v>0</v>
      </c>
    </row>
    <row r="99" customFormat="false" ht="15" hidden="false" customHeight="false" outlineLevel="0" collapsed="false">
      <c r="A99" s="508" t="s">
        <v>1567</v>
      </c>
      <c r="B99" s="508" t="s">
        <v>1568</v>
      </c>
      <c r="C99" s="509" t="n">
        <v>1</v>
      </c>
      <c r="D99" s="510" t="n">
        <f aca="false">SUMIFS(Master!$P$2:$P$1697,Master!$O$2:$O$1697,B99)</f>
        <v>0</v>
      </c>
      <c r="E99" s="497" t="n">
        <f aca="false">SUMIFS(Master!$S$2:$S$1697,Master!$O$2:$O$1697,B99)</f>
        <v>0</v>
      </c>
      <c r="F99" s="497" t="n">
        <f aca="false">IFERROR(E99/D99,0)</f>
        <v>0</v>
      </c>
      <c r="G99" s="497" t="n">
        <f aca="false">SUMIFS(Master!$V$2:$V$1697,Master!$O$2:$O$1697,B99)</f>
        <v>0</v>
      </c>
      <c r="H99" s="497" t="n">
        <f aca="false">IFERROR(G99/D99,0)</f>
        <v>0</v>
      </c>
    </row>
    <row r="100" customFormat="false" ht="15" hidden="false" customHeight="false" outlineLevel="0" collapsed="false">
      <c r="A100" s="508" t="s">
        <v>1508</v>
      </c>
      <c r="B100" s="508" t="s">
        <v>1569</v>
      </c>
      <c r="C100" s="509" t="n">
        <v>9</v>
      </c>
      <c r="D100" s="510" t="n">
        <f aca="false">SUMIFS(Master!$P$2:$P$1697,Master!$O$2:$O$1697,B100)</f>
        <v>0</v>
      </c>
      <c r="E100" s="497" t="n">
        <f aca="false">SUMIFS(Master!$S$2:$S$1697,Master!$O$2:$O$1697,B100)</f>
        <v>0</v>
      </c>
      <c r="F100" s="497" t="n">
        <f aca="false">IFERROR(E100/D100,0)</f>
        <v>0</v>
      </c>
      <c r="G100" s="497" t="n">
        <f aca="false">SUMIFS(Master!$V$2:$V$1697,Master!$O$2:$O$1697,B100)</f>
        <v>0</v>
      </c>
      <c r="H100" s="497" t="n">
        <f aca="false">IFERROR(G100/D100,0)</f>
        <v>0</v>
      </c>
    </row>
    <row r="101" customFormat="false" ht="15" hidden="false" customHeight="false" outlineLevel="0" collapsed="false">
      <c r="A101" s="501" t="s">
        <v>1570</v>
      </c>
      <c r="B101" s="501"/>
      <c r="C101" s="509"/>
      <c r="D101" s="510" t="n">
        <f aca="false">SUMIFS(Master!$P$2:$P$1697,Master!$O$2:$O$1697,B101)</f>
        <v>0</v>
      </c>
      <c r="E101" s="497" t="n">
        <f aca="false">SUMIFS(Master!$S$2:$S$1697,Master!$O$2:$O$1697,B101)</f>
        <v>0</v>
      </c>
      <c r="F101" s="497" t="n">
        <f aca="false">IFERROR(E101/D101,0)</f>
        <v>0</v>
      </c>
      <c r="G101" s="497" t="n">
        <f aca="false">SUMIFS(Master!$V$2:$V$1697,Master!$O$2:$O$1697,B101)</f>
        <v>0</v>
      </c>
      <c r="H101" s="497" t="n">
        <f aca="false">IFERROR(G101/D101,0)</f>
        <v>0</v>
      </c>
    </row>
    <row r="102" customFormat="false" ht="15" hidden="false" customHeight="false" outlineLevel="0" collapsed="false">
      <c r="A102" s="508" t="n">
        <v>250</v>
      </c>
      <c r="B102" s="508" t="s">
        <v>1571</v>
      </c>
      <c r="C102" s="509" t="n">
        <v>2</v>
      </c>
      <c r="D102" s="510" t="n">
        <f aca="false">SUMIFS(Master!$P$2:$P$1697,Master!$O$2:$O$1697,B102)</f>
        <v>0</v>
      </c>
      <c r="E102" s="497" t="n">
        <f aca="false">SUMIFS(Master!$S$2:$S$1697,Master!$O$2:$O$1697,B102)</f>
        <v>0</v>
      </c>
      <c r="F102" s="497" t="n">
        <f aca="false">IFERROR(E102/D102,0)</f>
        <v>0</v>
      </c>
      <c r="G102" s="497" t="n">
        <f aca="false">SUMIFS(Master!$V$2:$V$1697,Master!$O$2:$O$1697,B102)</f>
        <v>0</v>
      </c>
      <c r="H102" s="497" t="n">
        <f aca="false">IFERROR(G102/D102,0)</f>
        <v>0</v>
      </c>
    </row>
    <row r="103" customFormat="false" ht="15" hidden="false" customHeight="false" outlineLevel="0" collapsed="false">
      <c r="A103" s="508" t="n">
        <v>225</v>
      </c>
      <c r="B103" s="508" t="s">
        <v>1572</v>
      </c>
      <c r="C103" s="509" t="n">
        <v>2</v>
      </c>
      <c r="D103" s="510" t="n">
        <f aca="false">SUMIFS(Master!$P$2:$P$1697,Master!$O$2:$O$1697,B103)</f>
        <v>0</v>
      </c>
      <c r="E103" s="497" t="n">
        <f aca="false">SUMIFS(Master!$S$2:$S$1697,Master!$O$2:$O$1697,B103)</f>
        <v>0</v>
      </c>
      <c r="F103" s="497" t="n">
        <f aca="false">IFERROR(E103/D103,0)</f>
        <v>0</v>
      </c>
      <c r="G103" s="497" t="n">
        <f aca="false">SUMIFS(Master!$V$2:$V$1697,Master!$O$2:$O$1697,B103)</f>
        <v>0</v>
      </c>
      <c r="H103" s="497" t="n">
        <f aca="false">IFERROR(G103/D103,0)</f>
        <v>0</v>
      </c>
    </row>
    <row r="104" customFormat="false" ht="15" hidden="false" customHeight="false" outlineLevel="0" collapsed="false">
      <c r="A104" s="508" t="n">
        <v>110</v>
      </c>
      <c r="B104" s="508" t="s">
        <v>1573</v>
      </c>
      <c r="C104" s="509" t="n">
        <v>2</v>
      </c>
      <c r="D104" s="510" t="n">
        <f aca="false">SUMIFS(Master!$P$2:$P$1697,Master!$O$2:$O$1697,B104)</f>
        <v>0</v>
      </c>
      <c r="E104" s="497" t="n">
        <f aca="false">SUMIFS(Master!$S$2:$S$1697,Master!$O$2:$O$1697,B104)</f>
        <v>0</v>
      </c>
      <c r="F104" s="497" t="n">
        <f aca="false">IFERROR(E104/D104,0)</f>
        <v>0</v>
      </c>
      <c r="G104" s="497" t="n">
        <f aca="false">SUMIFS(Master!$V$2:$V$1697,Master!$O$2:$O$1697,B104)</f>
        <v>0</v>
      </c>
      <c r="H104" s="497" t="n">
        <f aca="false">IFERROR(G104/D104,0)</f>
        <v>0</v>
      </c>
    </row>
    <row r="105" customFormat="false" ht="15" hidden="false" customHeight="false" outlineLevel="0" collapsed="false">
      <c r="A105" s="501" t="s">
        <v>1574</v>
      </c>
      <c r="B105" s="501"/>
      <c r="C105" s="509"/>
      <c r="D105" s="510" t="n">
        <f aca="false">SUMIFS(Master!$P$2:$P$1697,Master!$O$2:$O$1697,B105)</f>
        <v>0</v>
      </c>
      <c r="E105" s="497" t="n">
        <f aca="false">SUMIFS(Master!$S$2:$S$1697,Master!$O$2:$O$1697,B105)</f>
        <v>0</v>
      </c>
      <c r="F105" s="497" t="n">
        <f aca="false">IFERROR(E105/D105,0)</f>
        <v>0</v>
      </c>
      <c r="G105" s="497" t="n">
        <f aca="false">SUMIFS(Master!$V$2:$V$1697,Master!$O$2:$O$1697,B105)</f>
        <v>0</v>
      </c>
      <c r="H105" s="497" t="n">
        <f aca="false">IFERROR(G105/D105,0)</f>
        <v>0</v>
      </c>
    </row>
    <row r="106" customFormat="false" ht="15" hidden="false" customHeight="false" outlineLevel="0" collapsed="false">
      <c r="A106" s="508" t="n">
        <v>32</v>
      </c>
      <c r="B106" s="508" t="s">
        <v>1575</v>
      </c>
      <c r="C106" s="509" t="n">
        <v>1774</v>
      </c>
      <c r="D106" s="510" t="n">
        <f aca="false">SUMIFS(Master!$P$2:$P$1697,Master!$O$2:$O$1697,B106)</f>
        <v>0</v>
      </c>
      <c r="E106" s="497" t="n">
        <f aca="false">SUMIFS(Master!$S$2:$S$1697,Master!$O$2:$O$1697,B106)</f>
        <v>0</v>
      </c>
      <c r="F106" s="497" t="n">
        <f aca="false">IFERROR(E106/D106,0)</f>
        <v>0</v>
      </c>
      <c r="G106" s="497" t="n">
        <f aca="false">SUMIFS(Master!$V$2:$V$1697,Master!$O$2:$O$1697,B106)</f>
        <v>0</v>
      </c>
      <c r="H106" s="497" t="n">
        <f aca="false">IFERROR(G106/D106,0)</f>
        <v>0</v>
      </c>
    </row>
    <row r="107" customFormat="false" ht="15" hidden="false" customHeight="false" outlineLevel="0" collapsed="false">
      <c r="A107" s="508" t="n">
        <v>40</v>
      </c>
      <c r="B107" s="508" t="s">
        <v>1576</v>
      </c>
      <c r="C107" s="509" t="n">
        <v>65</v>
      </c>
      <c r="D107" s="510" t="n">
        <f aca="false">SUMIFS(Master!$P$2:$P$1697,Master!$O$2:$O$1697,B107)</f>
        <v>0</v>
      </c>
      <c r="E107" s="497" t="n">
        <f aca="false">SUMIFS(Master!$S$2:$S$1697,Master!$O$2:$O$1697,B107)</f>
        <v>0</v>
      </c>
      <c r="F107" s="497" t="n">
        <f aca="false">IFERROR(E107/D107,0)</f>
        <v>0</v>
      </c>
      <c r="G107" s="497" t="n">
        <f aca="false">SUMIFS(Master!$V$2:$V$1697,Master!$O$2:$O$1697,B107)</f>
        <v>0</v>
      </c>
      <c r="H107" s="497" t="n">
        <f aca="false">IFERROR(G107/D107,0)</f>
        <v>0</v>
      </c>
    </row>
    <row r="108" customFormat="false" ht="15" hidden="false" customHeight="false" outlineLevel="0" collapsed="false">
      <c r="A108" s="508" t="n">
        <v>50</v>
      </c>
      <c r="B108" s="508" t="s">
        <v>1577</v>
      </c>
      <c r="C108" s="509" t="n">
        <v>32</v>
      </c>
      <c r="D108" s="510" t="n">
        <f aca="false">SUMIFS(Master!$P$2:$P$1697,Master!$O$2:$O$1697,B108)</f>
        <v>0</v>
      </c>
      <c r="E108" s="497" t="n">
        <f aca="false">SUMIFS(Master!$S$2:$S$1697,Master!$O$2:$O$1697,B108)</f>
        <v>0</v>
      </c>
      <c r="F108" s="497" t="n">
        <f aca="false">IFERROR(E108/D108,0)</f>
        <v>0</v>
      </c>
      <c r="G108" s="497" t="n">
        <f aca="false">SUMIFS(Master!$V$2:$V$1697,Master!$O$2:$O$1697,B108)</f>
        <v>0</v>
      </c>
      <c r="H108" s="497" t="n">
        <f aca="false">IFERROR(G108/D108,0)</f>
        <v>0</v>
      </c>
    </row>
    <row r="109" customFormat="false" ht="15" hidden="false" customHeight="false" outlineLevel="0" collapsed="false">
      <c r="A109" s="508" t="n">
        <v>63</v>
      </c>
      <c r="B109" s="508" t="s">
        <v>1578</v>
      </c>
      <c r="C109" s="509" t="n">
        <v>42</v>
      </c>
      <c r="D109" s="510" t="n">
        <f aca="false">SUMIFS(Master!$P$2:$P$1697,Master!$O$2:$O$1697,B109)</f>
        <v>0</v>
      </c>
      <c r="E109" s="497" t="n">
        <f aca="false">SUMIFS(Master!$S$2:$S$1697,Master!$O$2:$O$1697,B109)</f>
        <v>0</v>
      </c>
      <c r="F109" s="497" t="n">
        <f aca="false">IFERROR(E109/D109,0)</f>
        <v>0</v>
      </c>
      <c r="G109" s="497" t="n">
        <f aca="false">SUMIFS(Master!$V$2:$V$1697,Master!$O$2:$O$1697,B109)</f>
        <v>0</v>
      </c>
      <c r="H109" s="497" t="n">
        <f aca="false">IFERROR(G109/D109,0)</f>
        <v>0</v>
      </c>
    </row>
    <row r="110" customFormat="false" ht="15" hidden="false" customHeight="false" outlineLevel="0" collapsed="false">
      <c r="A110" s="508" t="n">
        <v>75</v>
      </c>
      <c r="B110" s="508" t="s">
        <v>1579</v>
      </c>
      <c r="C110" s="509" t="n">
        <v>87</v>
      </c>
      <c r="D110" s="510" t="n">
        <f aca="false">SUMIFS(Master!$P$2:$P$1697,Master!$O$2:$O$1697,B110)</f>
        <v>0</v>
      </c>
      <c r="E110" s="497" t="n">
        <f aca="false">SUMIFS(Master!$S$2:$S$1697,Master!$O$2:$O$1697,B110)</f>
        <v>0</v>
      </c>
      <c r="F110" s="497" t="n">
        <f aca="false">IFERROR(E110/D110,0)</f>
        <v>0</v>
      </c>
      <c r="G110" s="497" t="n">
        <f aca="false">SUMIFS(Master!$V$2:$V$1697,Master!$O$2:$O$1697,B110)</f>
        <v>0</v>
      </c>
      <c r="H110" s="497" t="n">
        <f aca="false">IFERROR(G110/D110,0)</f>
        <v>0</v>
      </c>
    </row>
    <row r="111" customFormat="false" ht="15" hidden="false" customHeight="false" outlineLevel="0" collapsed="false">
      <c r="A111" s="508" t="n">
        <v>90</v>
      </c>
      <c r="B111" s="508" t="s">
        <v>1580</v>
      </c>
      <c r="C111" s="509" t="n">
        <v>187</v>
      </c>
      <c r="D111" s="510" t="n">
        <f aca="false">SUMIFS(Master!$P$2:$P$1697,Master!$O$2:$O$1697,B111)</f>
        <v>0</v>
      </c>
      <c r="E111" s="497" t="n">
        <f aca="false">SUMIFS(Master!$S$2:$S$1697,Master!$O$2:$O$1697,B111)</f>
        <v>0</v>
      </c>
      <c r="F111" s="497" t="n">
        <f aca="false">IFERROR(E111/D111,0)</f>
        <v>0</v>
      </c>
      <c r="G111" s="497" t="n">
        <f aca="false">SUMIFS(Master!$V$2:$V$1697,Master!$O$2:$O$1697,B111)</f>
        <v>0</v>
      </c>
      <c r="H111" s="497" t="n">
        <f aca="false">IFERROR(G111/D111,0)</f>
        <v>0</v>
      </c>
    </row>
    <row r="112" customFormat="false" ht="15" hidden="false" customHeight="false" outlineLevel="0" collapsed="false">
      <c r="A112" s="508" t="n">
        <v>110</v>
      </c>
      <c r="B112" s="508" t="s">
        <v>1581</v>
      </c>
      <c r="C112" s="509" t="n">
        <v>2</v>
      </c>
      <c r="D112" s="510" t="n">
        <f aca="false">SUMIFS(Master!$P$2:$P$1697,Master!$O$2:$O$1697,B112)</f>
        <v>0</v>
      </c>
      <c r="E112" s="497" t="n">
        <f aca="false">SUMIFS(Master!$S$2:$S$1697,Master!$O$2:$O$1697,B112)</f>
        <v>0</v>
      </c>
      <c r="F112" s="497" t="n">
        <f aca="false">IFERROR(E112/D112,0)</f>
        <v>0</v>
      </c>
      <c r="G112" s="497" t="n">
        <f aca="false">SUMIFS(Master!$V$2:$V$1697,Master!$O$2:$O$1697,B112)</f>
        <v>0</v>
      </c>
      <c r="H112" s="497" t="n">
        <f aca="false">IFERROR(G112/D112,0)</f>
        <v>0</v>
      </c>
    </row>
    <row r="113" customFormat="false" ht="15" hidden="false" customHeight="false" outlineLevel="0" collapsed="false">
      <c r="A113" s="508" t="n">
        <v>160</v>
      </c>
      <c r="B113" s="508" t="s">
        <v>1582</v>
      </c>
      <c r="C113" s="509" t="n">
        <v>3</v>
      </c>
      <c r="D113" s="510" t="n">
        <f aca="false">SUMIFS(Master!$P$2:$P$1697,Master!$O$2:$O$1697,B113)</f>
        <v>0</v>
      </c>
      <c r="E113" s="497" t="n">
        <f aca="false">SUMIFS(Master!$S$2:$S$1697,Master!$O$2:$O$1697,B113)</f>
        <v>0</v>
      </c>
      <c r="F113" s="497" t="n">
        <f aca="false">IFERROR(E113/D113,0)</f>
        <v>0</v>
      </c>
      <c r="G113" s="497" t="n">
        <f aca="false">SUMIFS(Master!$V$2:$V$1697,Master!$O$2:$O$1697,B113)</f>
        <v>0</v>
      </c>
      <c r="H113" s="497" t="n">
        <f aca="false">IFERROR(G113/D113,0)</f>
        <v>0</v>
      </c>
    </row>
    <row r="114" customFormat="false" ht="15" hidden="false" customHeight="false" outlineLevel="0" collapsed="false">
      <c r="A114" s="508" t="n">
        <v>250</v>
      </c>
      <c r="B114" s="508" t="s">
        <v>1583</v>
      </c>
      <c r="C114" s="509" t="n">
        <v>1</v>
      </c>
      <c r="D114" s="510" t="n">
        <f aca="false">SUMIFS(Master!$P$2:$P$1697,Master!$O$2:$O$1697,B114)</f>
        <v>0</v>
      </c>
      <c r="E114" s="497" t="n">
        <f aca="false">SUMIFS(Master!$S$2:$S$1697,Master!$O$2:$O$1697,B114)</f>
        <v>0</v>
      </c>
      <c r="F114" s="497" t="n">
        <f aca="false">IFERROR(E114/D114,0)</f>
        <v>0</v>
      </c>
      <c r="G114" s="497" t="n">
        <f aca="false">SUMIFS(Master!$V$2:$V$1697,Master!$O$2:$O$1697,B114)</f>
        <v>0</v>
      </c>
      <c r="H114" s="497" t="n">
        <f aca="false">IFERROR(G114/D114,0)</f>
        <v>0</v>
      </c>
    </row>
    <row r="115" customFormat="false" ht="15" hidden="false" customHeight="false" outlineLevel="0" collapsed="false">
      <c r="A115" s="501" t="s">
        <v>1584</v>
      </c>
      <c r="B115" s="501"/>
      <c r="C115" s="509"/>
      <c r="D115" s="510" t="n">
        <f aca="false">SUMIFS(Master!$P$2:$P$1697,Master!$O$2:$O$1697,B115)</f>
        <v>0</v>
      </c>
      <c r="E115" s="497" t="n">
        <f aca="false">SUMIFS(Master!$S$2:$S$1697,Master!$O$2:$O$1697,B115)</f>
        <v>0</v>
      </c>
      <c r="F115" s="497" t="n">
        <f aca="false">IFERROR(E115/D115,0)</f>
        <v>0</v>
      </c>
      <c r="G115" s="497" t="n">
        <f aca="false">SUMIFS(Master!$V$2:$V$1697,Master!$O$2:$O$1697,B115)</f>
        <v>0</v>
      </c>
      <c r="H115" s="497" t="n">
        <f aca="false">IFERROR(G115/D115,0)</f>
        <v>0</v>
      </c>
    </row>
    <row r="116" customFormat="false" ht="15" hidden="false" customHeight="false" outlineLevel="0" collapsed="false">
      <c r="A116" s="508" t="n">
        <v>32</v>
      </c>
      <c r="B116" s="508" t="s">
        <v>1585</v>
      </c>
      <c r="C116" s="509" t="n">
        <v>1774</v>
      </c>
      <c r="D116" s="510" t="n">
        <f aca="false">SUMIFS(Master!$P$2:$P$1697,Master!$O$2:$O$1697,B116)</f>
        <v>0</v>
      </c>
      <c r="E116" s="497" t="n">
        <f aca="false">SUMIFS(Master!$S$2:$S$1697,Master!$O$2:$O$1697,B116)</f>
        <v>0</v>
      </c>
      <c r="F116" s="497" t="n">
        <f aca="false">IFERROR(E116/D116,0)</f>
        <v>0</v>
      </c>
      <c r="G116" s="497" t="n">
        <f aca="false">SUMIFS(Master!$V$2:$V$1697,Master!$O$2:$O$1697,B116)</f>
        <v>0</v>
      </c>
      <c r="H116" s="497" t="n">
        <f aca="false">IFERROR(G116/D116,0)</f>
        <v>0</v>
      </c>
    </row>
    <row r="117" customFormat="false" ht="15" hidden="false" customHeight="false" outlineLevel="0" collapsed="false">
      <c r="A117" s="508" t="n">
        <v>40</v>
      </c>
      <c r="B117" s="508" t="s">
        <v>1586</v>
      </c>
      <c r="C117" s="509" t="n">
        <v>65</v>
      </c>
      <c r="D117" s="510" t="n">
        <f aca="false">SUMIFS(Master!$P$2:$P$1697,Master!$O$2:$O$1697,B117)</f>
        <v>0</v>
      </c>
      <c r="E117" s="497" t="n">
        <f aca="false">SUMIFS(Master!$S$2:$S$1697,Master!$O$2:$O$1697,B117)</f>
        <v>0</v>
      </c>
      <c r="F117" s="497" t="n">
        <f aca="false">IFERROR(E117/D117,0)</f>
        <v>0</v>
      </c>
      <c r="G117" s="497" t="n">
        <f aca="false">SUMIFS(Master!$V$2:$V$1697,Master!$O$2:$O$1697,B117)</f>
        <v>0</v>
      </c>
      <c r="H117" s="497" t="n">
        <f aca="false">IFERROR(G117/D117,0)</f>
        <v>0</v>
      </c>
    </row>
    <row r="118" customFormat="false" ht="15" hidden="false" customHeight="false" outlineLevel="0" collapsed="false">
      <c r="A118" s="508" t="n">
        <v>50</v>
      </c>
      <c r="B118" s="508" t="s">
        <v>1587</v>
      </c>
      <c r="C118" s="509" t="n">
        <v>32</v>
      </c>
      <c r="D118" s="510" t="n">
        <f aca="false">SUMIFS(Master!$P$2:$P$1697,Master!$O$2:$O$1697,B118)</f>
        <v>0</v>
      </c>
      <c r="E118" s="497" t="n">
        <f aca="false">SUMIFS(Master!$S$2:$S$1697,Master!$O$2:$O$1697,B118)</f>
        <v>0</v>
      </c>
      <c r="F118" s="497" t="n">
        <f aca="false">IFERROR(E118/D118,0)</f>
        <v>0</v>
      </c>
      <c r="G118" s="497" t="n">
        <f aca="false">SUMIFS(Master!$V$2:$V$1697,Master!$O$2:$O$1697,B118)</f>
        <v>0</v>
      </c>
      <c r="H118" s="497" t="n">
        <f aca="false">IFERROR(G118/D118,0)</f>
        <v>0</v>
      </c>
    </row>
    <row r="119" customFormat="false" ht="15" hidden="false" customHeight="false" outlineLevel="0" collapsed="false">
      <c r="A119" s="508" t="n">
        <v>63</v>
      </c>
      <c r="B119" s="508" t="s">
        <v>1588</v>
      </c>
      <c r="C119" s="509" t="n">
        <v>42</v>
      </c>
      <c r="D119" s="510" t="n">
        <f aca="false">SUMIFS(Master!$P$2:$P$1697,Master!$O$2:$O$1697,B119)</f>
        <v>0</v>
      </c>
      <c r="E119" s="497" t="n">
        <f aca="false">SUMIFS(Master!$S$2:$S$1697,Master!$O$2:$O$1697,B119)</f>
        <v>0</v>
      </c>
      <c r="F119" s="497" t="n">
        <f aca="false">IFERROR(E119/D119,0)</f>
        <v>0</v>
      </c>
      <c r="G119" s="497" t="n">
        <f aca="false">SUMIFS(Master!$V$2:$V$1697,Master!$O$2:$O$1697,B119)</f>
        <v>0</v>
      </c>
      <c r="H119" s="497" t="n">
        <f aca="false">IFERROR(G119/D119,0)</f>
        <v>0</v>
      </c>
    </row>
    <row r="120" customFormat="false" ht="15" hidden="false" customHeight="false" outlineLevel="0" collapsed="false">
      <c r="A120" s="508" t="n">
        <v>75</v>
      </c>
      <c r="B120" s="508" t="s">
        <v>1589</v>
      </c>
      <c r="C120" s="509" t="n">
        <v>42</v>
      </c>
      <c r="D120" s="510" t="n">
        <f aca="false">SUMIFS(Master!$P$2:$P$1697,Master!$O$2:$O$1697,B120)</f>
        <v>0</v>
      </c>
      <c r="E120" s="497" t="n">
        <f aca="false">SUMIFS(Master!$S$2:$S$1697,Master!$O$2:$O$1697,B120)</f>
        <v>0</v>
      </c>
      <c r="F120" s="497" t="n">
        <f aca="false">IFERROR(E120/D120,0)</f>
        <v>0</v>
      </c>
      <c r="G120" s="497" t="n">
        <f aca="false">SUMIFS(Master!$V$2:$V$1697,Master!$O$2:$O$1697,B120)</f>
        <v>0</v>
      </c>
      <c r="H120" s="497" t="n">
        <f aca="false">IFERROR(G120/D120,0)</f>
        <v>0</v>
      </c>
    </row>
    <row r="121" customFormat="false" ht="15" hidden="false" customHeight="false" outlineLevel="0" collapsed="false">
      <c r="A121" s="508" t="n">
        <v>90</v>
      </c>
      <c r="B121" s="508" t="s">
        <v>1590</v>
      </c>
      <c r="C121" s="509" t="n">
        <v>10</v>
      </c>
      <c r="D121" s="510" t="n">
        <f aca="false">SUMIFS(Master!$P$2:$P$1697,Master!$O$2:$O$1697,B121)</f>
        <v>0</v>
      </c>
      <c r="E121" s="497" t="n">
        <f aca="false">SUMIFS(Master!$S$2:$S$1697,Master!$O$2:$O$1697,B121)</f>
        <v>0</v>
      </c>
      <c r="F121" s="497" t="n">
        <f aca="false">IFERROR(E121/D121,0)</f>
        <v>0</v>
      </c>
      <c r="G121" s="497" t="n">
        <f aca="false">SUMIFS(Master!$V$2:$V$1697,Master!$O$2:$O$1697,B121)</f>
        <v>0</v>
      </c>
      <c r="H121" s="497" t="n">
        <f aca="false">IFERROR(G121/D121,0)</f>
        <v>0</v>
      </c>
    </row>
    <row r="122" customFormat="false" ht="15" hidden="false" customHeight="false" outlineLevel="0" collapsed="false">
      <c r="A122" s="508" t="n">
        <v>110</v>
      </c>
      <c r="B122" s="508" t="s">
        <v>1591</v>
      </c>
      <c r="C122" s="509" t="n">
        <v>20</v>
      </c>
      <c r="D122" s="510" t="n">
        <f aca="false">SUMIFS(Master!$P$2:$P$1697,Master!$O$2:$O$1697,B122)</f>
        <v>0</v>
      </c>
      <c r="E122" s="497" t="n">
        <f aca="false">SUMIFS(Master!$S$2:$S$1697,Master!$O$2:$O$1697,B122)</f>
        <v>0</v>
      </c>
      <c r="F122" s="497" t="n">
        <f aca="false">IFERROR(E122/D122,0)</f>
        <v>0</v>
      </c>
      <c r="G122" s="497" t="n">
        <f aca="false">SUMIFS(Master!$V$2:$V$1697,Master!$O$2:$O$1697,B122)</f>
        <v>0</v>
      </c>
      <c r="H122" s="497" t="n">
        <f aca="false">IFERROR(G122/D122,0)</f>
        <v>0</v>
      </c>
    </row>
    <row r="123" customFormat="false" ht="15" hidden="false" customHeight="false" outlineLevel="0" collapsed="false">
      <c r="A123" s="508" t="n">
        <v>355</v>
      </c>
      <c r="B123" s="508" t="s">
        <v>1592</v>
      </c>
      <c r="C123" s="509" t="n">
        <v>1</v>
      </c>
      <c r="D123" s="510" t="n">
        <f aca="false">SUMIFS(Master!$P$2:$P$1697,Master!$O$2:$O$1697,B123)</f>
        <v>0</v>
      </c>
      <c r="E123" s="497" t="n">
        <f aca="false">SUMIFS(Master!$S$2:$S$1697,Master!$O$2:$O$1697,B123)</f>
        <v>0</v>
      </c>
      <c r="F123" s="497" t="n">
        <f aca="false">IFERROR(E123/D123,0)</f>
        <v>0</v>
      </c>
      <c r="G123" s="497" t="n">
        <f aca="false">SUMIFS(Master!$V$2:$V$1697,Master!$O$2:$O$1697,B123)</f>
        <v>0</v>
      </c>
      <c r="H123" s="497" t="n">
        <f aca="false">IFERROR(G123/D123,0)</f>
        <v>0</v>
      </c>
    </row>
    <row r="124" customFormat="false" ht="15" hidden="false" customHeight="false" outlineLevel="0" collapsed="false">
      <c r="A124" s="501" t="s">
        <v>1593</v>
      </c>
      <c r="B124" s="501"/>
      <c r="C124" s="509"/>
      <c r="D124" s="510" t="n">
        <f aca="false">SUMIFS(Master!$P$2:$P$1697,Master!$O$2:$O$1697,B124)</f>
        <v>0</v>
      </c>
      <c r="E124" s="497" t="n">
        <f aca="false">SUMIFS(Master!$S$2:$S$1697,Master!$O$2:$O$1697,B124)</f>
        <v>0</v>
      </c>
      <c r="F124" s="497" t="n">
        <f aca="false">IFERROR(E124/D124,0)</f>
        <v>0</v>
      </c>
      <c r="G124" s="497" t="n">
        <f aca="false">SUMIFS(Master!$V$2:$V$1697,Master!$O$2:$O$1697,B124)</f>
        <v>0</v>
      </c>
      <c r="H124" s="497" t="n">
        <f aca="false">IFERROR(G124/D124,0)</f>
        <v>0</v>
      </c>
    </row>
    <row r="125" customFormat="false" ht="15" hidden="false" customHeight="false" outlineLevel="0" collapsed="false">
      <c r="A125" s="508" t="n">
        <v>110</v>
      </c>
      <c r="B125" s="508" t="s">
        <v>1594</v>
      </c>
      <c r="C125" s="509" t="n">
        <v>2</v>
      </c>
      <c r="D125" s="510" t="n">
        <f aca="false">SUMIFS(Master!$P$2:$P$1697,Master!$O$2:$O$1697,B125)</f>
        <v>0</v>
      </c>
      <c r="E125" s="497" t="n">
        <f aca="false">SUMIFS(Master!$S$2:$S$1697,Master!$O$2:$O$1697,B125)</f>
        <v>0</v>
      </c>
      <c r="F125" s="497" t="n">
        <f aca="false">IFERROR(E125/D125,0)</f>
        <v>0</v>
      </c>
      <c r="G125" s="497" t="n">
        <f aca="false">SUMIFS(Master!$V$2:$V$1697,Master!$O$2:$O$1697,B125)</f>
        <v>0</v>
      </c>
      <c r="H125" s="497" t="n">
        <f aca="false">IFERROR(G125/D125,0)</f>
        <v>0</v>
      </c>
    </row>
    <row r="126" customFormat="false" ht="15" hidden="false" customHeight="false" outlineLevel="0" collapsed="false">
      <c r="A126" s="508" t="n">
        <v>225</v>
      </c>
      <c r="B126" s="508" t="s">
        <v>1595</v>
      </c>
      <c r="C126" s="509" t="n">
        <v>2</v>
      </c>
      <c r="D126" s="510" t="n">
        <f aca="false">SUMIFS(Master!$P$2:$P$1697,Master!$O$2:$O$1697,B126)</f>
        <v>0</v>
      </c>
      <c r="E126" s="497" t="n">
        <f aca="false">SUMIFS(Master!$S$2:$S$1697,Master!$O$2:$O$1697,B126)</f>
        <v>0</v>
      </c>
      <c r="F126" s="497" t="n">
        <f aca="false">IFERROR(E126/D126,0)</f>
        <v>0</v>
      </c>
      <c r="G126" s="497" t="n">
        <f aca="false">SUMIFS(Master!$V$2:$V$1697,Master!$O$2:$O$1697,B126)</f>
        <v>0</v>
      </c>
      <c r="H126" s="497" t="n">
        <f aca="false">IFERROR(G126/D126,0)</f>
        <v>0</v>
      </c>
    </row>
    <row r="127" customFormat="false" ht="15" hidden="false" customHeight="false" outlineLevel="0" collapsed="false">
      <c r="A127" s="501" t="s">
        <v>1596</v>
      </c>
      <c r="B127" s="501"/>
      <c r="C127" s="509"/>
      <c r="D127" s="510" t="n">
        <f aca="false">SUMIFS(Master!$P$2:$P$1697,Master!$O$2:$O$1697,B127)</f>
        <v>0</v>
      </c>
      <c r="E127" s="497" t="n">
        <f aca="false">SUMIFS(Master!$S$2:$S$1697,Master!$O$2:$O$1697,B127)</f>
        <v>0</v>
      </c>
      <c r="F127" s="497" t="n">
        <f aca="false">IFERROR(E127/D127,0)</f>
        <v>0</v>
      </c>
      <c r="G127" s="497" t="n">
        <f aca="false">SUMIFS(Master!$V$2:$V$1697,Master!$O$2:$O$1697,B127)</f>
        <v>0</v>
      </c>
      <c r="H127" s="497" t="n">
        <f aca="false">IFERROR(G127/D127,0)</f>
        <v>0</v>
      </c>
    </row>
    <row r="128" customFormat="false" ht="15" hidden="false" customHeight="false" outlineLevel="0" collapsed="false">
      <c r="A128" s="508" t="n">
        <v>90</v>
      </c>
      <c r="B128" s="508" t="s">
        <v>1597</v>
      </c>
      <c r="C128" s="509" t="n">
        <v>3</v>
      </c>
      <c r="D128" s="510" t="n">
        <f aca="false">SUMIFS(Master!$P$2:$P$1697,Master!$O$2:$O$1697,B128)</f>
        <v>0</v>
      </c>
      <c r="E128" s="497" t="n">
        <f aca="false">SUMIFS(Master!$S$2:$S$1697,Master!$O$2:$O$1697,B128)</f>
        <v>0</v>
      </c>
      <c r="F128" s="497" t="n">
        <f aca="false">IFERROR(E128/D128,0)</f>
        <v>0</v>
      </c>
      <c r="G128" s="497" t="n">
        <f aca="false">SUMIFS(Master!$V$2:$V$1697,Master!$O$2:$O$1697,B128)</f>
        <v>0</v>
      </c>
      <c r="H128" s="497" t="n">
        <f aca="false">IFERROR(G128/D128,0)</f>
        <v>0</v>
      </c>
    </row>
    <row r="129" customFormat="false" ht="15" hidden="false" customHeight="false" outlineLevel="0" collapsed="false">
      <c r="A129" s="508" t="n">
        <v>110</v>
      </c>
      <c r="B129" s="508" t="s">
        <v>1598</v>
      </c>
      <c r="C129" s="509" t="n">
        <v>2</v>
      </c>
      <c r="D129" s="510" t="n">
        <f aca="false">SUMIFS(Master!$P$2:$P$1697,Master!$O$2:$O$1697,B129)</f>
        <v>0</v>
      </c>
      <c r="E129" s="497" t="n">
        <f aca="false">SUMIFS(Master!$S$2:$S$1697,Master!$O$2:$O$1697,B129)</f>
        <v>0</v>
      </c>
      <c r="F129" s="497" t="n">
        <f aca="false">IFERROR(E129/D129,0)</f>
        <v>0</v>
      </c>
      <c r="G129" s="497" t="n">
        <f aca="false">SUMIFS(Master!$V$2:$V$1697,Master!$O$2:$O$1697,B129)</f>
        <v>0</v>
      </c>
      <c r="H129" s="497" t="n">
        <f aca="false">IFERROR(G129/D129,0)</f>
        <v>0</v>
      </c>
    </row>
    <row r="130" customFormat="false" ht="15" hidden="false" customHeight="false" outlineLevel="0" collapsed="false">
      <c r="A130" s="501" t="s">
        <v>1599</v>
      </c>
      <c r="B130" s="501"/>
      <c r="C130" s="509"/>
      <c r="D130" s="510" t="n">
        <f aca="false">SUMIFS(Master!$P$2:$P$1697,Master!$O$2:$O$1697,B130)</f>
        <v>0</v>
      </c>
      <c r="E130" s="497" t="n">
        <f aca="false">SUMIFS(Master!$S$2:$S$1697,Master!$O$2:$O$1697,B130)</f>
        <v>0</v>
      </c>
      <c r="F130" s="497" t="n">
        <f aca="false">IFERROR(E130/D130,0)</f>
        <v>0</v>
      </c>
      <c r="G130" s="497" t="n">
        <f aca="false">SUMIFS(Master!$V$2:$V$1697,Master!$O$2:$O$1697,B130)</f>
        <v>0</v>
      </c>
      <c r="H130" s="497" t="n">
        <f aca="false">IFERROR(G130/D130,0)</f>
        <v>0</v>
      </c>
    </row>
    <row r="131" customFormat="false" ht="15" hidden="false" customHeight="false" outlineLevel="0" collapsed="false">
      <c r="A131" s="508" t="n">
        <v>90</v>
      </c>
      <c r="B131" s="508"/>
      <c r="C131" s="509" t="n">
        <v>3</v>
      </c>
      <c r="D131" s="510" t="n">
        <f aca="false">SUMIFS(Master!$P$2:$P$1697,Master!$O$2:$O$1697,B131)</f>
        <v>0</v>
      </c>
      <c r="E131" s="497" t="n">
        <f aca="false">SUMIFS(Master!$S$2:$S$1697,Master!$O$2:$O$1697,B131)</f>
        <v>0</v>
      </c>
      <c r="F131" s="497" t="n">
        <f aca="false">IFERROR(E131/D131,0)</f>
        <v>0</v>
      </c>
      <c r="G131" s="497" t="n">
        <f aca="false">SUMIFS(Master!$V$2:$V$1697,Master!$O$2:$O$1697,B131)</f>
        <v>0</v>
      </c>
      <c r="H131" s="497" t="n">
        <f aca="false">IFERROR(G131/D131,0)</f>
        <v>0</v>
      </c>
    </row>
    <row r="132" customFormat="false" ht="15" hidden="false" customHeight="false" outlineLevel="0" collapsed="false">
      <c r="A132" s="508" t="n">
        <v>225</v>
      </c>
      <c r="B132" s="508" t="s">
        <v>1600</v>
      </c>
      <c r="C132" s="509" t="n">
        <v>1</v>
      </c>
      <c r="D132" s="510" t="n">
        <f aca="false">SUMIFS(Master!$P$2:$P$1697,Master!$O$2:$O$1697,B132)</f>
        <v>0</v>
      </c>
      <c r="E132" s="497" t="n">
        <f aca="false">SUMIFS(Master!$S$2:$S$1697,Master!$O$2:$O$1697,B132)</f>
        <v>0</v>
      </c>
      <c r="F132" s="497" t="n">
        <f aca="false">IFERROR(E132/D132,0)</f>
        <v>0</v>
      </c>
      <c r="G132" s="497" t="n">
        <f aca="false">SUMIFS(Master!$V$2:$V$1697,Master!$O$2:$O$1697,B132)</f>
        <v>0</v>
      </c>
      <c r="H132" s="497" t="n">
        <f aca="false">IFERROR(G132/D132,0)</f>
        <v>0</v>
      </c>
    </row>
    <row r="133" customFormat="false" ht="15" hidden="false" customHeight="false" outlineLevel="0" collapsed="false">
      <c r="A133" s="501" t="s">
        <v>1601</v>
      </c>
      <c r="B133" s="501"/>
      <c r="C133" s="509"/>
      <c r="D133" s="510" t="n">
        <f aca="false">SUMIFS(Master!$P$2:$P$1697,Master!$O$2:$O$1697,B133)</f>
        <v>0</v>
      </c>
      <c r="E133" s="497" t="n">
        <f aca="false">SUMIFS(Master!$S$2:$S$1697,Master!$O$2:$O$1697,B133)</f>
        <v>0</v>
      </c>
      <c r="F133" s="497" t="n">
        <f aca="false">IFERROR(E133/D133,0)</f>
        <v>0</v>
      </c>
      <c r="G133" s="497" t="n">
        <f aca="false">SUMIFS(Master!$V$2:$V$1697,Master!$O$2:$O$1697,B133)</f>
        <v>0</v>
      </c>
      <c r="H133" s="497" t="n">
        <f aca="false">IFERROR(G133/D133,0)</f>
        <v>0</v>
      </c>
    </row>
    <row r="134" customFormat="false" ht="15" hidden="false" customHeight="false" outlineLevel="0" collapsed="false">
      <c r="A134" s="508" t="s">
        <v>1488</v>
      </c>
      <c r="B134" s="508" t="s">
        <v>1602</v>
      </c>
      <c r="C134" s="509" t="n">
        <v>3</v>
      </c>
      <c r="D134" s="510" t="n">
        <f aca="false">SUMIFS(Master!$P$2:$P$1697,Master!$O$2:$O$1697,B134)</f>
        <v>0</v>
      </c>
      <c r="E134" s="497" t="n">
        <f aca="false">SUMIFS(Master!$S$2:$S$1697,Master!$O$2:$O$1697,B134)</f>
        <v>0</v>
      </c>
      <c r="F134" s="497" t="n">
        <f aca="false">IFERROR(E134/D134,0)</f>
        <v>0</v>
      </c>
      <c r="G134" s="497" t="n">
        <f aca="false">SUMIFS(Master!$V$2:$V$1697,Master!$O$2:$O$1697,B134)</f>
        <v>0</v>
      </c>
      <c r="H134" s="497" t="n">
        <f aca="false">IFERROR(G134/D134,0)</f>
        <v>0</v>
      </c>
    </row>
    <row r="135" customFormat="false" ht="15" hidden="false" customHeight="false" outlineLevel="0" collapsed="false">
      <c r="A135" s="508" t="s">
        <v>1490</v>
      </c>
      <c r="B135" s="508"/>
      <c r="C135" s="509" t="n">
        <v>2</v>
      </c>
      <c r="D135" s="510" t="n">
        <f aca="false">SUMIFS(Master!$P$2:$P$1697,Master!$O$2:$O$1697,B135)</f>
        <v>0</v>
      </c>
      <c r="E135" s="497" t="n">
        <f aca="false">SUMIFS(Master!$S$2:$S$1697,Master!$O$2:$O$1697,B135)</f>
        <v>0</v>
      </c>
      <c r="F135" s="497" t="n">
        <f aca="false">IFERROR(E135/D135,0)</f>
        <v>0</v>
      </c>
      <c r="G135" s="497" t="n">
        <f aca="false">SUMIFS(Master!$V$2:$V$1697,Master!$O$2:$O$1697,B135)</f>
        <v>0</v>
      </c>
      <c r="H135" s="497" t="n">
        <f aca="false">IFERROR(G135/D135,0)</f>
        <v>0</v>
      </c>
    </row>
    <row r="136" customFormat="false" ht="15" hidden="false" customHeight="false" outlineLevel="0" collapsed="false">
      <c r="A136" s="508" t="s">
        <v>1557</v>
      </c>
      <c r="B136" s="508"/>
      <c r="C136" s="509" t="n">
        <v>75</v>
      </c>
      <c r="D136" s="510" t="n">
        <f aca="false">SUMIFS(Master!$P$2:$P$1697,Master!$O$2:$O$1697,B136)</f>
        <v>0</v>
      </c>
      <c r="E136" s="497" t="n">
        <f aca="false">SUMIFS(Master!$S$2:$S$1697,Master!$O$2:$O$1697,B136)</f>
        <v>0</v>
      </c>
      <c r="F136" s="497" t="n">
        <f aca="false">IFERROR(E136/D136,0)</f>
        <v>0</v>
      </c>
      <c r="G136" s="497" t="n">
        <f aca="false">SUMIFS(Master!$V$2:$V$1697,Master!$O$2:$O$1697,B136)</f>
        <v>0</v>
      </c>
      <c r="H136" s="497" t="n">
        <f aca="false">IFERROR(G136/D136,0)</f>
        <v>0</v>
      </c>
    </row>
    <row r="137" customFormat="false" ht="15" hidden="false" customHeight="false" outlineLevel="0" collapsed="false">
      <c r="A137" s="508" t="s">
        <v>1603</v>
      </c>
      <c r="B137" s="508" t="s">
        <v>1604</v>
      </c>
      <c r="C137" s="509" t="n">
        <v>5</v>
      </c>
      <c r="D137" s="510" t="n">
        <f aca="false">SUMIFS(Master!$P$2:$P$1697,Master!$O$2:$O$1697,B137)</f>
        <v>0</v>
      </c>
      <c r="E137" s="497" t="n">
        <f aca="false">SUMIFS(Master!$S$2:$S$1697,Master!$O$2:$O$1697,B137)</f>
        <v>0</v>
      </c>
      <c r="F137" s="497" t="n">
        <f aca="false">IFERROR(E137/D137,0)</f>
        <v>0</v>
      </c>
      <c r="G137" s="497" t="n">
        <f aca="false">SUMIFS(Master!$V$2:$V$1697,Master!$O$2:$O$1697,B137)</f>
        <v>0</v>
      </c>
      <c r="H137" s="497" t="n">
        <f aca="false">IFERROR(G137/D137,0)</f>
        <v>0</v>
      </c>
    </row>
    <row r="138" customFormat="false" ht="15" hidden="false" customHeight="false" outlineLevel="0" collapsed="false">
      <c r="A138" s="508" t="s">
        <v>1567</v>
      </c>
      <c r="B138" s="508"/>
      <c r="C138" s="509" t="n">
        <v>50</v>
      </c>
      <c r="D138" s="510" t="n">
        <f aca="false">SUMIFS(Master!$P$2:$P$1697,Master!$O$2:$O$1697,B138)</f>
        <v>0</v>
      </c>
      <c r="E138" s="497" t="n">
        <f aca="false">SUMIFS(Master!$S$2:$S$1697,Master!$O$2:$O$1697,B138)</f>
        <v>0</v>
      </c>
      <c r="F138" s="497" t="n">
        <f aca="false">IFERROR(E138/D138,0)</f>
        <v>0</v>
      </c>
      <c r="G138" s="497" t="n">
        <f aca="false">SUMIFS(Master!$V$2:$V$1697,Master!$O$2:$O$1697,B138)</f>
        <v>0</v>
      </c>
      <c r="H138" s="497" t="n">
        <f aca="false">IFERROR(G138/D138,0)</f>
        <v>0</v>
      </c>
    </row>
    <row r="139" customFormat="false" ht="15" hidden="false" customHeight="false" outlineLevel="0" collapsed="false">
      <c r="A139" s="508" t="s">
        <v>1605</v>
      </c>
      <c r="B139" s="508"/>
      <c r="C139" s="509" t="n">
        <v>1</v>
      </c>
      <c r="D139" s="510" t="n">
        <f aca="false">SUMIFS(Master!$P$2:$P$1697,Master!$O$2:$O$1697,B139)</f>
        <v>0</v>
      </c>
      <c r="E139" s="497" t="n">
        <f aca="false">SUMIFS(Master!$S$2:$S$1697,Master!$O$2:$O$1697,B139)</f>
        <v>0</v>
      </c>
      <c r="F139" s="497" t="n">
        <f aca="false">IFERROR(E139/D139,0)</f>
        <v>0</v>
      </c>
      <c r="G139" s="497" t="n">
        <f aca="false">SUMIFS(Master!$V$2:$V$1697,Master!$O$2:$O$1697,B139)</f>
        <v>0</v>
      </c>
      <c r="H139" s="497" t="n">
        <f aca="false">IFERROR(G139/D139,0)</f>
        <v>0</v>
      </c>
    </row>
    <row r="140" customFormat="false" ht="15" hidden="false" customHeight="false" outlineLevel="0" collapsed="false">
      <c r="A140" s="508" t="s">
        <v>1508</v>
      </c>
      <c r="B140" s="508" t="s">
        <v>1606</v>
      </c>
      <c r="C140" s="509" t="n">
        <v>3</v>
      </c>
      <c r="D140" s="510" t="n">
        <f aca="false">SUMIFS(Master!$P$2:$P$1697,Master!$O$2:$O$1697,B140)</f>
        <v>0</v>
      </c>
      <c r="E140" s="497" t="n">
        <f aca="false">SUMIFS(Master!$S$2:$S$1697,Master!$O$2:$O$1697,B140)</f>
        <v>0</v>
      </c>
      <c r="F140" s="497" t="n">
        <f aca="false">IFERROR(E140/D140,0)</f>
        <v>0</v>
      </c>
      <c r="G140" s="497" t="n">
        <f aca="false">SUMIFS(Master!$V$2:$V$1697,Master!$O$2:$O$1697,B140)</f>
        <v>0</v>
      </c>
      <c r="H140" s="497" t="n">
        <f aca="false">IFERROR(G140/D140,0)</f>
        <v>0</v>
      </c>
    </row>
    <row r="141" customFormat="false" ht="15" hidden="false" customHeight="false" outlineLevel="0" collapsed="false">
      <c r="A141" s="508" t="s">
        <v>1607</v>
      </c>
      <c r="B141" s="508" t="s">
        <v>1608</v>
      </c>
      <c r="C141" s="509" t="n">
        <v>2</v>
      </c>
      <c r="D141" s="510" t="n">
        <f aca="false">SUMIFS(Master!$P$2:$P$1697,Master!$O$2:$O$1697,B141)</f>
        <v>0</v>
      </c>
      <c r="E141" s="497" t="n">
        <f aca="false">SUMIFS(Master!$S$2:$S$1697,Master!$O$2:$O$1697,B141)</f>
        <v>0</v>
      </c>
      <c r="F141" s="497" t="n">
        <f aca="false">IFERROR(E141/D141,0)</f>
        <v>0</v>
      </c>
      <c r="G141" s="497" t="n">
        <f aca="false">SUMIFS(Master!$V$2:$V$1697,Master!$O$2:$O$1697,B141)</f>
        <v>0</v>
      </c>
      <c r="H141" s="497" t="n">
        <f aca="false">IFERROR(G141/D141,0)</f>
        <v>0</v>
      </c>
    </row>
    <row r="142" customFormat="false" ht="15" hidden="false" customHeight="false" outlineLevel="0" collapsed="false">
      <c r="A142" s="508" t="s">
        <v>1609</v>
      </c>
      <c r="B142" s="508" t="s">
        <v>1610</v>
      </c>
      <c r="C142" s="509" t="n">
        <v>1</v>
      </c>
      <c r="D142" s="510" t="n">
        <f aca="false">SUMIFS(Master!$P$2:$P$1697,Master!$O$2:$O$1697,B142)</f>
        <v>0</v>
      </c>
      <c r="E142" s="497" t="n">
        <f aca="false">SUMIFS(Master!$S$2:$S$1697,Master!$O$2:$O$1697,B142)</f>
        <v>0</v>
      </c>
      <c r="F142" s="497" t="n">
        <f aca="false">IFERROR(E142/D142,0)</f>
        <v>0</v>
      </c>
      <c r="G142" s="497" t="n">
        <f aca="false">SUMIFS(Master!$V$2:$V$1697,Master!$O$2:$O$1697,B142)</f>
        <v>0</v>
      </c>
      <c r="H142" s="497" t="n">
        <f aca="false">IFERROR(G142/D142,0)</f>
        <v>0</v>
      </c>
    </row>
    <row r="143" customFormat="false" ht="15" hidden="false" customHeight="false" outlineLevel="0" collapsed="false">
      <c r="A143" s="508" t="s">
        <v>1514</v>
      </c>
      <c r="B143" s="508" t="s">
        <v>1611</v>
      </c>
      <c r="C143" s="509" t="n">
        <v>1</v>
      </c>
      <c r="D143" s="510" t="n">
        <f aca="false">SUMIFS(Master!$P$2:$P$1697,Master!$O$2:$O$1697,B143)</f>
        <v>0</v>
      </c>
      <c r="E143" s="497" t="n">
        <f aca="false">SUMIFS(Master!$S$2:$S$1697,Master!$O$2:$O$1697,B143)</f>
        <v>0</v>
      </c>
      <c r="F143" s="497" t="n">
        <f aca="false">IFERROR(E143/D143,0)</f>
        <v>0</v>
      </c>
      <c r="G143" s="497" t="n">
        <f aca="false">SUMIFS(Master!$V$2:$V$1697,Master!$O$2:$O$1697,B143)</f>
        <v>0</v>
      </c>
      <c r="H143" s="497" t="n">
        <f aca="false">IFERROR(G143/D143,0)</f>
        <v>0</v>
      </c>
    </row>
    <row r="144" customFormat="false" ht="15" hidden="false" customHeight="false" outlineLevel="0" collapsed="false">
      <c r="A144" s="508" t="s">
        <v>1518</v>
      </c>
      <c r="B144" s="508" t="s">
        <v>1612</v>
      </c>
      <c r="C144" s="509" t="n">
        <v>30</v>
      </c>
      <c r="D144" s="510" t="n">
        <f aca="false">SUMIFS(Master!$P$2:$P$1697,Master!$O$2:$O$1697,B144)</f>
        <v>0</v>
      </c>
      <c r="E144" s="497" t="n">
        <f aca="false">SUMIFS(Master!$S$2:$S$1697,Master!$O$2:$O$1697,B144)</f>
        <v>0</v>
      </c>
      <c r="F144" s="497" t="n">
        <f aca="false">IFERROR(E144/D144,0)</f>
        <v>0</v>
      </c>
      <c r="G144" s="497" t="n">
        <f aca="false">SUMIFS(Master!$V$2:$V$1697,Master!$O$2:$O$1697,B144)</f>
        <v>0</v>
      </c>
      <c r="H144" s="497" t="n">
        <f aca="false">IFERROR(G144/D144,0)</f>
        <v>0</v>
      </c>
    </row>
    <row r="145" customFormat="false" ht="15" hidden="false" customHeight="false" outlineLevel="0" collapsed="false">
      <c r="A145" s="508" t="s">
        <v>1613</v>
      </c>
      <c r="B145" s="511" t="s">
        <v>1614</v>
      </c>
      <c r="C145" s="509" t="n">
        <v>8</v>
      </c>
      <c r="D145" s="510" t="n">
        <f aca="false">SUMIFS(Master!$P$2:$P$1697,Master!$O$2:$O$1697,B145)</f>
        <v>0</v>
      </c>
      <c r="E145" s="497" t="n">
        <f aca="false">SUMIFS(Master!$S$2:$S$1697,Master!$O$2:$O$1697,B145)</f>
        <v>0</v>
      </c>
      <c r="F145" s="497" t="n">
        <f aca="false">IFERROR(E145/D145,0)</f>
        <v>0</v>
      </c>
      <c r="G145" s="497" t="n">
        <f aca="false">SUMIFS(Master!$V$2:$V$1697,Master!$O$2:$O$1697,B145)</f>
        <v>0</v>
      </c>
      <c r="H145" s="497" t="n">
        <f aca="false">IFERROR(G145/D145,0)</f>
        <v>0</v>
      </c>
    </row>
    <row r="146" customFormat="false" ht="15" hidden="false" customHeight="false" outlineLevel="0" collapsed="false">
      <c r="A146" s="508" t="s">
        <v>1615</v>
      </c>
      <c r="B146" s="508" t="s">
        <v>1616</v>
      </c>
      <c r="C146" s="509" t="n">
        <v>3</v>
      </c>
      <c r="D146" s="510" t="n">
        <f aca="false">SUMIFS(Master!$P$2:$P$1697,Master!$O$2:$O$1697,B146)</f>
        <v>0</v>
      </c>
      <c r="E146" s="497" t="n">
        <f aca="false">SUMIFS(Master!$S$2:$S$1697,Master!$O$2:$O$1697,B146)</f>
        <v>0</v>
      </c>
      <c r="F146" s="497" t="n">
        <f aca="false">IFERROR(E146/D146,0)</f>
        <v>0</v>
      </c>
      <c r="G146" s="497" t="n">
        <f aca="false">SUMIFS(Master!$V$2:$V$1697,Master!$O$2:$O$1697,B146)</f>
        <v>0</v>
      </c>
      <c r="H146" s="497" t="n">
        <f aca="false">IFERROR(G146/D146,0)</f>
        <v>0</v>
      </c>
    </row>
    <row r="147" customFormat="false" ht="15" hidden="false" customHeight="false" outlineLevel="0" collapsed="false">
      <c r="A147" s="508" t="s">
        <v>1617</v>
      </c>
      <c r="B147" s="508" t="s">
        <v>1618</v>
      </c>
      <c r="C147" s="509" t="n">
        <v>1</v>
      </c>
      <c r="D147" s="510" t="n">
        <f aca="false">SUMIFS(Master!$P$2:$P$1697,Master!$O$2:$O$1697,B147)</f>
        <v>0</v>
      </c>
      <c r="E147" s="497" t="n">
        <f aca="false">SUMIFS(Master!$S$2:$S$1697,Master!$O$2:$O$1697,B147)</f>
        <v>0</v>
      </c>
      <c r="F147" s="497" t="n">
        <f aca="false">IFERROR(E147/D147,0)</f>
        <v>0</v>
      </c>
      <c r="G147" s="497" t="n">
        <f aca="false">SUMIFS(Master!$V$2:$V$1697,Master!$O$2:$O$1697,B147)</f>
        <v>0</v>
      </c>
      <c r="H147" s="497" t="n">
        <f aca="false">IFERROR(G147/D147,0)</f>
        <v>0</v>
      </c>
    </row>
    <row r="148" customFormat="false" ht="15" hidden="false" customHeight="false" outlineLevel="0" collapsed="false">
      <c r="A148" s="508" t="s">
        <v>1619</v>
      </c>
      <c r="B148" s="508" t="s">
        <v>1620</v>
      </c>
      <c r="C148" s="509" t="n">
        <v>3</v>
      </c>
      <c r="D148" s="510" t="n">
        <f aca="false">SUMIFS(Master!$P$2:$P$1697,Master!$O$2:$O$1697,B148)</f>
        <v>0</v>
      </c>
      <c r="E148" s="497" t="n">
        <f aca="false">SUMIFS(Master!$S$2:$S$1697,Master!$O$2:$O$1697,B148)</f>
        <v>0</v>
      </c>
      <c r="F148" s="497" t="n">
        <f aca="false">IFERROR(E148/D148,0)</f>
        <v>0</v>
      </c>
      <c r="G148" s="497" t="n">
        <f aca="false">SUMIFS(Master!$V$2:$V$1697,Master!$O$2:$O$1697,B148)</f>
        <v>0</v>
      </c>
      <c r="H148" s="497" t="n">
        <f aca="false">IFERROR(G148/D148,0)</f>
        <v>0</v>
      </c>
    </row>
    <row r="149" customFormat="false" ht="15" hidden="false" customHeight="false" outlineLevel="0" collapsed="false">
      <c r="A149" s="508" t="s">
        <v>1621</v>
      </c>
      <c r="B149" s="508" t="s">
        <v>1622</v>
      </c>
      <c r="C149" s="509" t="n">
        <v>23</v>
      </c>
      <c r="D149" s="510" t="n">
        <f aca="false">SUMIFS(Master!$P$2:$P$1697,Master!$O$2:$O$1697,B149)</f>
        <v>0</v>
      </c>
      <c r="E149" s="497" t="n">
        <f aca="false">SUMIFS(Master!$S$2:$S$1697,Master!$O$2:$O$1697,B149)</f>
        <v>0</v>
      </c>
      <c r="F149" s="497" t="n">
        <f aca="false">IFERROR(E149/D149,0)</f>
        <v>0</v>
      </c>
      <c r="G149" s="497" t="n">
        <f aca="false">SUMIFS(Master!$V$2:$V$1697,Master!$O$2:$O$1697,B149)</f>
        <v>0</v>
      </c>
      <c r="H149" s="497" t="n">
        <f aca="false">IFERROR(G149/D149,0)</f>
        <v>0</v>
      </c>
    </row>
    <row r="150" customFormat="false" ht="15" hidden="false" customHeight="false" outlineLevel="0" collapsed="false">
      <c r="A150" s="508" t="s">
        <v>1623</v>
      </c>
      <c r="B150" s="508" t="s">
        <v>1624</v>
      </c>
      <c r="C150" s="509" t="n">
        <v>11</v>
      </c>
      <c r="D150" s="510" t="n">
        <f aca="false">SUMIFS(Master!$P$2:$P$1697,Master!$O$2:$O$1697,B150)</f>
        <v>0</v>
      </c>
      <c r="E150" s="497" t="n">
        <f aca="false">SUMIFS(Master!$S$2:$S$1697,Master!$O$2:$O$1697,B150)</f>
        <v>0</v>
      </c>
      <c r="F150" s="497" t="n">
        <f aca="false">IFERROR(E150/D150,0)</f>
        <v>0</v>
      </c>
      <c r="G150" s="497" t="n">
        <f aca="false">SUMIFS(Master!$V$2:$V$1697,Master!$O$2:$O$1697,B150)</f>
        <v>0</v>
      </c>
      <c r="H150" s="497" t="n">
        <f aca="false">IFERROR(G150/D150,0)</f>
        <v>0</v>
      </c>
    </row>
    <row r="151" customFormat="false" ht="15" hidden="false" customHeight="false" outlineLevel="0" collapsed="false">
      <c r="A151" s="508" t="s">
        <v>1625</v>
      </c>
      <c r="B151" s="508" t="s">
        <v>1626</v>
      </c>
      <c r="C151" s="509" t="n">
        <v>1</v>
      </c>
      <c r="D151" s="510" t="n">
        <f aca="false">SUMIFS(Master!$P$2:$P$1697,Master!$O$2:$O$1697,B151)</f>
        <v>0</v>
      </c>
      <c r="E151" s="497" t="n">
        <f aca="false">SUMIFS(Master!$S$2:$S$1697,Master!$O$2:$O$1697,B151)</f>
        <v>0</v>
      </c>
      <c r="F151" s="497" t="n">
        <f aca="false">IFERROR(E151/D151,0)</f>
        <v>0</v>
      </c>
      <c r="G151" s="497" t="n">
        <f aca="false">SUMIFS(Master!$V$2:$V$1697,Master!$O$2:$O$1697,B151)</f>
        <v>0</v>
      </c>
      <c r="H151" s="497" t="n">
        <f aca="false">IFERROR(G151/D151,0)</f>
        <v>0</v>
      </c>
    </row>
    <row r="152" customFormat="false" ht="15" hidden="false" customHeight="false" outlineLevel="0" collapsed="false">
      <c r="A152" s="508" t="s">
        <v>1627</v>
      </c>
      <c r="B152" s="508" t="s">
        <v>1628</v>
      </c>
      <c r="C152" s="509" t="n">
        <v>6</v>
      </c>
      <c r="D152" s="510" t="n">
        <f aca="false">SUMIFS(Master!$P$2:$P$1697,Master!$O$2:$O$1697,B152)</f>
        <v>0</v>
      </c>
      <c r="E152" s="497" t="n">
        <f aca="false">SUMIFS(Master!$S$2:$S$1697,Master!$O$2:$O$1697,B152)</f>
        <v>0</v>
      </c>
      <c r="F152" s="497" t="n">
        <f aca="false">IFERROR(E152/D152,0)</f>
        <v>0</v>
      </c>
      <c r="G152" s="497" t="n">
        <f aca="false">SUMIFS(Master!$V$2:$V$1697,Master!$O$2:$O$1697,B152)</f>
        <v>0</v>
      </c>
      <c r="H152" s="497" t="n">
        <f aca="false">IFERROR(G152/D152,0)</f>
        <v>0</v>
      </c>
    </row>
    <row r="153" customFormat="false" ht="15" hidden="false" customHeight="false" outlineLevel="0" collapsed="false">
      <c r="A153" s="508" t="s">
        <v>1629</v>
      </c>
      <c r="B153" s="508" t="s">
        <v>1630</v>
      </c>
      <c r="C153" s="509" t="n">
        <v>1</v>
      </c>
      <c r="D153" s="510" t="n">
        <f aca="false">SUMIFS(Master!$P$2:$P$1697,Master!$O$2:$O$1697,B153)</f>
        <v>0</v>
      </c>
      <c r="E153" s="497" t="n">
        <f aca="false">SUMIFS(Master!$S$2:$S$1697,Master!$O$2:$O$1697,B153)</f>
        <v>0</v>
      </c>
      <c r="F153" s="497" t="n">
        <f aca="false">IFERROR(E153/D153,0)</f>
        <v>0</v>
      </c>
      <c r="G153" s="497" t="n">
        <f aca="false">SUMIFS(Master!$V$2:$V$1697,Master!$O$2:$O$1697,B153)</f>
        <v>0</v>
      </c>
      <c r="H153" s="497" t="n">
        <f aca="false">IFERROR(G153/D153,0)</f>
        <v>0</v>
      </c>
    </row>
    <row r="154" customFormat="false" ht="15" hidden="false" customHeight="false" outlineLevel="0" collapsed="false">
      <c r="A154" s="508" t="s">
        <v>1631</v>
      </c>
      <c r="B154" s="508" t="s">
        <v>1632</v>
      </c>
      <c r="C154" s="509" t="n">
        <v>2</v>
      </c>
      <c r="D154" s="510" t="n">
        <f aca="false">SUMIFS(Master!$P$2:$P$1697,Master!$O$2:$O$1697,B154)</f>
        <v>0</v>
      </c>
      <c r="E154" s="497" t="n">
        <f aca="false">SUMIFS(Master!$S$2:$S$1697,Master!$O$2:$O$1697,B154)</f>
        <v>0</v>
      </c>
      <c r="F154" s="497" t="n">
        <f aca="false">IFERROR(E154/D154,0)</f>
        <v>0</v>
      </c>
      <c r="G154" s="497" t="n">
        <f aca="false">SUMIFS(Master!$V$2:$V$1697,Master!$O$2:$O$1697,B154)</f>
        <v>0</v>
      </c>
      <c r="H154" s="497" t="n">
        <f aca="false">IFERROR(G154/D154,0)</f>
        <v>0</v>
      </c>
    </row>
    <row r="155" customFormat="false" ht="15" hidden="false" customHeight="false" outlineLevel="0" collapsed="false">
      <c r="A155" s="508" t="s">
        <v>1633</v>
      </c>
      <c r="B155" s="508" t="s">
        <v>1634</v>
      </c>
      <c r="C155" s="509" t="n">
        <v>1</v>
      </c>
      <c r="D155" s="510" t="n">
        <f aca="false">SUMIFS(Master!$P$2:$P$1697,Master!$O$2:$O$1697,B155)</f>
        <v>0</v>
      </c>
      <c r="E155" s="497" t="n">
        <f aca="false">SUMIFS(Master!$S$2:$S$1697,Master!$O$2:$O$1697,B155)</f>
        <v>0</v>
      </c>
      <c r="F155" s="497" t="n">
        <f aca="false">IFERROR(E155/D155,0)</f>
        <v>0</v>
      </c>
      <c r="G155" s="497" t="n">
        <f aca="false">SUMIFS(Master!$V$2:$V$1697,Master!$O$2:$O$1697,B155)</f>
        <v>0</v>
      </c>
      <c r="H155" s="497" t="n">
        <f aca="false">IFERROR(G155/D155,0)</f>
        <v>0</v>
      </c>
    </row>
    <row r="156" customFormat="false" ht="15" hidden="false" customHeight="false" outlineLevel="0" collapsed="false">
      <c r="A156" s="508" t="s">
        <v>1635</v>
      </c>
      <c r="B156" s="508" t="s">
        <v>1636</v>
      </c>
      <c r="C156" s="509" t="n">
        <v>1</v>
      </c>
      <c r="D156" s="510" t="n">
        <f aca="false">SUMIFS(Master!$P$2:$P$1697,Master!$O$2:$O$1697,B156)</f>
        <v>0</v>
      </c>
      <c r="E156" s="497" t="n">
        <f aca="false">SUMIFS(Master!$S$2:$S$1697,Master!$O$2:$O$1697,B156)</f>
        <v>0</v>
      </c>
      <c r="F156" s="497" t="n">
        <f aca="false">IFERROR(E156/D156,0)</f>
        <v>0</v>
      </c>
      <c r="G156" s="497" t="n">
        <f aca="false">SUMIFS(Master!$V$2:$V$1697,Master!$O$2:$O$1697,B156)</f>
        <v>0</v>
      </c>
      <c r="H156" s="497" t="n">
        <f aca="false">IFERROR(G156/D156,0)</f>
        <v>0</v>
      </c>
    </row>
    <row r="157" customFormat="false" ht="15" hidden="false" customHeight="false" outlineLevel="0" collapsed="false">
      <c r="A157" s="501" t="s">
        <v>1637</v>
      </c>
      <c r="B157" s="501"/>
      <c r="C157" s="509"/>
      <c r="D157" s="510" t="n">
        <f aca="false">SUMIFS(Master!$P$2:$P$1697,Master!$O$2:$O$1697,B157)</f>
        <v>0</v>
      </c>
      <c r="E157" s="497" t="n">
        <f aca="false">SUMIFS(Master!$S$2:$S$1697,Master!$O$2:$O$1697,B157)</f>
        <v>0</v>
      </c>
      <c r="F157" s="497" t="n">
        <f aca="false">IFERROR(E157/D157,0)</f>
        <v>0</v>
      </c>
      <c r="G157" s="497" t="n">
        <f aca="false">SUMIFS(Master!$V$2:$V$1697,Master!$O$2:$O$1697,B157)</f>
        <v>0</v>
      </c>
      <c r="H157" s="497" t="n">
        <f aca="false">IFERROR(G157/D157,0)</f>
        <v>0</v>
      </c>
    </row>
    <row r="158" customFormat="false" ht="15" hidden="false" customHeight="false" outlineLevel="0" collapsed="false">
      <c r="A158" s="508" t="s">
        <v>1490</v>
      </c>
      <c r="B158" s="508" t="s">
        <v>1638</v>
      </c>
      <c r="C158" s="509" t="n">
        <v>1</v>
      </c>
      <c r="D158" s="510" t="n">
        <f aca="false">SUMIFS(Master!$P$2:$P$1697,Master!$O$2:$O$1697,B158)</f>
        <v>0</v>
      </c>
      <c r="E158" s="497" t="n">
        <f aca="false">SUMIFS(Master!$S$2:$S$1697,Master!$O$2:$O$1697,B158)</f>
        <v>0</v>
      </c>
      <c r="F158" s="497" t="n">
        <f aca="false">IFERROR(E158/D158,0)</f>
        <v>0</v>
      </c>
      <c r="G158" s="497" t="n">
        <f aca="false">SUMIFS(Master!$V$2:$V$1697,Master!$O$2:$O$1697,B158)</f>
        <v>0</v>
      </c>
      <c r="H158" s="497" t="n">
        <f aca="false">IFERROR(G158/D158,0)</f>
        <v>0</v>
      </c>
    </row>
    <row r="159" customFormat="false" ht="15" hidden="false" customHeight="false" outlineLevel="0" collapsed="false">
      <c r="A159" s="508" t="n">
        <v>110</v>
      </c>
      <c r="B159" s="511" t="s">
        <v>1639</v>
      </c>
      <c r="C159" s="509" t="n">
        <v>6</v>
      </c>
      <c r="D159" s="510" t="n">
        <f aca="false">SUMIFS(Master!$P$2:$P$1697,Master!$O$2:$O$1697,B159)</f>
        <v>0</v>
      </c>
      <c r="E159" s="497" t="n">
        <f aca="false">SUMIFS(Master!$S$2:$S$1697,Master!$O$2:$O$1697,B159)</f>
        <v>0</v>
      </c>
      <c r="F159" s="497" t="n">
        <f aca="false">IFERROR(E159/D159,0)</f>
        <v>0</v>
      </c>
      <c r="G159" s="497" t="n">
        <f aca="false">SUMIFS(Master!$V$2:$V$1697,Master!$O$2:$O$1697,B159)</f>
        <v>0</v>
      </c>
      <c r="H159" s="497" t="n">
        <f aca="false">IFERROR(G159/D159,0)</f>
        <v>0</v>
      </c>
    </row>
    <row r="160" customFormat="false" ht="15" hidden="false" customHeight="false" outlineLevel="0" collapsed="false">
      <c r="A160" s="508" t="n">
        <v>160</v>
      </c>
      <c r="B160" s="508" t="s">
        <v>1640</v>
      </c>
      <c r="C160" s="509" t="n">
        <v>1</v>
      </c>
      <c r="D160" s="510" t="n">
        <f aca="false">SUMIFS(Master!$P$2:$P$1697,Master!$O$2:$O$1697,B160)</f>
        <v>0</v>
      </c>
      <c r="E160" s="497" t="n">
        <f aca="false">SUMIFS(Master!$S$2:$S$1697,Master!$O$2:$O$1697,B160)</f>
        <v>0</v>
      </c>
      <c r="F160" s="497" t="n">
        <f aca="false">IFERROR(E160/D160,0)</f>
        <v>0</v>
      </c>
      <c r="G160" s="497" t="n">
        <f aca="false">SUMIFS(Master!$V$2:$V$1697,Master!$O$2:$O$1697,B160)</f>
        <v>0</v>
      </c>
      <c r="H160" s="497" t="n">
        <f aca="false">IFERROR(G160/D160,0)</f>
        <v>0</v>
      </c>
    </row>
    <row r="161" customFormat="false" ht="15" hidden="false" customHeight="false" outlineLevel="0" collapsed="false">
      <c r="A161" s="508" t="n">
        <v>350</v>
      </c>
      <c r="B161" s="508" t="s">
        <v>1641</v>
      </c>
      <c r="C161" s="509"/>
      <c r="D161" s="510" t="n">
        <f aca="false">SUMIFS(Master!$P$2:$P$1697,Master!$O$2:$O$1697,B161)</f>
        <v>0</v>
      </c>
      <c r="E161" s="497" t="n">
        <f aca="false">SUMIFS(Master!$S$2:$S$1697,Master!$O$2:$O$1697,B161)</f>
        <v>0</v>
      </c>
      <c r="F161" s="497" t="n">
        <f aca="false">IFERROR(E161/D161,0)</f>
        <v>0</v>
      </c>
      <c r="G161" s="497" t="n">
        <f aca="false">SUMIFS(Master!$V$2:$V$1697,Master!$O$2:$O$1697,B161)</f>
        <v>0</v>
      </c>
      <c r="H161" s="497" t="n">
        <f aca="false">IFERROR(G161/D161,0)</f>
        <v>0</v>
      </c>
    </row>
    <row r="162" customFormat="false" ht="15" hidden="false" customHeight="false" outlineLevel="0" collapsed="false">
      <c r="A162" s="508" t="s">
        <v>1642</v>
      </c>
      <c r="B162" s="508" t="s">
        <v>1643</v>
      </c>
      <c r="C162" s="509"/>
      <c r="D162" s="510"/>
      <c r="E162" s="497"/>
      <c r="F162" s="497"/>
      <c r="G162" s="497"/>
      <c r="H162" s="497"/>
    </row>
    <row r="163" customFormat="false" ht="15" hidden="false" customHeight="false" outlineLevel="0" collapsed="false">
      <c r="A163" s="508" t="n">
        <v>355</v>
      </c>
      <c r="B163" s="508"/>
      <c r="C163" s="509" t="n">
        <v>1</v>
      </c>
      <c r="D163" s="510" t="n">
        <f aca="false">SUMIFS(Master!$P$2:$P$1697,Master!$O$2:$O$1697,B163)</f>
        <v>0</v>
      </c>
      <c r="E163" s="497" t="n">
        <f aca="false">SUMIFS(Master!$S$2:$S$1697,Master!$O$2:$O$1697,B163)</f>
        <v>0</v>
      </c>
      <c r="F163" s="497" t="n">
        <f aca="false">IFERROR(E163/D163,0)</f>
        <v>0</v>
      </c>
      <c r="G163" s="497" t="n">
        <f aca="false">SUMIFS(Master!$V$2:$V$1697,Master!$O$2:$O$1697,B163)</f>
        <v>0</v>
      </c>
      <c r="H163" s="497" t="n">
        <f aca="false">IFERROR(G163/D163,0)</f>
        <v>0</v>
      </c>
    </row>
    <row r="164" customFormat="false" ht="15" hidden="false" customHeight="false" outlineLevel="0" collapsed="false">
      <c r="A164" s="508" t="s">
        <v>1623</v>
      </c>
      <c r="B164" s="508" t="s">
        <v>1644</v>
      </c>
      <c r="C164" s="509"/>
      <c r="D164" s="510" t="n">
        <f aca="false">SUMIFS(Master!$P$2:$P$1697,Master!$O$2:$O$1697,B164)</f>
        <v>0</v>
      </c>
      <c r="E164" s="497" t="n">
        <f aca="false">SUMIFS(Master!$S$2:$S$1697,Master!$O$2:$O$1697,B164)</f>
        <v>0</v>
      </c>
      <c r="F164" s="497" t="n">
        <f aca="false">IFERROR(E164/D164,0)</f>
        <v>0</v>
      </c>
      <c r="G164" s="497" t="n">
        <f aca="false">SUMIFS(Master!$V$2:$V$1697,Master!$O$2:$O$1697,B164)</f>
        <v>0</v>
      </c>
      <c r="H164" s="497" t="n">
        <f aca="false">IFERROR(G164/D164,0)</f>
        <v>0</v>
      </c>
    </row>
    <row r="165" customFormat="false" ht="15" hidden="false" customHeight="false" outlineLevel="0" collapsed="false">
      <c r="A165" s="501" t="s">
        <v>1645</v>
      </c>
      <c r="B165" s="501"/>
      <c r="C165" s="509"/>
      <c r="D165" s="510" t="n">
        <f aca="false">SUMIFS(Master!$P$2:$P$1697,Master!$O$2:$O$1697,B165)</f>
        <v>0</v>
      </c>
      <c r="E165" s="497" t="n">
        <f aca="false">SUMIFS(Master!$S$2:$S$1697,Master!$O$2:$O$1697,B165)</f>
        <v>0</v>
      </c>
      <c r="F165" s="497" t="n">
        <f aca="false">IFERROR(E165/D165,0)</f>
        <v>0</v>
      </c>
      <c r="G165" s="497" t="n">
        <f aca="false">SUMIFS(Master!$V$2:$V$1697,Master!$O$2:$O$1697,B165)</f>
        <v>0</v>
      </c>
      <c r="H165" s="497" t="n">
        <f aca="false">IFERROR(G165/D165,0)</f>
        <v>0</v>
      </c>
    </row>
    <row r="166" customFormat="false" ht="15" hidden="false" customHeight="false" outlineLevel="0" collapsed="false">
      <c r="A166" s="508" t="s">
        <v>1646</v>
      </c>
      <c r="B166" s="508" t="s">
        <v>1647</v>
      </c>
      <c r="C166" s="509"/>
      <c r="D166" s="510" t="n">
        <f aca="false">SUMIFS(Master!$P$2:$P$1697,Master!$O$2:$O$1697,B166)</f>
        <v>0</v>
      </c>
      <c r="E166" s="497" t="n">
        <f aca="false">SUMIFS(Master!$S$2:$S$1697,Master!$O$2:$O$1697,B166)</f>
        <v>0</v>
      </c>
      <c r="F166" s="497" t="n">
        <f aca="false">IFERROR(E166/D166,0)</f>
        <v>0</v>
      </c>
      <c r="G166" s="497" t="n">
        <f aca="false">SUMIFS(Master!$V$2:$V$1697,Master!$O$2:$O$1697,B166)</f>
        <v>0</v>
      </c>
      <c r="H166" s="497" t="n">
        <f aca="false">IFERROR(G166/D166,0)</f>
        <v>0</v>
      </c>
    </row>
    <row r="167" customFormat="false" ht="15" hidden="false" customHeight="false" outlineLevel="0" collapsed="false">
      <c r="A167" s="508" t="s">
        <v>1471</v>
      </c>
      <c r="B167" s="508" t="s">
        <v>1648</v>
      </c>
      <c r="C167" s="509"/>
      <c r="D167" s="510" t="n">
        <f aca="false">SUMIFS(Master!$P$2:$P$1697,Master!$O$2:$O$1697,B167)</f>
        <v>0</v>
      </c>
      <c r="E167" s="497" t="n">
        <f aca="false">SUMIFS(Master!$S$2:$S$1697,Master!$O$2:$O$1697,B167)</f>
        <v>0</v>
      </c>
      <c r="F167" s="497" t="n">
        <f aca="false">IFERROR(E167/D167,0)</f>
        <v>0</v>
      </c>
      <c r="G167" s="497" t="n">
        <f aca="false">SUMIFS(Master!$V$2:$V$1697,Master!$O$2:$O$1697,B167)</f>
        <v>0</v>
      </c>
      <c r="H167" s="497" t="n">
        <f aca="false">IFERROR(G167/D167,0)</f>
        <v>0</v>
      </c>
    </row>
    <row r="168" customFormat="false" ht="15" hidden="false" customHeight="false" outlineLevel="0" collapsed="false">
      <c r="A168" s="512" t="s">
        <v>1472</v>
      </c>
      <c r="B168" s="512" t="s">
        <v>1649</v>
      </c>
      <c r="C168" s="513"/>
      <c r="D168" s="510" t="n">
        <f aca="false">SUMIFS(Master!$P$2:$P$1697,Master!$O$2:$O$1697,B168)</f>
        <v>0</v>
      </c>
      <c r="E168" s="497" t="n">
        <f aca="false">SUMIFS(Master!$S$2:$S$1697,Master!$O$2:$O$1697,B168)</f>
        <v>0</v>
      </c>
      <c r="F168" s="497" t="n">
        <f aca="false">IFERROR(E168/D168,0)</f>
        <v>0</v>
      </c>
      <c r="G168" s="497" t="n">
        <f aca="false">SUMIFS(Master!$V$2:$V$1697,Master!$O$2:$O$1697,B168)</f>
        <v>0</v>
      </c>
      <c r="H168" s="497" t="n">
        <f aca="false">IFERROR(G168/D168,0)</f>
        <v>0</v>
      </c>
    </row>
    <row r="169" customFormat="false" ht="15" hidden="false" customHeight="false" outlineLevel="0" collapsed="false">
      <c r="A169" s="508" t="s">
        <v>1469</v>
      </c>
      <c r="B169" s="508" t="s">
        <v>1650</v>
      </c>
      <c r="C169" s="509"/>
      <c r="D169" s="510" t="n">
        <f aca="false">SUMIFS(Master!$P$2:$P$1697,Master!$O$2:$O$1697,B169)</f>
        <v>0</v>
      </c>
      <c r="E169" s="497" t="n">
        <f aca="false">SUMIFS(Master!$S$2:$S$1697,Master!$O$2:$O$1697,B169)</f>
        <v>0</v>
      </c>
      <c r="F169" s="497" t="n">
        <f aca="false">IFERROR(E169/D169,0)</f>
        <v>0</v>
      </c>
      <c r="G169" s="497" t="n">
        <f aca="false">SUMIFS(Master!$V$2:$V$1697,Master!$O$2:$O$1697,B169)</f>
        <v>0</v>
      </c>
      <c r="H169" s="497" t="n">
        <f aca="false">IFERROR(G169/D169,0)</f>
        <v>0</v>
      </c>
    </row>
    <row r="170" customFormat="false" ht="15" hidden="false" customHeight="false" outlineLevel="0" collapsed="false">
      <c r="A170" s="508" t="s">
        <v>1651</v>
      </c>
      <c r="B170" s="508" t="s">
        <v>1652</v>
      </c>
      <c r="C170" s="509" t="n">
        <v>1</v>
      </c>
      <c r="D170" s="510" t="n">
        <f aca="false">SUMIFS(Master!$P$2:$P$1697,Master!$O$2:$O$1697,B170)</f>
        <v>0</v>
      </c>
      <c r="E170" s="497" t="n">
        <f aca="false">SUMIFS(Master!$S$2:$S$1697,Master!$O$2:$O$1697,B170)</f>
        <v>0</v>
      </c>
      <c r="F170" s="497" t="n">
        <f aca="false">IFERROR(E170/D170,0)</f>
        <v>0</v>
      </c>
      <c r="G170" s="497" t="n">
        <f aca="false">SUMIFS(Master!$V$2:$V$1697,Master!$O$2:$O$1697,B170)</f>
        <v>0</v>
      </c>
      <c r="H170" s="497" t="n">
        <f aca="false">IFERROR(G170/D170,0)</f>
        <v>0</v>
      </c>
    </row>
    <row r="171" customFormat="false" ht="15" hidden="false" customHeight="false" outlineLevel="0" collapsed="false">
      <c r="A171" s="508" t="s">
        <v>1653</v>
      </c>
      <c r="B171" s="508" t="s">
        <v>1654</v>
      </c>
      <c r="C171" s="509"/>
      <c r="D171" s="510" t="n">
        <f aca="false">SUMIFS(Master!$P$2:$P$1697,Master!$O$2:$O$1697,B171)</f>
        <v>0</v>
      </c>
      <c r="E171" s="497" t="n">
        <f aca="false">SUMIFS(Master!$S$2:$S$1697,Master!$O$2:$O$1697,B171)</f>
        <v>0</v>
      </c>
      <c r="F171" s="497" t="n">
        <f aca="false">IFERROR(E171/D171,0)</f>
        <v>0</v>
      </c>
      <c r="G171" s="497" t="n">
        <f aca="false">SUMIFS(Master!$V$2:$V$1697,Master!$O$2:$O$1697,B171)</f>
        <v>0</v>
      </c>
      <c r="H171" s="497" t="n">
        <f aca="false">IFERROR(G171/D171,0)</f>
        <v>0</v>
      </c>
    </row>
    <row r="172" customFormat="false" ht="15" hidden="false" customHeight="false" outlineLevel="0" collapsed="false">
      <c r="A172" s="508" t="s">
        <v>1554</v>
      </c>
      <c r="B172" s="508" t="s">
        <v>1655</v>
      </c>
      <c r="C172" s="509" t="n">
        <v>1</v>
      </c>
      <c r="D172" s="510" t="n">
        <f aca="false">SUMIFS(Master!$P$2:$P$1697,Master!$O$2:$O$1697,B172)</f>
        <v>0</v>
      </c>
      <c r="E172" s="497" t="n">
        <f aca="false">SUMIFS(Master!$S$2:$S$1697,Master!$O$2:$O$1697,B172)</f>
        <v>0</v>
      </c>
      <c r="F172" s="497" t="n">
        <f aca="false">IFERROR(E172/D172,0)</f>
        <v>0</v>
      </c>
      <c r="G172" s="497" t="n">
        <f aca="false">SUMIFS(Master!$V$2:$V$1697,Master!$O$2:$O$1697,B172)</f>
        <v>0</v>
      </c>
      <c r="H172" s="497" t="n">
        <f aca="false">IFERROR(G172/D172,0)</f>
        <v>0</v>
      </c>
    </row>
    <row r="173" customFormat="false" ht="15" hidden="false" customHeight="false" outlineLevel="0" collapsed="false">
      <c r="A173" s="508" t="s">
        <v>1488</v>
      </c>
      <c r="B173" s="508" t="s">
        <v>1656</v>
      </c>
      <c r="C173" s="509" t="n">
        <v>2</v>
      </c>
      <c r="D173" s="510" t="n">
        <f aca="false">SUMIFS(Master!$P$2:$P$1697,Master!$O$2:$O$1697,B173)</f>
        <v>0</v>
      </c>
      <c r="E173" s="497" t="n">
        <f aca="false">SUMIFS(Master!$S$2:$S$1697,Master!$O$2:$O$1697,B173)</f>
        <v>0</v>
      </c>
      <c r="F173" s="497" t="n">
        <f aca="false">IFERROR(E173/D173,0)</f>
        <v>0</v>
      </c>
      <c r="G173" s="497" t="n">
        <f aca="false">SUMIFS(Master!$V$2:$V$1697,Master!$O$2:$O$1697,B173)</f>
        <v>0</v>
      </c>
      <c r="H173" s="497" t="n">
        <f aca="false">IFERROR(G173/D173,0)</f>
        <v>0</v>
      </c>
    </row>
    <row r="174" customFormat="false" ht="15" hidden="false" customHeight="false" outlineLevel="0" collapsed="false">
      <c r="A174" s="508" t="s">
        <v>1490</v>
      </c>
      <c r="B174" s="508" t="s">
        <v>1606</v>
      </c>
      <c r="C174" s="509" t="n">
        <v>1</v>
      </c>
      <c r="D174" s="510" t="n">
        <f aca="false">SUMIFS(Master!$P$2:$P$1697,Master!$O$2:$O$1697,B174)</f>
        <v>0</v>
      </c>
      <c r="E174" s="497" t="n">
        <f aca="false">SUMIFS(Master!$S$2:$S$1697,Master!$O$2:$O$1697,B174)</f>
        <v>0</v>
      </c>
      <c r="F174" s="497" t="n">
        <f aca="false">IFERROR(E174/D174,0)</f>
        <v>0</v>
      </c>
      <c r="G174" s="497" t="n">
        <f aca="false">SUMIFS(Master!$V$2:$V$1697,Master!$O$2:$O$1697,B174)</f>
        <v>0</v>
      </c>
      <c r="H174" s="497" t="n">
        <f aca="false">IFERROR(G174/D174,0)</f>
        <v>0</v>
      </c>
    </row>
    <row r="175" customFormat="false" ht="15" hidden="false" customHeight="false" outlineLevel="0" collapsed="false">
      <c r="A175" s="508" t="s">
        <v>1557</v>
      </c>
      <c r="B175" s="508" t="s">
        <v>1657</v>
      </c>
      <c r="C175" s="509" t="n">
        <v>2</v>
      </c>
      <c r="D175" s="510" t="n">
        <f aca="false">SUMIFS(Master!$P$2:$P$1697,Master!$O$2:$O$1697,B175)</f>
        <v>0</v>
      </c>
      <c r="E175" s="497" t="n">
        <f aca="false">SUMIFS(Master!$S$2:$S$1697,Master!$O$2:$O$1697,B175)</f>
        <v>0</v>
      </c>
      <c r="F175" s="497" t="n">
        <f aca="false">IFERROR(E175/D175,0)</f>
        <v>0</v>
      </c>
      <c r="G175" s="497" t="n">
        <f aca="false">SUMIFS(Master!$V$2:$V$1697,Master!$O$2:$O$1697,B175)</f>
        <v>0</v>
      </c>
      <c r="H175" s="497" t="n">
        <f aca="false">IFERROR(G175/D175,0)</f>
        <v>0</v>
      </c>
    </row>
    <row r="176" customFormat="false" ht="15" hidden="false" customHeight="false" outlineLevel="0" collapsed="false">
      <c r="A176" s="508" t="s">
        <v>1561</v>
      </c>
      <c r="B176" s="511" t="s">
        <v>1658</v>
      </c>
      <c r="C176" s="509" t="n">
        <v>2</v>
      </c>
      <c r="D176" s="510" t="n">
        <f aca="false">SUMIFS(Master!$P$2:$P$1697,Master!$O$2:$O$1697,B176)</f>
        <v>0</v>
      </c>
      <c r="E176" s="497" t="n">
        <f aca="false">SUMIFS(Master!$S$2:$S$1697,Master!$O$2:$O$1697,B176)</f>
        <v>0</v>
      </c>
      <c r="F176" s="497" t="n">
        <f aca="false">IFERROR(E176/D176,0)</f>
        <v>0</v>
      </c>
      <c r="G176" s="497" t="n">
        <f aca="false">SUMIFS(Master!$V$2:$V$1697,Master!$O$2:$O$1697,B176)</f>
        <v>0</v>
      </c>
      <c r="H176" s="497" t="n">
        <f aca="false">IFERROR(G176/D176,0)</f>
        <v>0</v>
      </c>
    </row>
    <row r="177" customFormat="false" ht="15" hidden="false" customHeight="false" outlineLevel="0" collapsed="false">
      <c r="A177" s="508" t="s">
        <v>1500</v>
      </c>
      <c r="B177" s="508" t="s">
        <v>1659</v>
      </c>
      <c r="C177" s="509" t="n">
        <v>1</v>
      </c>
      <c r="D177" s="510" t="n">
        <f aca="false">SUMIFS(Master!$P$2:$P$1697,Master!$O$2:$O$1697,B177)</f>
        <v>0</v>
      </c>
      <c r="E177" s="497" t="n">
        <f aca="false">SUMIFS(Master!$S$2:$S$1697,Master!$O$2:$O$1697,B177)</f>
        <v>0</v>
      </c>
      <c r="F177" s="497" t="n">
        <f aca="false">IFERROR(E177/D177,0)</f>
        <v>0</v>
      </c>
      <c r="G177" s="497" t="n">
        <f aca="false">SUMIFS(Master!$V$2:$V$1697,Master!$O$2:$O$1697,B177)</f>
        <v>0</v>
      </c>
      <c r="H177" s="497" t="n">
        <f aca="false">IFERROR(G177/D177,0)</f>
        <v>0</v>
      </c>
    </row>
    <row r="178" customFormat="false" ht="15" hidden="false" customHeight="false" outlineLevel="0" collapsed="false">
      <c r="A178" s="508" t="s">
        <v>1504</v>
      </c>
      <c r="B178" s="508" t="s">
        <v>1660</v>
      </c>
      <c r="C178" s="509" t="n">
        <v>1</v>
      </c>
      <c r="D178" s="510" t="n">
        <f aca="false">SUMIFS(Master!$P$2:$P$1697,Master!$O$2:$O$1697,B178)</f>
        <v>0</v>
      </c>
      <c r="E178" s="497" t="n">
        <f aca="false">SUMIFS(Master!$S$2:$S$1697,Master!$O$2:$O$1697,B178)</f>
        <v>0</v>
      </c>
      <c r="F178" s="497" t="n">
        <f aca="false">IFERROR(E178/D178,0)</f>
        <v>0</v>
      </c>
      <c r="G178" s="497" t="n">
        <f aca="false">SUMIFS(Master!$V$2:$V$1697,Master!$O$2:$O$1697,B178)</f>
        <v>0</v>
      </c>
      <c r="H178" s="497" t="n">
        <f aca="false">IFERROR(G178/D178,0)</f>
        <v>0</v>
      </c>
    </row>
    <row r="179" customFormat="false" ht="15" hidden="false" customHeight="false" outlineLevel="0" collapsed="false">
      <c r="A179" s="508" t="s">
        <v>1567</v>
      </c>
      <c r="B179" s="508" t="s">
        <v>1661</v>
      </c>
      <c r="C179" s="509" t="n">
        <v>1</v>
      </c>
      <c r="D179" s="510" t="n">
        <f aca="false">SUMIFS(Master!$P$2:$P$1697,Master!$O$2:$O$1697,B179)</f>
        <v>0</v>
      </c>
      <c r="E179" s="497" t="n">
        <f aca="false">SUMIFS(Master!$S$2:$S$1697,Master!$O$2:$O$1697,B179)</f>
        <v>0</v>
      </c>
      <c r="F179" s="497" t="n">
        <f aca="false">IFERROR(E179/D179,0)</f>
        <v>0</v>
      </c>
      <c r="G179" s="497" t="n">
        <f aca="false">SUMIFS(Master!$V$2:$V$1697,Master!$O$2:$O$1697,B179)</f>
        <v>0</v>
      </c>
      <c r="H179" s="497" t="n">
        <f aca="false">IFERROR(G179/D179,0)</f>
        <v>0</v>
      </c>
    </row>
    <row r="180" customFormat="false" ht="15" hidden="false" customHeight="false" outlineLevel="0" collapsed="false">
      <c r="A180" s="508" t="s">
        <v>1508</v>
      </c>
      <c r="B180" s="508" t="s">
        <v>1662</v>
      </c>
      <c r="C180" s="509" t="n">
        <v>5</v>
      </c>
      <c r="D180" s="510" t="n">
        <f aca="false">SUMIFS(Master!$P$2:$P$1697,Master!$O$2:$O$1697,B180)</f>
        <v>0</v>
      </c>
      <c r="E180" s="497" t="n">
        <f aca="false">SUMIFS(Master!$S$2:$S$1697,Master!$O$2:$O$1697,B180)</f>
        <v>0</v>
      </c>
      <c r="F180" s="497" t="n">
        <f aca="false">IFERROR(E180/D180,0)</f>
        <v>0</v>
      </c>
      <c r="G180" s="497" t="n">
        <f aca="false">SUMIFS(Master!$V$2:$V$1697,Master!$O$2:$O$1697,B180)</f>
        <v>0</v>
      </c>
      <c r="H180" s="497" t="n">
        <f aca="false">IFERROR(G180/D180,0)</f>
        <v>0</v>
      </c>
    </row>
    <row r="181" customFormat="false" ht="15" hidden="false" customHeight="false" outlineLevel="0" collapsed="false">
      <c r="A181" s="508" t="s">
        <v>1663</v>
      </c>
      <c r="B181" s="508" t="s">
        <v>1664</v>
      </c>
      <c r="C181" s="509"/>
      <c r="D181" s="510" t="n">
        <f aca="false">SUMIFS(Master!$P$2:$P$1697,Master!$O$2:$O$1697,B181)</f>
        <v>0</v>
      </c>
      <c r="E181" s="497" t="n">
        <f aca="false">SUMIFS(Master!$S$2:$S$1697,Master!$O$2:$O$1697,B181)</f>
        <v>0</v>
      </c>
      <c r="F181" s="497" t="n">
        <f aca="false">IFERROR(E181/D181,0)</f>
        <v>0</v>
      </c>
      <c r="G181" s="497" t="n">
        <f aca="false">SUMIFS(Master!$V$2:$V$1697,Master!$O$2:$O$1697,B181)</f>
        <v>0</v>
      </c>
      <c r="H181" s="497" t="n">
        <f aca="false">IFERROR(G181/D181,0)</f>
        <v>0</v>
      </c>
    </row>
    <row r="182" customFormat="false" ht="15" hidden="false" customHeight="false" outlineLevel="0" collapsed="false">
      <c r="A182" s="508" t="s">
        <v>1609</v>
      </c>
      <c r="B182" s="508" t="s">
        <v>1665</v>
      </c>
      <c r="C182" s="509" t="n">
        <v>1</v>
      </c>
      <c r="D182" s="510" t="n">
        <f aca="false">SUMIFS(Master!$P$2:$P$1697,Master!$O$2:$O$1697,B182)</f>
        <v>0</v>
      </c>
      <c r="E182" s="497" t="n">
        <f aca="false">SUMIFS(Master!$S$2:$S$1697,Master!$O$2:$O$1697,B182)</f>
        <v>0</v>
      </c>
      <c r="F182" s="497" t="n">
        <f aca="false">IFERROR(E182/D182,0)</f>
        <v>0</v>
      </c>
      <c r="G182" s="497" t="n">
        <f aca="false">SUMIFS(Master!$V$2:$V$1697,Master!$O$2:$O$1697,B182)</f>
        <v>0</v>
      </c>
      <c r="H182" s="497" t="n">
        <f aca="false">IFERROR(G182/D182,0)</f>
        <v>0</v>
      </c>
    </row>
    <row r="183" customFormat="false" ht="15" hidden="false" customHeight="false" outlineLevel="0" collapsed="false">
      <c r="A183" s="508" t="s">
        <v>1613</v>
      </c>
      <c r="B183" s="511" t="s">
        <v>1666</v>
      </c>
      <c r="C183" s="509" t="n">
        <v>4</v>
      </c>
      <c r="D183" s="510" t="n">
        <f aca="false">SUMIFS(Master!$P$2:$P$1697,Master!$O$2:$O$1697,B183)</f>
        <v>0</v>
      </c>
      <c r="E183" s="497" t="n">
        <f aca="false">SUMIFS(Master!$S$2:$S$1697,Master!$O$2:$O$1697,B183)</f>
        <v>0</v>
      </c>
      <c r="F183" s="497" t="n">
        <f aca="false">IFERROR(E183/D183,0)</f>
        <v>0</v>
      </c>
      <c r="G183" s="497" t="n">
        <f aca="false">SUMIFS(Master!$V$2:$V$1697,Master!$O$2:$O$1697,B183)</f>
        <v>0</v>
      </c>
      <c r="H183" s="497" t="n">
        <f aca="false">IFERROR(G183/D183,0)</f>
        <v>0</v>
      </c>
    </row>
    <row r="184" customFormat="false" ht="15" hidden="false" customHeight="false" outlineLevel="0" collapsed="false">
      <c r="A184" s="508" t="s">
        <v>1615</v>
      </c>
      <c r="B184" s="511" t="s">
        <v>1667</v>
      </c>
      <c r="C184" s="509" t="n">
        <v>4</v>
      </c>
      <c r="D184" s="510" t="n">
        <f aca="false">SUMIFS(Master!$P$2:$P$1697,Master!$O$2:$O$1697,B184)</f>
        <v>0</v>
      </c>
      <c r="E184" s="497" t="n">
        <f aca="false">SUMIFS(Master!$S$2:$S$1697,Master!$O$2:$O$1697,B184)</f>
        <v>0</v>
      </c>
      <c r="F184" s="497" t="n">
        <f aca="false">IFERROR(E184/D184,0)</f>
        <v>0</v>
      </c>
      <c r="G184" s="497" t="n">
        <f aca="false">SUMIFS(Master!$V$2:$V$1697,Master!$O$2:$O$1697,B184)</f>
        <v>0</v>
      </c>
      <c r="H184" s="497" t="n">
        <f aca="false">IFERROR(G184/D184,0)</f>
        <v>0</v>
      </c>
    </row>
    <row r="185" customFormat="false" ht="15" hidden="false" customHeight="false" outlineLevel="0" collapsed="false">
      <c r="A185" s="508" t="s">
        <v>1668</v>
      </c>
      <c r="B185" s="508" t="s">
        <v>1669</v>
      </c>
      <c r="C185" s="509" t="n">
        <v>1</v>
      </c>
      <c r="D185" s="510" t="n">
        <f aca="false">SUMIFS(Master!$P$2:$P$1697,Master!$O$2:$O$1697,B185)</f>
        <v>0</v>
      </c>
      <c r="E185" s="497" t="n">
        <f aca="false">SUMIFS(Master!$S$2:$S$1697,Master!$O$2:$O$1697,B185)</f>
        <v>0</v>
      </c>
      <c r="F185" s="497" t="n">
        <f aca="false">IFERROR(E185/D185,0)</f>
        <v>0</v>
      </c>
      <c r="G185" s="497" t="n">
        <f aca="false">SUMIFS(Master!$V$2:$V$1697,Master!$O$2:$O$1697,B185)</f>
        <v>0</v>
      </c>
      <c r="H185" s="497" t="n">
        <f aca="false">IFERROR(G185/D185,0)</f>
        <v>0</v>
      </c>
    </row>
    <row r="186" customFormat="false" ht="15" hidden="false" customHeight="false" outlineLevel="0" collapsed="false">
      <c r="A186" s="508" t="s">
        <v>1670</v>
      </c>
      <c r="B186" s="508"/>
      <c r="C186" s="509"/>
      <c r="D186" s="510" t="n">
        <f aca="false">SUMIFS(Master!$P$2:$P$1697,Master!$O$2:$O$1697,B186)</f>
        <v>0</v>
      </c>
      <c r="E186" s="497" t="n">
        <f aca="false">SUMIFS(Master!$S$2:$S$1697,Master!$O$2:$O$1697,B186)</f>
        <v>0</v>
      </c>
      <c r="F186" s="497" t="n">
        <f aca="false">IFERROR(E186/D186,0)</f>
        <v>0</v>
      </c>
      <c r="G186" s="497" t="n">
        <f aca="false">SUMIFS(Master!$V$2:$V$1697,Master!$O$2:$O$1697,B186)</f>
        <v>0</v>
      </c>
      <c r="H186" s="497" t="n">
        <f aca="false">IFERROR(G186/D186,0)</f>
        <v>0</v>
      </c>
    </row>
    <row r="187" customFormat="false" ht="15" hidden="false" customHeight="false" outlineLevel="0" collapsed="false">
      <c r="A187" s="508" t="s">
        <v>1623</v>
      </c>
      <c r="B187" s="508" t="s">
        <v>1671</v>
      </c>
      <c r="C187" s="509" t="n">
        <v>5</v>
      </c>
      <c r="D187" s="510" t="n">
        <f aca="false">SUMIFS(Master!$P$2:$P$1697,Master!$O$2:$O$1697,B187)</f>
        <v>0</v>
      </c>
      <c r="E187" s="497" t="n">
        <f aca="false">SUMIFS(Master!$S$2:$S$1697,Master!$O$2:$O$1697,B187)</f>
        <v>0</v>
      </c>
      <c r="F187" s="497" t="n">
        <f aca="false">IFERROR(E187/D187,0)</f>
        <v>0</v>
      </c>
      <c r="G187" s="497" t="n">
        <f aca="false">SUMIFS(Master!$V$2:$V$1697,Master!$O$2:$O$1697,B187)</f>
        <v>0</v>
      </c>
      <c r="H187" s="497" t="n">
        <f aca="false">IFERROR(G187/D187,0)</f>
        <v>0</v>
      </c>
    </row>
    <row r="188" customFormat="false" ht="15" hidden="false" customHeight="false" outlineLevel="0" collapsed="false">
      <c r="A188" s="508" t="s">
        <v>1627</v>
      </c>
      <c r="B188" s="508" t="s">
        <v>1672</v>
      </c>
      <c r="C188" s="509" t="n">
        <v>1</v>
      </c>
      <c r="D188" s="510" t="n">
        <f aca="false">SUMIFS(Master!$P$2:$P$1697,Master!$O$2:$O$1697,B188)</f>
        <v>0</v>
      </c>
      <c r="E188" s="497" t="n">
        <f aca="false">SUMIFS(Master!$S$2:$S$1697,Master!$O$2:$O$1697,B188)</f>
        <v>0</v>
      </c>
      <c r="F188" s="497" t="n">
        <f aca="false">IFERROR(E188/D188,0)</f>
        <v>0</v>
      </c>
      <c r="G188" s="497" t="n">
        <f aca="false">SUMIFS(Master!$V$2:$V$1697,Master!$O$2:$O$1697,B188)</f>
        <v>0</v>
      </c>
      <c r="H188" s="497" t="n">
        <f aca="false">IFERROR(G188/D188,0)</f>
        <v>0</v>
      </c>
    </row>
    <row r="189" customFormat="false" ht="15" hidden="false" customHeight="false" outlineLevel="0" collapsed="false">
      <c r="A189" s="508" t="s">
        <v>1673</v>
      </c>
      <c r="B189" s="508" t="s">
        <v>1674</v>
      </c>
      <c r="C189" s="509" t="n">
        <v>1</v>
      </c>
      <c r="D189" s="510" t="n">
        <f aca="false">SUMIFS(Master!$P$2:$P$1697,Master!$O$2:$O$1697,B189)</f>
        <v>0</v>
      </c>
      <c r="E189" s="497" t="n">
        <f aca="false">SUMIFS(Master!$S$2:$S$1697,Master!$O$2:$O$1697,B189)</f>
        <v>0</v>
      </c>
      <c r="F189" s="497" t="n">
        <f aca="false">IFERROR(E189/D189,0)</f>
        <v>0</v>
      </c>
      <c r="G189" s="497" t="n">
        <f aca="false">SUMIFS(Master!$V$2:$V$1697,Master!$O$2:$O$1697,B189)</f>
        <v>0</v>
      </c>
      <c r="H189" s="497" t="n">
        <f aca="false">IFERROR(G189/D189,0)</f>
        <v>0</v>
      </c>
    </row>
    <row r="190" customFormat="false" ht="15" hidden="false" customHeight="false" outlineLevel="0" collapsed="false">
      <c r="A190" s="508" t="s">
        <v>1675</v>
      </c>
      <c r="B190" s="508"/>
      <c r="C190" s="509"/>
      <c r="D190" s="510" t="n">
        <f aca="false">SUMIFS(Master!$P$2:$P$1697,Master!$O$2:$O$1697,B190)</f>
        <v>0</v>
      </c>
      <c r="E190" s="497" t="n">
        <f aca="false">SUMIFS(Master!$S$2:$S$1697,Master!$O$2:$O$1697,B190)</f>
        <v>0</v>
      </c>
      <c r="F190" s="497" t="n">
        <f aca="false">IFERROR(E190/D190,0)</f>
        <v>0</v>
      </c>
      <c r="G190" s="497" t="n">
        <f aca="false">SUMIFS(Master!$V$2:$V$1697,Master!$O$2:$O$1697,B190)</f>
        <v>0</v>
      </c>
      <c r="H190" s="497" t="n">
        <f aca="false">IFERROR(G190/D190,0)</f>
        <v>0</v>
      </c>
    </row>
    <row r="191" customFormat="false" ht="15" hidden="false" customHeight="false" outlineLevel="0" collapsed="false">
      <c r="A191" s="508" t="s">
        <v>1629</v>
      </c>
      <c r="B191" s="511" t="s">
        <v>1676</v>
      </c>
      <c r="C191" s="509" t="n">
        <v>4</v>
      </c>
      <c r="D191" s="510" t="n">
        <f aca="false">SUMIFS(Master!$P$2:$P$1697,Master!$O$2:$O$1697,B191)</f>
        <v>0</v>
      </c>
      <c r="E191" s="497" t="n">
        <f aca="false">SUMIFS(Master!$S$2:$S$1697,Master!$O$2:$O$1697,B191)</f>
        <v>0</v>
      </c>
      <c r="F191" s="497" t="n">
        <f aca="false">IFERROR(E191/D191,0)</f>
        <v>0</v>
      </c>
      <c r="G191" s="497" t="n">
        <f aca="false">SUMIFS(Master!$V$2:$V$1697,Master!$O$2:$O$1697,B191)</f>
        <v>0</v>
      </c>
      <c r="H191" s="497" t="n">
        <f aca="false">IFERROR(G191/D191,0)</f>
        <v>0</v>
      </c>
    </row>
    <row r="192" customFormat="false" ht="15" hidden="false" customHeight="false" outlineLevel="0" collapsed="false">
      <c r="A192" s="505" t="s">
        <v>1677</v>
      </c>
      <c r="B192" s="505"/>
      <c r="C192" s="509"/>
      <c r="D192" s="510" t="n">
        <f aca="false">SUMIFS(Master!$P$2:$P$1697,Master!$O$2:$O$1697,B192)</f>
        <v>0</v>
      </c>
      <c r="E192" s="497" t="n">
        <f aca="false">SUMIFS(Master!$S$2:$S$1697,Master!$O$2:$O$1697,B192)</f>
        <v>0</v>
      </c>
      <c r="F192" s="497" t="n">
        <f aca="false">IFERROR(E192/D192,0)</f>
        <v>0</v>
      </c>
      <c r="G192" s="497" t="n">
        <f aca="false">SUMIFS(Master!$V$2:$V$1697,Master!$O$2:$O$1697,B192)</f>
        <v>0</v>
      </c>
      <c r="H192" s="497" t="n">
        <f aca="false">IFERROR(G192/D192,0)</f>
        <v>0</v>
      </c>
    </row>
    <row r="193" customFormat="false" ht="15" hidden="false" customHeight="false" outlineLevel="0" collapsed="false">
      <c r="A193" s="501" t="s">
        <v>1678</v>
      </c>
      <c r="B193" s="501"/>
      <c r="C193" s="509"/>
      <c r="D193" s="510" t="n">
        <f aca="false">SUMIFS(Master!$P$2:$P$1697,Master!$O$2:$O$1697,B193)</f>
        <v>0</v>
      </c>
      <c r="E193" s="497" t="n">
        <f aca="false">SUMIFS(Master!$S$2:$S$1697,Master!$O$2:$O$1697,B193)</f>
        <v>0</v>
      </c>
      <c r="F193" s="497" t="n">
        <f aca="false">IFERROR(E193/D193,0)</f>
        <v>0</v>
      </c>
      <c r="G193" s="497" t="n">
        <f aca="false">SUMIFS(Master!$V$2:$V$1697,Master!$O$2:$O$1697,B193)</f>
        <v>0</v>
      </c>
      <c r="H193" s="497" t="n">
        <f aca="false">IFERROR(G193/D193,0)</f>
        <v>0</v>
      </c>
    </row>
    <row r="194" customFormat="false" ht="15" hidden="false" customHeight="false" outlineLevel="0" collapsed="false">
      <c r="A194" s="508" t="n">
        <v>40</v>
      </c>
      <c r="B194" s="508"/>
      <c r="C194" s="509" t="n">
        <v>1</v>
      </c>
      <c r="D194" s="510" t="n">
        <f aca="false">SUMIFS(Master!$P$2:$P$1697,Master!$O$2:$O$1697,B194)</f>
        <v>0</v>
      </c>
      <c r="E194" s="497" t="n">
        <f aca="false">SUMIFS(Master!$S$2:$S$1697,Master!$O$2:$O$1697,B194)</f>
        <v>0</v>
      </c>
      <c r="F194" s="497" t="n">
        <f aca="false">IFERROR(E194/D194,0)</f>
        <v>0</v>
      </c>
      <c r="G194" s="497" t="n">
        <f aca="false">SUMIFS(Master!$V$2:$V$1697,Master!$O$2:$O$1697,B194)</f>
        <v>0</v>
      </c>
      <c r="H194" s="497" t="n">
        <f aca="false">IFERROR(G194/D194,0)</f>
        <v>0</v>
      </c>
    </row>
    <row r="195" customFormat="false" ht="15" hidden="false" customHeight="false" outlineLevel="0" collapsed="false">
      <c r="A195" s="508" t="n">
        <v>50</v>
      </c>
      <c r="B195" s="508"/>
      <c r="C195" s="509" t="n">
        <v>8</v>
      </c>
      <c r="D195" s="510" t="n">
        <f aca="false">SUMIFS(Master!$P$2:$P$1697,Master!$O$2:$O$1697,B195)</f>
        <v>0</v>
      </c>
      <c r="E195" s="497" t="n">
        <f aca="false">SUMIFS(Master!$S$2:$S$1697,Master!$O$2:$O$1697,B195)</f>
        <v>0</v>
      </c>
      <c r="F195" s="497" t="n">
        <f aca="false">IFERROR(E195/D195,0)</f>
        <v>0</v>
      </c>
      <c r="G195" s="497" t="n">
        <f aca="false">SUMIFS(Master!$V$2:$V$1697,Master!$O$2:$O$1697,B195)</f>
        <v>0</v>
      </c>
      <c r="H195" s="497" t="n">
        <f aca="false">IFERROR(G195/D195,0)</f>
        <v>0</v>
      </c>
    </row>
    <row r="196" customFormat="false" ht="15" hidden="false" customHeight="false" outlineLevel="0" collapsed="false">
      <c r="A196" s="508" t="n">
        <v>60</v>
      </c>
      <c r="B196" s="508"/>
      <c r="C196" s="509" t="n">
        <v>1</v>
      </c>
      <c r="D196" s="510" t="n">
        <f aca="false">SUMIFS(Master!$P$2:$P$1697,Master!$O$2:$O$1697,B196)</f>
        <v>0</v>
      </c>
      <c r="E196" s="497" t="n">
        <f aca="false">SUMIFS(Master!$S$2:$S$1697,Master!$O$2:$O$1697,B196)</f>
        <v>0</v>
      </c>
      <c r="F196" s="497" t="n">
        <f aca="false">IFERROR(E196/D196,0)</f>
        <v>0</v>
      </c>
      <c r="G196" s="497" t="n">
        <f aca="false">SUMIFS(Master!$V$2:$V$1697,Master!$O$2:$O$1697,B196)</f>
        <v>0</v>
      </c>
      <c r="H196" s="497" t="n">
        <f aca="false">IFERROR(G196/D196,0)</f>
        <v>0</v>
      </c>
    </row>
    <row r="197" customFormat="false" ht="15" hidden="false" customHeight="false" outlineLevel="0" collapsed="false">
      <c r="A197" s="508" t="n">
        <v>65</v>
      </c>
      <c r="B197" s="508"/>
      <c r="C197" s="509" t="n">
        <v>70</v>
      </c>
      <c r="D197" s="510" t="n">
        <f aca="false">SUMIFS(Master!$P$2:$P$1697,Master!$O$2:$O$1697,B197)</f>
        <v>0</v>
      </c>
      <c r="E197" s="497" t="n">
        <f aca="false">SUMIFS(Master!$S$2:$S$1697,Master!$O$2:$O$1697,B197)</f>
        <v>0</v>
      </c>
      <c r="F197" s="497" t="n">
        <f aca="false">IFERROR(E197/D197,0)</f>
        <v>0</v>
      </c>
      <c r="G197" s="497" t="n">
        <f aca="false">SUMIFS(Master!$V$2:$V$1697,Master!$O$2:$O$1697,B197)</f>
        <v>0</v>
      </c>
      <c r="H197" s="497" t="n">
        <f aca="false">IFERROR(G197/D197,0)</f>
        <v>0</v>
      </c>
    </row>
    <row r="198" customFormat="false" ht="15" hidden="false" customHeight="false" outlineLevel="0" collapsed="false">
      <c r="A198" s="508" t="n">
        <v>80</v>
      </c>
      <c r="B198" s="508" t="s">
        <v>1679</v>
      </c>
      <c r="C198" s="509" t="n">
        <v>9</v>
      </c>
      <c r="D198" s="510" t="n">
        <f aca="false">SUMIFS(Master!$P$2:$P$1697,Master!$O$2:$O$1697,B198)</f>
        <v>0</v>
      </c>
      <c r="E198" s="497" t="n">
        <f aca="false">SUMIFS(Master!$S$2:$S$1697,Master!$O$2:$O$1697,B198)</f>
        <v>0</v>
      </c>
      <c r="F198" s="497" t="n">
        <f aca="false">IFERROR(E198/D198,0)</f>
        <v>0</v>
      </c>
      <c r="G198" s="497" t="n">
        <f aca="false">SUMIFS(Master!$V$2:$V$1697,Master!$O$2:$O$1697,B198)</f>
        <v>0</v>
      </c>
      <c r="H198" s="497" t="n">
        <f aca="false">IFERROR(G198/D198,0)</f>
        <v>0</v>
      </c>
    </row>
    <row r="199" customFormat="false" ht="15" hidden="false" customHeight="false" outlineLevel="0" collapsed="false">
      <c r="A199" s="508" t="n">
        <v>100</v>
      </c>
      <c r="B199" s="508" t="s">
        <v>1680</v>
      </c>
      <c r="C199" s="509" t="n">
        <v>105</v>
      </c>
      <c r="D199" s="510" t="n">
        <f aca="false">SUMIFS(Master!$P$2:$P$1697,Master!$O$2:$O$1697,B199)</f>
        <v>0</v>
      </c>
      <c r="E199" s="497" t="n">
        <f aca="false">SUMIFS(Master!$S$2:$S$1697,Master!$O$2:$O$1697,B199)</f>
        <v>0</v>
      </c>
      <c r="F199" s="497" t="n">
        <f aca="false">IFERROR(E199/D199,0)</f>
        <v>0</v>
      </c>
      <c r="G199" s="497" t="n">
        <f aca="false">SUMIFS(Master!$V$2:$V$1697,Master!$O$2:$O$1697,B199)</f>
        <v>0</v>
      </c>
      <c r="H199" s="497" t="n">
        <f aca="false">IFERROR(G199/D199,0)</f>
        <v>0</v>
      </c>
    </row>
    <row r="200" customFormat="false" ht="15" hidden="false" customHeight="false" outlineLevel="0" collapsed="false">
      <c r="A200" s="508" t="n">
        <v>150</v>
      </c>
      <c r="B200" s="508" t="s">
        <v>1681</v>
      </c>
      <c r="C200" s="509" t="n">
        <v>41</v>
      </c>
      <c r="D200" s="510" t="n">
        <f aca="false">SUMIFS(Master!$P$2:$P$1697,Master!$O$2:$O$1697,B200)</f>
        <v>0</v>
      </c>
      <c r="E200" s="497" t="n">
        <f aca="false">SUMIFS(Master!$S$2:$S$1697,Master!$O$2:$O$1697,B200)</f>
        <v>0</v>
      </c>
      <c r="F200" s="497" t="n">
        <f aca="false">IFERROR(E200/D200,0)</f>
        <v>0</v>
      </c>
      <c r="G200" s="497" t="n">
        <f aca="false">SUMIFS(Master!$V$2:$V$1697,Master!$O$2:$O$1697,B200)</f>
        <v>0</v>
      </c>
      <c r="H200" s="497" t="n">
        <f aca="false">IFERROR(G200/D200,0)</f>
        <v>0</v>
      </c>
    </row>
    <row r="201" customFormat="false" ht="15" hidden="false" customHeight="false" outlineLevel="0" collapsed="false">
      <c r="A201" s="508" t="n">
        <v>200</v>
      </c>
      <c r="B201" s="508" t="s">
        <v>1682</v>
      </c>
      <c r="C201" s="509" t="n">
        <v>36</v>
      </c>
      <c r="D201" s="510" t="n">
        <f aca="false">SUMIFS(Master!$P$2:$P$1697,Master!$O$2:$O$1697,B201)</f>
        <v>0</v>
      </c>
      <c r="E201" s="497" t="n">
        <f aca="false">SUMIFS(Master!$S$2:$S$1697,Master!$O$2:$O$1697,B201)</f>
        <v>0</v>
      </c>
      <c r="F201" s="497" t="n">
        <f aca="false">IFERROR(E201/D201,0)</f>
        <v>0</v>
      </c>
      <c r="G201" s="497" t="n">
        <f aca="false">SUMIFS(Master!$V$2:$V$1697,Master!$O$2:$O$1697,B201)</f>
        <v>0</v>
      </c>
      <c r="H201" s="497" t="n">
        <f aca="false">IFERROR(G201/D201,0)</f>
        <v>0</v>
      </c>
    </row>
    <row r="202" customFormat="false" ht="15" hidden="false" customHeight="false" outlineLevel="0" collapsed="false">
      <c r="A202" s="508" t="s">
        <v>1683</v>
      </c>
      <c r="B202" s="508"/>
      <c r="C202" s="509" t="n">
        <v>3</v>
      </c>
      <c r="D202" s="510" t="n">
        <f aca="false">SUMIFS(Master!$P$2:$P$1697,Master!$O$2:$O$1697,B202)</f>
        <v>0</v>
      </c>
      <c r="E202" s="497" t="n">
        <f aca="false">SUMIFS(Master!$S$2:$S$1697,Master!$O$2:$O$1697,B202)</f>
        <v>0</v>
      </c>
      <c r="F202" s="497" t="n">
        <f aca="false">IFERROR(E202/D202,0)</f>
        <v>0</v>
      </c>
      <c r="G202" s="497" t="n">
        <f aca="false">SUMIFS(Master!$V$2:$V$1697,Master!$O$2:$O$1697,B202)</f>
        <v>0</v>
      </c>
      <c r="H202" s="497" t="n">
        <f aca="false">IFERROR(G202/D202,0)</f>
        <v>0</v>
      </c>
    </row>
    <row r="203" customFormat="false" ht="15" hidden="false" customHeight="false" outlineLevel="0" collapsed="false">
      <c r="A203" s="508" t="n">
        <v>300</v>
      </c>
      <c r="B203" s="508" t="s">
        <v>1684</v>
      </c>
      <c r="C203" s="509" t="n">
        <v>3</v>
      </c>
      <c r="D203" s="510" t="n">
        <f aca="false">SUMIFS(Master!$P$2:$P$1697,Master!$O$2:$O$1697,B203)</f>
        <v>0</v>
      </c>
      <c r="E203" s="497" t="n">
        <f aca="false">SUMIFS(Master!$S$2:$S$1697,Master!$O$2:$O$1697,B203)</f>
        <v>0</v>
      </c>
      <c r="F203" s="497" t="n">
        <f aca="false">IFERROR(E203/D203,0)</f>
        <v>0</v>
      </c>
      <c r="G203" s="497" t="n">
        <f aca="false">SUMIFS(Master!$V$2:$V$1697,Master!$O$2:$O$1697,B203)</f>
        <v>0</v>
      </c>
      <c r="H203" s="497" t="n">
        <f aca="false">IFERROR(G203/D203,0)</f>
        <v>0</v>
      </c>
    </row>
    <row r="204" customFormat="false" ht="15" hidden="false" customHeight="false" outlineLevel="0" collapsed="false">
      <c r="A204" s="508" t="n">
        <v>350</v>
      </c>
      <c r="B204" s="508" t="s">
        <v>1685</v>
      </c>
      <c r="C204" s="509" t="n">
        <v>17</v>
      </c>
      <c r="D204" s="510" t="n">
        <f aca="false">SUMIFS(Master!$P$2:$P$1697,Master!$O$2:$O$1697,B204)</f>
        <v>0</v>
      </c>
      <c r="E204" s="497" t="n">
        <f aca="false">SUMIFS(Master!$S$2:$S$1697,Master!$O$2:$O$1697,B204)</f>
        <v>0</v>
      </c>
      <c r="F204" s="497" t="n">
        <f aca="false">IFERROR(E204/D204,0)</f>
        <v>0</v>
      </c>
      <c r="G204" s="497" t="n">
        <f aca="false">SUMIFS(Master!$V$2:$V$1697,Master!$O$2:$O$1697,B204)</f>
        <v>0</v>
      </c>
      <c r="H204" s="497" t="n">
        <f aca="false">IFERROR(G204/D204,0)</f>
        <v>0</v>
      </c>
    </row>
    <row r="205" customFormat="false" ht="15" hidden="false" customHeight="false" outlineLevel="0" collapsed="false">
      <c r="A205" s="508" t="n">
        <v>400</v>
      </c>
      <c r="B205" s="508"/>
      <c r="C205" s="509" t="n">
        <v>3</v>
      </c>
      <c r="D205" s="510" t="n">
        <f aca="false">SUMIFS(Master!$P$2:$P$1697,Master!$O$2:$O$1697,B205)</f>
        <v>0</v>
      </c>
      <c r="E205" s="497" t="n">
        <f aca="false">SUMIFS(Master!$S$2:$S$1697,Master!$O$2:$O$1697,B205)</f>
        <v>0</v>
      </c>
      <c r="F205" s="497" t="n">
        <f aca="false">IFERROR(E205/D205,0)</f>
        <v>0</v>
      </c>
      <c r="G205" s="497" t="n">
        <f aca="false">SUMIFS(Master!$V$2:$V$1697,Master!$O$2:$O$1697,B205)</f>
        <v>0</v>
      </c>
      <c r="H205" s="497" t="n">
        <f aca="false">IFERROR(G205/D205,0)</f>
        <v>0</v>
      </c>
    </row>
    <row r="206" customFormat="false" ht="15" hidden="false" customHeight="false" outlineLevel="0" collapsed="false">
      <c r="A206" s="508" t="n">
        <v>500</v>
      </c>
      <c r="B206" s="508"/>
      <c r="C206" s="509" t="n">
        <v>1</v>
      </c>
      <c r="D206" s="510" t="n">
        <f aca="false">SUMIFS(Master!$P$2:$P$1697,Master!$O$2:$O$1697,B206)</f>
        <v>0</v>
      </c>
      <c r="E206" s="497" t="n">
        <f aca="false">SUMIFS(Master!$S$2:$S$1697,Master!$O$2:$O$1697,B206)</f>
        <v>0</v>
      </c>
      <c r="F206" s="497" t="n">
        <f aca="false">IFERROR(E206/D206,0)</f>
        <v>0</v>
      </c>
      <c r="G206" s="497" t="n">
        <f aca="false">SUMIFS(Master!$V$2:$V$1697,Master!$O$2:$O$1697,B206)</f>
        <v>0</v>
      </c>
      <c r="H206" s="497" t="n">
        <f aca="false">IFERROR(G206/D206,0)</f>
        <v>0</v>
      </c>
    </row>
    <row r="207" customFormat="false" ht="15" hidden="false" customHeight="false" outlineLevel="0" collapsed="false">
      <c r="A207" s="501" t="s">
        <v>1686</v>
      </c>
      <c r="B207" s="501"/>
      <c r="C207" s="509"/>
      <c r="D207" s="510" t="n">
        <f aca="false">SUMIFS(Master!$P$2:$P$1697,Master!$O$2:$O$1697,B207)</f>
        <v>0</v>
      </c>
      <c r="E207" s="497" t="n">
        <f aca="false">SUMIFS(Master!$S$2:$S$1697,Master!$O$2:$O$1697,B207)</f>
        <v>0</v>
      </c>
      <c r="F207" s="497" t="n">
        <f aca="false">IFERROR(E207/D207,0)</f>
        <v>0</v>
      </c>
      <c r="G207" s="497" t="n">
        <f aca="false">SUMIFS(Master!$V$2:$V$1697,Master!$O$2:$O$1697,B207)</f>
        <v>0</v>
      </c>
      <c r="H207" s="497" t="n">
        <f aca="false">IFERROR(G207/D207,0)</f>
        <v>0</v>
      </c>
    </row>
    <row r="208" customFormat="false" ht="15" hidden="false" customHeight="false" outlineLevel="0" collapsed="false">
      <c r="A208" s="501"/>
      <c r="B208" s="501"/>
      <c r="C208" s="509" t="n">
        <v>214</v>
      </c>
      <c r="D208" s="510" t="n">
        <f aca="false">SUMIFS(Master!$P$2:$P$1697,Master!$O$2:$O$1697,B208)</f>
        <v>0</v>
      </c>
      <c r="E208" s="497" t="n">
        <f aca="false">SUMIFS(Master!$S$2:$S$1697,Master!$O$2:$O$1697,B208)</f>
        <v>0</v>
      </c>
      <c r="F208" s="497" t="n">
        <f aca="false">IFERROR(E208/D208,0)</f>
        <v>0</v>
      </c>
      <c r="G208" s="497" t="n">
        <f aca="false">SUMIFS(Master!$V$2:$V$1697,Master!$O$2:$O$1697,B208)</f>
        <v>0</v>
      </c>
      <c r="H208" s="497" t="n">
        <f aca="false">IFERROR(G208/D208,0)</f>
        <v>0</v>
      </c>
    </row>
    <row r="209" customFormat="false" ht="15" hidden="false" customHeight="false" outlineLevel="0" collapsed="false">
      <c r="A209" s="501" t="s">
        <v>1687</v>
      </c>
      <c r="B209" s="501"/>
      <c r="C209" s="509"/>
      <c r="D209" s="510" t="n">
        <f aca="false">SUMIFS(Master!$P$2:$P$1697,Master!$O$2:$O$1697,B209)</f>
        <v>0</v>
      </c>
      <c r="E209" s="497" t="n">
        <f aca="false">SUMIFS(Master!$S$2:$S$1697,Master!$O$2:$O$1697,B209)</f>
        <v>0</v>
      </c>
      <c r="F209" s="497" t="n">
        <f aca="false">IFERROR(E209/D209,0)</f>
        <v>0</v>
      </c>
      <c r="G209" s="497" t="n">
        <f aca="false">SUMIFS(Master!$V$2:$V$1697,Master!$O$2:$O$1697,B209)</f>
        <v>0</v>
      </c>
      <c r="H209" s="497" t="n">
        <f aca="false">IFERROR(G209/D209,0)</f>
        <v>0</v>
      </c>
    </row>
    <row r="210" customFormat="false" ht="15" hidden="false" customHeight="false" outlineLevel="0" collapsed="false">
      <c r="A210" s="508" t="n">
        <v>50</v>
      </c>
      <c r="B210" s="508"/>
      <c r="C210" s="509" t="n">
        <v>2</v>
      </c>
      <c r="D210" s="510" t="n">
        <f aca="false">SUMIFS(Master!$P$2:$P$1697,Master!$O$2:$O$1697,B210)</f>
        <v>0</v>
      </c>
      <c r="E210" s="497" t="n">
        <f aca="false">SUMIFS(Master!$S$2:$S$1697,Master!$O$2:$O$1697,B210)</f>
        <v>0</v>
      </c>
      <c r="F210" s="497" t="n">
        <f aca="false">IFERROR(E210/D210,0)</f>
        <v>0</v>
      </c>
      <c r="G210" s="497" t="n">
        <f aca="false">SUMIFS(Master!$V$2:$V$1697,Master!$O$2:$O$1697,B210)</f>
        <v>0</v>
      </c>
      <c r="H210" s="497" t="n">
        <f aca="false">IFERROR(G210/D210,0)</f>
        <v>0</v>
      </c>
    </row>
    <row r="211" customFormat="false" ht="15" hidden="false" customHeight="false" outlineLevel="0" collapsed="false">
      <c r="A211" s="508" t="n">
        <v>150</v>
      </c>
      <c r="B211" s="508" t="s">
        <v>1688</v>
      </c>
      <c r="C211" s="509" t="n">
        <v>3</v>
      </c>
      <c r="D211" s="510" t="n">
        <f aca="false">SUMIFS(Master!$P$2:$P$1697,Master!$O$2:$O$1697,B211)</f>
        <v>0</v>
      </c>
      <c r="E211" s="497" t="n">
        <f aca="false">SUMIFS(Master!$S$2:$S$1697,Master!$O$2:$O$1697,B211)</f>
        <v>0</v>
      </c>
      <c r="F211" s="497" t="n">
        <f aca="false">IFERROR(E211/D211,0)</f>
        <v>0</v>
      </c>
      <c r="G211" s="497" t="n">
        <f aca="false">SUMIFS(Master!$V$2:$V$1697,Master!$O$2:$O$1697,B211)</f>
        <v>0</v>
      </c>
      <c r="H211" s="497" t="n">
        <f aca="false">IFERROR(G211/D211,0)</f>
        <v>0</v>
      </c>
    </row>
    <row r="212" customFormat="false" ht="15" hidden="false" customHeight="false" outlineLevel="0" collapsed="false">
      <c r="A212" s="508" t="n">
        <v>200</v>
      </c>
      <c r="B212" s="508"/>
      <c r="C212" s="509" t="n">
        <v>3</v>
      </c>
      <c r="D212" s="510" t="n">
        <f aca="false">SUMIFS(Master!$P$2:$P$1697,Master!$O$2:$O$1697,B212)</f>
        <v>0</v>
      </c>
      <c r="E212" s="497" t="n">
        <f aca="false">SUMIFS(Master!$S$2:$S$1697,Master!$O$2:$O$1697,B212)</f>
        <v>0</v>
      </c>
      <c r="F212" s="497" t="n">
        <f aca="false">IFERROR(E212/D212,0)</f>
        <v>0</v>
      </c>
      <c r="G212" s="497" t="n">
        <f aca="false">SUMIFS(Master!$V$2:$V$1697,Master!$O$2:$O$1697,B212)</f>
        <v>0</v>
      </c>
      <c r="H212" s="497" t="n">
        <f aca="false">IFERROR(G212/D212,0)</f>
        <v>0</v>
      </c>
    </row>
    <row r="213" customFormat="false" ht="15" hidden="false" customHeight="false" outlineLevel="0" collapsed="false">
      <c r="A213" s="508" t="n">
        <v>300</v>
      </c>
      <c r="B213" s="508"/>
      <c r="C213" s="509" t="n">
        <v>3</v>
      </c>
      <c r="D213" s="510" t="n">
        <f aca="false">SUMIFS(Master!$P$2:$P$1697,Master!$O$2:$O$1697,B213)</f>
        <v>0</v>
      </c>
      <c r="E213" s="497" t="n">
        <f aca="false">SUMIFS(Master!$S$2:$S$1697,Master!$O$2:$O$1697,B213)</f>
        <v>0</v>
      </c>
      <c r="F213" s="497" t="n">
        <f aca="false">IFERROR(E213/D213,0)</f>
        <v>0</v>
      </c>
      <c r="G213" s="497" t="n">
        <f aca="false">SUMIFS(Master!$V$2:$V$1697,Master!$O$2:$O$1697,B213)</f>
        <v>0</v>
      </c>
      <c r="H213" s="497" t="n">
        <f aca="false">IFERROR(G213/D213,0)</f>
        <v>0</v>
      </c>
    </row>
    <row r="214" customFormat="false" ht="15" hidden="false" customHeight="false" outlineLevel="0" collapsed="false">
      <c r="A214" s="501" t="s">
        <v>1689</v>
      </c>
      <c r="B214" s="501"/>
      <c r="C214" s="509"/>
      <c r="D214" s="510" t="n">
        <f aca="false">SUMIFS(Master!$P$2:$P$1697,Master!$O$2:$O$1697,B214)</f>
        <v>0</v>
      </c>
      <c r="E214" s="497" t="n">
        <f aca="false">SUMIFS(Master!$S$2:$S$1697,Master!$O$2:$O$1697,B214)</f>
        <v>0</v>
      </c>
      <c r="F214" s="497" t="n">
        <f aca="false">IFERROR(E214/D214,0)</f>
        <v>0</v>
      </c>
      <c r="G214" s="497" t="n">
        <f aca="false">SUMIFS(Master!$V$2:$V$1697,Master!$O$2:$O$1697,B214)</f>
        <v>0</v>
      </c>
      <c r="H214" s="497" t="n">
        <f aca="false">IFERROR(G214/D214,0)</f>
        <v>0</v>
      </c>
    </row>
    <row r="215" customFormat="false" ht="15" hidden="false" customHeight="false" outlineLevel="0" collapsed="false">
      <c r="A215" s="508" t="n">
        <v>100</v>
      </c>
      <c r="B215" s="508"/>
      <c r="C215" s="509" t="n">
        <v>1</v>
      </c>
      <c r="D215" s="510" t="n">
        <f aca="false">SUMIFS(Master!$P$2:$P$1697,Master!$O$2:$O$1697,B215)</f>
        <v>0</v>
      </c>
      <c r="E215" s="497" t="n">
        <f aca="false">SUMIFS(Master!$S$2:$S$1697,Master!$O$2:$O$1697,B215)</f>
        <v>0</v>
      </c>
      <c r="F215" s="497" t="n">
        <f aca="false">IFERROR(E215/D215,0)</f>
        <v>0</v>
      </c>
      <c r="G215" s="497" t="n">
        <f aca="false">SUMIFS(Master!$V$2:$V$1697,Master!$O$2:$O$1697,B215)</f>
        <v>0</v>
      </c>
      <c r="H215" s="497" t="n">
        <f aca="false">IFERROR(G215/D215,0)</f>
        <v>0</v>
      </c>
    </row>
    <row r="216" customFormat="false" ht="15" hidden="false" customHeight="false" outlineLevel="0" collapsed="false">
      <c r="A216" s="501" t="s">
        <v>1690</v>
      </c>
      <c r="B216" s="501"/>
      <c r="C216" s="509"/>
      <c r="D216" s="510" t="n">
        <f aca="false">SUMIFS(Master!$P$2:$P$1697,Master!$O$2:$O$1697,B216)</f>
        <v>0</v>
      </c>
      <c r="E216" s="497" t="n">
        <f aca="false">SUMIFS(Master!$S$2:$S$1697,Master!$O$2:$O$1697,B216)</f>
        <v>0</v>
      </c>
      <c r="F216" s="497" t="n">
        <f aca="false">IFERROR(E216/D216,0)</f>
        <v>0</v>
      </c>
      <c r="G216" s="497" t="n">
        <f aca="false">SUMIFS(Master!$V$2:$V$1697,Master!$O$2:$O$1697,B216)</f>
        <v>0</v>
      </c>
      <c r="H216" s="497" t="n">
        <f aca="false">IFERROR(G216/D216,0)</f>
        <v>0</v>
      </c>
    </row>
    <row r="217" customFormat="false" ht="15" hidden="false" customHeight="false" outlineLevel="0" collapsed="false">
      <c r="A217" s="508" t="n">
        <v>160</v>
      </c>
      <c r="B217" s="508"/>
      <c r="C217" s="509" t="n">
        <v>1</v>
      </c>
      <c r="D217" s="510" t="n">
        <f aca="false">SUMIFS(Master!$P$2:$P$1697,Master!$O$2:$O$1697,B217)</f>
        <v>0</v>
      </c>
      <c r="E217" s="497" t="n">
        <f aca="false">SUMIFS(Master!$S$2:$S$1697,Master!$O$2:$O$1697,B217)</f>
        <v>0</v>
      </c>
      <c r="F217" s="497" t="n">
        <f aca="false">IFERROR(E217/D217,0)</f>
        <v>0</v>
      </c>
      <c r="G217" s="497" t="n">
        <f aca="false">SUMIFS(Master!$V$2:$V$1697,Master!$O$2:$O$1697,B217)</f>
        <v>0</v>
      </c>
      <c r="H217" s="497" t="n">
        <f aca="false">IFERROR(G217/D217,0)</f>
        <v>0</v>
      </c>
    </row>
    <row r="218" customFormat="false" ht="15" hidden="false" customHeight="false" outlineLevel="0" collapsed="false">
      <c r="A218" s="508" t="n">
        <v>200</v>
      </c>
      <c r="B218" s="508" t="s">
        <v>1691</v>
      </c>
      <c r="C218" s="509" t="n">
        <v>1</v>
      </c>
      <c r="D218" s="510" t="n">
        <f aca="false">SUMIFS(Master!$P$2:$P$1697,Master!$O$2:$O$1697,B218)</f>
        <v>0</v>
      </c>
      <c r="E218" s="497" t="n">
        <f aca="false">SUMIFS(Master!$S$2:$S$1697,Master!$O$2:$O$1697,B218)</f>
        <v>0</v>
      </c>
      <c r="F218" s="497" t="n">
        <f aca="false">IFERROR(E218/D218,0)</f>
        <v>0</v>
      </c>
      <c r="G218" s="497" t="n">
        <f aca="false">SUMIFS(Master!$V$2:$V$1697,Master!$O$2:$O$1697,B218)</f>
        <v>0</v>
      </c>
      <c r="H218" s="497" t="n">
        <f aca="false">IFERROR(G218/D218,0)</f>
        <v>0</v>
      </c>
    </row>
    <row r="219" customFormat="false" ht="15" hidden="false" customHeight="false" outlineLevel="0" collapsed="false">
      <c r="A219" s="508" t="n">
        <v>300</v>
      </c>
      <c r="B219" s="508"/>
      <c r="C219" s="509" t="n">
        <v>1</v>
      </c>
      <c r="D219" s="510" t="n">
        <f aca="false">SUMIFS(Master!$P$2:$P$1697,Master!$O$2:$O$1697,B219)</f>
        <v>0</v>
      </c>
      <c r="E219" s="497" t="n">
        <f aca="false">SUMIFS(Master!$S$2:$S$1697,Master!$O$2:$O$1697,B219)</f>
        <v>0</v>
      </c>
      <c r="F219" s="497" t="n">
        <f aca="false">IFERROR(E219/D219,0)</f>
        <v>0</v>
      </c>
      <c r="G219" s="497" t="n">
        <f aca="false">SUMIFS(Master!$V$2:$V$1697,Master!$O$2:$O$1697,B219)</f>
        <v>0</v>
      </c>
      <c r="H219" s="497" t="n">
        <f aca="false">IFERROR(G219/D219,0)</f>
        <v>0</v>
      </c>
    </row>
    <row r="220" customFormat="false" ht="15" hidden="false" customHeight="false" outlineLevel="0" collapsed="false">
      <c r="A220" s="501" t="s">
        <v>1692</v>
      </c>
      <c r="B220" s="501"/>
      <c r="C220" s="509"/>
      <c r="D220" s="510" t="n">
        <f aca="false">SUMIFS(Master!$P$2:$P$1697,Master!$O$2:$O$1697,B220)</f>
        <v>0</v>
      </c>
      <c r="E220" s="497" t="n">
        <f aca="false">SUMIFS(Master!$S$2:$S$1697,Master!$O$2:$O$1697,B220)</f>
        <v>0</v>
      </c>
      <c r="F220" s="497" t="n">
        <f aca="false">IFERROR(E220/D220,0)</f>
        <v>0</v>
      </c>
      <c r="G220" s="497" t="n">
        <f aca="false">SUMIFS(Master!$V$2:$V$1697,Master!$O$2:$O$1697,B220)</f>
        <v>0</v>
      </c>
      <c r="H220" s="497" t="n">
        <f aca="false">IFERROR(G220/D220,0)</f>
        <v>0</v>
      </c>
    </row>
    <row r="221" customFormat="false" ht="15" hidden="false" customHeight="false" outlineLevel="0" collapsed="false">
      <c r="A221" s="508" t="n">
        <v>600</v>
      </c>
      <c r="B221" s="508"/>
      <c r="C221" s="509" t="n">
        <v>2</v>
      </c>
      <c r="D221" s="510" t="n">
        <f aca="false">SUMIFS(Master!$P$2:$P$1697,Master!$O$2:$O$1697,B221)</f>
        <v>0</v>
      </c>
      <c r="E221" s="497" t="n">
        <f aca="false">SUMIFS(Master!$S$2:$S$1697,Master!$O$2:$O$1697,B221)</f>
        <v>0</v>
      </c>
      <c r="F221" s="497" t="n">
        <f aca="false">IFERROR(E221/D221,0)</f>
        <v>0</v>
      </c>
      <c r="G221" s="497" t="n">
        <f aca="false">SUMIFS(Master!$V$2:$V$1697,Master!$O$2:$O$1697,B221)</f>
        <v>0</v>
      </c>
      <c r="H221" s="497" t="n">
        <f aca="false">IFERROR(G221/D221,0)</f>
        <v>0</v>
      </c>
    </row>
    <row r="222" customFormat="false" ht="15" hidden="false" customHeight="false" outlineLevel="0" collapsed="false">
      <c r="A222" s="508" t="n">
        <v>800</v>
      </c>
      <c r="B222" s="508"/>
      <c r="C222" s="509" t="n">
        <v>1</v>
      </c>
      <c r="D222" s="510" t="n">
        <f aca="false">SUMIFS(Master!$P$2:$P$1697,Master!$O$2:$O$1697,B222)</f>
        <v>0</v>
      </c>
      <c r="E222" s="497" t="n">
        <f aca="false">SUMIFS(Master!$S$2:$S$1697,Master!$O$2:$O$1697,B222)</f>
        <v>0</v>
      </c>
      <c r="F222" s="497" t="n">
        <f aca="false">IFERROR(E222/D222,0)</f>
        <v>0</v>
      </c>
      <c r="G222" s="497" t="n">
        <f aca="false">SUMIFS(Master!$V$2:$V$1697,Master!$O$2:$O$1697,B222)</f>
        <v>0</v>
      </c>
      <c r="H222" s="497" t="n">
        <f aca="false">IFERROR(G222/D222,0)</f>
        <v>0</v>
      </c>
    </row>
    <row r="223" customFormat="false" ht="15" hidden="false" customHeight="false" outlineLevel="0" collapsed="false">
      <c r="A223" s="508" t="n">
        <v>100</v>
      </c>
      <c r="B223" s="508"/>
      <c r="C223" s="509" t="n">
        <v>2</v>
      </c>
      <c r="D223" s="510" t="n">
        <f aca="false">SUMIFS(Master!$P$2:$P$1697,Master!$O$2:$O$1697,B223)</f>
        <v>0</v>
      </c>
      <c r="E223" s="497" t="n">
        <f aca="false">SUMIFS(Master!$S$2:$S$1697,Master!$O$2:$O$1697,B223)</f>
        <v>0</v>
      </c>
      <c r="F223" s="497" t="n">
        <f aca="false">IFERROR(E223/D223,0)</f>
        <v>0</v>
      </c>
      <c r="G223" s="497" t="n">
        <f aca="false">SUMIFS(Master!$V$2:$V$1697,Master!$O$2:$O$1697,B223)</f>
        <v>0</v>
      </c>
      <c r="H223" s="497" t="n">
        <f aca="false">IFERROR(G223/D223,0)</f>
        <v>0</v>
      </c>
    </row>
    <row r="224" customFormat="false" ht="15" hidden="false" customHeight="false" outlineLevel="0" collapsed="false">
      <c r="A224" s="501" t="s">
        <v>1693</v>
      </c>
      <c r="B224" s="501"/>
      <c r="C224" s="509"/>
      <c r="D224" s="510" t="n">
        <f aca="false">SUMIFS(Master!$P$2:$P$1697,Master!$O$2:$O$1697,B224)</f>
        <v>0</v>
      </c>
      <c r="E224" s="497" t="n">
        <f aca="false">SUMIFS(Master!$S$2:$S$1697,Master!$O$2:$O$1697,B224)</f>
        <v>0</v>
      </c>
      <c r="F224" s="497" t="n">
        <f aca="false">IFERROR(E224/D224,0)</f>
        <v>0</v>
      </c>
      <c r="G224" s="497" t="n">
        <f aca="false">SUMIFS(Master!$V$2:$V$1697,Master!$O$2:$O$1697,B224)</f>
        <v>0</v>
      </c>
      <c r="H224" s="497" t="n">
        <f aca="false">IFERROR(G224/D224,0)</f>
        <v>0</v>
      </c>
    </row>
    <row r="225" customFormat="false" ht="15" hidden="false" customHeight="false" outlineLevel="0" collapsed="false">
      <c r="A225" s="508" t="n">
        <v>400</v>
      </c>
      <c r="B225" s="508"/>
      <c r="C225" s="509" t="n">
        <v>2</v>
      </c>
      <c r="D225" s="510" t="n">
        <f aca="false">SUMIFS(Master!$P$2:$P$1697,Master!$O$2:$O$1697,B225)</f>
        <v>0</v>
      </c>
      <c r="E225" s="497" t="n">
        <f aca="false">SUMIFS(Master!$S$2:$S$1697,Master!$O$2:$O$1697,B225)</f>
        <v>0</v>
      </c>
      <c r="F225" s="497" t="n">
        <f aca="false">IFERROR(E225/D225,0)</f>
        <v>0</v>
      </c>
      <c r="G225" s="497" t="n">
        <f aca="false">SUMIFS(Master!$V$2:$V$1697,Master!$O$2:$O$1697,B225)</f>
        <v>0</v>
      </c>
      <c r="H225" s="497" t="n">
        <f aca="false">IFERROR(G225/D225,0)</f>
        <v>0</v>
      </c>
    </row>
    <row r="226" customFormat="false" ht="15" hidden="false" customHeight="false" outlineLevel="0" collapsed="false">
      <c r="A226" s="508" t="n">
        <v>500</v>
      </c>
      <c r="B226" s="508"/>
      <c r="C226" s="509"/>
      <c r="D226" s="510" t="n">
        <f aca="false">SUMIFS(Master!$P$2:$P$1697,Master!$O$2:$O$1697,B226)</f>
        <v>0</v>
      </c>
      <c r="E226" s="497" t="n">
        <f aca="false">SUMIFS(Master!$S$2:$S$1697,Master!$O$2:$O$1697,B226)</f>
        <v>0</v>
      </c>
      <c r="F226" s="497" t="n">
        <f aca="false">IFERROR(E226/D226,0)</f>
        <v>0</v>
      </c>
      <c r="G226" s="497" t="n">
        <f aca="false">SUMIFS(Master!$V$2:$V$1697,Master!$O$2:$O$1697,B226)</f>
        <v>0</v>
      </c>
      <c r="H226" s="497" t="n">
        <f aca="false">IFERROR(G226/D226,0)</f>
        <v>0</v>
      </c>
    </row>
    <row r="227" customFormat="false" ht="15" hidden="false" customHeight="false" outlineLevel="0" collapsed="false">
      <c r="A227" s="508" t="n">
        <v>800</v>
      </c>
      <c r="B227" s="508"/>
      <c r="C227" s="509"/>
      <c r="D227" s="510" t="n">
        <f aca="false">SUMIFS(Master!$P$2:$P$1697,Master!$O$2:$O$1697,B227)</f>
        <v>0</v>
      </c>
      <c r="E227" s="497" t="n">
        <f aca="false">SUMIFS(Master!$S$2:$S$1697,Master!$O$2:$O$1697,B227)</f>
        <v>0</v>
      </c>
      <c r="F227" s="497" t="n">
        <f aca="false">IFERROR(E227/D227,0)</f>
        <v>0</v>
      </c>
      <c r="G227" s="497" t="n">
        <f aca="false">SUMIFS(Master!$V$2:$V$1697,Master!$O$2:$O$1697,B227)</f>
        <v>0</v>
      </c>
      <c r="H227" s="497" t="n">
        <f aca="false">IFERROR(G227/D227,0)</f>
        <v>0</v>
      </c>
    </row>
    <row r="228" customFormat="false" ht="15" hidden="false" customHeight="false" outlineLevel="0" collapsed="false">
      <c r="A228" s="501" t="s">
        <v>1694</v>
      </c>
      <c r="B228" s="501"/>
      <c r="C228" s="509"/>
      <c r="D228" s="510" t="n">
        <f aca="false">SUMIFS(Master!$P$2:$P$1697,Master!$O$2:$O$1697,B228)</f>
        <v>0</v>
      </c>
      <c r="E228" s="497" t="n">
        <f aca="false">SUMIFS(Master!$S$2:$S$1697,Master!$O$2:$O$1697,B228)</f>
        <v>0</v>
      </c>
      <c r="F228" s="497" t="n">
        <f aca="false">IFERROR(E228/D228,0)</f>
        <v>0</v>
      </c>
      <c r="G228" s="497" t="n">
        <f aca="false">SUMIFS(Master!$V$2:$V$1697,Master!$O$2:$O$1697,B228)</f>
        <v>0</v>
      </c>
      <c r="H228" s="497" t="n">
        <f aca="false">IFERROR(G228/D228,0)</f>
        <v>0</v>
      </c>
    </row>
    <row r="229" customFormat="false" ht="15" hidden="false" customHeight="false" outlineLevel="0" collapsed="false">
      <c r="A229" s="508" t="n">
        <v>400</v>
      </c>
      <c r="B229" s="508"/>
      <c r="C229" s="509" t="n">
        <v>4</v>
      </c>
      <c r="D229" s="510" t="n">
        <f aca="false">SUMIFS(Master!$P$2:$P$1697,Master!$O$2:$O$1697,B229)</f>
        <v>0</v>
      </c>
      <c r="E229" s="497" t="n">
        <f aca="false">SUMIFS(Master!$S$2:$S$1697,Master!$O$2:$O$1697,B229)</f>
        <v>0</v>
      </c>
      <c r="F229" s="497" t="n">
        <f aca="false">IFERROR(E229/D229,0)</f>
        <v>0</v>
      </c>
      <c r="G229" s="497" t="n">
        <f aca="false">SUMIFS(Master!$V$2:$V$1697,Master!$O$2:$O$1697,B229)</f>
        <v>0</v>
      </c>
      <c r="H229" s="497" t="n">
        <f aca="false">IFERROR(G229/D229,0)</f>
        <v>0</v>
      </c>
    </row>
    <row r="230" customFormat="false" ht="15" hidden="false" customHeight="false" outlineLevel="0" collapsed="false">
      <c r="A230" s="508" t="n">
        <v>80</v>
      </c>
      <c r="B230" s="508"/>
      <c r="C230" s="509" t="n">
        <v>2</v>
      </c>
      <c r="D230" s="510" t="n">
        <f aca="false">SUMIFS(Master!$P$2:$P$1697,Master!$O$2:$O$1697,B230)</f>
        <v>0</v>
      </c>
      <c r="E230" s="497" t="n">
        <f aca="false">SUMIFS(Master!$S$2:$S$1697,Master!$O$2:$O$1697,B230)</f>
        <v>0</v>
      </c>
      <c r="F230" s="497" t="n">
        <f aca="false">IFERROR(E230/D230,0)</f>
        <v>0</v>
      </c>
      <c r="G230" s="497" t="n">
        <f aca="false">SUMIFS(Master!$V$2:$V$1697,Master!$O$2:$O$1697,B230)</f>
        <v>0</v>
      </c>
      <c r="H230" s="497" t="n">
        <f aca="false">IFERROR(G230/D230,0)</f>
        <v>0</v>
      </c>
    </row>
    <row r="231" customFormat="false" ht="15" hidden="false" customHeight="false" outlineLevel="0" collapsed="false">
      <c r="A231" s="501" t="s">
        <v>1695</v>
      </c>
      <c r="B231" s="501"/>
      <c r="C231" s="509"/>
      <c r="D231" s="510" t="n">
        <f aca="false">SUMIFS(Master!$P$2:$P$1697,Master!$O$2:$O$1697,B231)</f>
        <v>0</v>
      </c>
      <c r="E231" s="497" t="n">
        <f aca="false">SUMIFS(Master!$S$2:$S$1697,Master!$O$2:$O$1697,B231)</f>
        <v>0</v>
      </c>
      <c r="F231" s="497" t="n">
        <f aca="false">IFERROR(E231/D231,0)</f>
        <v>0</v>
      </c>
      <c r="G231" s="497" t="n">
        <f aca="false">SUMIFS(Master!$V$2:$V$1697,Master!$O$2:$O$1697,B231)</f>
        <v>0</v>
      </c>
      <c r="H231" s="497" t="n">
        <f aca="false">IFERROR(G231/D231,0)</f>
        <v>0</v>
      </c>
    </row>
    <row r="232" customFormat="false" ht="15" hidden="false" customHeight="false" outlineLevel="0" collapsed="false">
      <c r="A232" s="508" t="n">
        <v>150</v>
      </c>
      <c r="B232" s="508" t="s">
        <v>1286</v>
      </c>
      <c r="C232" s="509" t="n">
        <v>2</v>
      </c>
      <c r="D232" s="510" t="n">
        <f aca="false">SUMIFS(Master!$P$2:$P$1697,Master!$O$2:$O$1697,B232)</f>
        <v>0</v>
      </c>
      <c r="E232" s="497" t="n">
        <f aca="false">SUMIFS(Master!$S$2:$S$1697,Master!$O$2:$O$1697,B232)</f>
        <v>0</v>
      </c>
      <c r="F232" s="497" t="n">
        <f aca="false">IFERROR(E232/D232,0)</f>
        <v>0</v>
      </c>
      <c r="G232" s="497" t="n">
        <f aca="false">SUMIFS(Master!$V$2:$V$1697,Master!$O$2:$O$1697,B232)</f>
        <v>0</v>
      </c>
      <c r="H232" s="497" t="n">
        <f aca="false">IFERROR(G232/D232,0)</f>
        <v>0</v>
      </c>
    </row>
    <row r="233" customFormat="false" ht="15" hidden="false" customHeight="false" outlineLevel="0" collapsed="false">
      <c r="A233" s="508" t="n">
        <v>100</v>
      </c>
      <c r="B233" s="508"/>
      <c r="C233" s="509" t="n">
        <v>2</v>
      </c>
      <c r="D233" s="510" t="n">
        <f aca="false">SUMIFS(Master!$P$2:$P$1697,Master!$O$2:$O$1697,B233)</f>
        <v>0</v>
      </c>
      <c r="E233" s="497" t="n">
        <f aca="false">SUMIFS(Master!$S$2:$S$1697,Master!$O$2:$O$1697,B233)</f>
        <v>0</v>
      </c>
      <c r="F233" s="497" t="n">
        <f aca="false">IFERROR(E233/D233,0)</f>
        <v>0</v>
      </c>
      <c r="G233" s="497" t="n">
        <f aca="false">SUMIFS(Master!$V$2:$V$1697,Master!$O$2:$O$1697,B233)</f>
        <v>0</v>
      </c>
      <c r="H233" s="497" t="n">
        <f aca="false">IFERROR(G233/D233,0)</f>
        <v>0</v>
      </c>
    </row>
    <row r="234" customFormat="false" ht="15" hidden="false" customHeight="false" outlineLevel="0" collapsed="false">
      <c r="A234" s="501" t="s">
        <v>1696</v>
      </c>
      <c r="B234" s="501"/>
      <c r="C234" s="509"/>
      <c r="D234" s="510" t="n">
        <f aca="false">SUMIFS(Master!$P$2:$P$1697,Master!$O$2:$O$1697,B234)</f>
        <v>0</v>
      </c>
      <c r="E234" s="497" t="n">
        <f aca="false">SUMIFS(Master!$S$2:$S$1697,Master!$O$2:$O$1697,B234)</f>
        <v>0</v>
      </c>
      <c r="F234" s="497" t="n">
        <f aca="false">IFERROR(E234/D234,0)</f>
        <v>0</v>
      </c>
      <c r="G234" s="497" t="n">
        <f aca="false">SUMIFS(Master!$V$2:$V$1697,Master!$O$2:$O$1697,B234)</f>
        <v>0</v>
      </c>
      <c r="H234" s="497" t="n">
        <f aca="false">IFERROR(G234/D234,0)</f>
        <v>0</v>
      </c>
    </row>
    <row r="235" customFormat="false" ht="15" hidden="false" customHeight="false" outlineLevel="0" collapsed="false">
      <c r="A235" s="508" t="s">
        <v>1697</v>
      </c>
      <c r="B235" s="508" t="s">
        <v>1698</v>
      </c>
      <c r="C235" s="509" t="n">
        <v>6</v>
      </c>
      <c r="D235" s="510" t="n">
        <f aca="false">SUMIFS(Master!$P$2:$P$1697,Master!$O$2:$O$1697,B235)</f>
        <v>0</v>
      </c>
      <c r="E235" s="497" t="n">
        <f aca="false">SUMIFS(Master!$S$2:$S$1697,Master!$O$2:$O$1697,B235)</f>
        <v>0</v>
      </c>
      <c r="F235" s="497" t="n">
        <f aca="false">IFERROR(E235/D235,0)</f>
        <v>0</v>
      </c>
      <c r="G235" s="497" t="n">
        <f aca="false">SUMIFS(Master!$V$2:$V$1697,Master!$O$2:$O$1697,B235)</f>
        <v>0</v>
      </c>
      <c r="H235" s="497" t="n">
        <f aca="false">IFERROR(G235/D235,0)</f>
        <v>0</v>
      </c>
    </row>
    <row r="236" customFormat="false" ht="15" hidden="false" customHeight="false" outlineLevel="0" collapsed="false">
      <c r="A236" s="508" t="s">
        <v>1699</v>
      </c>
      <c r="B236" s="508" t="s">
        <v>1700</v>
      </c>
      <c r="C236" s="509"/>
      <c r="D236" s="510" t="n">
        <f aca="false">SUMIFS(Master!$P$2:$P$1697,Master!$O$2:$O$1697,B236)</f>
        <v>0</v>
      </c>
      <c r="E236" s="497" t="n">
        <f aca="false">SUMIFS(Master!$S$2:$S$1697,Master!$O$2:$O$1697,B236)</f>
        <v>0</v>
      </c>
      <c r="F236" s="497" t="n">
        <f aca="false">IFERROR(E236/D236,0)</f>
        <v>0</v>
      </c>
      <c r="G236" s="497" t="n">
        <f aca="false">SUMIFS(Master!$V$2:$V$1697,Master!$O$2:$O$1697,B236)</f>
        <v>0</v>
      </c>
      <c r="H236" s="497" t="n">
        <f aca="false">IFERROR(G236/D236,0)</f>
        <v>0</v>
      </c>
    </row>
    <row r="237" customFormat="false" ht="15" hidden="false" customHeight="false" outlineLevel="0" collapsed="false">
      <c r="A237" s="508" t="n">
        <v>150</v>
      </c>
      <c r="B237" s="508" t="s">
        <v>1701</v>
      </c>
      <c r="C237" s="509" t="n">
        <v>4</v>
      </c>
      <c r="D237" s="510" t="n">
        <f aca="false">SUMIFS(Master!$P$2:$P$1697,Master!$O$2:$O$1697,B237)</f>
        <v>0</v>
      </c>
      <c r="E237" s="497" t="n">
        <f aca="false">SUMIFS(Master!$S$2:$S$1697,Master!$O$2:$O$1697,B237)</f>
        <v>0</v>
      </c>
      <c r="F237" s="497" t="n">
        <f aca="false">IFERROR(E237/D237,0)</f>
        <v>0</v>
      </c>
      <c r="G237" s="497" t="n">
        <f aca="false">SUMIFS(Master!$V$2:$V$1697,Master!$O$2:$O$1697,B237)</f>
        <v>0</v>
      </c>
      <c r="H237" s="497" t="n">
        <f aca="false">IFERROR(G237/D237,0)</f>
        <v>0</v>
      </c>
    </row>
    <row r="238" customFormat="false" ht="15" hidden="false" customHeight="false" outlineLevel="0" collapsed="false">
      <c r="A238" s="508" t="s">
        <v>1702</v>
      </c>
      <c r="B238" s="508" t="s">
        <v>1703</v>
      </c>
      <c r="C238" s="509" t="n">
        <v>3</v>
      </c>
      <c r="D238" s="510" t="n">
        <f aca="false">SUMIFS(Master!$P$2:$P$1697,Master!$O$2:$O$1697,B238)</f>
        <v>0</v>
      </c>
      <c r="E238" s="497" t="n">
        <f aca="false">SUMIFS(Master!$S$2:$S$1697,Master!$O$2:$O$1697,B238)</f>
        <v>0</v>
      </c>
      <c r="F238" s="497" t="n">
        <f aca="false">IFERROR(E238/D238,0)</f>
        <v>0</v>
      </c>
      <c r="G238" s="497" t="n">
        <f aca="false">SUMIFS(Master!$V$2:$V$1697,Master!$O$2:$O$1697,B238)</f>
        <v>0</v>
      </c>
      <c r="H238" s="497" t="n">
        <f aca="false">IFERROR(G238/D238,0)</f>
        <v>0</v>
      </c>
    </row>
    <row r="239" customFormat="false" ht="15" hidden="false" customHeight="false" outlineLevel="0" collapsed="false">
      <c r="A239" s="508" t="s">
        <v>1704</v>
      </c>
      <c r="B239" s="508"/>
      <c r="C239" s="509" t="n">
        <v>1</v>
      </c>
      <c r="D239" s="510" t="n">
        <f aca="false">SUMIFS(Master!$P$2:$P$1697,Master!$O$2:$O$1697,B239)</f>
        <v>0</v>
      </c>
      <c r="E239" s="497" t="n">
        <f aca="false">SUMIFS(Master!$S$2:$S$1697,Master!$O$2:$O$1697,B239)</f>
        <v>0</v>
      </c>
      <c r="F239" s="497" t="n">
        <f aca="false">IFERROR(E239/D239,0)</f>
        <v>0</v>
      </c>
      <c r="G239" s="497" t="n">
        <f aca="false">SUMIFS(Master!$V$2:$V$1697,Master!$O$2:$O$1697,B239)</f>
        <v>0</v>
      </c>
      <c r="H239" s="497" t="n">
        <f aca="false">IFERROR(G239/D239,0)</f>
        <v>0</v>
      </c>
    </row>
    <row r="240" customFormat="false" ht="15" hidden="false" customHeight="false" outlineLevel="0" collapsed="false">
      <c r="A240" s="508" t="s">
        <v>1705</v>
      </c>
      <c r="B240" s="508"/>
      <c r="C240" s="509" t="n">
        <v>1</v>
      </c>
      <c r="D240" s="510" t="n">
        <f aca="false">SUMIFS(Master!$P$2:$P$1697,Master!$O$2:$O$1697,B240)</f>
        <v>0</v>
      </c>
      <c r="E240" s="497" t="n">
        <f aca="false">SUMIFS(Master!$S$2:$S$1697,Master!$O$2:$O$1697,B240)</f>
        <v>0</v>
      </c>
      <c r="F240" s="497" t="n">
        <f aca="false">IFERROR(E240/D240,0)</f>
        <v>0</v>
      </c>
      <c r="G240" s="497" t="n">
        <f aca="false">SUMIFS(Master!$V$2:$V$1697,Master!$O$2:$O$1697,B240)</f>
        <v>0</v>
      </c>
      <c r="H240" s="497" t="n">
        <f aca="false">IFERROR(G240/D240,0)</f>
        <v>0</v>
      </c>
    </row>
    <row r="241" customFormat="false" ht="15" hidden="false" customHeight="false" outlineLevel="0" collapsed="false">
      <c r="A241" s="508" t="n">
        <v>350</v>
      </c>
      <c r="B241" s="508"/>
      <c r="C241" s="509" t="n">
        <v>1</v>
      </c>
      <c r="D241" s="510" t="n">
        <f aca="false">SUMIFS(Master!$P$2:$P$1697,Master!$O$2:$O$1697,B241)</f>
        <v>0</v>
      </c>
      <c r="E241" s="497" t="n">
        <f aca="false">SUMIFS(Master!$S$2:$S$1697,Master!$O$2:$O$1697,B241)</f>
        <v>0</v>
      </c>
      <c r="F241" s="497" t="n">
        <f aca="false">IFERROR(E241/D241,0)</f>
        <v>0</v>
      </c>
      <c r="G241" s="497" t="n">
        <f aca="false">SUMIFS(Master!$V$2:$V$1697,Master!$O$2:$O$1697,B241)</f>
        <v>0</v>
      </c>
      <c r="H241" s="497" t="n">
        <f aca="false">IFERROR(G241/D241,0)</f>
        <v>0</v>
      </c>
    </row>
    <row r="242" customFormat="false" ht="15" hidden="false" customHeight="false" outlineLevel="0" collapsed="false">
      <c r="A242" s="508" t="s">
        <v>1706</v>
      </c>
      <c r="B242" s="508"/>
      <c r="C242" s="509" t="n">
        <v>1</v>
      </c>
      <c r="D242" s="510" t="n">
        <f aca="false">SUMIFS(Master!$P$2:$P$1697,Master!$O$2:$O$1697,B242)</f>
        <v>0</v>
      </c>
      <c r="E242" s="497" t="n">
        <f aca="false">SUMIFS(Master!$S$2:$S$1697,Master!$O$2:$O$1697,B242)</f>
        <v>0</v>
      </c>
      <c r="F242" s="497" t="n">
        <f aca="false">IFERROR(E242/D242,0)</f>
        <v>0</v>
      </c>
      <c r="G242" s="497" t="n">
        <f aca="false">SUMIFS(Master!$V$2:$V$1697,Master!$O$2:$O$1697,B242)</f>
        <v>0</v>
      </c>
      <c r="H242" s="497" t="n">
        <f aca="false">IFERROR(G242/D242,0)</f>
        <v>0</v>
      </c>
    </row>
    <row r="243" customFormat="false" ht="15" hidden="false" customHeight="false" outlineLevel="0" collapsed="false">
      <c r="A243" s="508" t="s">
        <v>1707</v>
      </c>
      <c r="B243" s="508"/>
      <c r="C243" s="509" t="n">
        <v>1</v>
      </c>
      <c r="D243" s="510" t="n">
        <f aca="false">SUMIFS(Master!$P$2:$P$1697,Master!$O$2:$O$1697,B243)</f>
        <v>0</v>
      </c>
      <c r="E243" s="497" t="n">
        <f aca="false">SUMIFS(Master!$S$2:$S$1697,Master!$O$2:$O$1697,B243)</f>
        <v>0</v>
      </c>
      <c r="F243" s="497" t="n">
        <f aca="false">IFERROR(E243/D243,0)</f>
        <v>0</v>
      </c>
      <c r="G243" s="497" t="n">
        <f aca="false">SUMIFS(Master!$V$2:$V$1697,Master!$O$2:$O$1697,B243)</f>
        <v>0</v>
      </c>
      <c r="H243" s="497" t="n">
        <f aca="false">IFERROR(G243/D243,0)</f>
        <v>0</v>
      </c>
    </row>
    <row r="244" customFormat="false" ht="15" hidden="false" customHeight="false" outlineLevel="0" collapsed="false">
      <c r="A244" s="501" t="s">
        <v>1708</v>
      </c>
      <c r="B244" s="501"/>
      <c r="C244" s="509"/>
      <c r="D244" s="510" t="n">
        <f aca="false">SUMIFS(Master!$P$2:$P$1697,Master!$O$2:$O$1697,B244)</f>
        <v>0</v>
      </c>
      <c r="E244" s="497" t="n">
        <f aca="false">SUMIFS(Master!$S$2:$S$1697,Master!$O$2:$O$1697,B244)</f>
        <v>0</v>
      </c>
      <c r="F244" s="497" t="n">
        <f aca="false">IFERROR(E244/D244,0)</f>
        <v>0</v>
      </c>
      <c r="G244" s="497" t="n">
        <f aca="false">SUMIFS(Master!$V$2:$V$1697,Master!$O$2:$O$1697,B244)</f>
        <v>0</v>
      </c>
      <c r="H244" s="497" t="n">
        <f aca="false">IFERROR(G244/D244,0)</f>
        <v>0</v>
      </c>
    </row>
    <row r="245" customFormat="false" ht="15" hidden="false" customHeight="false" outlineLevel="0" collapsed="false">
      <c r="A245" s="508" t="s">
        <v>1709</v>
      </c>
      <c r="B245" s="508"/>
      <c r="C245" s="509" t="n">
        <v>1</v>
      </c>
      <c r="D245" s="510" t="n">
        <f aca="false">SUMIFS(Master!$P$2:$P$1697,Master!$O$2:$O$1697,B245)</f>
        <v>0</v>
      </c>
      <c r="E245" s="497" t="n">
        <f aca="false">SUMIFS(Master!$S$2:$S$1697,Master!$O$2:$O$1697,B245)</f>
        <v>0</v>
      </c>
      <c r="F245" s="497" t="n">
        <f aca="false">IFERROR(E245/D245,0)</f>
        <v>0</v>
      </c>
      <c r="G245" s="497" t="n">
        <f aca="false">SUMIFS(Master!$V$2:$V$1697,Master!$O$2:$O$1697,B245)</f>
        <v>0</v>
      </c>
      <c r="H245" s="497" t="n">
        <f aca="false">IFERROR(G245/D245,0)</f>
        <v>0</v>
      </c>
    </row>
    <row r="246" customFormat="false" ht="15" hidden="false" customHeight="false" outlineLevel="0" collapsed="false">
      <c r="A246" s="508" t="s">
        <v>1697</v>
      </c>
      <c r="B246" s="508" t="s">
        <v>1710</v>
      </c>
      <c r="C246" s="509" t="n">
        <v>7</v>
      </c>
      <c r="D246" s="510" t="n">
        <f aca="false">SUMIFS(Master!$P$2:$P$1697,Master!$O$2:$O$1697,B246)</f>
        <v>0</v>
      </c>
      <c r="E246" s="497" t="n">
        <f aca="false">SUMIFS(Master!$S$2:$S$1697,Master!$O$2:$O$1697,B246)</f>
        <v>0</v>
      </c>
      <c r="F246" s="497" t="n">
        <f aca="false">IFERROR(E246/D246,0)</f>
        <v>0</v>
      </c>
      <c r="G246" s="497" t="n">
        <f aca="false">SUMIFS(Master!$V$2:$V$1697,Master!$O$2:$O$1697,B246)</f>
        <v>0</v>
      </c>
      <c r="H246" s="497" t="n">
        <f aca="false">IFERROR(G246/D246,0)</f>
        <v>0</v>
      </c>
    </row>
    <row r="247" customFormat="false" ht="15" hidden="false" customHeight="false" outlineLevel="0" collapsed="false">
      <c r="A247" s="508" t="s">
        <v>1699</v>
      </c>
      <c r="B247" s="508"/>
      <c r="C247" s="509" t="n">
        <v>1</v>
      </c>
      <c r="D247" s="510" t="n">
        <f aca="false">SUMIFS(Master!$P$2:$P$1697,Master!$O$2:$O$1697,B247)</f>
        <v>0</v>
      </c>
      <c r="E247" s="497" t="n">
        <f aca="false">SUMIFS(Master!$S$2:$S$1697,Master!$O$2:$O$1697,B247)</f>
        <v>0</v>
      </c>
      <c r="F247" s="497" t="n">
        <f aca="false">IFERROR(E247/D247,0)</f>
        <v>0</v>
      </c>
      <c r="G247" s="497" t="n">
        <f aca="false">SUMIFS(Master!$V$2:$V$1697,Master!$O$2:$O$1697,B247)</f>
        <v>0</v>
      </c>
      <c r="H247" s="497" t="n">
        <f aca="false">IFERROR(G247/D247,0)</f>
        <v>0</v>
      </c>
    </row>
    <row r="248" customFormat="false" ht="15" hidden="false" customHeight="false" outlineLevel="0" collapsed="false">
      <c r="A248" s="508" t="s">
        <v>1711</v>
      </c>
      <c r="B248" s="508"/>
      <c r="C248" s="509" t="n">
        <v>1</v>
      </c>
      <c r="D248" s="510" t="n">
        <f aca="false">SUMIFS(Master!$P$2:$P$1697,Master!$O$2:$O$1697,B248)</f>
        <v>0</v>
      </c>
      <c r="E248" s="497" t="n">
        <f aca="false">SUMIFS(Master!$S$2:$S$1697,Master!$O$2:$O$1697,B248)</f>
        <v>0</v>
      </c>
      <c r="F248" s="497" t="n">
        <f aca="false">IFERROR(E248/D248,0)</f>
        <v>0</v>
      </c>
      <c r="G248" s="497" t="n">
        <f aca="false">SUMIFS(Master!$V$2:$V$1697,Master!$O$2:$O$1697,B248)</f>
        <v>0</v>
      </c>
      <c r="H248" s="497" t="n">
        <f aca="false">IFERROR(G248/D248,0)</f>
        <v>0</v>
      </c>
    </row>
    <row r="249" customFormat="false" ht="15" hidden="false" customHeight="false" outlineLevel="0" collapsed="false">
      <c r="A249" s="508" t="s">
        <v>1702</v>
      </c>
      <c r="B249" s="508" t="s">
        <v>1712</v>
      </c>
      <c r="C249" s="509" t="n">
        <v>6</v>
      </c>
      <c r="D249" s="510" t="n">
        <f aca="false">SUMIFS(Master!$P$2:$P$1697,Master!$O$2:$O$1697,B249)</f>
        <v>0</v>
      </c>
      <c r="E249" s="497" t="n">
        <f aca="false">SUMIFS(Master!$S$2:$S$1697,Master!$O$2:$O$1697,B249)</f>
        <v>0</v>
      </c>
      <c r="F249" s="497" t="n">
        <f aca="false">IFERROR(E249/D249,0)</f>
        <v>0</v>
      </c>
      <c r="G249" s="497" t="n">
        <f aca="false">SUMIFS(Master!$V$2:$V$1697,Master!$O$2:$O$1697,B249)</f>
        <v>0</v>
      </c>
      <c r="H249" s="497" t="n">
        <f aca="false">IFERROR(G249/D249,0)</f>
        <v>0</v>
      </c>
    </row>
    <row r="250" customFormat="false" ht="15" hidden="false" customHeight="false" outlineLevel="0" collapsed="false">
      <c r="A250" s="508" t="s">
        <v>1713</v>
      </c>
      <c r="B250" s="508" t="s">
        <v>1714</v>
      </c>
      <c r="C250" s="509" t="n">
        <v>2</v>
      </c>
      <c r="D250" s="510" t="n">
        <f aca="false">SUMIFS(Master!$P$2:$P$1697,Master!$O$2:$O$1697,B250)</f>
        <v>0</v>
      </c>
      <c r="E250" s="497" t="n">
        <f aca="false">SUMIFS(Master!$S$2:$S$1697,Master!$O$2:$O$1697,B250)</f>
        <v>0</v>
      </c>
      <c r="F250" s="497" t="n">
        <f aca="false">IFERROR(E250/D250,0)</f>
        <v>0</v>
      </c>
      <c r="G250" s="497" t="n">
        <f aca="false">SUMIFS(Master!$V$2:$V$1697,Master!$O$2:$O$1697,B250)</f>
        <v>0</v>
      </c>
      <c r="H250" s="497" t="n">
        <f aca="false">IFERROR(G250/D250,0)</f>
        <v>0</v>
      </c>
    </row>
    <row r="251" customFormat="false" ht="15" hidden="false" customHeight="false" outlineLevel="0" collapsed="false">
      <c r="A251" s="508" t="s">
        <v>1715</v>
      </c>
      <c r="B251" s="508" t="s">
        <v>1716</v>
      </c>
      <c r="C251" s="509" t="n">
        <v>1</v>
      </c>
      <c r="D251" s="510" t="n">
        <f aca="false">SUMIFS(Master!$P$2:$P$1697,Master!$O$2:$O$1697,B251)</f>
        <v>0</v>
      </c>
      <c r="E251" s="497" t="n">
        <f aca="false">SUMIFS(Master!$S$2:$S$1697,Master!$O$2:$O$1697,B251)</f>
        <v>0</v>
      </c>
      <c r="F251" s="497" t="n">
        <f aca="false">IFERROR(E251/D251,0)</f>
        <v>0</v>
      </c>
      <c r="G251" s="497" t="n">
        <f aca="false">SUMIFS(Master!$V$2:$V$1697,Master!$O$2:$O$1697,B251)</f>
        <v>0</v>
      </c>
      <c r="H251" s="497" t="n">
        <f aca="false">IFERROR(G251/D251,0)</f>
        <v>0</v>
      </c>
    </row>
    <row r="252" customFormat="false" ht="15" hidden="false" customHeight="false" outlineLevel="0" collapsed="false">
      <c r="A252" s="508" t="s">
        <v>1717</v>
      </c>
      <c r="B252" s="508" t="s">
        <v>1718</v>
      </c>
      <c r="C252" s="509" t="n">
        <v>5</v>
      </c>
      <c r="D252" s="510" t="n">
        <f aca="false">SUMIFS(Master!$P$2:$P$1697,Master!$O$2:$O$1697,B252)</f>
        <v>0</v>
      </c>
      <c r="E252" s="497" t="n">
        <f aca="false">SUMIFS(Master!$S$2:$S$1697,Master!$O$2:$O$1697,B252)</f>
        <v>0</v>
      </c>
      <c r="F252" s="497" t="n">
        <f aca="false">IFERROR(E252/D252,0)</f>
        <v>0</v>
      </c>
      <c r="G252" s="497" t="n">
        <f aca="false">SUMIFS(Master!$V$2:$V$1697,Master!$O$2:$O$1697,B252)</f>
        <v>0</v>
      </c>
      <c r="H252" s="497" t="n">
        <f aca="false">IFERROR(G252/D252,0)</f>
        <v>0</v>
      </c>
    </row>
    <row r="253" customFormat="false" ht="15" hidden="false" customHeight="false" outlineLevel="0" collapsed="false">
      <c r="A253" s="508" t="s">
        <v>1704</v>
      </c>
      <c r="B253" s="508" t="s">
        <v>1719</v>
      </c>
      <c r="C253" s="509" t="n">
        <v>1</v>
      </c>
      <c r="D253" s="510" t="n">
        <f aca="false">SUMIFS(Master!$P$2:$P$1697,Master!$O$2:$O$1697,B253)</f>
        <v>0</v>
      </c>
      <c r="E253" s="497" t="n">
        <f aca="false">SUMIFS(Master!$S$2:$S$1697,Master!$O$2:$O$1697,B253)</f>
        <v>0</v>
      </c>
      <c r="F253" s="497" t="n">
        <f aca="false">IFERROR(E253/D253,0)</f>
        <v>0</v>
      </c>
      <c r="G253" s="497" t="n">
        <f aca="false">SUMIFS(Master!$V$2:$V$1697,Master!$O$2:$O$1697,B253)</f>
        <v>0</v>
      </c>
      <c r="H253" s="497" t="n">
        <f aca="false">IFERROR(G253/D253,0)</f>
        <v>0</v>
      </c>
    </row>
    <row r="254" customFormat="false" ht="15" hidden="false" customHeight="false" outlineLevel="0" collapsed="false">
      <c r="A254" s="508" t="s">
        <v>1720</v>
      </c>
      <c r="B254" s="508" t="s">
        <v>1721</v>
      </c>
      <c r="C254" s="509" t="n">
        <v>2</v>
      </c>
      <c r="D254" s="510" t="n">
        <f aca="false">SUMIFS(Master!$P$2:$P$1697,Master!$O$2:$O$1697,B254)</f>
        <v>0</v>
      </c>
      <c r="E254" s="497" t="n">
        <f aca="false">SUMIFS(Master!$S$2:$S$1697,Master!$O$2:$O$1697,B254)</f>
        <v>0</v>
      </c>
      <c r="F254" s="497" t="n">
        <f aca="false">IFERROR(E254/D254,0)</f>
        <v>0</v>
      </c>
      <c r="G254" s="497" t="n">
        <f aca="false">SUMIFS(Master!$V$2:$V$1697,Master!$O$2:$O$1697,B254)</f>
        <v>0</v>
      </c>
      <c r="H254" s="497" t="n">
        <f aca="false">IFERROR(G254/D254,0)</f>
        <v>0</v>
      </c>
    </row>
    <row r="255" customFormat="false" ht="15" hidden="false" customHeight="false" outlineLevel="0" collapsed="false">
      <c r="A255" s="508" t="s">
        <v>1722</v>
      </c>
      <c r="B255" s="508"/>
      <c r="C255" s="509" t="n">
        <v>1</v>
      </c>
      <c r="D255" s="510" t="n">
        <f aca="false">SUMIFS(Master!$P$2:$P$1697,Master!$O$2:$O$1697,B255)</f>
        <v>0</v>
      </c>
      <c r="E255" s="497" t="n">
        <f aca="false">SUMIFS(Master!$S$2:$S$1697,Master!$O$2:$O$1697,B255)</f>
        <v>0</v>
      </c>
      <c r="F255" s="497" t="n">
        <f aca="false">IFERROR(E255/D255,0)</f>
        <v>0</v>
      </c>
      <c r="G255" s="497" t="n">
        <f aca="false">SUMIFS(Master!$V$2:$V$1697,Master!$O$2:$O$1697,B255)</f>
        <v>0</v>
      </c>
      <c r="H255" s="497" t="n">
        <f aca="false">IFERROR(G255/D255,0)</f>
        <v>0</v>
      </c>
    </row>
    <row r="256" customFormat="false" ht="15" hidden="false" customHeight="false" outlineLevel="0" collapsed="false">
      <c r="A256" s="508" t="s">
        <v>1723</v>
      </c>
      <c r="B256" s="508"/>
      <c r="C256" s="509" t="n">
        <v>1</v>
      </c>
      <c r="D256" s="510" t="n">
        <f aca="false">SUMIFS(Master!$P$2:$P$1697,Master!$O$2:$O$1697,B256)</f>
        <v>0</v>
      </c>
      <c r="E256" s="497" t="n">
        <f aca="false">SUMIFS(Master!$S$2:$S$1697,Master!$O$2:$O$1697,B256)</f>
        <v>0</v>
      </c>
      <c r="F256" s="497" t="n">
        <f aca="false">IFERROR(E256/D256,0)</f>
        <v>0</v>
      </c>
      <c r="G256" s="497" t="n">
        <f aca="false">SUMIFS(Master!$V$2:$V$1697,Master!$O$2:$O$1697,B256)</f>
        <v>0</v>
      </c>
      <c r="H256" s="497" t="n">
        <f aca="false">IFERROR(G256/D256,0)</f>
        <v>0</v>
      </c>
    </row>
    <row r="257" customFormat="false" ht="15" hidden="false" customHeight="false" outlineLevel="0" collapsed="false">
      <c r="A257" s="508" t="s">
        <v>1706</v>
      </c>
      <c r="B257" s="508"/>
      <c r="C257" s="509" t="n">
        <v>2</v>
      </c>
      <c r="D257" s="510" t="n">
        <f aca="false">SUMIFS(Master!$P$2:$P$1697,Master!$O$2:$O$1697,B257)</f>
        <v>0</v>
      </c>
      <c r="E257" s="497" t="n">
        <f aca="false">SUMIFS(Master!$S$2:$S$1697,Master!$O$2:$O$1697,B257)</f>
        <v>0</v>
      </c>
      <c r="F257" s="497" t="n">
        <f aca="false">IFERROR(E257/D257,0)</f>
        <v>0</v>
      </c>
      <c r="G257" s="497" t="n">
        <f aca="false">SUMIFS(Master!$V$2:$V$1697,Master!$O$2:$O$1697,B257)</f>
        <v>0</v>
      </c>
      <c r="H257" s="497" t="n">
        <f aca="false">IFERROR(G257/D257,0)</f>
        <v>0</v>
      </c>
    </row>
    <row r="258" customFormat="false" ht="15" hidden="false" customHeight="false" outlineLevel="0" collapsed="false">
      <c r="A258" s="508" t="s">
        <v>1707</v>
      </c>
      <c r="B258" s="508"/>
      <c r="C258" s="509" t="n">
        <v>1</v>
      </c>
      <c r="D258" s="510" t="n">
        <f aca="false">SUMIFS(Master!$P$2:$P$1697,Master!$O$2:$O$1697,B258)</f>
        <v>0</v>
      </c>
      <c r="E258" s="497" t="n">
        <f aca="false">SUMIFS(Master!$S$2:$S$1697,Master!$O$2:$O$1697,B258)</f>
        <v>0</v>
      </c>
      <c r="F258" s="497" t="n">
        <f aca="false">IFERROR(E258/D258,0)</f>
        <v>0</v>
      </c>
      <c r="G258" s="497" t="n">
        <f aca="false">SUMIFS(Master!$V$2:$V$1697,Master!$O$2:$O$1697,B258)</f>
        <v>0</v>
      </c>
      <c r="H258" s="497" t="n">
        <f aca="false">IFERROR(G258/D258,0)</f>
        <v>0</v>
      </c>
    </row>
    <row r="259" customFormat="false" ht="15" hidden="false" customHeight="false" outlineLevel="0" collapsed="false">
      <c r="A259" s="508" t="s">
        <v>1724</v>
      </c>
      <c r="B259" s="508"/>
      <c r="C259" s="509" t="n">
        <v>2</v>
      </c>
      <c r="D259" s="510" t="n">
        <f aca="false">SUMIFS(Master!$P$2:$P$1697,Master!$O$2:$O$1697,B259)</f>
        <v>0</v>
      </c>
      <c r="E259" s="497" t="n">
        <f aca="false">SUMIFS(Master!$S$2:$S$1697,Master!$O$2:$O$1697,B259)</f>
        <v>0</v>
      </c>
      <c r="F259" s="497" t="n">
        <f aca="false">IFERROR(E259/D259,0)</f>
        <v>0</v>
      </c>
      <c r="G259" s="497" t="n">
        <f aca="false">SUMIFS(Master!$V$2:$V$1697,Master!$O$2:$O$1697,B259)</f>
        <v>0</v>
      </c>
      <c r="H259" s="497" t="n">
        <f aca="false">IFERROR(G259/D259,0)</f>
        <v>0</v>
      </c>
    </row>
    <row r="260" customFormat="false" ht="15" hidden="false" customHeight="false" outlineLevel="0" collapsed="false">
      <c r="A260" s="508" t="s">
        <v>1725</v>
      </c>
      <c r="B260" s="508"/>
      <c r="C260" s="509" t="n">
        <v>1</v>
      </c>
      <c r="D260" s="510" t="n">
        <f aca="false">SUMIFS(Master!$P$2:$P$1697,Master!$O$2:$O$1697,B260)</f>
        <v>0</v>
      </c>
      <c r="E260" s="497" t="n">
        <f aca="false">SUMIFS(Master!$S$2:$S$1697,Master!$O$2:$O$1697,B260)</f>
        <v>0</v>
      </c>
      <c r="F260" s="497" t="n">
        <f aca="false">IFERROR(E260/D260,0)</f>
        <v>0</v>
      </c>
      <c r="G260" s="497" t="n">
        <f aca="false">SUMIFS(Master!$V$2:$V$1697,Master!$O$2:$O$1697,B260)</f>
        <v>0</v>
      </c>
      <c r="H260" s="497" t="n">
        <f aca="false">IFERROR(G260/D260,0)</f>
        <v>0</v>
      </c>
    </row>
    <row r="261" customFormat="false" ht="15" hidden="false" customHeight="false" outlineLevel="0" collapsed="false">
      <c r="A261" s="508" t="s">
        <v>1726</v>
      </c>
      <c r="B261" s="508"/>
      <c r="C261" s="509" t="n">
        <v>2</v>
      </c>
      <c r="D261" s="510" t="n">
        <f aca="false">SUMIFS(Master!$P$2:$P$1697,Master!$O$2:$O$1697,B261)</f>
        <v>0</v>
      </c>
      <c r="E261" s="497" t="n">
        <f aca="false">SUMIFS(Master!$S$2:$S$1697,Master!$O$2:$O$1697,B261)</f>
        <v>0</v>
      </c>
      <c r="F261" s="497" t="n">
        <f aca="false">IFERROR(E261/D261,0)</f>
        <v>0</v>
      </c>
      <c r="G261" s="497" t="n">
        <f aca="false">SUMIFS(Master!$V$2:$V$1697,Master!$O$2:$O$1697,B261)</f>
        <v>0</v>
      </c>
      <c r="H261" s="497" t="n">
        <f aca="false">IFERROR(G261/D261,0)</f>
        <v>0</v>
      </c>
    </row>
    <row r="262" customFormat="false" ht="15" hidden="false" customHeight="false" outlineLevel="0" collapsed="false">
      <c r="A262" s="501" t="s">
        <v>1727</v>
      </c>
      <c r="B262" s="501"/>
      <c r="C262" s="509"/>
      <c r="D262" s="510" t="n">
        <f aca="false">SUMIFS(Master!$P$2:$P$1697,Master!$O$2:$O$1697,B262)</f>
        <v>0</v>
      </c>
      <c r="E262" s="497" t="n">
        <f aca="false">SUMIFS(Master!$S$2:$S$1697,Master!$O$2:$O$1697,B262)</f>
        <v>0</v>
      </c>
      <c r="F262" s="497" t="n">
        <f aca="false">IFERROR(E262/D262,0)</f>
        <v>0</v>
      </c>
      <c r="G262" s="497" t="n">
        <f aca="false">SUMIFS(Master!$V$2:$V$1697,Master!$O$2:$O$1697,B262)</f>
        <v>0</v>
      </c>
      <c r="H262" s="497" t="n">
        <f aca="false">IFERROR(G262/D262,0)</f>
        <v>0</v>
      </c>
    </row>
    <row r="263" customFormat="false" ht="15" hidden="false" customHeight="false" outlineLevel="0" collapsed="false">
      <c r="A263" s="508" t="s">
        <v>1728</v>
      </c>
      <c r="B263" s="508" t="s">
        <v>1729</v>
      </c>
      <c r="C263" s="509"/>
      <c r="D263" s="510" t="n">
        <f aca="false">SUMIFS(Master!$P$2:$P$1697,Master!$O$2:$O$1697,B263)</f>
        <v>0</v>
      </c>
      <c r="E263" s="497" t="n">
        <f aca="false">SUMIFS(Master!$S$2:$S$1697,Master!$O$2:$O$1697,B263)</f>
        <v>0</v>
      </c>
      <c r="F263" s="497" t="n">
        <f aca="false">IFERROR(E263/D263,0)</f>
        <v>0</v>
      </c>
      <c r="G263" s="497" t="n">
        <f aca="false">SUMIFS(Master!$V$2:$V$1697,Master!$O$2:$O$1697,B263)</f>
        <v>0</v>
      </c>
      <c r="H263" s="497" t="n">
        <f aca="false">IFERROR(G263/D263,0)</f>
        <v>0</v>
      </c>
    </row>
    <row r="264" customFormat="false" ht="15" hidden="false" customHeight="false" outlineLevel="0" collapsed="false">
      <c r="A264" s="508" t="s">
        <v>1730</v>
      </c>
      <c r="B264" s="508" t="s">
        <v>1731</v>
      </c>
      <c r="C264" s="509" t="n">
        <v>1</v>
      </c>
      <c r="D264" s="510" t="n">
        <f aca="false">SUMIFS(Master!$P$2:$P$1697,Master!$O$2:$O$1697,B264)</f>
        <v>0</v>
      </c>
      <c r="E264" s="497" t="n">
        <f aca="false">SUMIFS(Master!$S$2:$S$1697,Master!$O$2:$O$1697,B264)</f>
        <v>0</v>
      </c>
      <c r="F264" s="497" t="n">
        <f aca="false">IFERROR(E264/D264,0)</f>
        <v>0</v>
      </c>
      <c r="G264" s="497" t="n">
        <f aca="false">SUMIFS(Master!$V$2:$V$1697,Master!$O$2:$O$1697,B264)</f>
        <v>0</v>
      </c>
      <c r="H264" s="497" t="n">
        <f aca="false">IFERROR(G264/D264,0)</f>
        <v>0</v>
      </c>
    </row>
    <row r="265" customFormat="false" ht="15" hidden="false" customHeight="false" outlineLevel="0" collapsed="false">
      <c r="A265" s="508" t="s">
        <v>1702</v>
      </c>
      <c r="B265" s="508" t="s">
        <v>1732</v>
      </c>
      <c r="C265" s="509" t="n">
        <v>12</v>
      </c>
      <c r="D265" s="510" t="n">
        <f aca="false">SUMIFS(Master!$P$2:$P$1697,Master!$O$2:$O$1697,B265)</f>
        <v>0</v>
      </c>
      <c r="E265" s="497" t="n">
        <f aca="false">SUMIFS(Master!$S$2:$S$1697,Master!$O$2:$O$1697,B265)</f>
        <v>0</v>
      </c>
      <c r="F265" s="497" t="n">
        <f aca="false">IFERROR(E265/D265,0)</f>
        <v>0</v>
      </c>
      <c r="G265" s="497" t="n">
        <f aca="false">SUMIFS(Master!$V$2:$V$1697,Master!$O$2:$O$1697,B265)</f>
        <v>0</v>
      </c>
      <c r="H265" s="497" t="n">
        <f aca="false">IFERROR(G265/D265,0)</f>
        <v>0</v>
      </c>
    </row>
    <row r="266" customFormat="false" ht="15" hidden="false" customHeight="false" outlineLevel="0" collapsed="false">
      <c r="A266" s="508" t="s">
        <v>1717</v>
      </c>
      <c r="B266" s="508" t="s">
        <v>1733</v>
      </c>
      <c r="C266" s="509" t="n">
        <v>4</v>
      </c>
      <c r="D266" s="510" t="n">
        <f aca="false">SUMIFS(Master!$P$2:$P$1697,Master!$O$2:$O$1697,B266)</f>
        <v>0</v>
      </c>
      <c r="E266" s="497" t="n">
        <f aca="false">SUMIFS(Master!$S$2:$S$1697,Master!$O$2:$O$1697,B266)</f>
        <v>0</v>
      </c>
      <c r="F266" s="497" t="n">
        <f aca="false">IFERROR(E266/D266,0)</f>
        <v>0</v>
      </c>
      <c r="G266" s="497" t="n">
        <f aca="false">SUMIFS(Master!$V$2:$V$1697,Master!$O$2:$O$1697,B266)</f>
        <v>0</v>
      </c>
      <c r="H266" s="497" t="n">
        <f aca="false">IFERROR(G266/D266,0)</f>
        <v>0</v>
      </c>
    </row>
    <row r="267" customFormat="false" ht="15" hidden="false" customHeight="false" outlineLevel="0" collapsed="false">
      <c r="A267" s="508" t="s">
        <v>1704</v>
      </c>
      <c r="B267" s="508" t="s">
        <v>1734</v>
      </c>
      <c r="C267" s="509" t="n">
        <v>2</v>
      </c>
      <c r="D267" s="510" t="n">
        <f aca="false">SUMIFS(Master!$P$2:$P$1697,Master!$O$2:$O$1697,B267)</f>
        <v>0</v>
      </c>
      <c r="E267" s="497" t="n">
        <f aca="false">SUMIFS(Master!$S$2:$S$1697,Master!$O$2:$O$1697,B267)</f>
        <v>0</v>
      </c>
      <c r="F267" s="497" t="n">
        <f aca="false">IFERROR(E267/D267,0)</f>
        <v>0</v>
      </c>
      <c r="G267" s="497" t="n">
        <f aca="false">SUMIFS(Master!$V$2:$V$1697,Master!$O$2:$O$1697,B267)</f>
        <v>0</v>
      </c>
      <c r="H267" s="497" t="n">
        <f aca="false">IFERROR(G267/D267,0)</f>
        <v>0</v>
      </c>
    </row>
    <row r="268" customFormat="false" ht="15" hidden="false" customHeight="false" outlineLevel="0" collapsed="false">
      <c r="A268" s="508" t="s">
        <v>1735</v>
      </c>
      <c r="B268" s="508" t="s">
        <v>1736</v>
      </c>
      <c r="C268" s="509" t="n">
        <v>2</v>
      </c>
      <c r="D268" s="510" t="n">
        <f aca="false">SUMIFS(Master!$P$2:$P$1697,Master!$O$2:$O$1697,B268)</f>
        <v>0</v>
      </c>
      <c r="E268" s="497" t="n">
        <f aca="false">SUMIFS(Master!$S$2:$S$1697,Master!$O$2:$O$1697,B268)</f>
        <v>0</v>
      </c>
      <c r="F268" s="497" t="n">
        <f aca="false">IFERROR(E268/D268,0)</f>
        <v>0</v>
      </c>
      <c r="G268" s="497" t="n">
        <f aca="false">SUMIFS(Master!$V$2:$V$1697,Master!$O$2:$O$1697,B268)</f>
        <v>0</v>
      </c>
      <c r="H268" s="497" t="n">
        <f aca="false">IFERROR(G268/D268,0)</f>
        <v>0</v>
      </c>
    </row>
    <row r="269" customFormat="false" ht="15" hidden="false" customHeight="false" outlineLevel="0" collapsed="false">
      <c r="A269" s="508" t="s">
        <v>1670</v>
      </c>
      <c r="B269" s="508" t="s">
        <v>1737</v>
      </c>
      <c r="C269" s="509" t="n">
        <v>1</v>
      </c>
      <c r="D269" s="510" t="n">
        <f aca="false">SUMIFS(Master!$P$2:$P$1697,Master!$O$2:$O$1697,B269)</f>
        <v>0</v>
      </c>
      <c r="E269" s="497" t="n">
        <f aca="false">SUMIFS(Master!$S$2:$S$1697,Master!$O$2:$O$1697,B269)</f>
        <v>0</v>
      </c>
      <c r="F269" s="497" t="n">
        <f aca="false">IFERROR(E269/D269,0)</f>
        <v>0</v>
      </c>
      <c r="G269" s="497" t="n">
        <f aca="false">SUMIFS(Master!$V$2:$V$1697,Master!$O$2:$O$1697,B269)</f>
        <v>0</v>
      </c>
      <c r="H269" s="497" t="n">
        <f aca="false">IFERROR(G269/D269,0)</f>
        <v>0</v>
      </c>
    </row>
    <row r="270" customFormat="false" ht="15" hidden="false" customHeight="false" outlineLevel="0" collapsed="false">
      <c r="A270" s="508" t="s">
        <v>1705</v>
      </c>
      <c r="B270" s="508" t="s">
        <v>1738</v>
      </c>
      <c r="C270" s="509" t="n">
        <v>2</v>
      </c>
      <c r="D270" s="510" t="n">
        <f aca="false">SUMIFS(Master!$P$2:$P$1697,Master!$O$2:$O$1697,B270)</f>
        <v>0</v>
      </c>
      <c r="E270" s="497" t="n">
        <f aca="false">SUMIFS(Master!$S$2:$S$1697,Master!$O$2:$O$1697,B270)</f>
        <v>0</v>
      </c>
      <c r="F270" s="497" t="n">
        <f aca="false">IFERROR(E270/D270,0)</f>
        <v>0</v>
      </c>
      <c r="G270" s="497" t="n">
        <f aca="false">SUMIFS(Master!$V$2:$V$1697,Master!$O$2:$O$1697,B270)</f>
        <v>0</v>
      </c>
      <c r="H270" s="497" t="n">
        <f aca="false">IFERROR(G270/D270,0)</f>
        <v>0</v>
      </c>
    </row>
    <row r="271" customFormat="false" ht="15" hidden="false" customHeight="false" outlineLevel="0" collapsed="false">
      <c r="A271" s="508" t="s">
        <v>1707</v>
      </c>
      <c r="B271" s="508"/>
      <c r="C271" s="509" t="n">
        <v>2</v>
      </c>
      <c r="D271" s="510" t="n">
        <f aca="false">SUMIFS(Master!$P$2:$P$1697,Master!$O$2:$O$1697,B271)</f>
        <v>0</v>
      </c>
      <c r="E271" s="497" t="n">
        <f aca="false">SUMIFS(Master!$S$2:$S$1697,Master!$O$2:$O$1697,B271)</f>
        <v>0</v>
      </c>
      <c r="F271" s="497" t="n">
        <f aca="false">IFERROR(E271/D271,0)</f>
        <v>0</v>
      </c>
      <c r="G271" s="497" t="n">
        <f aca="false">SUMIFS(Master!$V$2:$V$1697,Master!$O$2:$O$1697,B271)</f>
        <v>0</v>
      </c>
      <c r="H271" s="497" t="n">
        <f aca="false">IFERROR(G271/D271,0)</f>
        <v>0</v>
      </c>
    </row>
    <row r="272" customFormat="false" ht="15" hidden="false" customHeight="false" outlineLevel="0" collapsed="false">
      <c r="A272" s="508" t="s">
        <v>1724</v>
      </c>
      <c r="B272" s="508" t="s">
        <v>1739</v>
      </c>
      <c r="C272" s="509" t="n">
        <v>2</v>
      </c>
      <c r="D272" s="510" t="n">
        <f aca="false">SUMIFS(Master!$P$2:$P$1697,Master!$O$2:$O$1697,B272)</f>
        <v>0</v>
      </c>
      <c r="E272" s="497" t="n">
        <f aca="false">SUMIFS(Master!$S$2:$S$1697,Master!$O$2:$O$1697,B272)</f>
        <v>0</v>
      </c>
      <c r="F272" s="497" t="n">
        <f aca="false">IFERROR(E272/D272,0)</f>
        <v>0</v>
      </c>
      <c r="G272" s="497" t="n">
        <f aca="false">SUMIFS(Master!$V$2:$V$1697,Master!$O$2:$O$1697,B272)</f>
        <v>0</v>
      </c>
      <c r="H272" s="497" t="n">
        <f aca="false">IFERROR(G272/D272,0)</f>
        <v>0</v>
      </c>
    </row>
    <row r="273" customFormat="false" ht="15" hidden="false" customHeight="false" outlineLevel="0" collapsed="false">
      <c r="A273" s="508" t="s">
        <v>1740</v>
      </c>
      <c r="B273" s="508" t="s">
        <v>1741</v>
      </c>
      <c r="C273" s="509" t="n">
        <v>1</v>
      </c>
      <c r="D273" s="510" t="n">
        <f aca="false">SUMIFS(Master!$P$2:$P$1697,Master!$O$2:$O$1697,B273)</f>
        <v>0</v>
      </c>
      <c r="E273" s="497" t="n">
        <f aca="false">SUMIFS(Master!$S$2:$S$1697,Master!$O$2:$O$1697,B273)</f>
        <v>0</v>
      </c>
      <c r="F273" s="497" t="n">
        <f aca="false">IFERROR(E273/D273,0)</f>
        <v>0</v>
      </c>
      <c r="G273" s="497" t="n">
        <f aca="false">SUMIFS(Master!$V$2:$V$1697,Master!$O$2:$O$1697,B273)</f>
        <v>0</v>
      </c>
      <c r="H273" s="497" t="n">
        <f aca="false">IFERROR(G273/D273,0)</f>
        <v>0</v>
      </c>
    </row>
    <row r="274" customFormat="false" ht="15" hidden="false" customHeight="false" outlineLevel="0" collapsed="false">
      <c r="A274" s="508" t="s">
        <v>1742</v>
      </c>
      <c r="B274" s="508"/>
      <c r="C274" s="509" t="n">
        <v>1</v>
      </c>
      <c r="D274" s="510" t="n">
        <f aca="false">SUMIFS(Master!$P$2:$P$1697,Master!$O$2:$O$1697,B274)</f>
        <v>0</v>
      </c>
      <c r="E274" s="497" t="n">
        <f aca="false">SUMIFS(Master!$S$2:$S$1697,Master!$O$2:$O$1697,B274)</f>
        <v>0</v>
      </c>
      <c r="F274" s="497" t="n">
        <f aca="false">IFERROR(E274/D274,0)</f>
        <v>0</v>
      </c>
      <c r="G274" s="497" t="n">
        <f aca="false">SUMIFS(Master!$V$2:$V$1697,Master!$O$2:$O$1697,B274)</f>
        <v>0</v>
      </c>
      <c r="H274" s="497" t="n">
        <f aca="false">IFERROR(G274/D274,0)</f>
        <v>0</v>
      </c>
    </row>
    <row r="275" customFormat="false" ht="15" hidden="false" customHeight="false" outlineLevel="0" collapsed="false">
      <c r="A275" s="508" t="s">
        <v>1743</v>
      </c>
      <c r="B275" s="508"/>
      <c r="C275" s="509" t="n">
        <v>2</v>
      </c>
      <c r="D275" s="510" t="n">
        <f aca="false">SUMIFS(Master!$P$2:$P$1697,Master!$O$2:$O$1697,B275)</f>
        <v>0</v>
      </c>
      <c r="E275" s="497" t="n">
        <f aca="false">SUMIFS(Master!$S$2:$S$1697,Master!$O$2:$O$1697,B275)</f>
        <v>0</v>
      </c>
      <c r="F275" s="497" t="n">
        <f aca="false">IFERROR(E275/D275,0)</f>
        <v>0</v>
      </c>
      <c r="G275" s="497" t="n">
        <f aca="false">SUMIFS(Master!$V$2:$V$1697,Master!$O$2:$O$1697,B275)</f>
        <v>0</v>
      </c>
      <c r="H275" s="497" t="n">
        <f aca="false">IFERROR(G275/D275,0)</f>
        <v>0</v>
      </c>
    </row>
    <row r="276" customFormat="false" ht="15" hidden="false" customHeight="false" outlineLevel="0" collapsed="false">
      <c r="A276" s="508" t="s">
        <v>1744</v>
      </c>
      <c r="B276" s="508"/>
      <c r="C276" s="509" t="n">
        <v>2</v>
      </c>
      <c r="D276" s="510" t="n">
        <f aca="false">SUMIFS(Master!$P$2:$P$1697,Master!$O$2:$O$1697,B276)</f>
        <v>0</v>
      </c>
      <c r="E276" s="497" t="n">
        <f aca="false">SUMIFS(Master!$S$2:$S$1697,Master!$O$2:$O$1697,B276)</f>
        <v>0</v>
      </c>
      <c r="F276" s="497" t="n">
        <f aca="false">IFERROR(E276/D276,0)</f>
        <v>0</v>
      </c>
      <c r="G276" s="497" t="n">
        <f aca="false">SUMIFS(Master!$V$2:$V$1697,Master!$O$2:$O$1697,B276)</f>
        <v>0</v>
      </c>
      <c r="H276" s="497" t="n">
        <f aca="false">IFERROR(G276/D276,0)</f>
        <v>0</v>
      </c>
    </row>
    <row r="277" customFormat="false" ht="15" hidden="false" customHeight="false" outlineLevel="0" collapsed="false">
      <c r="A277" s="501" t="s">
        <v>1745</v>
      </c>
      <c r="B277" s="501"/>
      <c r="C277" s="509"/>
      <c r="D277" s="510" t="n">
        <f aca="false">SUMIFS(Master!$P$2:$P$1697,Master!$O$2:$O$1697,B277)</f>
        <v>0</v>
      </c>
      <c r="E277" s="497" t="n">
        <f aca="false">SUMIFS(Master!$S$2:$S$1697,Master!$O$2:$O$1697,B277)</f>
        <v>0</v>
      </c>
      <c r="F277" s="497" t="n">
        <f aca="false">IFERROR(E277/D277,0)</f>
        <v>0</v>
      </c>
      <c r="G277" s="497" t="n">
        <f aca="false">SUMIFS(Master!$V$2:$V$1697,Master!$O$2:$O$1697,B277)</f>
        <v>0</v>
      </c>
      <c r="H277" s="497" t="n">
        <f aca="false">IFERROR(G277/D277,0)</f>
        <v>0</v>
      </c>
    </row>
    <row r="278" customFormat="false" ht="15" hidden="false" customHeight="false" outlineLevel="0" collapsed="false">
      <c r="A278" s="508" t="n">
        <v>80</v>
      </c>
      <c r="B278" s="508"/>
      <c r="C278" s="509" t="n">
        <v>3</v>
      </c>
      <c r="D278" s="510" t="n">
        <f aca="false">SUMIFS(Master!$P$2:$P$1697,Master!$O$2:$O$1697,B278)</f>
        <v>0</v>
      </c>
      <c r="E278" s="497" t="n">
        <f aca="false">SUMIFS(Master!$S$2:$S$1697,Master!$O$2:$O$1697,B278)</f>
        <v>0</v>
      </c>
      <c r="F278" s="497" t="n">
        <f aca="false">IFERROR(E278/D278,0)</f>
        <v>0</v>
      </c>
      <c r="G278" s="497" t="n">
        <f aca="false">SUMIFS(Master!$V$2:$V$1697,Master!$O$2:$O$1697,B278)</f>
        <v>0</v>
      </c>
      <c r="H278" s="497" t="n">
        <f aca="false">IFERROR(G278/D278,0)</f>
        <v>0</v>
      </c>
    </row>
    <row r="279" customFormat="false" ht="15" hidden="false" customHeight="false" outlineLevel="0" collapsed="false">
      <c r="A279" s="508" t="n">
        <v>100</v>
      </c>
      <c r="B279" s="508" t="s">
        <v>1746</v>
      </c>
      <c r="C279" s="509" t="n">
        <v>9</v>
      </c>
      <c r="D279" s="510" t="n">
        <f aca="false">SUMIFS(Master!$P$2:$P$1697,Master!$O$2:$O$1697,B279)</f>
        <v>0</v>
      </c>
      <c r="E279" s="497" t="n">
        <f aca="false">SUMIFS(Master!$S$2:$S$1697,Master!$O$2:$O$1697,B279)</f>
        <v>0</v>
      </c>
      <c r="F279" s="497" t="n">
        <f aca="false">IFERROR(E279/D279,0)</f>
        <v>0</v>
      </c>
      <c r="G279" s="497" t="n">
        <f aca="false">SUMIFS(Master!$V$2:$V$1697,Master!$O$2:$O$1697,B279)</f>
        <v>0</v>
      </c>
      <c r="H279" s="497" t="n">
        <f aca="false">IFERROR(G279/D279,0)</f>
        <v>0</v>
      </c>
    </row>
    <row r="280" customFormat="false" ht="15" hidden="false" customHeight="false" outlineLevel="0" collapsed="false">
      <c r="A280" s="508" t="n">
        <v>150</v>
      </c>
      <c r="B280" s="508" t="s">
        <v>1747</v>
      </c>
      <c r="C280" s="509" t="n">
        <v>33</v>
      </c>
      <c r="D280" s="510" t="n">
        <f aca="false">SUMIFS(Master!$P$2:$P$1697,Master!$O$2:$O$1697,B280)</f>
        <v>0</v>
      </c>
      <c r="E280" s="497" t="n">
        <f aca="false">SUMIFS(Master!$S$2:$S$1697,Master!$O$2:$O$1697,B280)</f>
        <v>0</v>
      </c>
      <c r="F280" s="497" t="n">
        <f aca="false">IFERROR(E280/D280,0)</f>
        <v>0</v>
      </c>
      <c r="G280" s="497" t="n">
        <f aca="false">SUMIFS(Master!$V$2:$V$1697,Master!$O$2:$O$1697,B280)</f>
        <v>0</v>
      </c>
      <c r="H280" s="497" t="n">
        <f aca="false">IFERROR(G280/D280,0)</f>
        <v>0</v>
      </c>
    </row>
    <row r="281" customFormat="false" ht="15" hidden="false" customHeight="false" outlineLevel="0" collapsed="false">
      <c r="A281" s="508" t="n">
        <v>200</v>
      </c>
      <c r="B281" s="508" t="s">
        <v>1748</v>
      </c>
      <c r="C281" s="509" t="n">
        <v>23</v>
      </c>
      <c r="D281" s="510" t="n">
        <f aca="false">SUMIFS(Master!$P$2:$P$1697,Master!$O$2:$O$1697,B281)</f>
        <v>0</v>
      </c>
      <c r="E281" s="497" t="n">
        <f aca="false">SUMIFS(Master!$S$2:$S$1697,Master!$O$2:$O$1697,B281)</f>
        <v>0</v>
      </c>
      <c r="F281" s="497" t="n">
        <f aca="false">IFERROR(E281/D281,0)</f>
        <v>0</v>
      </c>
      <c r="G281" s="497" t="n">
        <f aca="false">SUMIFS(Master!$V$2:$V$1697,Master!$O$2:$O$1697,B281)</f>
        <v>0</v>
      </c>
      <c r="H281" s="497" t="n">
        <f aca="false">IFERROR(G281/D281,0)</f>
        <v>0</v>
      </c>
    </row>
    <row r="282" customFormat="false" ht="15" hidden="false" customHeight="false" outlineLevel="0" collapsed="false">
      <c r="A282" s="508" t="n">
        <v>250</v>
      </c>
      <c r="B282" s="508"/>
      <c r="C282" s="509" t="n">
        <v>3</v>
      </c>
      <c r="D282" s="510" t="n">
        <f aca="false">SUMIFS(Master!$P$2:$P$1697,Master!$O$2:$O$1697,B282)</f>
        <v>0</v>
      </c>
      <c r="E282" s="497" t="n">
        <f aca="false">SUMIFS(Master!$S$2:$S$1697,Master!$O$2:$O$1697,B282)</f>
        <v>0</v>
      </c>
      <c r="F282" s="497" t="n">
        <f aca="false">IFERROR(E282/D282,0)</f>
        <v>0</v>
      </c>
      <c r="G282" s="497" t="n">
        <f aca="false">SUMIFS(Master!$V$2:$V$1697,Master!$O$2:$O$1697,B282)</f>
        <v>0</v>
      </c>
      <c r="H282" s="497" t="n">
        <f aca="false">IFERROR(G282/D282,0)</f>
        <v>0</v>
      </c>
    </row>
    <row r="283" customFormat="false" ht="15" hidden="false" customHeight="false" outlineLevel="0" collapsed="false">
      <c r="A283" s="508" t="n">
        <v>300</v>
      </c>
      <c r="B283" s="508" t="s">
        <v>1749</v>
      </c>
      <c r="C283" s="509" t="n">
        <v>3</v>
      </c>
      <c r="D283" s="510" t="n">
        <f aca="false">SUMIFS(Master!$P$2:$P$1697,Master!$O$2:$O$1697,B283)</f>
        <v>0</v>
      </c>
      <c r="E283" s="497" t="n">
        <f aca="false">SUMIFS(Master!$S$2:$S$1697,Master!$O$2:$O$1697,B283)</f>
        <v>0</v>
      </c>
      <c r="F283" s="497" t="n">
        <f aca="false">IFERROR(E283/D283,0)</f>
        <v>0</v>
      </c>
      <c r="G283" s="497" t="n">
        <f aca="false">SUMIFS(Master!$V$2:$V$1697,Master!$O$2:$O$1697,B283)</f>
        <v>0</v>
      </c>
      <c r="H283" s="497" t="n">
        <f aca="false">IFERROR(G283/D283,0)</f>
        <v>0</v>
      </c>
    </row>
    <row r="284" customFormat="false" ht="15" hidden="false" customHeight="false" outlineLevel="0" collapsed="false">
      <c r="A284" s="508" t="n">
        <v>350</v>
      </c>
      <c r="B284" s="508" t="s">
        <v>1750</v>
      </c>
      <c r="C284" s="509" t="n">
        <v>15</v>
      </c>
      <c r="D284" s="510" t="n">
        <f aca="false">SUMIFS(Master!$P$2:$P$1697,Master!$O$2:$O$1697,B284)</f>
        <v>0</v>
      </c>
      <c r="E284" s="497" t="n">
        <f aca="false">SUMIFS(Master!$S$2:$S$1697,Master!$O$2:$O$1697,B284)</f>
        <v>0</v>
      </c>
      <c r="F284" s="497" t="n">
        <f aca="false">IFERROR(E284/D284,0)</f>
        <v>0</v>
      </c>
      <c r="G284" s="497" t="n">
        <f aca="false">SUMIFS(Master!$V$2:$V$1697,Master!$O$2:$O$1697,B284)</f>
        <v>0</v>
      </c>
      <c r="H284" s="497" t="n">
        <f aca="false">IFERROR(G284/D284,0)</f>
        <v>0</v>
      </c>
    </row>
    <row r="285" customFormat="false" ht="15" hidden="false" customHeight="false" outlineLevel="0" collapsed="false">
      <c r="A285" s="508" t="n">
        <v>400</v>
      </c>
      <c r="B285" s="508" t="s">
        <v>1751</v>
      </c>
      <c r="C285" s="509" t="n">
        <v>8</v>
      </c>
      <c r="D285" s="510" t="n">
        <f aca="false">SUMIFS(Master!$P$2:$P$1697,Master!$O$2:$O$1697,B285)</f>
        <v>0</v>
      </c>
      <c r="E285" s="497" t="n">
        <f aca="false">SUMIFS(Master!$S$2:$S$1697,Master!$O$2:$O$1697,B285)</f>
        <v>0</v>
      </c>
      <c r="F285" s="497" t="n">
        <f aca="false">IFERROR(E285/D285,0)</f>
        <v>0</v>
      </c>
      <c r="G285" s="497" t="n">
        <f aca="false">SUMIFS(Master!$V$2:$V$1697,Master!$O$2:$O$1697,B285)</f>
        <v>0</v>
      </c>
      <c r="H285" s="497" t="n">
        <f aca="false">IFERROR(G285/D285,0)</f>
        <v>0</v>
      </c>
    </row>
    <row r="286" customFormat="false" ht="15" hidden="false" customHeight="false" outlineLevel="0" collapsed="false">
      <c r="A286" s="508" t="n">
        <v>500</v>
      </c>
      <c r="B286" s="508" t="s">
        <v>1752</v>
      </c>
      <c r="C286" s="509" t="n">
        <v>1</v>
      </c>
      <c r="D286" s="510" t="n">
        <f aca="false">SUMIFS(Master!$P$2:$P$1697,Master!$O$2:$O$1697,B286)</f>
        <v>0</v>
      </c>
      <c r="E286" s="497" t="n">
        <f aca="false">SUMIFS(Master!$S$2:$S$1697,Master!$O$2:$O$1697,B286)</f>
        <v>0</v>
      </c>
      <c r="F286" s="497" t="n">
        <f aca="false">IFERROR(E286/D286,0)</f>
        <v>0</v>
      </c>
      <c r="G286" s="497" t="n">
        <f aca="false">SUMIFS(Master!$V$2:$V$1697,Master!$O$2:$O$1697,B286)</f>
        <v>0</v>
      </c>
      <c r="H286" s="497" t="n">
        <f aca="false">IFERROR(G286/D286,0)</f>
        <v>0</v>
      </c>
    </row>
    <row r="287" customFormat="false" ht="15" hidden="false" customHeight="false" outlineLevel="0" collapsed="false">
      <c r="A287" s="508" t="n">
        <v>600</v>
      </c>
      <c r="B287" s="508" t="s">
        <v>1753</v>
      </c>
      <c r="C287" s="509" t="n">
        <v>1</v>
      </c>
      <c r="D287" s="510" t="n">
        <f aca="false">SUMIFS(Master!$P$2:$P$1697,Master!$O$2:$O$1697,B287)</f>
        <v>0</v>
      </c>
      <c r="E287" s="497" t="n">
        <f aca="false">SUMIFS(Master!$S$2:$S$1697,Master!$O$2:$O$1697,B287)</f>
        <v>0</v>
      </c>
      <c r="F287" s="497" t="n">
        <f aca="false">IFERROR(E287/D287,0)</f>
        <v>0</v>
      </c>
      <c r="G287" s="497" t="n">
        <f aca="false">SUMIFS(Master!$V$2:$V$1697,Master!$O$2:$O$1697,B287)</f>
        <v>0</v>
      </c>
      <c r="H287" s="497" t="n">
        <f aca="false">IFERROR(G287/D287,0)</f>
        <v>0</v>
      </c>
    </row>
    <row r="288" customFormat="false" ht="15" hidden="false" customHeight="false" outlineLevel="0" collapsed="false">
      <c r="A288" s="508" t="n">
        <v>800</v>
      </c>
      <c r="B288" s="508" t="s">
        <v>1754</v>
      </c>
      <c r="C288" s="509" t="n">
        <v>1</v>
      </c>
      <c r="D288" s="510" t="n">
        <f aca="false">SUMIFS(Master!$P$2:$P$1697,Master!$O$2:$O$1697,B288)</f>
        <v>0</v>
      </c>
      <c r="E288" s="497" t="n">
        <f aca="false">SUMIFS(Master!$S$2:$S$1697,Master!$O$2:$O$1697,B288)</f>
        <v>0</v>
      </c>
      <c r="F288" s="497" t="n">
        <f aca="false">IFERROR(E288/D288,0)</f>
        <v>0</v>
      </c>
      <c r="G288" s="497" t="n">
        <f aca="false">SUMIFS(Master!$V$2:$V$1697,Master!$O$2:$O$1697,B288)</f>
        <v>0</v>
      </c>
      <c r="H288" s="497" t="n">
        <f aca="false">IFERROR(G288/D288,0)</f>
        <v>0</v>
      </c>
    </row>
    <row r="289" customFormat="false" ht="15" hidden="false" customHeight="false" outlineLevel="0" collapsed="false">
      <c r="A289" s="508" t="n">
        <v>1000</v>
      </c>
      <c r="B289" s="508" t="s">
        <v>1755</v>
      </c>
      <c r="C289" s="509" t="n">
        <v>1</v>
      </c>
      <c r="D289" s="510" t="n">
        <f aca="false">SUMIFS(Master!$P$2:$P$1697,Master!$O$2:$O$1697,B289)</f>
        <v>0</v>
      </c>
      <c r="E289" s="497" t="n">
        <f aca="false">SUMIFS(Master!$S$2:$S$1697,Master!$O$2:$O$1697,B289)</f>
        <v>0</v>
      </c>
      <c r="F289" s="497" t="n">
        <f aca="false">IFERROR(E289/D289,0)</f>
        <v>0</v>
      </c>
      <c r="G289" s="497" t="n">
        <f aca="false">SUMIFS(Master!$V$2:$V$1697,Master!$O$2:$O$1697,B289)</f>
        <v>0</v>
      </c>
      <c r="H289" s="497" t="n">
        <f aca="false">IFERROR(G289/D289,0)</f>
        <v>0</v>
      </c>
    </row>
    <row r="290" customFormat="false" ht="15" hidden="false" customHeight="false" outlineLevel="0" collapsed="false">
      <c r="A290" s="514" t="s">
        <v>1756</v>
      </c>
      <c r="B290" s="514"/>
      <c r="C290" s="509"/>
      <c r="D290" s="510" t="n">
        <f aca="false">SUMIFS(Master!$P$2:$P$1697,Master!$O$2:$O$1697,B290)</f>
        <v>0</v>
      </c>
      <c r="E290" s="497" t="n">
        <f aca="false">SUMIFS(Master!$S$2:$S$1697,Master!$O$2:$O$1697,B290)</f>
        <v>0</v>
      </c>
      <c r="F290" s="497" t="n">
        <f aca="false">IFERROR(E290/D290,0)</f>
        <v>0</v>
      </c>
      <c r="G290" s="497" t="n">
        <f aca="false">SUMIFS(Master!$V$2:$V$1697,Master!$O$2:$O$1697,B290)</f>
        <v>0</v>
      </c>
      <c r="H290" s="497" t="n">
        <f aca="false">IFERROR(G290/D290,0)</f>
        <v>0</v>
      </c>
    </row>
    <row r="291" customFormat="false" ht="15" hidden="false" customHeight="false" outlineLevel="0" collapsed="false">
      <c r="A291" s="508" t="n">
        <v>40</v>
      </c>
      <c r="B291" s="508" t="s">
        <v>1757</v>
      </c>
      <c r="C291" s="509" t="n">
        <v>2</v>
      </c>
      <c r="D291" s="510" t="n">
        <f aca="false">SUMIFS(Master!$P$2:$P$1697,Master!$O$2:$O$1697,B291)</f>
        <v>0</v>
      </c>
      <c r="E291" s="497" t="n">
        <f aca="false">SUMIFS(Master!$S$2:$S$1697,Master!$O$2:$O$1697,B291)</f>
        <v>0</v>
      </c>
      <c r="F291" s="497" t="n">
        <f aca="false">IFERROR(E291/D291,0)</f>
        <v>0</v>
      </c>
      <c r="G291" s="497" t="n">
        <f aca="false">SUMIFS(Master!$V$2:$V$1697,Master!$O$2:$O$1697,B291)</f>
        <v>0</v>
      </c>
      <c r="H291" s="497" t="n">
        <f aca="false">IFERROR(G291/D291,0)</f>
        <v>0</v>
      </c>
    </row>
    <row r="292" customFormat="false" ht="15" hidden="false" customHeight="false" outlineLevel="0" collapsed="false">
      <c r="A292" s="508" t="n">
        <v>50</v>
      </c>
      <c r="B292" s="508"/>
      <c r="C292" s="509" t="n">
        <v>15</v>
      </c>
      <c r="D292" s="510" t="n">
        <f aca="false">SUMIFS(Master!$P$2:$P$1697,Master!$O$2:$O$1697,B292)</f>
        <v>0</v>
      </c>
      <c r="E292" s="497" t="n">
        <f aca="false">SUMIFS(Master!$S$2:$S$1697,Master!$O$2:$O$1697,B292)</f>
        <v>0</v>
      </c>
      <c r="F292" s="497" t="n">
        <f aca="false">IFERROR(E292/D292,0)</f>
        <v>0</v>
      </c>
      <c r="G292" s="497" t="n">
        <f aca="false">SUMIFS(Master!$V$2:$V$1697,Master!$O$2:$O$1697,B292)</f>
        <v>0</v>
      </c>
      <c r="H292" s="497" t="n">
        <f aca="false">IFERROR(G292/D292,0)</f>
        <v>0</v>
      </c>
    </row>
    <row r="293" customFormat="false" ht="15" hidden="false" customHeight="false" outlineLevel="0" collapsed="false">
      <c r="A293" s="508" t="n">
        <v>65</v>
      </c>
      <c r="B293" s="508"/>
      <c r="C293" s="515" t="n">
        <v>17</v>
      </c>
      <c r="D293" s="510" t="n">
        <f aca="false">SUMIFS(Master!$P$2:$P$1697,Master!$O$2:$O$1697,B293)</f>
        <v>0</v>
      </c>
      <c r="E293" s="497" t="n">
        <f aca="false">SUMIFS(Master!$S$2:$S$1697,Master!$O$2:$O$1697,B293)</f>
        <v>0</v>
      </c>
      <c r="F293" s="497" t="n">
        <f aca="false">IFERROR(E293/D293,0)</f>
        <v>0</v>
      </c>
      <c r="G293" s="497" t="n">
        <f aca="false">SUMIFS(Master!$V$2:$V$1697,Master!$O$2:$O$1697,B293)</f>
        <v>0</v>
      </c>
      <c r="H293" s="497" t="n">
        <f aca="false">IFERROR(G293/D293,0)</f>
        <v>0</v>
      </c>
    </row>
    <row r="294" customFormat="false" ht="15" hidden="false" customHeight="false" outlineLevel="0" collapsed="false">
      <c r="A294" s="508" t="n">
        <v>75</v>
      </c>
      <c r="B294" s="508" t="s">
        <v>1758</v>
      </c>
      <c r="C294" s="509" t="n">
        <v>17</v>
      </c>
      <c r="D294" s="510" t="n">
        <f aca="false">SUMIFS(Master!$P$2:$P$1697,Master!$O$2:$O$1697,B294)</f>
        <v>0</v>
      </c>
      <c r="E294" s="497" t="n">
        <f aca="false">SUMIFS(Master!$S$2:$S$1697,Master!$O$2:$O$1697,B294)</f>
        <v>0</v>
      </c>
      <c r="F294" s="497" t="n">
        <f aca="false">IFERROR(E294/D294,0)</f>
        <v>0</v>
      </c>
      <c r="G294" s="497" t="n">
        <f aca="false">SUMIFS(Master!$V$2:$V$1697,Master!$O$2:$O$1697,B294)</f>
        <v>0</v>
      </c>
      <c r="H294" s="497" t="n">
        <f aca="false">IFERROR(G294/D294,0)</f>
        <v>0</v>
      </c>
    </row>
    <row r="295" customFormat="false" ht="15" hidden="false" customHeight="false" outlineLevel="0" collapsed="false">
      <c r="A295" s="508" t="n">
        <v>90</v>
      </c>
      <c r="B295" s="508" t="s">
        <v>1759</v>
      </c>
      <c r="C295" s="509" t="n">
        <v>13</v>
      </c>
      <c r="D295" s="510" t="n">
        <f aca="false">SUMIFS(Master!$P$2:$P$1697,Master!$O$2:$O$1697,B295)</f>
        <v>0</v>
      </c>
      <c r="E295" s="497" t="n">
        <f aca="false">SUMIFS(Master!$S$2:$S$1697,Master!$O$2:$O$1697,B295)</f>
        <v>0</v>
      </c>
      <c r="F295" s="497" t="n">
        <f aca="false">IFERROR(E295/D295,0)</f>
        <v>0</v>
      </c>
      <c r="G295" s="497" t="n">
        <f aca="false">SUMIFS(Master!$V$2:$V$1697,Master!$O$2:$O$1697,B295)</f>
        <v>0</v>
      </c>
      <c r="H295" s="497" t="n">
        <f aca="false">IFERROR(G295/D295,0)</f>
        <v>0</v>
      </c>
    </row>
    <row r="296" customFormat="false" ht="15" hidden="false" customHeight="false" outlineLevel="0" collapsed="false">
      <c r="A296" s="508" t="n">
        <v>100</v>
      </c>
      <c r="B296" s="508"/>
      <c r="C296" s="509" t="n">
        <v>157</v>
      </c>
      <c r="D296" s="510" t="n">
        <f aca="false">SUMIFS(Master!$P$2:$P$1697,Master!$O$2:$O$1697,B296)</f>
        <v>0</v>
      </c>
      <c r="E296" s="497" t="n">
        <f aca="false">SUMIFS(Master!$S$2:$S$1697,Master!$O$2:$O$1697,B296)</f>
        <v>0</v>
      </c>
      <c r="F296" s="497" t="n">
        <f aca="false">IFERROR(E296/D296,0)</f>
        <v>0</v>
      </c>
      <c r="G296" s="497" t="n">
        <f aca="false">SUMIFS(Master!$V$2:$V$1697,Master!$O$2:$O$1697,B296)</f>
        <v>0</v>
      </c>
      <c r="H296" s="497" t="n">
        <f aca="false">IFERROR(G296/D296,0)</f>
        <v>0</v>
      </c>
    </row>
    <row r="297" customFormat="false" ht="15" hidden="false" customHeight="false" outlineLevel="0" collapsed="false">
      <c r="A297" s="508" t="n">
        <v>125</v>
      </c>
      <c r="B297" s="508" t="s">
        <v>1760</v>
      </c>
      <c r="C297" s="509" t="n">
        <v>15</v>
      </c>
      <c r="D297" s="510" t="n">
        <f aca="false">SUMIFS(Master!$P$2:$P$1697,Master!$O$2:$O$1697,B297)</f>
        <v>0</v>
      </c>
      <c r="E297" s="497" t="n">
        <f aca="false">SUMIFS(Master!$S$2:$S$1697,Master!$O$2:$O$1697,B297)</f>
        <v>0</v>
      </c>
      <c r="F297" s="497" t="n">
        <f aca="false">IFERROR(E297/D297,0)</f>
        <v>0</v>
      </c>
      <c r="G297" s="497" t="n">
        <f aca="false">SUMIFS(Master!$V$2:$V$1697,Master!$O$2:$O$1697,B297)</f>
        <v>0</v>
      </c>
      <c r="H297" s="497" t="n">
        <f aca="false">IFERROR(G297/D297,0)</f>
        <v>0</v>
      </c>
    </row>
    <row r="298" customFormat="false" ht="15" hidden="false" customHeight="false" outlineLevel="0" collapsed="false">
      <c r="A298" s="508" t="n">
        <v>150</v>
      </c>
      <c r="B298" s="508"/>
      <c r="C298" s="509" t="n">
        <v>63</v>
      </c>
      <c r="D298" s="510" t="n">
        <f aca="false">SUMIFS(Master!$P$2:$P$1697,Master!$O$2:$O$1697,B298)</f>
        <v>0</v>
      </c>
      <c r="E298" s="497" t="n">
        <f aca="false">SUMIFS(Master!$S$2:$S$1697,Master!$O$2:$O$1697,B298)</f>
        <v>0</v>
      </c>
      <c r="F298" s="497" t="n">
        <f aca="false">IFERROR(E298/D298,0)</f>
        <v>0</v>
      </c>
      <c r="G298" s="497" t="n">
        <f aca="false">SUMIFS(Master!$V$2:$V$1697,Master!$O$2:$O$1697,B298)</f>
        <v>0</v>
      </c>
      <c r="H298" s="497" t="n">
        <f aca="false">IFERROR(G298/D298,0)</f>
        <v>0</v>
      </c>
    </row>
    <row r="299" customFormat="false" ht="15" hidden="false" customHeight="false" outlineLevel="0" collapsed="false">
      <c r="A299" s="508" t="n">
        <v>200</v>
      </c>
      <c r="B299" s="508" t="s">
        <v>1761</v>
      </c>
      <c r="C299" s="509" t="n">
        <v>31</v>
      </c>
      <c r="D299" s="510" t="n">
        <f aca="false">SUMIFS(Master!$P$2:$P$1697,Master!$O$2:$O$1697,B299)</f>
        <v>0</v>
      </c>
      <c r="E299" s="497" t="n">
        <f aca="false">SUMIFS(Master!$S$2:$S$1697,Master!$O$2:$O$1697,B299)</f>
        <v>0</v>
      </c>
      <c r="F299" s="497" t="n">
        <f aca="false">IFERROR(E299/D299,0)</f>
        <v>0</v>
      </c>
      <c r="G299" s="497" t="n">
        <f aca="false">SUMIFS(Master!$V$2:$V$1697,Master!$O$2:$O$1697,B299)</f>
        <v>0</v>
      </c>
      <c r="H299" s="497" t="n">
        <f aca="false">IFERROR(G299/D299,0)</f>
        <v>0</v>
      </c>
    </row>
    <row r="300" customFormat="false" ht="15" hidden="false" customHeight="false" outlineLevel="0" collapsed="false">
      <c r="A300" s="508" t="n">
        <v>225</v>
      </c>
      <c r="B300" s="508" t="s">
        <v>1762</v>
      </c>
      <c r="C300" s="509" t="n">
        <v>31</v>
      </c>
      <c r="D300" s="510" t="n">
        <f aca="false">SUMIFS(Master!$P$2:$P$1697,Master!$O$2:$O$1697,B300)</f>
        <v>0</v>
      </c>
      <c r="E300" s="497" t="n">
        <f aca="false">SUMIFS(Master!$S$2:$S$1697,Master!$O$2:$O$1697,B300)</f>
        <v>0</v>
      </c>
      <c r="F300" s="497" t="n">
        <f aca="false">IFERROR(E300/D300,0)</f>
        <v>0</v>
      </c>
      <c r="G300" s="497" t="n">
        <f aca="false">SUMIFS(Master!$V$2:$V$1697,Master!$O$2:$O$1697,B300)</f>
        <v>0</v>
      </c>
      <c r="H300" s="497" t="n">
        <f aca="false">IFERROR(G300/D300,0)</f>
        <v>0</v>
      </c>
    </row>
    <row r="301" customFormat="false" ht="15" hidden="false" customHeight="false" outlineLevel="0" collapsed="false">
      <c r="A301" s="508" t="n">
        <v>355</v>
      </c>
      <c r="B301" s="508" t="s">
        <v>1763</v>
      </c>
      <c r="C301" s="509" t="n">
        <v>33</v>
      </c>
      <c r="D301" s="510" t="n">
        <f aca="false">SUMIFS(Master!$P$2:$P$1697,Master!$O$2:$O$1697,B301)</f>
        <v>0</v>
      </c>
      <c r="E301" s="497" t="n">
        <f aca="false">SUMIFS(Master!$S$2:$S$1697,Master!$O$2:$O$1697,B301)</f>
        <v>0</v>
      </c>
      <c r="F301" s="497" t="n">
        <f aca="false">IFERROR(E301/D301,0)</f>
        <v>0</v>
      </c>
      <c r="G301" s="497" t="n">
        <f aca="false">SUMIFS(Master!$V$2:$V$1697,Master!$O$2:$O$1697,B301)</f>
        <v>0</v>
      </c>
      <c r="H301" s="497" t="n">
        <f aca="false">IFERROR(G301/D301,0)</f>
        <v>0</v>
      </c>
    </row>
    <row r="302" customFormat="false" ht="15" hidden="false" customHeight="false" outlineLevel="0" collapsed="false">
      <c r="A302" s="508" t="n">
        <v>400</v>
      </c>
      <c r="B302" s="508"/>
      <c r="C302" s="509" t="n">
        <v>3</v>
      </c>
      <c r="D302" s="510" t="n">
        <f aca="false">SUMIFS(Master!$P$2:$P$1697,Master!$O$2:$O$1697,B302)</f>
        <v>0</v>
      </c>
      <c r="E302" s="497" t="n">
        <f aca="false">SUMIFS(Master!$S$2:$S$1697,Master!$O$2:$O$1697,B302)</f>
        <v>0</v>
      </c>
      <c r="F302" s="497" t="n">
        <f aca="false">IFERROR(E302/D302,0)</f>
        <v>0</v>
      </c>
      <c r="G302" s="497" t="n">
        <f aca="false">SUMIFS(Master!$V$2:$V$1697,Master!$O$2:$O$1697,B302)</f>
        <v>0</v>
      </c>
      <c r="H302" s="497" t="n">
        <f aca="false">IFERROR(G302/D302,0)</f>
        <v>0</v>
      </c>
    </row>
    <row r="303" customFormat="false" ht="15" hidden="false" customHeight="false" outlineLevel="0" collapsed="false">
      <c r="A303" s="505" t="s">
        <v>1764</v>
      </c>
      <c r="B303" s="505"/>
      <c r="C303" s="509"/>
      <c r="D303" s="510" t="n">
        <f aca="false">SUMIFS(Master!$P$2:$P$1697,Master!$O$2:$O$1697,B303)</f>
        <v>0</v>
      </c>
      <c r="E303" s="497" t="n">
        <f aca="false">SUMIFS(Master!$S$2:$S$1697,Master!$O$2:$O$1697,B303)</f>
        <v>0</v>
      </c>
      <c r="F303" s="497" t="n">
        <f aca="false">IFERROR(E303/D303,0)</f>
        <v>0</v>
      </c>
      <c r="G303" s="497" t="n">
        <f aca="false">SUMIFS(Master!$V$2:$V$1697,Master!$O$2:$O$1697,B303)</f>
        <v>0</v>
      </c>
      <c r="H303" s="497" t="n">
        <f aca="false">IFERROR(G303/D303,0)</f>
        <v>0</v>
      </c>
    </row>
    <row r="304" customFormat="false" ht="15" hidden="false" customHeight="false" outlineLevel="0" collapsed="false">
      <c r="A304" s="501" t="s">
        <v>1765</v>
      </c>
      <c r="B304" s="501"/>
      <c r="C304" s="509"/>
      <c r="D304" s="510" t="n">
        <f aca="false">SUMIFS(Master!$P$2:$P$1697,Master!$O$2:$O$1697,B304)</f>
        <v>0</v>
      </c>
      <c r="E304" s="497" t="n">
        <f aca="false">SUMIFS(Master!$S$2:$S$1697,Master!$O$2:$O$1697,B304)</f>
        <v>0</v>
      </c>
      <c r="F304" s="497" t="n">
        <f aca="false">IFERROR(E304/D304,0)</f>
        <v>0</v>
      </c>
      <c r="G304" s="497" t="n">
        <f aca="false">SUMIFS(Master!$V$2:$V$1697,Master!$O$2:$O$1697,B304)</f>
        <v>0</v>
      </c>
      <c r="H304" s="497" t="n">
        <f aca="false">IFERROR(G304/D304,0)</f>
        <v>0</v>
      </c>
    </row>
    <row r="305" customFormat="false" ht="15" hidden="false" customHeight="false" outlineLevel="0" collapsed="false">
      <c r="A305" s="508" t="n">
        <v>50</v>
      </c>
      <c r="B305" s="508" t="s">
        <v>1766</v>
      </c>
      <c r="C305" s="509"/>
      <c r="D305" s="510" t="n">
        <f aca="false">SUMIFS(Master!$P$2:$P$1697,Master!$O$2:$O$1697,B305)</f>
        <v>0</v>
      </c>
      <c r="E305" s="497" t="n">
        <f aca="false">SUMIFS(Master!$S$2:$S$1697,Master!$O$2:$O$1697,B305)</f>
        <v>0</v>
      </c>
      <c r="F305" s="497" t="n">
        <f aca="false">IFERROR(E305/D305,0)</f>
        <v>0</v>
      </c>
      <c r="G305" s="497" t="n">
        <f aca="false">SUMIFS(Master!$V$2:$V$1697,Master!$O$2:$O$1697,B305)</f>
        <v>0</v>
      </c>
      <c r="H305" s="497" t="n">
        <f aca="false">IFERROR(G305/D305,0)</f>
        <v>0</v>
      </c>
    </row>
    <row r="306" customFormat="false" ht="15" hidden="false" customHeight="false" outlineLevel="0" collapsed="false">
      <c r="A306" s="508" t="n">
        <v>75</v>
      </c>
      <c r="B306" s="508" t="s">
        <v>1767</v>
      </c>
      <c r="C306" s="509"/>
      <c r="D306" s="510" t="n">
        <f aca="false">SUMIFS(Master!$P$2:$P$1697,Master!$O$2:$O$1697,B306)</f>
        <v>0</v>
      </c>
      <c r="E306" s="497" t="n">
        <f aca="false">SUMIFS(Master!$S$2:$S$1697,Master!$O$2:$O$1697,B306)</f>
        <v>0</v>
      </c>
      <c r="F306" s="497" t="n">
        <f aca="false">IFERROR(E306/D306,0)</f>
        <v>0</v>
      </c>
      <c r="G306" s="497" t="n">
        <f aca="false">SUMIFS(Master!$V$2:$V$1697,Master!$O$2:$O$1697,B306)</f>
        <v>0</v>
      </c>
      <c r="H306" s="497" t="n">
        <f aca="false">IFERROR(G306/D306,0)</f>
        <v>0</v>
      </c>
    </row>
    <row r="307" customFormat="false" ht="15" hidden="false" customHeight="false" outlineLevel="0" collapsed="false">
      <c r="A307" s="508" t="n">
        <v>90</v>
      </c>
      <c r="B307" s="511" t="s">
        <v>1768</v>
      </c>
      <c r="C307" s="509"/>
      <c r="D307" s="510" t="n">
        <f aca="false">SUMIFS(Master!$P$2:$P$1697,Master!$O$2:$O$1697,B307)</f>
        <v>0</v>
      </c>
      <c r="E307" s="497" t="n">
        <f aca="false">SUMIFS(Master!$S$2:$S$1697,Master!$O$2:$O$1697,B307)</f>
        <v>0</v>
      </c>
      <c r="F307" s="497" t="n">
        <f aca="false">IFERROR(E307/D307,0)</f>
        <v>0</v>
      </c>
      <c r="G307" s="497" t="n">
        <f aca="false">SUMIFS(Master!$V$2:$V$1697,Master!$O$2:$O$1697,B307)</f>
        <v>0</v>
      </c>
      <c r="H307" s="497" t="n">
        <f aca="false">IFERROR(G307/D307,0)</f>
        <v>0</v>
      </c>
    </row>
    <row r="308" customFormat="false" ht="15" hidden="false" customHeight="false" outlineLevel="0" collapsed="false">
      <c r="A308" s="508" t="n">
        <v>100</v>
      </c>
      <c r="B308" s="508" t="s">
        <v>1769</v>
      </c>
      <c r="C308" s="509" t="n">
        <v>4</v>
      </c>
      <c r="D308" s="510" t="n">
        <f aca="false">SUMIFS(Master!$P$2:$P$1697,Master!$O$2:$O$1697,B308)</f>
        <v>0</v>
      </c>
      <c r="E308" s="497" t="n">
        <f aca="false">SUMIFS(Master!$S$2:$S$1697,Master!$O$2:$O$1697,B308)</f>
        <v>0</v>
      </c>
      <c r="F308" s="497" t="n">
        <f aca="false">IFERROR(E308/D308,0)</f>
        <v>0</v>
      </c>
      <c r="G308" s="497" t="n">
        <f aca="false">SUMIFS(Master!$V$2:$V$1697,Master!$O$2:$O$1697,B308)</f>
        <v>0</v>
      </c>
      <c r="H308" s="497" t="n">
        <f aca="false">IFERROR(G308/D308,0)</f>
        <v>0</v>
      </c>
    </row>
    <row r="309" customFormat="false" ht="15" hidden="false" customHeight="false" outlineLevel="0" collapsed="false">
      <c r="A309" s="508" t="n">
        <v>110</v>
      </c>
      <c r="B309" s="508"/>
      <c r="C309" s="509"/>
      <c r="D309" s="510" t="n">
        <f aca="false">SUMIFS(Master!$P$2:$P$1697,Master!$O$2:$O$1697,B309)</f>
        <v>0</v>
      </c>
      <c r="E309" s="497" t="n">
        <f aca="false">SUMIFS(Master!$S$2:$S$1697,Master!$O$2:$O$1697,B309)</f>
        <v>0</v>
      </c>
      <c r="F309" s="497" t="n">
        <f aca="false">IFERROR(E309/D309,0)</f>
        <v>0</v>
      </c>
      <c r="G309" s="497" t="n">
        <f aca="false">SUMIFS(Master!$V$2:$V$1697,Master!$O$2:$O$1697,B309)</f>
        <v>0</v>
      </c>
      <c r="H309" s="497" t="n">
        <f aca="false">IFERROR(G309/D309,0)</f>
        <v>0</v>
      </c>
    </row>
    <row r="310" customFormat="false" ht="15" hidden="false" customHeight="false" outlineLevel="0" collapsed="false">
      <c r="A310" s="508" t="n">
        <v>125</v>
      </c>
      <c r="B310" s="508" t="s">
        <v>1770</v>
      </c>
      <c r="C310" s="509"/>
      <c r="D310" s="510" t="n">
        <f aca="false">SUMIFS(Master!$P$2:$P$1697,Master!$O$2:$O$1697,B310)</f>
        <v>0</v>
      </c>
      <c r="E310" s="497" t="n">
        <f aca="false">SUMIFS(Master!$S$2:$S$1697,Master!$O$2:$O$1697,B310)</f>
        <v>0</v>
      </c>
      <c r="F310" s="497" t="n">
        <f aca="false">IFERROR(E310/D310,0)</f>
        <v>0</v>
      </c>
      <c r="G310" s="497" t="n">
        <f aca="false">SUMIFS(Master!$V$2:$V$1697,Master!$O$2:$O$1697,B310)</f>
        <v>0</v>
      </c>
      <c r="H310" s="497" t="n">
        <f aca="false">IFERROR(G310/D310,0)</f>
        <v>0</v>
      </c>
    </row>
    <row r="311" customFormat="false" ht="15" hidden="false" customHeight="false" outlineLevel="0" collapsed="false">
      <c r="A311" s="508" t="n">
        <v>150</v>
      </c>
      <c r="B311" s="508"/>
      <c r="C311" s="509" t="n">
        <v>8</v>
      </c>
      <c r="D311" s="510" t="n">
        <f aca="false">SUMIFS(Master!$P$2:$P$1697,Master!$O$2:$O$1697,B311)</f>
        <v>0</v>
      </c>
      <c r="E311" s="497" t="n">
        <f aca="false">SUMIFS(Master!$S$2:$S$1697,Master!$O$2:$O$1697,B311)</f>
        <v>0</v>
      </c>
      <c r="F311" s="497" t="n">
        <f aca="false">IFERROR(E311/D311,0)</f>
        <v>0</v>
      </c>
      <c r="G311" s="497" t="n">
        <f aca="false">SUMIFS(Master!$V$2:$V$1697,Master!$O$2:$O$1697,B311)</f>
        <v>0</v>
      </c>
      <c r="H311" s="497" t="n">
        <f aca="false">IFERROR(G311/D311,0)</f>
        <v>0</v>
      </c>
    </row>
    <row r="312" customFormat="false" ht="15" hidden="false" customHeight="false" outlineLevel="0" collapsed="false">
      <c r="A312" s="508" t="n">
        <v>200</v>
      </c>
      <c r="B312" s="508" t="s">
        <v>1771</v>
      </c>
      <c r="C312" s="509" t="n">
        <v>8</v>
      </c>
      <c r="D312" s="510" t="n">
        <f aca="false">SUMIFS(Master!$P$2:$P$1697,Master!$O$2:$O$1697,B312)</f>
        <v>0</v>
      </c>
      <c r="E312" s="497" t="n">
        <f aca="false">SUMIFS(Master!$S$2:$S$1697,Master!$O$2:$O$1697,B312)</f>
        <v>0</v>
      </c>
      <c r="F312" s="497" t="n">
        <f aca="false">IFERROR(E312/D312,0)</f>
        <v>0</v>
      </c>
      <c r="G312" s="497" t="n">
        <f aca="false">SUMIFS(Master!$V$2:$V$1697,Master!$O$2:$O$1697,B312)</f>
        <v>0</v>
      </c>
      <c r="H312" s="497" t="n">
        <f aca="false">IFERROR(G312/D312,0)</f>
        <v>0</v>
      </c>
    </row>
    <row r="313" customFormat="false" ht="15" hidden="false" customHeight="false" outlineLevel="0" collapsed="false">
      <c r="A313" s="508" t="n">
        <v>225</v>
      </c>
      <c r="B313" s="511" t="s">
        <v>1772</v>
      </c>
      <c r="C313" s="509"/>
      <c r="D313" s="510" t="n">
        <f aca="false">SUMIFS(Master!$P$2:$P$1697,Master!$O$2:$O$1697,B313)</f>
        <v>0</v>
      </c>
      <c r="E313" s="497" t="n">
        <f aca="false">SUMIFS(Master!$S$2:$S$1697,Master!$O$2:$O$1697,B313)</f>
        <v>0</v>
      </c>
      <c r="F313" s="497" t="n">
        <f aca="false">IFERROR(E313/D313,0)</f>
        <v>0</v>
      </c>
      <c r="G313" s="497" t="n">
        <f aca="false">SUMIFS(Master!$V$2:$V$1697,Master!$O$2:$O$1697,B313)</f>
        <v>0</v>
      </c>
      <c r="H313" s="497" t="n">
        <f aca="false">IFERROR(G313/D313,0)</f>
        <v>0</v>
      </c>
    </row>
    <row r="314" customFormat="false" ht="15" hidden="false" customHeight="false" outlineLevel="0" collapsed="false">
      <c r="A314" s="508" t="n">
        <v>300</v>
      </c>
      <c r="B314" s="508"/>
      <c r="C314" s="509" t="n">
        <v>6</v>
      </c>
      <c r="D314" s="510" t="n">
        <f aca="false">SUMIFS(Master!$P$2:$P$1697,Master!$O$2:$O$1697,B314)</f>
        <v>0</v>
      </c>
      <c r="E314" s="497" t="n">
        <f aca="false">SUMIFS(Master!$S$2:$S$1697,Master!$O$2:$O$1697,B314)</f>
        <v>0</v>
      </c>
      <c r="F314" s="497" t="n">
        <f aca="false">IFERROR(E314/D314,0)</f>
        <v>0</v>
      </c>
      <c r="G314" s="497" t="n">
        <f aca="false">SUMIFS(Master!$V$2:$V$1697,Master!$O$2:$O$1697,B314)</f>
        <v>0</v>
      </c>
      <c r="H314" s="497" t="n">
        <f aca="false">IFERROR(G314/D314,0)</f>
        <v>0</v>
      </c>
    </row>
    <row r="315" customFormat="false" ht="15" hidden="false" customHeight="false" outlineLevel="0" collapsed="false">
      <c r="A315" s="508" t="n">
        <v>315</v>
      </c>
      <c r="B315" s="508" t="s">
        <v>1773</v>
      </c>
      <c r="C315" s="509"/>
      <c r="D315" s="510" t="n">
        <f aca="false">SUMIFS(Master!$P$2:$P$1697,Master!$O$2:$O$1697,B315)</f>
        <v>0</v>
      </c>
      <c r="E315" s="497" t="n">
        <f aca="false">SUMIFS(Master!$S$2:$S$1697,Master!$O$2:$O$1697,B315)</f>
        <v>0</v>
      </c>
      <c r="F315" s="497" t="n">
        <f aca="false">IFERROR(E315/D315,0)</f>
        <v>0</v>
      </c>
      <c r="G315" s="497" t="n">
        <f aca="false">SUMIFS(Master!$V$2:$V$1697,Master!$O$2:$O$1697,B315)</f>
        <v>0</v>
      </c>
      <c r="H315" s="497" t="n">
        <f aca="false">IFERROR(G315/D315,0)</f>
        <v>0</v>
      </c>
    </row>
    <row r="316" customFormat="false" ht="15" hidden="false" customHeight="false" outlineLevel="0" collapsed="false">
      <c r="A316" s="508" t="n">
        <v>350</v>
      </c>
      <c r="B316" s="508"/>
      <c r="C316" s="509" t="n">
        <v>8</v>
      </c>
      <c r="D316" s="510" t="n">
        <f aca="false">SUMIFS(Master!$P$2:$P$1697,Master!$O$2:$O$1697,B316)</f>
        <v>0</v>
      </c>
      <c r="E316" s="497" t="n">
        <f aca="false">SUMIFS(Master!$S$2:$S$1697,Master!$O$2:$O$1697,B316)</f>
        <v>0</v>
      </c>
      <c r="F316" s="497" t="n">
        <f aca="false">IFERROR(E316/D316,0)</f>
        <v>0</v>
      </c>
      <c r="G316" s="497" t="n">
        <f aca="false">SUMIFS(Master!$V$2:$V$1697,Master!$O$2:$O$1697,B316)</f>
        <v>0</v>
      </c>
      <c r="H316" s="497" t="n">
        <f aca="false">IFERROR(G316/D316,0)</f>
        <v>0</v>
      </c>
    </row>
    <row r="317" customFormat="false" ht="15" hidden="false" customHeight="false" outlineLevel="0" collapsed="false">
      <c r="A317" s="508" t="n">
        <v>355</v>
      </c>
      <c r="B317" s="508" t="s">
        <v>1774</v>
      </c>
      <c r="C317" s="509"/>
      <c r="D317" s="510" t="n">
        <f aca="false">SUMIFS(Master!$P$2:$P$1697,Master!$O$2:$O$1697,B317)</f>
        <v>0</v>
      </c>
      <c r="E317" s="497" t="n">
        <f aca="false">SUMIFS(Master!$S$2:$S$1697,Master!$O$2:$O$1697,B317)</f>
        <v>0</v>
      </c>
      <c r="F317" s="497" t="n">
        <f aca="false">IFERROR(E317/D317,0)</f>
        <v>0</v>
      </c>
      <c r="G317" s="497" t="n">
        <f aca="false">SUMIFS(Master!$V$2:$V$1697,Master!$O$2:$O$1697,B317)</f>
        <v>0</v>
      </c>
      <c r="H317" s="497" t="n">
        <f aca="false">IFERROR(G317/D317,0)</f>
        <v>0</v>
      </c>
    </row>
    <row r="318" customFormat="false" ht="15" hidden="false" customHeight="false" outlineLevel="0" collapsed="false">
      <c r="A318" s="508" t="n">
        <v>400</v>
      </c>
      <c r="B318" s="508"/>
      <c r="C318" s="509" t="n">
        <v>3</v>
      </c>
      <c r="D318" s="510" t="n">
        <f aca="false">SUMIFS(Master!$P$2:$P$1697,Master!$O$2:$O$1697,B318)</f>
        <v>0</v>
      </c>
      <c r="E318" s="497" t="n">
        <f aca="false">SUMIFS(Master!$S$2:$S$1697,Master!$O$2:$O$1697,B318)</f>
        <v>0</v>
      </c>
      <c r="F318" s="497" t="n">
        <f aca="false">IFERROR(E318/D318,0)</f>
        <v>0</v>
      </c>
      <c r="G318" s="497" t="n">
        <f aca="false">SUMIFS(Master!$V$2:$V$1697,Master!$O$2:$O$1697,B318)</f>
        <v>0</v>
      </c>
      <c r="H318" s="497" t="n">
        <f aca="false">IFERROR(G318/D318,0)</f>
        <v>0</v>
      </c>
    </row>
    <row r="319" customFormat="false" ht="15" hidden="false" customHeight="false" outlineLevel="0" collapsed="false">
      <c r="A319" s="508" t="n">
        <v>500</v>
      </c>
      <c r="B319" s="508"/>
      <c r="C319" s="509" t="n">
        <v>3</v>
      </c>
      <c r="D319" s="510" t="n">
        <f aca="false">SUMIFS(Master!$P$2:$P$1697,Master!$O$2:$O$1697,B319)</f>
        <v>0</v>
      </c>
      <c r="E319" s="497" t="n">
        <f aca="false">SUMIFS(Master!$S$2:$S$1697,Master!$O$2:$O$1697,B319)</f>
        <v>0</v>
      </c>
      <c r="F319" s="497" t="n">
        <f aca="false">IFERROR(E319/D319,0)</f>
        <v>0</v>
      </c>
      <c r="G319" s="497" t="n">
        <f aca="false">SUMIFS(Master!$V$2:$V$1697,Master!$O$2:$O$1697,B319)</f>
        <v>0</v>
      </c>
      <c r="H319" s="497" t="n">
        <f aca="false">IFERROR(G319/D319,0)</f>
        <v>0</v>
      </c>
    </row>
    <row r="320" customFormat="false" ht="15" hidden="false" customHeight="false" outlineLevel="0" collapsed="false">
      <c r="A320" s="508" t="n">
        <v>600</v>
      </c>
      <c r="B320" s="508"/>
      <c r="C320" s="509" t="n">
        <v>3</v>
      </c>
      <c r="D320" s="510" t="n">
        <f aca="false">SUMIFS(Master!$P$2:$P$1697,Master!$O$2:$O$1697,B320)</f>
        <v>0</v>
      </c>
      <c r="E320" s="497" t="n">
        <f aca="false">SUMIFS(Master!$S$2:$S$1697,Master!$O$2:$O$1697,B320)</f>
        <v>0</v>
      </c>
      <c r="F320" s="497" t="n">
        <f aca="false">IFERROR(E320/D320,0)</f>
        <v>0</v>
      </c>
      <c r="G320" s="497" t="n">
        <f aca="false">SUMIFS(Master!$V$2:$V$1697,Master!$O$2:$O$1697,B320)</f>
        <v>0</v>
      </c>
      <c r="H320" s="497" t="n">
        <f aca="false">IFERROR(G320/D320,0)</f>
        <v>0</v>
      </c>
    </row>
    <row r="321" customFormat="false" ht="15" hidden="false" customHeight="false" outlineLevel="0" collapsed="false">
      <c r="A321" s="508" t="n">
        <v>800</v>
      </c>
      <c r="B321" s="508" t="s">
        <v>1775</v>
      </c>
      <c r="C321" s="509" t="n">
        <v>2</v>
      </c>
      <c r="D321" s="510" t="n">
        <f aca="false">SUMIFS(Master!$P$2:$P$1697,Master!$O$2:$O$1697,B321)</f>
        <v>0</v>
      </c>
      <c r="E321" s="497" t="n">
        <f aca="false">SUMIFS(Master!$S$2:$S$1697,Master!$O$2:$O$1697,B321)</f>
        <v>0</v>
      </c>
      <c r="F321" s="497" t="n">
        <f aca="false">IFERROR(E321/D321,0)</f>
        <v>0</v>
      </c>
      <c r="G321" s="497" t="n">
        <f aca="false">SUMIFS(Master!$V$2:$V$1697,Master!$O$2:$O$1697,B321)</f>
        <v>0</v>
      </c>
      <c r="H321" s="497" t="n">
        <f aca="false">IFERROR(G321/D321,0)</f>
        <v>0</v>
      </c>
    </row>
    <row r="322" customFormat="false" ht="15" hidden="false" customHeight="false" outlineLevel="0" collapsed="false">
      <c r="A322" s="508" t="n">
        <v>1000</v>
      </c>
      <c r="B322" s="508" t="s">
        <v>1776</v>
      </c>
      <c r="C322" s="509" t="n">
        <v>3</v>
      </c>
      <c r="D322" s="510" t="n">
        <f aca="false">SUMIFS(Master!$P$2:$P$1697,Master!$O$2:$O$1697,B322)</f>
        <v>0</v>
      </c>
      <c r="E322" s="497" t="n">
        <f aca="false">SUMIFS(Master!$S$2:$S$1697,Master!$O$2:$O$1697,B322)</f>
        <v>0</v>
      </c>
      <c r="F322" s="497" t="n">
        <f aca="false">IFERROR(E322/D322,0)</f>
        <v>0</v>
      </c>
      <c r="G322" s="497" t="n">
        <f aca="false">SUMIFS(Master!$V$2:$V$1697,Master!$O$2:$O$1697,B322)</f>
        <v>0</v>
      </c>
      <c r="H322" s="497" t="n">
        <f aca="false">IFERROR(G322/D322,0)</f>
        <v>0</v>
      </c>
    </row>
    <row r="323" customFormat="false" ht="15" hidden="false" customHeight="false" outlineLevel="0" collapsed="false">
      <c r="A323" s="501" t="s">
        <v>1777</v>
      </c>
      <c r="B323" s="501"/>
      <c r="C323" s="509"/>
      <c r="D323" s="510" t="n">
        <f aca="false">SUMIFS(Master!$P$2:$P$1697,Master!$O$2:$O$1697,B323)</f>
        <v>0</v>
      </c>
      <c r="E323" s="497" t="n">
        <f aca="false">SUMIFS(Master!$S$2:$S$1697,Master!$O$2:$O$1697,B323)</f>
        <v>0</v>
      </c>
      <c r="F323" s="497" t="n">
        <f aca="false">IFERROR(E323/D323,0)</f>
        <v>0</v>
      </c>
      <c r="G323" s="497" t="n">
        <f aca="false">SUMIFS(Master!$V$2:$V$1697,Master!$O$2:$O$1697,B323)</f>
        <v>0</v>
      </c>
      <c r="H323" s="497" t="n">
        <f aca="false">IFERROR(G323/D323,0)</f>
        <v>0</v>
      </c>
    </row>
    <row r="324" customFormat="false" ht="15" hidden="false" customHeight="false" outlineLevel="0" collapsed="false">
      <c r="A324" s="508" t="n">
        <v>100</v>
      </c>
      <c r="B324" s="508" t="s">
        <v>1778</v>
      </c>
      <c r="C324" s="509" t="n">
        <v>2</v>
      </c>
      <c r="D324" s="510" t="n">
        <f aca="false">SUMIFS(Master!$P$2:$P$1697,Master!$O$2:$O$1697,B324)</f>
        <v>0</v>
      </c>
      <c r="E324" s="497" t="n">
        <f aca="false">SUMIFS(Master!$S$2:$S$1697,Master!$O$2:$O$1697,B324)</f>
        <v>0</v>
      </c>
      <c r="F324" s="497" t="n">
        <f aca="false">IFERROR(E324/D324,0)</f>
        <v>0</v>
      </c>
      <c r="G324" s="497" t="n">
        <f aca="false">SUMIFS(Master!$V$2:$V$1697,Master!$O$2:$O$1697,B324)</f>
        <v>0</v>
      </c>
      <c r="H324" s="497" t="n">
        <f aca="false">IFERROR(G324/D324,0)</f>
        <v>0</v>
      </c>
    </row>
    <row r="325" customFormat="false" ht="15" hidden="false" customHeight="false" outlineLevel="0" collapsed="false">
      <c r="A325" s="508" t="n">
        <v>150</v>
      </c>
      <c r="B325" s="508" t="s">
        <v>1779</v>
      </c>
      <c r="C325" s="509" t="n">
        <v>2</v>
      </c>
      <c r="D325" s="510" t="n">
        <f aca="false">SUMIFS(Master!$P$2:$P$1697,Master!$O$2:$O$1697,B325)</f>
        <v>0</v>
      </c>
      <c r="E325" s="497" t="n">
        <f aca="false">SUMIFS(Master!$S$2:$S$1697,Master!$O$2:$O$1697,B325)</f>
        <v>0</v>
      </c>
      <c r="F325" s="497" t="n">
        <f aca="false">IFERROR(E325/D325,0)</f>
        <v>0</v>
      </c>
      <c r="G325" s="497" t="n">
        <f aca="false">SUMIFS(Master!$V$2:$V$1697,Master!$O$2:$O$1697,B325)</f>
        <v>0</v>
      </c>
      <c r="H325" s="497" t="n">
        <f aca="false">IFERROR(G325/D325,0)</f>
        <v>0</v>
      </c>
    </row>
    <row r="326" customFormat="false" ht="15" hidden="false" customHeight="false" outlineLevel="0" collapsed="false">
      <c r="A326" s="508" t="n">
        <v>200</v>
      </c>
      <c r="B326" s="508" t="s">
        <v>1780</v>
      </c>
      <c r="C326" s="509" t="n">
        <v>2</v>
      </c>
      <c r="D326" s="510" t="n">
        <f aca="false">SUMIFS(Master!$P$2:$P$1697,Master!$O$2:$O$1697,B326)</f>
        <v>0</v>
      </c>
      <c r="E326" s="497" t="n">
        <f aca="false">SUMIFS(Master!$S$2:$S$1697,Master!$O$2:$O$1697,B326)</f>
        <v>0</v>
      </c>
      <c r="F326" s="497" t="n">
        <f aca="false">IFERROR(E326/D326,0)</f>
        <v>0</v>
      </c>
      <c r="G326" s="497" t="n">
        <f aca="false">SUMIFS(Master!$V$2:$V$1697,Master!$O$2:$O$1697,B326)</f>
        <v>0</v>
      </c>
      <c r="H326" s="497" t="n">
        <f aca="false">IFERROR(G326/D326,0)</f>
        <v>0</v>
      </c>
    </row>
    <row r="327" customFormat="false" ht="15" hidden="false" customHeight="false" outlineLevel="0" collapsed="false">
      <c r="A327" s="508" t="n">
        <v>300</v>
      </c>
      <c r="B327" s="508" t="s">
        <v>1781</v>
      </c>
      <c r="C327" s="509" t="n">
        <v>2</v>
      </c>
      <c r="D327" s="510" t="n">
        <f aca="false">SUMIFS(Master!$P$2:$P$1697,Master!$O$2:$O$1697,B327)</f>
        <v>0</v>
      </c>
      <c r="E327" s="497" t="n">
        <f aca="false">SUMIFS(Master!$S$2:$S$1697,Master!$O$2:$O$1697,B327)</f>
        <v>0</v>
      </c>
      <c r="F327" s="497" t="n">
        <f aca="false">IFERROR(E327/D327,0)</f>
        <v>0</v>
      </c>
      <c r="G327" s="497" t="n">
        <f aca="false">SUMIFS(Master!$V$2:$V$1697,Master!$O$2:$O$1697,B327)</f>
        <v>0</v>
      </c>
      <c r="H327" s="497" t="n">
        <f aca="false">IFERROR(G327/D327,0)</f>
        <v>0</v>
      </c>
    </row>
    <row r="328" customFormat="false" ht="15" hidden="false" customHeight="false" outlineLevel="0" collapsed="false">
      <c r="A328" s="508" t="n">
        <v>400</v>
      </c>
      <c r="B328" s="508" t="s">
        <v>1782</v>
      </c>
      <c r="C328" s="509" t="n">
        <v>2</v>
      </c>
      <c r="D328" s="510" t="n">
        <f aca="false">SUMIFS(Master!$P$2:$P$1697,Master!$O$2:$O$1697,B328)</f>
        <v>0</v>
      </c>
      <c r="E328" s="497" t="n">
        <f aca="false">SUMIFS(Master!$S$2:$S$1697,Master!$O$2:$O$1697,B328)</f>
        <v>0</v>
      </c>
      <c r="F328" s="497" t="n">
        <f aca="false">IFERROR(E328/D328,0)</f>
        <v>0</v>
      </c>
      <c r="G328" s="497" t="n">
        <f aca="false">SUMIFS(Master!$V$2:$V$1697,Master!$O$2:$O$1697,B328)</f>
        <v>0</v>
      </c>
      <c r="H328" s="497" t="n">
        <f aca="false">IFERROR(G328/D328,0)</f>
        <v>0</v>
      </c>
    </row>
    <row r="329" customFormat="false" ht="15" hidden="false" customHeight="false" outlineLevel="0" collapsed="false">
      <c r="A329" s="508" t="n">
        <v>500</v>
      </c>
      <c r="B329" s="508" t="s">
        <v>1783</v>
      </c>
      <c r="C329" s="509" t="n">
        <v>2</v>
      </c>
      <c r="D329" s="510" t="n">
        <f aca="false">SUMIFS(Master!$P$2:$P$1697,Master!$O$2:$O$1697,B329)</f>
        <v>0</v>
      </c>
      <c r="E329" s="497" t="n">
        <f aca="false">SUMIFS(Master!$S$2:$S$1697,Master!$O$2:$O$1697,B329)</f>
        <v>0</v>
      </c>
      <c r="F329" s="497" t="n">
        <f aca="false">IFERROR(E329/D329,0)</f>
        <v>0</v>
      </c>
      <c r="G329" s="497" t="n">
        <f aca="false">SUMIFS(Master!$V$2:$V$1697,Master!$O$2:$O$1697,B329)</f>
        <v>0</v>
      </c>
      <c r="H329" s="497" t="n">
        <f aca="false">IFERROR(G329/D329,0)</f>
        <v>0</v>
      </c>
    </row>
    <row r="330" customFormat="false" ht="15" hidden="false" customHeight="false" outlineLevel="0" collapsed="false">
      <c r="A330" s="508" t="n">
        <v>600</v>
      </c>
      <c r="B330" s="508" t="s">
        <v>1784</v>
      </c>
      <c r="C330" s="509" t="n">
        <v>4</v>
      </c>
      <c r="D330" s="510" t="n">
        <f aca="false">SUMIFS(Master!$P$2:$P$1697,Master!$O$2:$O$1697,B330)</f>
        <v>0</v>
      </c>
      <c r="E330" s="497" t="n">
        <f aca="false">SUMIFS(Master!$S$2:$S$1697,Master!$O$2:$O$1697,B330)</f>
        <v>0</v>
      </c>
      <c r="F330" s="497" t="n">
        <f aca="false">IFERROR(E330/D330,0)</f>
        <v>0</v>
      </c>
      <c r="G330" s="497" t="n">
        <f aca="false">SUMIFS(Master!$V$2:$V$1697,Master!$O$2:$O$1697,B330)</f>
        <v>0</v>
      </c>
      <c r="H330" s="497" t="n">
        <f aca="false">IFERROR(G330/D330,0)</f>
        <v>0</v>
      </c>
    </row>
    <row r="331" customFormat="false" ht="15" hidden="false" customHeight="false" outlineLevel="0" collapsed="false">
      <c r="A331" s="508" t="n">
        <v>800</v>
      </c>
      <c r="B331" s="508" t="s">
        <v>1785</v>
      </c>
      <c r="C331" s="509" t="n">
        <v>2</v>
      </c>
      <c r="D331" s="510" t="n">
        <f aca="false">SUMIFS(Master!$P$2:$P$1697,Master!$O$2:$O$1697,B331)</f>
        <v>0</v>
      </c>
      <c r="E331" s="497" t="n">
        <f aca="false">SUMIFS(Master!$S$2:$S$1697,Master!$O$2:$O$1697,B331)</f>
        <v>0</v>
      </c>
      <c r="F331" s="497" t="n">
        <f aca="false">IFERROR(E331/D331,0)</f>
        <v>0</v>
      </c>
      <c r="G331" s="497" t="n">
        <f aca="false">SUMIFS(Master!$V$2:$V$1697,Master!$O$2:$O$1697,B331)</f>
        <v>0</v>
      </c>
      <c r="H331" s="497" t="n">
        <f aca="false">IFERROR(G331/D331,0)</f>
        <v>0</v>
      </c>
    </row>
    <row r="332" customFormat="false" ht="15" hidden="false" customHeight="false" outlineLevel="0" collapsed="false">
      <c r="A332" s="508" t="n">
        <v>1000</v>
      </c>
      <c r="B332" s="508" t="s">
        <v>1786</v>
      </c>
      <c r="C332" s="509" t="n">
        <v>2</v>
      </c>
      <c r="D332" s="510" t="n">
        <f aca="false">SUMIFS(Master!$P$2:$P$1697,Master!$O$2:$O$1697,B332)</f>
        <v>0</v>
      </c>
      <c r="E332" s="497" t="n">
        <f aca="false">SUMIFS(Master!$S$2:$S$1697,Master!$O$2:$O$1697,B332)</f>
        <v>0</v>
      </c>
      <c r="F332" s="497" t="n">
        <f aca="false">IFERROR(E332/D332,0)</f>
        <v>0</v>
      </c>
      <c r="G332" s="497" t="n">
        <f aca="false">SUMIFS(Master!$V$2:$V$1697,Master!$O$2:$O$1697,B332)</f>
        <v>0</v>
      </c>
      <c r="H332" s="497" t="n">
        <f aca="false">IFERROR(G332/D332,0)</f>
        <v>0</v>
      </c>
    </row>
    <row r="333" customFormat="false" ht="15" hidden="false" customHeight="false" outlineLevel="0" collapsed="false">
      <c r="A333" s="501" t="s">
        <v>1446</v>
      </c>
      <c r="B333" s="501"/>
      <c r="C333" s="509"/>
      <c r="D333" s="510" t="n">
        <f aca="false">SUMIFS(Master!$P$2:$P$1697,Master!$O$2:$O$1697,B333)</f>
        <v>0</v>
      </c>
      <c r="E333" s="497" t="n">
        <f aca="false">SUMIFS(Master!$S$2:$S$1697,Master!$O$2:$O$1697,B333)</f>
        <v>0</v>
      </c>
      <c r="F333" s="497" t="n">
        <f aca="false">IFERROR(E333/D333,0)</f>
        <v>0</v>
      </c>
      <c r="G333" s="497" t="n">
        <f aca="false">SUMIFS(Master!$V$2:$V$1697,Master!$O$2:$O$1697,B333)</f>
        <v>0</v>
      </c>
      <c r="H333" s="497" t="n">
        <f aca="false">IFERROR(G333/D333,0)</f>
        <v>0</v>
      </c>
    </row>
    <row r="334" customFormat="false" ht="15" hidden="false" customHeight="false" outlineLevel="0" collapsed="false">
      <c r="A334" s="508" t="n">
        <v>800</v>
      </c>
      <c r="B334" s="508"/>
      <c r="C334" s="509" t="n">
        <v>63</v>
      </c>
      <c r="D334" s="510" t="n">
        <f aca="false">SUMIFS(Master!$P$2:$P$1697,Master!$O$2:$O$1697,B334)</f>
        <v>0</v>
      </c>
      <c r="E334" s="497" t="n">
        <f aca="false">SUMIFS(Master!$S$2:$S$1697,Master!$O$2:$O$1697,B334)</f>
        <v>0</v>
      </c>
      <c r="F334" s="497" t="n">
        <f aca="false">IFERROR(E334/D334,0)</f>
        <v>0</v>
      </c>
      <c r="G334" s="497" t="n">
        <f aca="false">SUMIFS(Master!$V$2:$V$1697,Master!$O$2:$O$1697,B334)</f>
        <v>0</v>
      </c>
      <c r="H334" s="497" t="n">
        <f aca="false">IFERROR(G334/D334,0)</f>
        <v>0</v>
      </c>
    </row>
    <row r="335" customFormat="false" ht="15" hidden="false" customHeight="false" outlineLevel="0" collapsed="false">
      <c r="A335" s="508" t="n">
        <v>600</v>
      </c>
      <c r="B335" s="508"/>
      <c r="C335" s="509" t="n">
        <v>839</v>
      </c>
      <c r="D335" s="510" t="n">
        <f aca="false">SUMIFS(Master!$P$2:$P$1697,Master!$O$2:$O$1697,B335)</f>
        <v>0</v>
      </c>
      <c r="E335" s="497" t="n">
        <f aca="false">SUMIFS(Master!$S$2:$S$1697,Master!$O$2:$O$1697,B335)</f>
        <v>0</v>
      </c>
      <c r="F335" s="497" t="n">
        <f aca="false">IFERROR(E335/D335,0)</f>
        <v>0</v>
      </c>
      <c r="G335" s="497" t="n">
        <f aca="false">SUMIFS(Master!$V$2:$V$1697,Master!$O$2:$O$1697,B335)</f>
        <v>0</v>
      </c>
      <c r="H335" s="497" t="n">
        <f aca="false">IFERROR(G335/D335,0)</f>
        <v>0</v>
      </c>
    </row>
    <row r="336" customFormat="false" ht="15" hidden="false" customHeight="false" outlineLevel="0" collapsed="false">
      <c r="A336" s="508" t="n">
        <v>500</v>
      </c>
      <c r="B336" s="508"/>
      <c r="C336" s="509" t="n">
        <f aca="false">685+140</f>
        <v>825</v>
      </c>
      <c r="D336" s="510" t="n">
        <f aca="false">SUMIFS(Master!$P$2:$P$1697,Master!$O$2:$O$1697,B336)</f>
        <v>0</v>
      </c>
      <c r="E336" s="497" t="n">
        <f aca="false">SUMIFS(Master!$S$2:$S$1697,Master!$O$2:$O$1697,B336)</f>
        <v>0</v>
      </c>
      <c r="F336" s="497" t="n">
        <f aca="false">IFERROR(E336/D336,0)</f>
        <v>0</v>
      </c>
      <c r="G336" s="497" t="n">
        <f aca="false">SUMIFS(Master!$V$2:$V$1697,Master!$O$2:$O$1697,B336)</f>
        <v>0</v>
      </c>
      <c r="H336" s="497" t="n">
        <f aca="false">IFERROR(G336/D336,0)</f>
        <v>0</v>
      </c>
    </row>
    <row r="337" customFormat="false" ht="15" hidden="false" customHeight="false" outlineLevel="0" collapsed="false">
      <c r="A337" s="508" t="n">
        <v>400</v>
      </c>
      <c r="B337" s="508"/>
      <c r="C337" s="509" t="n">
        <f aca="false">422+1365</f>
        <v>1787</v>
      </c>
      <c r="D337" s="510" t="n">
        <f aca="false">SUMIFS(Master!$P$2:$P$1697,Master!$O$2:$O$1697,B337)</f>
        <v>0</v>
      </c>
      <c r="E337" s="497" t="n">
        <f aca="false">SUMIFS(Master!$S$2:$S$1697,Master!$O$2:$O$1697,B337)</f>
        <v>0</v>
      </c>
      <c r="F337" s="497" t="n">
        <f aca="false">IFERROR(E337/D337,0)</f>
        <v>0</v>
      </c>
      <c r="G337" s="497" t="n">
        <f aca="false">SUMIFS(Master!$V$2:$V$1697,Master!$O$2:$O$1697,B337)</f>
        <v>0</v>
      </c>
      <c r="H337" s="497" t="n">
        <f aca="false">IFERROR(G337/D337,0)</f>
        <v>0</v>
      </c>
    </row>
    <row r="338" customFormat="false" ht="15" hidden="false" customHeight="false" outlineLevel="0" collapsed="false">
      <c r="A338" s="501" t="s">
        <v>1787</v>
      </c>
      <c r="B338" s="501"/>
      <c r="C338" s="509"/>
      <c r="D338" s="510" t="n">
        <f aca="false">SUMIFS(Master!$P$2:$P$1697,Master!$O$2:$O$1697,B338)</f>
        <v>0</v>
      </c>
      <c r="E338" s="497" t="n">
        <f aca="false">SUMIFS(Master!$S$2:$S$1697,Master!$O$2:$O$1697,B338)</f>
        <v>0</v>
      </c>
      <c r="F338" s="497" t="n">
        <f aca="false">IFERROR(E338/D338,0)</f>
        <v>0</v>
      </c>
      <c r="G338" s="497" t="n">
        <f aca="false">SUMIFS(Master!$V$2:$V$1697,Master!$O$2:$O$1697,B338)</f>
        <v>0</v>
      </c>
      <c r="H338" s="497" t="n">
        <f aca="false">IFERROR(G338/D338,0)</f>
        <v>0</v>
      </c>
    </row>
    <row r="339" customFormat="false" ht="15" hidden="false" customHeight="false" outlineLevel="0" collapsed="false">
      <c r="A339" s="501"/>
      <c r="B339" s="501"/>
      <c r="C339" s="509" t="n">
        <v>3</v>
      </c>
      <c r="D339" s="510" t="n">
        <f aca="false">SUMIFS(Master!$P$2:$P$1697,Master!$O$2:$O$1697,B339)</f>
        <v>0</v>
      </c>
      <c r="E339" s="497" t="n">
        <f aca="false">SUMIFS(Master!$S$2:$S$1697,Master!$O$2:$O$1697,B339)</f>
        <v>0</v>
      </c>
      <c r="F339" s="497" t="n">
        <f aca="false">IFERROR(E339/D339,0)</f>
        <v>0</v>
      </c>
      <c r="G339" s="497" t="n">
        <f aca="false">SUMIFS(Master!$V$2:$V$1697,Master!$O$2:$O$1697,B339)</f>
        <v>0</v>
      </c>
      <c r="H339" s="497" t="n">
        <f aca="false">IFERROR(G339/D339,0)</f>
        <v>0</v>
      </c>
    </row>
    <row r="340" customFormat="false" ht="15" hidden="false" customHeight="false" outlineLevel="0" collapsed="false">
      <c r="A340" s="501" t="s">
        <v>1788</v>
      </c>
      <c r="B340" s="501"/>
      <c r="C340" s="509"/>
      <c r="D340" s="510" t="n">
        <f aca="false">SUMIFS(Master!$P$2:$P$1697,Master!$O$2:$O$1697,B340)</f>
        <v>0</v>
      </c>
      <c r="E340" s="497" t="n">
        <f aca="false">SUMIFS(Master!$S$2:$S$1697,Master!$O$2:$O$1697,B340)</f>
        <v>0</v>
      </c>
      <c r="F340" s="497" t="n">
        <f aca="false">IFERROR(E340/D340,0)</f>
        <v>0</v>
      </c>
      <c r="G340" s="497" t="n">
        <f aca="false">SUMIFS(Master!$V$2:$V$1697,Master!$O$2:$O$1697,B340)</f>
        <v>0</v>
      </c>
      <c r="H340" s="497" t="n">
        <f aca="false">IFERROR(G340/D340,0)</f>
        <v>0</v>
      </c>
    </row>
    <row r="341" customFormat="false" ht="15" hidden="false" customHeight="false" outlineLevel="0" collapsed="false">
      <c r="A341" s="501"/>
      <c r="B341" s="501"/>
      <c r="C341" s="509" t="n">
        <v>3</v>
      </c>
      <c r="D341" s="510" t="n">
        <f aca="false">SUMIFS(Master!$P$2:$P$1697,Master!$O$2:$O$1697,B341)</f>
        <v>0</v>
      </c>
      <c r="E341" s="497" t="n">
        <f aca="false">SUMIFS(Master!$S$2:$S$1697,Master!$O$2:$O$1697,B341)</f>
        <v>0</v>
      </c>
      <c r="F341" s="497" t="n">
        <f aca="false">IFERROR(E341/D341,0)</f>
        <v>0</v>
      </c>
      <c r="G341" s="497" t="n">
        <f aca="false">SUMIFS(Master!$V$2:$V$1697,Master!$O$2:$O$1697,B341)</f>
        <v>0</v>
      </c>
      <c r="H341" s="497" t="n">
        <f aca="false">IFERROR(G341/D341,0)</f>
        <v>0</v>
      </c>
    </row>
    <row r="342" customFormat="false" ht="15" hidden="false" customHeight="false" outlineLevel="0" collapsed="false">
      <c r="A342" s="501" t="s">
        <v>1789</v>
      </c>
      <c r="B342" s="501"/>
      <c r="C342" s="509"/>
      <c r="D342" s="510" t="n">
        <f aca="false">SUMIFS(Master!$P$2:$P$1697,Master!$O$2:$O$1697,B342)</f>
        <v>0</v>
      </c>
      <c r="E342" s="497" t="n">
        <f aca="false">SUMIFS(Master!$S$2:$S$1697,Master!$O$2:$O$1697,B342)</f>
        <v>0</v>
      </c>
      <c r="F342" s="497" t="n">
        <f aca="false">IFERROR(E342/D342,0)</f>
        <v>0</v>
      </c>
      <c r="G342" s="497" t="n">
        <f aca="false">SUMIFS(Master!$V$2:$V$1697,Master!$O$2:$O$1697,B342)</f>
        <v>0</v>
      </c>
      <c r="H342" s="497" t="n">
        <f aca="false">IFERROR(G342/D342,0)</f>
        <v>0</v>
      </c>
    </row>
    <row r="343" customFormat="false" ht="15" hidden="false" customHeight="false" outlineLevel="0" collapsed="false">
      <c r="A343" s="501"/>
      <c r="B343" s="501"/>
      <c r="C343" s="509" t="n">
        <v>2</v>
      </c>
      <c r="D343" s="510" t="n">
        <f aca="false">SUMIFS(Master!$P$2:$P$1697,Master!$O$2:$O$1697,B343)</f>
        <v>0</v>
      </c>
      <c r="E343" s="497" t="n">
        <f aca="false">SUMIFS(Master!$S$2:$S$1697,Master!$O$2:$O$1697,B343)</f>
        <v>0</v>
      </c>
      <c r="F343" s="497" t="n">
        <f aca="false">IFERROR(E343/D343,0)</f>
        <v>0</v>
      </c>
      <c r="G343" s="497" t="n">
        <f aca="false">SUMIFS(Master!$V$2:$V$1697,Master!$O$2:$O$1697,B343)</f>
        <v>0</v>
      </c>
      <c r="H343" s="497" t="n">
        <f aca="false">IFERROR(G343/D343,0)</f>
        <v>0</v>
      </c>
    </row>
    <row r="344" customFormat="false" ht="15" hidden="false" customHeight="false" outlineLevel="0" collapsed="false">
      <c r="A344" s="501"/>
      <c r="B344" s="501"/>
      <c r="C344" s="509"/>
      <c r="D344" s="510" t="n">
        <f aca="false">SUMIFS(Master!$P$2:$P$1697,Master!$O$2:$O$1697,B344)</f>
        <v>0</v>
      </c>
      <c r="E344" s="497" t="n">
        <f aca="false">SUMIFS(Master!$S$2:$S$1697,Master!$O$2:$O$1697,B344)</f>
        <v>0</v>
      </c>
      <c r="F344" s="497" t="n">
        <f aca="false">IFERROR(E344/D344,0)</f>
        <v>0</v>
      </c>
      <c r="G344" s="497" t="n">
        <f aca="false">SUMIFS(Master!$V$2:$V$1697,Master!$O$2:$O$1697,B344)</f>
        <v>0</v>
      </c>
      <c r="H344" s="497" t="n">
        <f aca="false">IFERROR(G344/D344,0)</f>
        <v>0</v>
      </c>
    </row>
    <row r="345" customFormat="false" ht="15" hidden="false" customHeight="false" outlineLevel="0" collapsed="false">
      <c r="A345" s="501"/>
      <c r="B345" s="501"/>
      <c r="C345" s="509" t="n">
        <v>1</v>
      </c>
      <c r="D345" s="510" t="n">
        <f aca="false">SUMIFS(Master!$P$2:$P$1697,Master!$O$2:$O$1697,B345)</f>
        <v>0</v>
      </c>
      <c r="E345" s="497" t="n">
        <f aca="false">SUMIFS(Master!$S$2:$S$1697,Master!$O$2:$O$1697,B345)</f>
        <v>0</v>
      </c>
      <c r="F345" s="497" t="n">
        <f aca="false">IFERROR(E345/D345,0)</f>
        <v>0</v>
      </c>
      <c r="G345" s="497" t="n">
        <f aca="false">SUMIFS(Master!$V$2:$V$1697,Master!$O$2:$O$1697,B345)</f>
        <v>0</v>
      </c>
      <c r="H345" s="497" t="n">
        <f aca="false">IFERROR(G345/D345,0)</f>
        <v>0</v>
      </c>
    </row>
    <row r="346" customFormat="false" ht="15" hidden="false" customHeight="false" outlineLevel="0" collapsed="false">
      <c r="A346" s="501" t="s">
        <v>1790</v>
      </c>
      <c r="B346" s="501"/>
      <c r="C346" s="509"/>
      <c r="D346" s="510" t="n">
        <f aca="false">SUMIFS(Master!$P$2:$P$1697,Master!$O$2:$O$1697,B346)</f>
        <v>0</v>
      </c>
      <c r="E346" s="497" t="n">
        <f aca="false">SUMIFS(Master!$S$2:$S$1697,Master!$O$2:$O$1697,B346)</f>
        <v>0</v>
      </c>
      <c r="F346" s="497" t="n">
        <f aca="false">IFERROR(E346/D346,0)</f>
        <v>0</v>
      </c>
      <c r="G346" s="497" t="n">
        <f aca="false">SUMIFS(Master!$V$2:$V$1697,Master!$O$2:$O$1697,B346)</f>
        <v>0</v>
      </c>
      <c r="H346" s="497" t="n">
        <f aca="false">IFERROR(G346/D346,0)</f>
        <v>0</v>
      </c>
    </row>
    <row r="347" customFormat="false" ht="15" hidden="false" customHeight="false" outlineLevel="0" collapsed="false">
      <c r="A347" s="501"/>
      <c r="B347" s="501" t="s">
        <v>1791</v>
      </c>
      <c r="C347" s="509" t="n">
        <v>6</v>
      </c>
      <c r="D347" s="510" t="n">
        <f aca="false">SUMIFS(Master!$P$2:$P$1697,Master!$O$2:$O$1697,B347)</f>
        <v>0</v>
      </c>
      <c r="E347" s="497" t="n">
        <f aca="false">SUMIFS(Master!$S$2:$S$1697,Master!$O$2:$O$1697,B347)</f>
        <v>0</v>
      </c>
      <c r="F347" s="497" t="n">
        <f aca="false">IFERROR(E347/D347,0)</f>
        <v>0</v>
      </c>
      <c r="G347" s="497" t="n">
        <f aca="false">SUMIFS(Master!$V$2:$V$1697,Master!$O$2:$O$1697,B347)</f>
        <v>0</v>
      </c>
      <c r="H347" s="497" t="n">
        <f aca="false">IFERROR(G347/D347,0)</f>
        <v>0</v>
      </c>
    </row>
    <row r="348" customFormat="false" ht="15" hidden="false" customHeight="false" outlineLevel="0" collapsed="false">
      <c r="A348" s="501" t="s">
        <v>1792</v>
      </c>
      <c r="B348" s="501"/>
      <c r="C348" s="509"/>
      <c r="D348" s="510" t="n">
        <f aca="false">SUMIFS(Master!$P$2:$P$1697,Master!$O$2:$O$1697,B348)</f>
        <v>0</v>
      </c>
      <c r="E348" s="497" t="n">
        <f aca="false">SUMIFS(Master!$S$2:$S$1697,Master!$O$2:$O$1697,B348)</f>
        <v>0</v>
      </c>
      <c r="F348" s="497" t="n">
        <f aca="false">IFERROR(E348/D348,0)</f>
        <v>0</v>
      </c>
      <c r="G348" s="497" t="n">
        <f aca="false">SUMIFS(Master!$V$2:$V$1697,Master!$O$2:$O$1697,B348)</f>
        <v>0</v>
      </c>
      <c r="H348" s="497" t="n">
        <f aca="false">IFERROR(G348/D348,0)</f>
        <v>0</v>
      </c>
    </row>
    <row r="349" customFormat="false" ht="15" hidden="false" customHeight="false" outlineLevel="0" collapsed="false">
      <c r="A349" s="508" t="s">
        <v>1793</v>
      </c>
      <c r="B349" s="508"/>
      <c r="C349" s="509" t="n">
        <v>2267</v>
      </c>
      <c r="D349" s="510" t="n">
        <f aca="false">SUMIFS(Master!$P$2:$P$1697,Master!$O$2:$O$1697,B349)</f>
        <v>0</v>
      </c>
      <c r="E349" s="497" t="n">
        <f aca="false">SUMIFS(Master!$S$2:$S$1697,Master!$O$2:$O$1697,B349)</f>
        <v>0</v>
      </c>
      <c r="F349" s="497" t="n">
        <f aca="false">IFERROR(E349/D349,0)</f>
        <v>0</v>
      </c>
      <c r="G349" s="497" t="n">
        <f aca="false">SUMIFS(Master!$V$2:$V$1697,Master!$O$2:$O$1697,B349)</f>
        <v>0</v>
      </c>
      <c r="H349" s="497" t="n">
        <f aca="false">IFERROR(G349/D349,0)</f>
        <v>0</v>
      </c>
    </row>
    <row r="350" customFormat="false" ht="15" hidden="false" customHeight="false" outlineLevel="0" collapsed="false">
      <c r="A350" s="501" t="s">
        <v>1794</v>
      </c>
      <c r="B350" s="501"/>
      <c r="C350" s="509"/>
      <c r="D350" s="510" t="n">
        <f aca="false">SUMIFS(Master!$P$2:$P$1697,Master!$O$2:$O$1697,B350)</f>
        <v>0</v>
      </c>
      <c r="E350" s="497" t="n">
        <f aca="false">SUMIFS(Master!$S$2:$S$1697,Master!$O$2:$O$1697,B350)</f>
        <v>0</v>
      </c>
      <c r="F350" s="497" t="n">
        <f aca="false">IFERROR(E350/D350,0)</f>
        <v>0</v>
      </c>
      <c r="G350" s="497" t="n">
        <f aca="false">SUMIFS(Master!$V$2:$V$1697,Master!$O$2:$O$1697,B350)</f>
        <v>0</v>
      </c>
      <c r="H350" s="497" t="n">
        <f aca="false">IFERROR(G350/D350,0)</f>
        <v>0</v>
      </c>
    </row>
    <row r="351" customFormat="false" ht="15" hidden="false" customHeight="false" outlineLevel="0" collapsed="false">
      <c r="A351" s="508" t="n">
        <v>125</v>
      </c>
      <c r="B351" s="508" t="s">
        <v>1795</v>
      </c>
      <c r="C351" s="509"/>
      <c r="D351" s="510" t="n">
        <f aca="false">SUMIFS(Master!$P$2:$P$1697,Master!$O$2:$O$1697,B351)</f>
        <v>0</v>
      </c>
      <c r="E351" s="497" t="n">
        <f aca="false">SUMIFS(Master!$S$2:$S$1697,Master!$O$2:$O$1697,B351)</f>
        <v>0</v>
      </c>
      <c r="F351" s="497" t="n">
        <f aca="false">IFERROR(E351/D351,0)</f>
        <v>0</v>
      </c>
      <c r="G351" s="497" t="n">
        <f aca="false">SUMIFS(Master!$V$2:$V$1697,Master!$O$2:$O$1697,B351)</f>
        <v>0</v>
      </c>
      <c r="H351" s="497" t="n">
        <f aca="false">IFERROR(G351/D351,0)</f>
        <v>0</v>
      </c>
    </row>
    <row r="352" customFormat="false" ht="15" hidden="false" customHeight="false" outlineLevel="0" collapsed="false">
      <c r="A352" s="508" t="n">
        <v>140</v>
      </c>
      <c r="B352" s="508" t="s">
        <v>1796</v>
      </c>
      <c r="C352" s="509"/>
      <c r="D352" s="510" t="n">
        <f aca="false">SUMIFS(Master!$P$2:$P$1697,Master!$O$2:$O$1697,B352)</f>
        <v>0</v>
      </c>
      <c r="E352" s="497" t="n">
        <f aca="false">SUMIFS(Master!$S$2:$S$1697,Master!$O$2:$O$1697,B352)</f>
        <v>0</v>
      </c>
      <c r="F352" s="497" t="n">
        <f aca="false">IFERROR(E352/D352,0)</f>
        <v>0</v>
      </c>
      <c r="G352" s="497" t="n">
        <f aca="false">SUMIFS(Master!$V$2:$V$1697,Master!$O$2:$O$1697,B352)</f>
        <v>0</v>
      </c>
      <c r="H352" s="497" t="n">
        <f aca="false">IFERROR(G352/D352,0)</f>
        <v>0</v>
      </c>
    </row>
    <row r="353" customFormat="false" ht="15" hidden="false" customHeight="false" outlineLevel="0" collapsed="false">
      <c r="A353" s="508" t="n">
        <v>200</v>
      </c>
      <c r="B353" s="508" t="s">
        <v>1797</v>
      </c>
      <c r="C353" s="509"/>
      <c r="D353" s="510" t="n">
        <f aca="false">SUMIFS(Master!$P$2:$P$1697,Master!$O$2:$O$1697,B353)</f>
        <v>0</v>
      </c>
      <c r="E353" s="497" t="n">
        <f aca="false">SUMIFS(Master!$S$2:$S$1697,Master!$O$2:$O$1697,B353)</f>
        <v>0</v>
      </c>
      <c r="F353" s="497" t="n">
        <f aca="false">IFERROR(E353/D353,0)</f>
        <v>0</v>
      </c>
      <c r="G353" s="497" t="n">
        <f aca="false">SUMIFS(Master!$V$2:$V$1697,Master!$O$2:$O$1697,B353)</f>
        <v>0</v>
      </c>
      <c r="H353" s="497" t="n">
        <f aca="false">IFERROR(G353/D353,0)</f>
        <v>0</v>
      </c>
    </row>
    <row r="354" customFormat="false" ht="15" hidden="false" customHeight="false" outlineLevel="0" collapsed="false">
      <c r="A354" s="508" t="n">
        <v>225</v>
      </c>
      <c r="B354" s="508" t="s">
        <v>1798</v>
      </c>
      <c r="C354" s="509"/>
      <c r="D354" s="510" t="n">
        <f aca="false">SUMIFS(Master!$P$2:$P$1697,Master!$O$2:$O$1697,B354)</f>
        <v>0</v>
      </c>
      <c r="E354" s="497" t="n">
        <f aca="false">SUMIFS(Master!$S$2:$S$1697,Master!$O$2:$O$1697,B354)</f>
        <v>0</v>
      </c>
      <c r="F354" s="497" t="n">
        <f aca="false">IFERROR(E354/D354,0)</f>
        <v>0</v>
      </c>
      <c r="G354" s="497" t="n">
        <f aca="false">SUMIFS(Master!$V$2:$V$1697,Master!$O$2:$O$1697,B354)</f>
        <v>0</v>
      </c>
      <c r="H354" s="497" t="n">
        <f aca="false">IFERROR(G354/D354,0)</f>
        <v>0</v>
      </c>
    </row>
    <row r="355" customFormat="false" ht="15" hidden="false" customHeight="false" outlineLevel="0" collapsed="false">
      <c r="A355" s="508" t="n">
        <v>315</v>
      </c>
      <c r="B355" s="508" t="s">
        <v>1799</v>
      </c>
      <c r="C355" s="509"/>
      <c r="D355" s="510" t="n">
        <f aca="false">SUMIFS(Master!$P$2:$P$1697,Master!$O$2:$O$1697,B355)</f>
        <v>0</v>
      </c>
      <c r="E355" s="497" t="n">
        <f aca="false">SUMIFS(Master!$S$2:$S$1697,Master!$O$2:$O$1697,B355)</f>
        <v>0</v>
      </c>
      <c r="F355" s="497" t="n">
        <f aca="false">IFERROR(E355/D355,0)</f>
        <v>0</v>
      </c>
      <c r="G355" s="497" t="n">
        <f aca="false">SUMIFS(Master!$V$2:$V$1697,Master!$O$2:$O$1697,B355)</f>
        <v>0</v>
      </c>
      <c r="H355" s="497" t="n">
        <f aca="false">IFERROR(G355/D355,0)</f>
        <v>0</v>
      </c>
    </row>
    <row r="356" customFormat="false" ht="15" hidden="false" customHeight="false" outlineLevel="0" collapsed="false">
      <c r="A356" s="508" t="n">
        <v>350</v>
      </c>
      <c r="B356" s="508" t="s">
        <v>1800</v>
      </c>
      <c r="C356" s="509"/>
      <c r="D356" s="510" t="n">
        <f aca="false">SUMIFS(Master!$P$2:$P$1697,Master!$O$2:$O$1697,B356)</f>
        <v>0</v>
      </c>
      <c r="E356" s="497" t="n">
        <f aca="false">SUMIFS(Master!$S$2:$S$1697,Master!$O$2:$O$1697,B356)</f>
        <v>0</v>
      </c>
      <c r="F356" s="497" t="n">
        <f aca="false">IFERROR(E356/D356,0)</f>
        <v>0</v>
      </c>
      <c r="G356" s="497" t="n">
        <f aca="false">SUMIFS(Master!$V$2:$V$1697,Master!$O$2:$O$1697,B356)</f>
        <v>0</v>
      </c>
      <c r="H356" s="497" t="n">
        <f aca="false">IFERROR(G356/D356,0)</f>
        <v>0</v>
      </c>
    </row>
    <row r="357" customFormat="false" ht="15" hidden="false" customHeight="false" outlineLevel="0" collapsed="false">
      <c r="A357" s="508" t="n">
        <v>355</v>
      </c>
      <c r="B357" s="508" t="s">
        <v>1801</v>
      </c>
      <c r="C357" s="509"/>
      <c r="D357" s="510" t="n">
        <f aca="false">SUMIFS(Master!$P$2:$P$1697,Master!$O$2:$O$1697,B357)</f>
        <v>0</v>
      </c>
      <c r="E357" s="497" t="n">
        <f aca="false">SUMIFS(Master!$S$2:$S$1697,Master!$O$2:$O$1697,B357)</f>
        <v>0</v>
      </c>
      <c r="F357" s="497" t="n">
        <f aca="false">IFERROR(E357/D357,0)</f>
        <v>0</v>
      </c>
      <c r="G357" s="497" t="n">
        <f aca="false">SUMIFS(Master!$V$2:$V$1697,Master!$O$2:$O$1697,B357)</f>
        <v>0</v>
      </c>
      <c r="H357" s="497" t="n">
        <f aca="false">IFERROR(G357/D357,0)</f>
        <v>0</v>
      </c>
    </row>
    <row r="358" customFormat="false" ht="15" hidden="false" customHeight="false" outlineLevel="0" collapsed="false">
      <c r="A358" s="501" t="s">
        <v>1802</v>
      </c>
      <c r="B358" s="501"/>
      <c r="C358" s="509"/>
      <c r="D358" s="510" t="n">
        <f aca="false">SUMIFS(Master!$P$2:$P$1697,Master!$O$2:$O$1697,B358)</f>
        <v>0</v>
      </c>
      <c r="E358" s="497" t="n">
        <f aca="false">SUMIFS(Master!$S$2:$S$1697,Master!$O$2:$O$1697,B358)</f>
        <v>0</v>
      </c>
      <c r="F358" s="497" t="n">
        <f aca="false">IFERROR(E358/D358,0)</f>
        <v>0</v>
      </c>
      <c r="G358" s="497" t="n">
        <f aca="false">SUMIFS(Master!$V$2:$V$1697,Master!$O$2:$O$1697,B358)</f>
        <v>0</v>
      </c>
      <c r="H358" s="497" t="n">
        <f aca="false">IFERROR(G358/D358,0)</f>
        <v>0</v>
      </c>
    </row>
    <row r="359" customFormat="false" ht="30" hidden="false" customHeight="false" outlineLevel="0" collapsed="false">
      <c r="A359" s="516" t="s">
        <v>1803</v>
      </c>
      <c r="B359" s="516"/>
      <c r="C359" s="509"/>
      <c r="D359" s="510" t="n">
        <f aca="false">SUMIFS(Master!$P$2:$P$1697,Master!$O$2:$O$1697,B359)</f>
        <v>0</v>
      </c>
      <c r="E359" s="497" t="n">
        <f aca="false">SUMIFS(Master!$S$2:$S$1697,Master!$O$2:$O$1697,B359)</f>
        <v>0</v>
      </c>
      <c r="F359" s="497" t="n">
        <f aca="false">IFERROR(E359/D359,0)</f>
        <v>0</v>
      </c>
      <c r="G359" s="497" t="n">
        <f aca="false">SUMIFS(Master!$V$2:$V$1697,Master!$O$2:$O$1697,B359)</f>
        <v>0</v>
      </c>
      <c r="H359" s="497" t="n">
        <f aca="false">IFERROR(G359/D359,0)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5" zeroHeight="false" outlineLevelRow="0" outlineLevelCol="0"/>
  <cols>
    <col collapsed="false" customWidth="true" hidden="false" outlineLevel="0" max="1" min="1" style="437" width="46.29"/>
  </cols>
  <sheetData>
    <row r="1" customFormat="false" ht="15" hidden="false" customHeight="false" outlineLevel="0" collapsed="false">
      <c r="A1" s="517" t="s">
        <v>1804</v>
      </c>
      <c r="B1" s="518"/>
      <c r="C1" s="519" t="s">
        <v>1805</v>
      </c>
      <c r="D1" s="519" t="s">
        <v>1806</v>
      </c>
      <c r="E1" s="520"/>
      <c r="F1" s="521" t="n">
        <v>15</v>
      </c>
    </row>
    <row r="2" customFormat="false" ht="15" hidden="false" customHeight="false" outlineLevel="0" collapsed="false">
      <c r="A2" s="517" t="s">
        <v>1807</v>
      </c>
      <c r="B2" s="518"/>
      <c r="C2" s="519" t="s">
        <v>1808</v>
      </c>
      <c r="D2" s="519" t="s">
        <v>1806</v>
      </c>
      <c r="E2" s="520"/>
      <c r="F2" s="521" t="n">
        <v>11</v>
      </c>
    </row>
    <row r="3" customFormat="false" ht="15" hidden="false" customHeight="false" outlineLevel="0" collapsed="false">
      <c r="A3" s="517" t="s">
        <v>1809</v>
      </c>
      <c r="B3" s="518"/>
      <c r="C3" s="519" t="s">
        <v>1810</v>
      </c>
      <c r="D3" s="519" t="s">
        <v>1806</v>
      </c>
      <c r="E3" s="520"/>
      <c r="F3" s="521" t="n">
        <v>2</v>
      </c>
    </row>
    <row r="4" customFormat="false" ht="15" hidden="false" customHeight="false" outlineLevel="0" collapsed="false">
      <c r="A4" s="517" t="s">
        <v>1811</v>
      </c>
      <c r="B4" s="518"/>
      <c r="C4" s="519" t="s">
        <v>1796</v>
      </c>
      <c r="D4" s="519" t="s">
        <v>1806</v>
      </c>
      <c r="E4" s="520"/>
      <c r="F4" s="521" t="n">
        <v>2</v>
      </c>
    </row>
    <row r="5" customFormat="false" ht="15" hidden="false" customHeight="false" outlineLevel="0" collapsed="false">
      <c r="A5" s="517" t="s">
        <v>1812</v>
      </c>
      <c r="B5" s="518"/>
      <c r="C5" s="519" t="s">
        <v>1760</v>
      </c>
      <c r="D5" s="519" t="s">
        <v>1806</v>
      </c>
      <c r="E5" s="520"/>
      <c r="F5" s="521" t="n">
        <v>11</v>
      </c>
    </row>
    <row r="6" customFormat="false" ht="15" hidden="false" customHeight="false" outlineLevel="0" collapsed="false">
      <c r="A6" s="517" t="s">
        <v>1813</v>
      </c>
      <c r="B6" s="518"/>
      <c r="C6" s="519" t="s">
        <v>1761</v>
      </c>
      <c r="D6" s="519" t="s">
        <v>1806</v>
      </c>
      <c r="E6" s="520"/>
      <c r="F6" s="521" t="n">
        <v>10</v>
      </c>
    </row>
    <row r="7" customFormat="false" ht="15" hidden="false" customHeight="false" outlineLevel="0" collapsed="false">
      <c r="A7" s="517" t="s">
        <v>1814</v>
      </c>
      <c r="B7" s="518"/>
      <c r="C7" s="519" t="s">
        <v>1762</v>
      </c>
      <c r="D7" s="519" t="s">
        <v>1806</v>
      </c>
      <c r="E7" s="520"/>
      <c r="F7" s="521" t="n">
        <v>5</v>
      </c>
    </row>
    <row r="8" customFormat="false" ht="15" hidden="false" customHeight="false" outlineLevel="0" collapsed="false">
      <c r="A8" s="517" t="s">
        <v>1815</v>
      </c>
      <c r="B8" s="518"/>
      <c r="C8" s="519" t="s">
        <v>1763</v>
      </c>
      <c r="D8" s="519" t="s">
        <v>1806</v>
      </c>
      <c r="E8" s="520"/>
      <c r="F8" s="520"/>
    </row>
    <row r="9" customFormat="false" ht="15" hidden="false" customHeight="false" outlineLevel="0" collapsed="false">
      <c r="A9" s="517" t="s">
        <v>1816</v>
      </c>
      <c r="B9" s="518"/>
      <c r="C9" s="519" t="s">
        <v>1757</v>
      </c>
      <c r="D9" s="519" t="s">
        <v>1806</v>
      </c>
      <c r="E9" s="520"/>
      <c r="F9" s="521" t="n">
        <v>1</v>
      </c>
    </row>
    <row r="10" customFormat="false" ht="15" hidden="false" customHeight="false" outlineLevel="0" collapsed="false">
      <c r="A10" s="517" t="s">
        <v>1817</v>
      </c>
      <c r="B10" s="518"/>
      <c r="C10" s="519" t="s">
        <v>1759</v>
      </c>
      <c r="D10" s="519" t="s">
        <v>1806</v>
      </c>
      <c r="E10" s="520"/>
      <c r="F10" s="521" t="n">
        <v>4</v>
      </c>
    </row>
    <row r="11" customFormat="false" ht="15" hidden="false" customHeight="false" outlineLevel="0" collapsed="false">
      <c r="A11" s="517" t="s">
        <v>1818</v>
      </c>
      <c r="B11" s="518"/>
      <c r="C11" s="519" t="s">
        <v>1819</v>
      </c>
      <c r="D11" s="519" t="s">
        <v>1806</v>
      </c>
      <c r="E11" s="520"/>
      <c r="F11" s="521" t="n">
        <v>6</v>
      </c>
    </row>
    <row r="12" customFormat="false" ht="15" hidden="false" customHeight="false" outlineLevel="0" collapsed="false">
      <c r="A12" s="517" t="s">
        <v>1820</v>
      </c>
      <c r="B12" s="518"/>
      <c r="C12" s="519" t="s">
        <v>1348</v>
      </c>
      <c r="D12" s="519" t="s">
        <v>1806</v>
      </c>
      <c r="E12" s="520"/>
      <c r="F12" s="520"/>
    </row>
    <row r="13" customFormat="false" ht="15" hidden="false" customHeight="false" outlineLevel="0" collapsed="false">
      <c r="A13" s="517" t="s">
        <v>1821</v>
      </c>
      <c r="B13" s="518"/>
      <c r="C13" s="519" t="s">
        <v>1822</v>
      </c>
      <c r="D13" s="519" t="s">
        <v>1806</v>
      </c>
      <c r="E13" s="520"/>
      <c r="F13" s="521" t="n">
        <v>95</v>
      </c>
    </row>
    <row r="14" customFormat="false" ht="15" hidden="false" customHeight="false" outlineLevel="0" collapsed="false">
      <c r="A14" s="517" t="s">
        <v>1823</v>
      </c>
      <c r="B14" s="518"/>
      <c r="C14" s="519" t="s">
        <v>1824</v>
      </c>
      <c r="D14" s="519" t="s">
        <v>1825</v>
      </c>
      <c r="E14" s="520"/>
      <c r="F14" s="521" t="n">
        <v>960.26</v>
      </c>
    </row>
    <row r="15" customFormat="false" ht="15" hidden="false" customHeight="false" outlineLevel="0" collapsed="false">
      <c r="A15" s="517" t="s">
        <v>1826</v>
      </c>
      <c r="B15" s="518"/>
      <c r="C15" s="519" t="s">
        <v>1771</v>
      </c>
      <c r="D15" s="519" t="s">
        <v>1806</v>
      </c>
      <c r="E15" s="520"/>
      <c r="F15" s="521" t="n">
        <v>9</v>
      </c>
    </row>
    <row r="16" customFormat="false" ht="15" hidden="false" customHeight="false" outlineLevel="0" collapsed="false">
      <c r="A16" s="517" t="s">
        <v>1827</v>
      </c>
      <c r="B16" s="518"/>
      <c r="C16" s="519" t="s">
        <v>1828</v>
      </c>
      <c r="D16" s="519" t="s">
        <v>1806</v>
      </c>
      <c r="E16" s="520"/>
      <c r="F16" s="521" t="n">
        <v>6</v>
      </c>
    </row>
    <row r="17" customFormat="false" ht="15" hidden="false" customHeight="false" outlineLevel="0" collapsed="false">
      <c r="A17" s="517" t="s">
        <v>1829</v>
      </c>
      <c r="B17" s="518"/>
      <c r="C17" s="519" t="s">
        <v>1774</v>
      </c>
      <c r="D17" s="519" t="s">
        <v>1806</v>
      </c>
      <c r="E17" s="520"/>
      <c r="F17" s="520"/>
    </row>
    <row r="18" customFormat="false" ht="15" hidden="false" customHeight="false" outlineLevel="0" collapsed="false">
      <c r="A18" s="517" t="s">
        <v>1830</v>
      </c>
      <c r="B18" s="518"/>
      <c r="C18" s="519" t="s">
        <v>1831</v>
      </c>
      <c r="D18" s="519" t="s">
        <v>1806</v>
      </c>
      <c r="E18" s="520"/>
      <c r="F18" s="521" t="n">
        <v>3</v>
      </c>
    </row>
    <row r="19" customFormat="false" ht="15" hidden="false" customHeight="false" outlineLevel="0" collapsed="false">
      <c r="A19" s="517" t="s">
        <v>1832</v>
      </c>
      <c r="B19" s="518"/>
      <c r="C19" s="519" t="s">
        <v>1833</v>
      </c>
      <c r="D19" s="519" t="s">
        <v>1806</v>
      </c>
      <c r="E19" s="520"/>
      <c r="F19" s="521" t="n">
        <v>1</v>
      </c>
    </row>
    <row r="20" customFormat="false" ht="15" hidden="false" customHeight="false" outlineLevel="0" collapsed="false">
      <c r="A20" s="517" t="s">
        <v>1834</v>
      </c>
      <c r="B20" s="518"/>
      <c r="C20" s="519" t="s">
        <v>1362</v>
      </c>
      <c r="D20" s="519" t="s">
        <v>1825</v>
      </c>
      <c r="E20" s="520"/>
      <c r="F20" s="521" t="n">
        <v>534</v>
      </c>
    </row>
    <row r="21" customFormat="false" ht="15" hidden="false" customHeight="false" outlineLevel="0" collapsed="false">
      <c r="A21" s="517" t="s">
        <v>1835</v>
      </c>
      <c r="B21" s="518"/>
      <c r="C21" s="519" t="s">
        <v>1366</v>
      </c>
      <c r="D21" s="519" t="s">
        <v>1825</v>
      </c>
      <c r="E21" s="520"/>
      <c r="F21" s="522" t="n">
        <v>10535</v>
      </c>
    </row>
    <row r="22" customFormat="false" ht="15" hidden="false" customHeight="false" outlineLevel="0" collapsed="false">
      <c r="A22" s="517" t="s">
        <v>1836</v>
      </c>
      <c r="B22" s="518"/>
      <c r="C22" s="519" t="s">
        <v>1368</v>
      </c>
      <c r="D22" s="519" t="s">
        <v>1825</v>
      </c>
      <c r="E22" s="520"/>
      <c r="F22" s="521" t="n">
        <v>515</v>
      </c>
    </row>
    <row r="23" customFormat="false" ht="15" hidden="false" customHeight="false" outlineLevel="0" collapsed="false">
      <c r="A23" s="517" t="s">
        <v>1837</v>
      </c>
      <c r="B23" s="518"/>
      <c r="C23" s="519" t="s">
        <v>1372</v>
      </c>
      <c r="D23" s="519" t="s">
        <v>1825</v>
      </c>
      <c r="E23" s="520"/>
      <c r="F23" s="522" t="n">
        <v>6790</v>
      </c>
    </row>
    <row r="24" customFormat="false" ht="15" hidden="false" customHeight="false" outlineLevel="0" collapsed="false">
      <c r="A24" s="517" t="s">
        <v>1838</v>
      </c>
      <c r="B24" s="518"/>
      <c r="C24" s="519" t="s">
        <v>1378</v>
      </c>
      <c r="D24" s="519" t="s">
        <v>1825</v>
      </c>
      <c r="E24" s="520"/>
      <c r="F24" s="521" t="n">
        <v>10</v>
      </c>
    </row>
    <row r="25" customFormat="false" ht="15" hidden="false" customHeight="false" outlineLevel="0" collapsed="false">
      <c r="A25" s="517" t="s">
        <v>1839</v>
      </c>
      <c r="B25" s="518"/>
      <c r="C25" s="519" t="s">
        <v>1374</v>
      </c>
      <c r="D25" s="519" t="s">
        <v>1825</v>
      </c>
      <c r="E25" s="520"/>
      <c r="F25" s="522" t="n">
        <v>1060</v>
      </c>
    </row>
    <row r="26" customFormat="false" ht="15" hidden="false" customHeight="false" outlineLevel="0" collapsed="false">
      <c r="A26" s="517" t="s">
        <v>1840</v>
      </c>
      <c r="B26" s="518"/>
      <c r="C26" s="519" t="s">
        <v>1376</v>
      </c>
      <c r="D26" s="519" t="s">
        <v>1825</v>
      </c>
      <c r="E26" s="520"/>
      <c r="F26" s="521" t="n">
        <v>9</v>
      </c>
    </row>
    <row r="27" customFormat="false" ht="15" hidden="false" customHeight="false" outlineLevel="0" collapsed="false">
      <c r="A27" s="517" t="s">
        <v>1841</v>
      </c>
      <c r="B27" s="518"/>
      <c r="C27" s="519" t="s">
        <v>1842</v>
      </c>
      <c r="D27" s="519" t="s">
        <v>1825</v>
      </c>
      <c r="E27" s="520"/>
      <c r="F27" s="522" t="n">
        <v>2328</v>
      </c>
    </row>
    <row r="28" customFormat="false" ht="15" hidden="false" customHeight="false" outlineLevel="0" collapsed="false">
      <c r="A28" s="517" t="s">
        <v>1843</v>
      </c>
      <c r="B28" s="518"/>
      <c r="C28" s="519" t="s">
        <v>1382</v>
      </c>
      <c r="D28" s="519" t="s">
        <v>1825</v>
      </c>
      <c r="E28" s="520"/>
      <c r="F28" s="521" t="n">
        <v>248</v>
      </c>
    </row>
    <row r="29" customFormat="false" ht="15" hidden="false" customHeight="false" outlineLevel="0" collapsed="false">
      <c r="A29" s="517" t="s">
        <v>1844</v>
      </c>
      <c r="B29" s="518"/>
      <c r="C29" s="519" t="s">
        <v>1384</v>
      </c>
      <c r="D29" s="519" t="s">
        <v>1825</v>
      </c>
      <c r="E29" s="520"/>
      <c r="F29" s="521" t="n">
        <v>126</v>
      </c>
    </row>
    <row r="30" customFormat="false" ht="15" hidden="false" customHeight="false" outlineLevel="0" collapsed="false">
      <c r="A30" s="517" t="s">
        <v>1845</v>
      </c>
      <c r="B30" s="518"/>
      <c r="C30" s="519" t="s">
        <v>1388</v>
      </c>
      <c r="D30" s="519" t="s">
        <v>1825</v>
      </c>
      <c r="E30" s="520"/>
      <c r="F30" s="522" t="n">
        <v>3168</v>
      </c>
    </row>
    <row r="31" customFormat="false" ht="15" hidden="false" customHeight="false" outlineLevel="0" collapsed="false">
      <c r="A31" s="517" t="s">
        <v>1846</v>
      </c>
      <c r="B31" s="518"/>
      <c r="C31" s="519" t="s">
        <v>1390</v>
      </c>
      <c r="D31" s="519" t="s">
        <v>1825</v>
      </c>
      <c r="E31" s="520"/>
      <c r="F31" s="521" t="n">
        <v>62</v>
      </c>
    </row>
    <row r="32" customFormat="false" ht="15" hidden="false" customHeight="false" outlineLevel="0" collapsed="false">
      <c r="A32" s="517" t="s">
        <v>1847</v>
      </c>
      <c r="B32" s="518"/>
      <c r="C32" s="519" t="s">
        <v>1392</v>
      </c>
      <c r="D32" s="519" t="s">
        <v>1825</v>
      </c>
      <c r="E32" s="520"/>
      <c r="F32" s="521" t="n">
        <v>96</v>
      </c>
    </row>
    <row r="33" customFormat="false" ht="15" hidden="false" customHeight="false" outlineLevel="0" collapsed="false">
      <c r="A33" s="517" t="s">
        <v>1848</v>
      </c>
      <c r="B33" s="518"/>
      <c r="C33" s="519" t="s">
        <v>1396</v>
      </c>
      <c r="D33" s="519" t="s">
        <v>1825</v>
      </c>
      <c r="E33" s="520"/>
      <c r="F33" s="521" t="n">
        <v>702</v>
      </c>
    </row>
    <row r="34" customFormat="false" ht="15" hidden="false" customHeight="false" outlineLevel="0" collapsed="false">
      <c r="A34" s="517" t="s">
        <v>1849</v>
      </c>
      <c r="B34" s="518"/>
      <c r="C34" s="519" t="s">
        <v>1850</v>
      </c>
      <c r="D34" s="519" t="s">
        <v>1806</v>
      </c>
      <c r="E34" s="520"/>
      <c r="F34" s="521" t="n">
        <v>2</v>
      </c>
    </row>
    <row r="35" customFormat="false" ht="15" hidden="false" customHeight="false" outlineLevel="0" collapsed="false">
      <c r="A35" s="517" t="s">
        <v>1851</v>
      </c>
      <c r="B35" s="518"/>
      <c r="C35" s="519" t="s">
        <v>1852</v>
      </c>
      <c r="D35" s="519" t="s">
        <v>1806</v>
      </c>
      <c r="E35" s="520"/>
      <c r="F35" s="521" t="n">
        <v>15</v>
      </c>
    </row>
    <row r="36" customFormat="false" ht="15" hidden="false" customHeight="false" outlineLevel="0" collapsed="false">
      <c r="A36" s="517" t="s">
        <v>1853</v>
      </c>
      <c r="B36" s="518"/>
      <c r="C36" s="519" t="s">
        <v>1854</v>
      </c>
      <c r="D36" s="519" t="s">
        <v>1806</v>
      </c>
      <c r="E36" s="520"/>
      <c r="F36" s="521" t="n">
        <v>71</v>
      </c>
    </row>
    <row r="37" customFormat="false" ht="15" hidden="false" customHeight="false" outlineLevel="0" collapsed="false">
      <c r="A37" s="517" t="s">
        <v>1855</v>
      </c>
      <c r="B37" s="518"/>
      <c r="C37" s="519" t="s">
        <v>1310</v>
      </c>
      <c r="D37" s="519" t="s">
        <v>1806</v>
      </c>
      <c r="E37" s="520"/>
      <c r="F37" s="521" t="n">
        <v>300</v>
      </c>
    </row>
    <row r="38" customFormat="false" ht="15" hidden="false" customHeight="false" outlineLevel="0" collapsed="false">
      <c r="A38" s="517" t="s">
        <v>1856</v>
      </c>
      <c r="B38" s="518"/>
      <c r="C38" s="519" t="s">
        <v>1302</v>
      </c>
      <c r="D38" s="519" t="s">
        <v>1806</v>
      </c>
      <c r="E38" s="520"/>
      <c r="F38" s="521" t="n">
        <v>672</v>
      </c>
    </row>
    <row r="39" customFormat="false" ht="15" hidden="false" customHeight="false" outlineLevel="0" collapsed="false">
      <c r="A39" s="517" t="s">
        <v>1857</v>
      </c>
      <c r="B39" s="518"/>
      <c r="C39" s="519" t="s">
        <v>1306</v>
      </c>
      <c r="D39" s="519" t="s">
        <v>1806</v>
      </c>
      <c r="E39" s="520"/>
      <c r="F39" s="521" t="n">
        <v>15</v>
      </c>
    </row>
    <row r="40" customFormat="false" ht="15" hidden="false" customHeight="false" outlineLevel="0" collapsed="false">
      <c r="A40" s="517" t="s">
        <v>1858</v>
      </c>
      <c r="B40" s="518"/>
      <c r="C40" s="519" t="s">
        <v>1292</v>
      </c>
      <c r="D40" s="519" t="s">
        <v>1806</v>
      </c>
      <c r="E40" s="520"/>
      <c r="F40" s="522" t="n">
        <v>2986</v>
      </c>
    </row>
    <row r="41" customFormat="false" ht="15" hidden="false" customHeight="false" outlineLevel="0" collapsed="false">
      <c r="A41" s="517" t="s">
        <v>1859</v>
      </c>
      <c r="B41" s="518"/>
      <c r="C41" s="519" t="s">
        <v>1298</v>
      </c>
      <c r="D41" s="519" t="s">
        <v>1806</v>
      </c>
      <c r="E41" s="520"/>
      <c r="F41" s="521" t="n">
        <v>74</v>
      </c>
    </row>
    <row r="42" customFormat="false" ht="15" hidden="false" customHeight="false" outlineLevel="0" collapsed="false">
      <c r="A42" s="517" t="s">
        <v>1860</v>
      </c>
      <c r="B42" s="518"/>
      <c r="C42" s="519" t="s">
        <v>1861</v>
      </c>
      <c r="D42" s="519" t="s">
        <v>1806</v>
      </c>
      <c r="E42" s="520"/>
      <c r="F42" s="521" t="n">
        <v>5</v>
      </c>
    </row>
    <row r="43" customFormat="false" ht="15" hidden="false" customHeight="false" outlineLevel="0" collapsed="false">
      <c r="A43" s="517" t="s">
        <v>1862</v>
      </c>
      <c r="B43" s="518"/>
      <c r="C43" s="519" t="s">
        <v>1294</v>
      </c>
      <c r="D43" s="519" t="s">
        <v>1806</v>
      </c>
      <c r="E43" s="520"/>
      <c r="F43" s="521" t="n">
        <v>91</v>
      </c>
    </row>
    <row r="44" customFormat="false" ht="22.5" hidden="false" customHeight="false" outlineLevel="0" collapsed="false">
      <c r="A44" s="517" t="s">
        <v>1863</v>
      </c>
      <c r="B44" s="518"/>
      <c r="C44" s="519" t="s">
        <v>1410</v>
      </c>
      <c r="D44" s="519" t="s">
        <v>1806</v>
      </c>
      <c r="E44" s="520"/>
      <c r="F44" s="521" t="n">
        <v>140</v>
      </c>
    </row>
    <row r="45" customFormat="false" ht="15" hidden="false" customHeight="false" outlineLevel="0" collapsed="false">
      <c r="A45" s="517" t="s">
        <v>1864</v>
      </c>
      <c r="B45" s="518"/>
      <c r="C45" s="519" t="s">
        <v>1412</v>
      </c>
      <c r="D45" s="519" t="s">
        <v>1806</v>
      </c>
      <c r="E45" s="520"/>
      <c r="F45" s="521" t="n">
        <v>55</v>
      </c>
    </row>
    <row r="46" customFormat="false" ht="22.5" hidden="false" customHeight="false" outlineLevel="0" collapsed="false">
      <c r="A46" s="517" t="s">
        <v>1865</v>
      </c>
      <c r="B46" s="518"/>
      <c r="C46" s="519" t="s">
        <v>1416</v>
      </c>
      <c r="D46" s="519" t="s">
        <v>1806</v>
      </c>
      <c r="E46" s="520"/>
      <c r="F46" s="521" t="n">
        <v>463</v>
      </c>
    </row>
    <row r="47" customFormat="false" ht="22.5" hidden="false" customHeight="false" outlineLevel="0" collapsed="false">
      <c r="A47" s="517" t="s">
        <v>1866</v>
      </c>
      <c r="B47" s="518"/>
      <c r="C47" s="519" t="s">
        <v>1418</v>
      </c>
      <c r="D47" s="519" t="s">
        <v>1806</v>
      </c>
      <c r="E47" s="520"/>
      <c r="F47" s="521" t="n">
        <v>6</v>
      </c>
    </row>
    <row r="48" customFormat="false" ht="22.5" hidden="false" customHeight="false" outlineLevel="0" collapsed="false">
      <c r="A48" s="517" t="s">
        <v>1867</v>
      </c>
      <c r="B48" s="518"/>
      <c r="C48" s="519" t="s">
        <v>1420</v>
      </c>
      <c r="D48" s="519" t="s">
        <v>1806</v>
      </c>
      <c r="E48" s="520"/>
      <c r="F48" s="520"/>
    </row>
    <row r="49" customFormat="false" ht="15" hidden="false" customHeight="false" outlineLevel="0" collapsed="false">
      <c r="A49" s="517" t="s">
        <v>1868</v>
      </c>
      <c r="B49" s="518"/>
      <c r="C49" s="519" t="s">
        <v>1461</v>
      </c>
      <c r="D49" s="519" t="s">
        <v>1806</v>
      </c>
      <c r="E49" s="520"/>
      <c r="F49" s="521" t="n">
        <v>48</v>
      </c>
    </row>
    <row r="50" customFormat="false" ht="15" hidden="false" customHeight="false" outlineLevel="0" collapsed="false">
      <c r="A50" s="517" t="s">
        <v>1869</v>
      </c>
      <c r="B50" s="518"/>
      <c r="C50" s="519" t="s">
        <v>1463</v>
      </c>
      <c r="D50" s="519" t="s">
        <v>1806</v>
      </c>
      <c r="E50" s="520"/>
      <c r="F50" s="521" t="n">
        <v>21</v>
      </c>
    </row>
    <row r="51" customFormat="false" ht="15" hidden="false" customHeight="false" outlineLevel="0" collapsed="false">
      <c r="A51" s="517" t="s">
        <v>1870</v>
      </c>
      <c r="B51" s="518"/>
      <c r="C51" s="519" t="s">
        <v>1464</v>
      </c>
      <c r="D51" s="519" t="s">
        <v>1806</v>
      </c>
      <c r="E51" s="520"/>
      <c r="F51" s="521" t="n">
        <v>21</v>
      </c>
    </row>
    <row r="52" customFormat="false" ht="15" hidden="false" customHeight="false" outlineLevel="0" collapsed="false">
      <c r="A52" s="517" t="s">
        <v>1871</v>
      </c>
      <c r="B52" s="518"/>
      <c r="C52" s="519" t="s">
        <v>1414</v>
      </c>
      <c r="D52" s="519" t="s">
        <v>1806</v>
      </c>
      <c r="E52" s="520"/>
      <c r="F52" s="521" t="n">
        <v>142</v>
      </c>
    </row>
    <row r="53" customFormat="false" ht="15" hidden="false" customHeight="false" outlineLevel="0" collapsed="false">
      <c r="A53" s="517" t="s">
        <v>1872</v>
      </c>
      <c r="B53" s="518"/>
      <c r="C53" s="519" t="s">
        <v>1873</v>
      </c>
      <c r="D53" s="519" t="s">
        <v>1806</v>
      </c>
      <c r="E53" s="520"/>
      <c r="F53" s="521" t="n">
        <v>552</v>
      </c>
    </row>
    <row r="54" customFormat="false" ht="15" hidden="false" customHeight="false" outlineLevel="0" collapsed="false">
      <c r="A54" s="517" t="s">
        <v>1874</v>
      </c>
      <c r="B54" s="518"/>
      <c r="C54" s="519" t="s">
        <v>1769</v>
      </c>
      <c r="D54" s="519" t="s">
        <v>1806</v>
      </c>
      <c r="E54" s="520"/>
      <c r="F54" s="521" t="n">
        <v>39</v>
      </c>
    </row>
    <row r="55" customFormat="false" ht="15" hidden="false" customHeight="false" outlineLevel="0" collapsed="false">
      <c r="A55" s="517" t="s">
        <v>1875</v>
      </c>
      <c r="B55" s="518"/>
      <c r="C55" s="519" t="s">
        <v>1876</v>
      </c>
      <c r="D55" s="519" t="s">
        <v>1806</v>
      </c>
      <c r="E55" s="520"/>
      <c r="F55" s="521" t="n">
        <v>6</v>
      </c>
    </row>
    <row r="56" customFormat="false" ht="15" hidden="false" customHeight="false" outlineLevel="0" collapsed="false">
      <c r="A56" s="517" t="s">
        <v>1877</v>
      </c>
      <c r="B56" s="518"/>
      <c r="C56" s="519" t="s">
        <v>1878</v>
      </c>
      <c r="D56" s="519" t="s">
        <v>1806</v>
      </c>
      <c r="E56" s="520"/>
      <c r="F56" s="521" t="n">
        <v>1</v>
      </c>
    </row>
    <row r="57" customFormat="false" ht="15" hidden="false" customHeight="false" outlineLevel="0" collapsed="false">
      <c r="A57" s="517" t="s">
        <v>1879</v>
      </c>
      <c r="B57" s="518"/>
      <c r="C57" s="519" t="s">
        <v>1880</v>
      </c>
      <c r="D57" s="519" t="s">
        <v>1806</v>
      </c>
      <c r="E57" s="520"/>
      <c r="F57" s="521" t="n">
        <v>1</v>
      </c>
    </row>
    <row r="58" customFormat="false" ht="15" hidden="false" customHeight="false" outlineLevel="0" collapsed="false">
      <c r="A58" s="517" t="s">
        <v>1881</v>
      </c>
      <c r="B58" s="518"/>
      <c r="C58" s="519" t="s">
        <v>1882</v>
      </c>
      <c r="D58" s="519" t="s">
        <v>1806</v>
      </c>
      <c r="E58" s="520"/>
      <c r="F58" s="521" t="n">
        <v>4</v>
      </c>
    </row>
    <row r="59" customFormat="false" ht="15" hidden="false" customHeight="false" outlineLevel="0" collapsed="false">
      <c r="A59" s="517" t="s">
        <v>1883</v>
      </c>
      <c r="B59" s="518"/>
      <c r="C59" s="519" t="s">
        <v>1746</v>
      </c>
      <c r="D59" s="519" t="s">
        <v>1806</v>
      </c>
      <c r="E59" s="520"/>
      <c r="F59" s="521" t="n">
        <v>8</v>
      </c>
    </row>
    <row r="60" customFormat="false" ht="15" hidden="false" customHeight="false" outlineLevel="0" collapsed="false">
      <c r="A60" s="517" t="s">
        <v>1884</v>
      </c>
      <c r="B60" s="518"/>
      <c r="C60" s="519" t="s">
        <v>1747</v>
      </c>
      <c r="D60" s="519" t="s">
        <v>1806</v>
      </c>
      <c r="E60" s="520"/>
      <c r="F60" s="521" t="n">
        <v>9</v>
      </c>
    </row>
    <row r="61" customFormat="false" ht="15" hidden="false" customHeight="false" outlineLevel="0" collapsed="false">
      <c r="A61" s="517" t="s">
        <v>1885</v>
      </c>
      <c r="B61" s="518"/>
      <c r="C61" s="519" t="s">
        <v>1748</v>
      </c>
      <c r="D61" s="519" t="s">
        <v>1806</v>
      </c>
      <c r="E61" s="520"/>
      <c r="F61" s="521" t="n">
        <v>10</v>
      </c>
    </row>
    <row r="62" customFormat="false" ht="15" hidden="false" customHeight="false" outlineLevel="0" collapsed="false">
      <c r="A62" s="517" t="s">
        <v>1886</v>
      </c>
      <c r="B62" s="518"/>
      <c r="C62" s="519" t="s">
        <v>1750</v>
      </c>
      <c r="D62" s="519" t="s">
        <v>1806</v>
      </c>
      <c r="E62" s="520"/>
      <c r="F62" s="521" t="n">
        <v>5</v>
      </c>
    </row>
    <row r="63" customFormat="false" ht="15" hidden="false" customHeight="false" outlineLevel="0" collapsed="false">
      <c r="A63" s="517" t="s">
        <v>1887</v>
      </c>
      <c r="B63" s="518"/>
      <c r="C63" s="519" t="s">
        <v>1752</v>
      </c>
      <c r="D63" s="519" t="s">
        <v>1806</v>
      </c>
      <c r="E63" s="520"/>
      <c r="F63" s="521" t="n">
        <v>1</v>
      </c>
    </row>
    <row r="64" customFormat="false" ht="15" hidden="false" customHeight="false" outlineLevel="0" collapsed="false">
      <c r="A64" s="517" t="s">
        <v>1888</v>
      </c>
      <c r="B64" s="518"/>
      <c r="C64" s="519" t="s">
        <v>1753</v>
      </c>
      <c r="D64" s="519" t="s">
        <v>1806</v>
      </c>
      <c r="E64" s="520"/>
      <c r="F64" s="521" t="n">
        <v>1</v>
      </c>
    </row>
    <row r="65" customFormat="false" ht="15" hidden="false" customHeight="false" outlineLevel="0" collapsed="false">
      <c r="A65" s="517" t="s">
        <v>1889</v>
      </c>
      <c r="B65" s="518"/>
      <c r="C65" s="519" t="s">
        <v>1754</v>
      </c>
      <c r="D65" s="519" t="s">
        <v>1806</v>
      </c>
      <c r="E65" s="520"/>
      <c r="F65" s="521" t="n">
        <v>1</v>
      </c>
    </row>
    <row r="66" customFormat="false" ht="15" hidden="false" customHeight="false" outlineLevel="0" collapsed="false">
      <c r="A66" s="517" t="s">
        <v>1890</v>
      </c>
      <c r="B66" s="518"/>
      <c r="C66" s="519" t="s">
        <v>1891</v>
      </c>
      <c r="D66" s="519" t="s">
        <v>1806</v>
      </c>
      <c r="E66" s="520"/>
      <c r="F66" s="521" t="n">
        <v>59</v>
      </c>
    </row>
    <row r="67" customFormat="false" ht="15" hidden="false" customHeight="false" outlineLevel="0" collapsed="false">
      <c r="A67" s="517" t="s">
        <v>1892</v>
      </c>
      <c r="B67" s="518"/>
      <c r="C67" s="519" t="s">
        <v>1304</v>
      </c>
      <c r="D67" s="519" t="s">
        <v>1806</v>
      </c>
      <c r="E67" s="520"/>
      <c r="F67" s="521" t="n">
        <v>159</v>
      </c>
    </row>
    <row r="68" customFormat="false" ht="15" hidden="false" customHeight="false" outlineLevel="0" collapsed="false">
      <c r="A68" s="517" t="s">
        <v>1893</v>
      </c>
      <c r="B68" s="518"/>
      <c r="C68" s="519" t="s">
        <v>1308</v>
      </c>
      <c r="D68" s="519" t="s">
        <v>1806</v>
      </c>
      <c r="E68" s="520"/>
      <c r="F68" s="521" t="n">
        <v>78</v>
      </c>
    </row>
    <row r="69" customFormat="false" ht="15" hidden="false" customHeight="false" outlineLevel="0" collapsed="false">
      <c r="A69" s="517" t="s">
        <v>1894</v>
      </c>
      <c r="B69" s="518"/>
      <c r="C69" s="519" t="s">
        <v>1312</v>
      </c>
      <c r="D69" s="519" t="s">
        <v>1806</v>
      </c>
      <c r="E69" s="520"/>
      <c r="F69" s="521" t="n">
        <v>31</v>
      </c>
    </row>
    <row r="70" customFormat="false" ht="15" hidden="false" customHeight="false" outlineLevel="0" collapsed="false">
      <c r="A70" s="517" t="s">
        <v>1895</v>
      </c>
      <c r="B70" s="518"/>
      <c r="C70" s="519" t="s">
        <v>1300</v>
      </c>
      <c r="D70" s="519" t="s">
        <v>1806</v>
      </c>
      <c r="E70" s="520"/>
      <c r="F70" s="521" t="n">
        <v>56</v>
      </c>
    </row>
    <row r="71" customFormat="false" ht="22.5" hidden="false" customHeight="false" outlineLevel="0" collapsed="false">
      <c r="A71" s="517" t="s">
        <v>1896</v>
      </c>
      <c r="B71" s="518"/>
      <c r="C71" s="519" t="s">
        <v>1398</v>
      </c>
      <c r="D71" s="519" t="s">
        <v>1806</v>
      </c>
      <c r="E71" s="520"/>
      <c r="F71" s="521" t="n">
        <v>49</v>
      </c>
    </row>
    <row r="72" customFormat="false" ht="15" hidden="false" customHeight="false" outlineLevel="0" collapsed="false">
      <c r="A72" s="517" t="s">
        <v>1897</v>
      </c>
      <c r="B72" s="518"/>
      <c r="C72" s="519" t="s">
        <v>1424</v>
      </c>
      <c r="D72" s="519" t="s">
        <v>1806</v>
      </c>
      <c r="E72" s="520"/>
      <c r="F72" s="521" t="n">
        <v>654</v>
      </c>
    </row>
    <row r="73" customFormat="false" ht="15" hidden="false" customHeight="false" outlineLevel="0" collapsed="false">
      <c r="A73" s="517" t="s">
        <v>1898</v>
      </c>
      <c r="B73" s="518"/>
      <c r="C73" s="519" t="s">
        <v>1426</v>
      </c>
      <c r="D73" s="519" t="s">
        <v>1806</v>
      </c>
      <c r="E73" s="520"/>
      <c r="F73" s="521" t="n">
        <v>17</v>
      </c>
    </row>
    <row r="74" customFormat="false" ht="15" hidden="false" customHeight="false" outlineLevel="0" collapsed="false">
      <c r="A74" s="517" t="s">
        <v>1899</v>
      </c>
      <c r="B74" s="518"/>
      <c r="C74" s="519" t="s">
        <v>1428</v>
      </c>
      <c r="D74" s="519" t="s">
        <v>1806</v>
      </c>
      <c r="E74" s="520"/>
      <c r="F74" s="521" t="n">
        <v>116</v>
      </c>
    </row>
    <row r="75" customFormat="false" ht="15" hidden="false" customHeight="false" outlineLevel="0" collapsed="false">
      <c r="A75" s="517" t="s">
        <v>1900</v>
      </c>
      <c r="B75" s="518"/>
      <c r="C75" s="519" t="s">
        <v>1430</v>
      </c>
      <c r="D75" s="519" t="s">
        <v>1806</v>
      </c>
      <c r="E75" s="520"/>
      <c r="F75" s="521" t="n">
        <v>24</v>
      </c>
    </row>
    <row r="76" customFormat="false" ht="15" hidden="false" customHeight="false" outlineLevel="0" collapsed="false">
      <c r="A76" s="517" t="s">
        <v>1901</v>
      </c>
      <c r="B76" s="518"/>
      <c r="C76" s="519" t="s">
        <v>1432</v>
      </c>
      <c r="D76" s="519" t="s">
        <v>1806</v>
      </c>
      <c r="E76" s="520"/>
      <c r="F76" s="521" t="n">
        <v>35</v>
      </c>
    </row>
    <row r="77" customFormat="false" ht="15" hidden="false" customHeight="false" outlineLevel="0" collapsed="false">
      <c r="A77" s="517" t="s">
        <v>1902</v>
      </c>
      <c r="B77" s="518"/>
      <c r="C77" s="519" t="s">
        <v>1434</v>
      </c>
      <c r="D77" s="519" t="s">
        <v>1806</v>
      </c>
      <c r="E77" s="520"/>
      <c r="F77" s="521" t="n">
        <v>12</v>
      </c>
    </row>
    <row r="78" customFormat="false" ht="15" hidden="false" customHeight="false" outlineLevel="0" collapsed="false">
      <c r="A78" s="517" t="s">
        <v>1903</v>
      </c>
      <c r="B78" s="518"/>
      <c r="C78" s="519" t="s">
        <v>1436</v>
      </c>
      <c r="D78" s="519" t="s">
        <v>1806</v>
      </c>
      <c r="E78" s="520"/>
      <c r="F78" s="521" t="n">
        <v>25</v>
      </c>
    </row>
    <row r="79" customFormat="false" ht="15" hidden="false" customHeight="false" outlineLevel="0" collapsed="false">
      <c r="A79" s="517" t="s">
        <v>1904</v>
      </c>
      <c r="B79" s="518"/>
      <c r="C79" s="519" t="s">
        <v>1296</v>
      </c>
      <c r="D79" s="519" t="s">
        <v>1806</v>
      </c>
      <c r="E79" s="520"/>
      <c r="F79" s="521" t="n">
        <v>285</v>
      </c>
    </row>
    <row r="80" customFormat="false" ht="15" hidden="false" customHeight="false" outlineLevel="0" collapsed="false">
      <c r="A80" s="517" t="s">
        <v>1905</v>
      </c>
      <c r="B80" s="518"/>
      <c r="C80" s="519" t="s">
        <v>1290</v>
      </c>
      <c r="D80" s="519" t="s">
        <v>1806</v>
      </c>
      <c r="E80" s="520"/>
      <c r="F80" s="521" t="n">
        <v>11</v>
      </c>
    </row>
    <row r="81" customFormat="false" ht="15" hidden="false" customHeight="false" outlineLevel="0" collapsed="false">
      <c r="A81" s="517" t="s">
        <v>1906</v>
      </c>
      <c r="B81" s="518"/>
      <c r="C81" s="519" t="s">
        <v>1907</v>
      </c>
      <c r="D81" s="519" t="s">
        <v>1806</v>
      </c>
      <c r="E81" s="520"/>
      <c r="F81" s="521" t="n">
        <v>7</v>
      </c>
    </row>
    <row r="82" customFormat="false" ht="15" hidden="false" customHeight="false" outlineLevel="0" collapsed="false">
      <c r="A82" s="517" t="s">
        <v>1908</v>
      </c>
      <c r="B82" s="518"/>
      <c r="C82" s="519" t="s">
        <v>1909</v>
      </c>
      <c r="D82" s="519" t="s">
        <v>1806</v>
      </c>
      <c r="E82" s="520"/>
      <c r="F82" s="521" t="n">
        <v>3</v>
      </c>
    </row>
    <row r="83" customFormat="false" ht="15" hidden="false" customHeight="false" outlineLevel="0" collapsed="false">
      <c r="A83" s="517" t="s">
        <v>1910</v>
      </c>
      <c r="B83" s="518"/>
      <c r="C83" s="519" t="s">
        <v>1911</v>
      </c>
      <c r="D83" s="519" t="s">
        <v>1806</v>
      </c>
      <c r="E83" s="520"/>
      <c r="F83" s="521" t="n">
        <v>2</v>
      </c>
    </row>
    <row r="84" customFormat="false" ht="15" hidden="false" customHeight="false" outlineLevel="0" collapsed="false">
      <c r="A84" s="517" t="s">
        <v>1912</v>
      </c>
      <c r="B84" s="518"/>
      <c r="C84" s="519" t="s">
        <v>1913</v>
      </c>
      <c r="D84" s="519" t="s">
        <v>1806</v>
      </c>
      <c r="E84" s="520"/>
      <c r="F84" s="521" t="n">
        <v>4</v>
      </c>
    </row>
    <row r="85" customFormat="false" ht="15" hidden="false" customHeight="false" outlineLevel="0" collapsed="false">
      <c r="A85" s="517" t="s">
        <v>1914</v>
      </c>
      <c r="B85" s="518"/>
      <c r="C85" s="519" t="s">
        <v>1680</v>
      </c>
      <c r="D85" s="519" t="s">
        <v>1806</v>
      </c>
      <c r="E85" s="520"/>
      <c r="F85" s="521" t="n">
        <v>33</v>
      </c>
    </row>
    <row r="86" customFormat="false" ht="15" hidden="false" customHeight="false" outlineLevel="0" collapsed="false">
      <c r="A86" s="517" t="s">
        <v>1915</v>
      </c>
      <c r="B86" s="518"/>
      <c r="C86" s="519" t="s">
        <v>1681</v>
      </c>
      <c r="D86" s="519" t="s">
        <v>1806</v>
      </c>
      <c r="E86" s="520"/>
      <c r="F86" s="521" t="n">
        <v>10</v>
      </c>
    </row>
    <row r="87" customFormat="false" ht="15" hidden="false" customHeight="false" outlineLevel="0" collapsed="false">
      <c r="A87" s="517" t="s">
        <v>1916</v>
      </c>
      <c r="B87" s="518"/>
      <c r="C87" s="519" t="s">
        <v>1682</v>
      </c>
      <c r="D87" s="519" t="s">
        <v>1806</v>
      </c>
      <c r="E87" s="520"/>
      <c r="F87" s="521" t="n">
        <v>22</v>
      </c>
    </row>
    <row r="88" customFormat="false" ht="15" hidden="false" customHeight="false" outlineLevel="0" collapsed="false">
      <c r="A88" s="517" t="s">
        <v>1917</v>
      </c>
      <c r="B88" s="518"/>
      <c r="C88" s="519" t="s">
        <v>1684</v>
      </c>
      <c r="D88" s="519" t="s">
        <v>1806</v>
      </c>
      <c r="E88" s="520"/>
      <c r="F88" s="521" t="n">
        <v>3</v>
      </c>
    </row>
    <row r="89" customFormat="false" ht="15" hidden="false" customHeight="false" outlineLevel="0" collapsed="false">
      <c r="A89" s="517" t="s">
        <v>1918</v>
      </c>
      <c r="B89" s="518"/>
      <c r="C89" s="519" t="s">
        <v>1685</v>
      </c>
      <c r="D89" s="519" t="s">
        <v>1806</v>
      </c>
      <c r="E89" s="520"/>
      <c r="F89" s="521" t="n">
        <v>3</v>
      </c>
    </row>
    <row r="90" customFormat="false" ht="15" hidden="false" customHeight="false" outlineLevel="0" collapsed="false">
      <c r="A90" s="517" t="s">
        <v>1919</v>
      </c>
      <c r="B90" s="518"/>
      <c r="C90" s="519" t="s">
        <v>1679</v>
      </c>
      <c r="D90" s="519" t="s">
        <v>1806</v>
      </c>
      <c r="E90" s="520"/>
      <c r="F90" s="521" t="n">
        <v>75</v>
      </c>
    </row>
    <row r="91" customFormat="false" ht="15" hidden="false" customHeight="false" outlineLevel="0" collapsed="false">
      <c r="A91" s="517" t="s">
        <v>1920</v>
      </c>
      <c r="B91" s="518"/>
      <c r="C91" s="519" t="s">
        <v>1921</v>
      </c>
      <c r="D91" s="519" t="s">
        <v>1806</v>
      </c>
      <c r="E91" s="520"/>
      <c r="F91" s="521" t="n">
        <v>2</v>
      </c>
    </row>
    <row r="92" customFormat="false" ht="15" hidden="false" customHeight="false" outlineLevel="0" collapsed="false">
      <c r="A92" s="517" t="s">
        <v>1922</v>
      </c>
      <c r="B92" s="518"/>
      <c r="C92" s="519" t="s">
        <v>1923</v>
      </c>
      <c r="D92" s="519" t="s">
        <v>1806</v>
      </c>
      <c r="E92" s="520"/>
      <c r="F92" s="521" t="n">
        <v>5</v>
      </c>
    </row>
    <row r="93" customFormat="false" ht="15" hidden="false" customHeight="false" outlineLevel="0" collapsed="false">
      <c r="A93" s="517" t="s">
        <v>1924</v>
      </c>
      <c r="B93" s="518"/>
      <c r="C93" s="519" t="s">
        <v>1925</v>
      </c>
      <c r="D93" s="519" t="s">
        <v>1806</v>
      </c>
      <c r="E93" s="520"/>
      <c r="F93" s="521" t="n">
        <v>1</v>
      </c>
    </row>
    <row r="94" customFormat="false" ht="15" hidden="false" customHeight="false" outlineLevel="0" collapsed="false">
      <c r="A94" s="517" t="s">
        <v>1926</v>
      </c>
      <c r="B94" s="518"/>
      <c r="C94" s="519" t="s">
        <v>1927</v>
      </c>
      <c r="D94" s="519" t="s">
        <v>1806</v>
      </c>
      <c r="E94" s="520"/>
      <c r="F94" s="521" t="n">
        <v>2</v>
      </c>
    </row>
    <row r="95" customFormat="false" ht="15" hidden="false" customHeight="false" outlineLevel="0" collapsed="false">
      <c r="A95" s="517" t="s">
        <v>1928</v>
      </c>
      <c r="B95" s="518"/>
      <c r="C95" s="519" t="s">
        <v>1929</v>
      </c>
      <c r="D95" s="519" t="s">
        <v>1806</v>
      </c>
      <c r="E95" s="520"/>
      <c r="F95" s="521" t="n">
        <v>86</v>
      </c>
    </row>
    <row r="96" customFormat="false" ht="15" hidden="false" customHeight="false" outlineLevel="0" collapsed="false">
      <c r="A96" s="517" t="s">
        <v>1930</v>
      </c>
      <c r="B96" s="518"/>
      <c r="C96" s="519" t="s">
        <v>1931</v>
      </c>
      <c r="D96" s="519" t="s">
        <v>1806</v>
      </c>
      <c r="E96" s="520"/>
      <c r="F96" s="521" t="n">
        <v>62</v>
      </c>
    </row>
    <row r="97" customFormat="false" ht="15" hidden="false" customHeight="false" outlineLevel="0" collapsed="false">
      <c r="A97" s="517" t="s">
        <v>1932</v>
      </c>
      <c r="B97" s="518"/>
      <c r="C97" s="519" t="s">
        <v>1933</v>
      </c>
      <c r="D97" s="519" t="s">
        <v>1806</v>
      </c>
      <c r="E97" s="520"/>
      <c r="F97" s="521" t="n">
        <v>12</v>
      </c>
    </row>
    <row r="98" customFormat="false" ht="15" hidden="false" customHeight="false" outlineLevel="0" collapsed="false">
      <c r="A98" s="517" t="s">
        <v>1934</v>
      </c>
      <c r="B98" s="518"/>
      <c r="C98" s="519" t="s">
        <v>1935</v>
      </c>
      <c r="D98" s="519" t="s">
        <v>1806</v>
      </c>
      <c r="E98" s="520"/>
      <c r="F98" s="521" t="n">
        <v>6</v>
      </c>
    </row>
    <row r="99" customFormat="false" ht="15" hidden="false" customHeight="false" outlineLevel="0" collapsed="false">
      <c r="A99" s="517" t="s">
        <v>1936</v>
      </c>
      <c r="B99" s="518"/>
      <c r="C99" s="519" t="s">
        <v>1937</v>
      </c>
      <c r="D99" s="519" t="s">
        <v>1806</v>
      </c>
      <c r="E99" s="520"/>
      <c r="F99" s="521" t="n">
        <v>155</v>
      </c>
    </row>
    <row r="100" customFormat="false" ht="15" hidden="false" customHeight="false" outlineLevel="0" collapsed="false">
      <c r="A100" s="517" t="s">
        <v>1938</v>
      </c>
      <c r="B100" s="518"/>
      <c r="C100" s="519" t="s">
        <v>1939</v>
      </c>
      <c r="D100" s="519" t="s">
        <v>1806</v>
      </c>
      <c r="E100" s="520"/>
      <c r="F100" s="521" t="n">
        <v>6</v>
      </c>
    </row>
    <row r="101" customFormat="false" ht="15" hidden="false" customHeight="false" outlineLevel="0" collapsed="false">
      <c r="A101" s="517" t="s">
        <v>1940</v>
      </c>
      <c r="B101" s="518"/>
      <c r="C101" s="519" t="s">
        <v>1941</v>
      </c>
      <c r="D101" s="519" t="s">
        <v>1806</v>
      </c>
      <c r="E101" s="520"/>
      <c r="F101" s="521" t="n">
        <v>78</v>
      </c>
    </row>
    <row r="102" customFormat="false" ht="15" hidden="false" customHeight="false" outlineLevel="0" collapsed="false">
      <c r="A102" s="517" t="s">
        <v>1942</v>
      </c>
      <c r="B102" s="518"/>
      <c r="C102" s="519" t="s">
        <v>1943</v>
      </c>
      <c r="D102" s="519" t="s">
        <v>1806</v>
      </c>
      <c r="E102" s="520"/>
      <c r="F102" s="521" t="n">
        <v>6</v>
      </c>
    </row>
    <row r="103" customFormat="false" ht="15" hidden="false" customHeight="false" outlineLevel="0" collapsed="false">
      <c r="A103" s="517" t="s">
        <v>1944</v>
      </c>
      <c r="B103" s="518"/>
      <c r="C103" s="519" t="s">
        <v>1945</v>
      </c>
      <c r="D103" s="519" t="s">
        <v>1806</v>
      </c>
      <c r="E103" s="520"/>
      <c r="F103" s="521" t="n">
        <v>22</v>
      </c>
    </row>
    <row r="104" customFormat="false" ht="15" hidden="false" customHeight="false" outlineLevel="0" collapsed="false">
      <c r="A104" s="517" t="s">
        <v>1946</v>
      </c>
      <c r="B104" s="518"/>
      <c r="C104" s="519" t="s">
        <v>1947</v>
      </c>
      <c r="D104" s="519" t="s">
        <v>1806</v>
      </c>
      <c r="E104" s="520"/>
      <c r="F104" s="521" t="n">
        <v>26</v>
      </c>
    </row>
    <row r="105" customFormat="false" ht="15" hidden="false" customHeight="false" outlineLevel="0" collapsed="false">
      <c r="A105" s="517" t="s">
        <v>1948</v>
      </c>
      <c r="B105" s="518"/>
      <c r="C105" s="519" t="s">
        <v>1949</v>
      </c>
      <c r="D105" s="519" t="s">
        <v>1806</v>
      </c>
      <c r="E105" s="520"/>
      <c r="F105" s="521" t="n">
        <v>25</v>
      </c>
    </row>
    <row r="106" customFormat="false" ht="15" hidden="false" customHeight="false" outlineLevel="0" collapsed="false">
      <c r="A106" s="517" t="s">
        <v>1950</v>
      </c>
      <c r="B106" s="518"/>
      <c r="C106" s="519" t="s">
        <v>1951</v>
      </c>
      <c r="D106" s="519" t="s">
        <v>1806</v>
      </c>
      <c r="E106" s="520"/>
      <c r="F106" s="521" t="n">
        <v>1</v>
      </c>
    </row>
    <row r="107" customFormat="false" ht="15" hidden="false" customHeight="false" outlineLevel="0" collapsed="false">
      <c r="A107" s="517" t="s">
        <v>1952</v>
      </c>
      <c r="B107" s="518"/>
      <c r="C107" s="519" t="s">
        <v>1953</v>
      </c>
      <c r="D107" s="519" t="s">
        <v>1806</v>
      </c>
      <c r="E107" s="520"/>
      <c r="F107" s="521" t="n">
        <v>8</v>
      </c>
    </row>
    <row r="108" customFormat="false" ht="15" hidden="false" customHeight="false" outlineLevel="0" collapsed="false">
      <c r="A108" s="517" t="s">
        <v>1954</v>
      </c>
      <c r="B108" s="518"/>
      <c r="C108" s="519" t="s">
        <v>1955</v>
      </c>
      <c r="D108" s="519" t="s">
        <v>1806</v>
      </c>
      <c r="E108" s="520"/>
      <c r="F108" s="521" t="n">
        <v>7</v>
      </c>
    </row>
    <row r="109" customFormat="false" ht="15" hidden="false" customHeight="false" outlineLevel="0" collapsed="false">
      <c r="A109" s="517" t="s">
        <v>1956</v>
      </c>
      <c r="B109" s="518"/>
      <c r="C109" s="519" t="s">
        <v>1406</v>
      </c>
      <c r="D109" s="519" t="s">
        <v>1825</v>
      </c>
      <c r="E109" s="520"/>
      <c r="F109" s="521" t="n">
        <v>847.5</v>
      </c>
    </row>
    <row r="110" customFormat="false" ht="15" hidden="false" customHeight="false" outlineLevel="0" collapsed="false">
      <c r="A110" s="517" t="s">
        <v>1957</v>
      </c>
      <c r="B110" s="518"/>
      <c r="C110" s="519" t="s">
        <v>1958</v>
      </c>
      <c r="D110" s="519" t="s">
        <v>1806</v>
      </c>
      <c r="E110" s="520"/>
      <c r="F110" s="521" t="n">
        <v>136</v>
      </c>
    </row>
    <row r="111" customFormat="false" ht="15" hidden="false" customHeight="false" outlineLevel="0" collapsed="false">
      <c r="A111" s="517" t="s">
        <v>1959</v>
      </c>
      <c r="B111" s="518"/>
      <c r="C111" s="519" t="s">
        <v>1539</v>
      </c>
      <c r="D111" s="519" t="s">
        <v>1806</v>
      </c>
      <c r="E111" s="520"/>
      <c r="F111" s="521" t="n">
        <v>4</v>
      </c>
    </row>
    <row r="112" customFormat="false" ht="15" hidden="false" customHeight="false" outlineLevel="0" collapsed="false">
      <c r="A112" s="517" t="s">
        <v>1960</v>
      </c>
      <c r="B112" s="518"/>
      <c r="C112" s="519" t="s">
        <v>1961</v>
      </c>
      <c r="D112" s="519" t="s">
        <v>1806</v>
      </c>
      <c r="E112" s="520"/>
      <c r="F112" s="521" t="n">
        <v>21</v>
      </c>
    </row>
    <row r="113" customFormat="false" ht="15" hidden="false" customHeight="false" outlineLevel="0" collapsed="false">
      <c r="A113" s="517" t="s">
        <v>1962</v>
      </c>
      <c r="B113" s="518"/>
      <c r="C113" s="519" t="s">
        <v>1531</v>
      </c>
      <c r="D113" s="519" t="s">
        <v>1806</v>
      </c>
      <c r="E113" s="520"/>
      <c r="F113" s="521" t="n">
        <v>5</v>
      </c>
    </row>
    <row r="114" customFormat="false" ht="15" hidden="false" customHeight="false" outlineLevel="0" collapsed="false">
      <c r="A114" s="517" t="s">
        <v>1963</v>
      </c>
      <c r="B114" s="518"/>
      <c r="C114" s="519" t="s">
        <v>1537</v>
      </c>
      <c r="D114" s="519" t="s">
        <v>1806</v>
      </c>
      <c r="E114" s="520"/>
      <c r="F114" s="521" t="n">
        <v>1</v>
      </c>
    </row>
    <row r="115" customFormat="false" ht="15" hidden="false" customHeight="false" outlineLevel="0" collapsed="false">
      <c r="A115" s="517" t="s">
        <v>1964</v>
      </c>
      <c r="B115" s="518"/>
      <c r="C115" s="519" t="s">
        <v>1525</v>
      </c>
      <c r="D115" s="519" t="s">
        <v>1806</v>
      </c>
      <c r="E115" s="520"/>
      <c r="F115" s="521" t="n">
        <v>252</v>
      </c>
    </row>
    <row r="116" customFormat="false" ht="15" hidden="false" customHeight="false" outlineLevel="0" collapsed="false">
      <c r="A116" s="517" t="s">
        <v>1965</v>
      </c>
      <c r="B116" s="518"/>
      <c r="C116" s="519" t="s">
        <v>1526</v>
      </c>
      <c r="D116" s="519" t="s">
        <v>1806</v>
      </c>
      <c r="E116" s="520"/>
      <c r="F116" s="521" t="n">
        <v>187</v>
      </c>
    </row>
    <row r="117" customFormat="false" ht="15" hidden="false" customHeight="false" outlineLevel="0" collapsed="false">
      <c r="A117" s="517" t="s">
        <v>1966</v>
      </c>
      <c r="B117" s="518"/>
      <c r="C117" s="519" t="s">
        <v>1527</v>
      </c>
      <c r="D117" s="519" t="s">
        <v>1806</v>
      </c>
      <c r="E117" s="520"/>
      <c r="F117" s="521" t="n">
        <v>119</v>
      </c>
    </row>
    <row r="118" customFormat="false" ht="15" hidden="false" customHeight="false" outlineLevel="0" collapsed="false">
      <c r="A118" s="517" t="s">
        <v>1967</v>
      </c>
      <c r="B118" s="518"/>
      <c r="C118" s="519" t="s">
        <v>1528</v>
      </c>
      <c r="D118" s="519" t="s">
        <v>1806</v>
      </c>
      <c r="E118" s="520"/>
      <c r="F118" s="520"/>
    </row>
    <row r="119" customFormat="false" ht="15" hidden="false" customHeight="false" outlineLevel="0" collapsed="false">
      <c r="A119" s="517" t="s">
        <v>1968</v>
      </c>
      <c r="B119" s="518"/>
      <c r="C119" s="519" t="s">
        <v>1530</v>
      </c>
      <c r="D119" s="519" t="s">
        <v>1806</v>
      </c>
      <c r="E119" s="520"/>
      <c r="F119" s="521" t="n">
        <v>14</v>
      </c>
    </row>
    <row r="120" customFormat="false" ht="15" hidden="false" customHeight="false" outlineLevel="0" collapsed="false">
      <c r="A120" s="517" t="s">
        <v>1969</v>
      </c>
      <c r="B120" s="518"/>
      <c r="C120" s="519" t="s">
        <v>1564</v>
      </c>
      <c r="D120" s="519" t="s">
        <v>1806</v>
      </c>
      <c r="E120" s="520"/>
      <c r="F120" s="521" t="n">
        <v>1</v>
      </c>
    </row>
    <row r="121" customFormat="false" ht="15" hidden="false" customHeight="false" outlineLevel="0" collapsed="false">
      <c r="A121" s="517" t="s">
        <v>1970</v>
      </c>
      <c r="B121" s="518"/>
      <c r="C121" s="519" t="s">
        <v>1971</v>
      </c>
      <c r="D121" s="519" t="s">
        <v>1806</v>
      </c>
      <c r="E121" s="520"/>
      <c r="F121" s="521" t="n">
        <v>20</v>
      </c>
    </row>
    <row r="122" customFormat="false" ht="22.5" hidden="false" customHeight="false" outlineLevel="0" collapsed="false">
      <c r="A122" s="517" t="s">
        <v>1972</v>
      </c>
      <c r="B122" s="518"/>
      <c r="C122" s="519" t="s">
        <v>1483</v>
      </c>
      <c r="D122" s="519" t="s">
        <v>1806</v>
      </c>
      <c r="E122" s="520"/>
      <c r="F122" s="521" t="n">
        <v>38</v>
      </c>
    </row>
    <row r="123" customFormat="false" ht="22.5" hidden="false" customHeight="false" outlineLevel="0" collapsed="false">
      <c r="A123" s="517" t="s">
        <v>1973</v>
      </c>
      <c r="B123" s="518"/>
      <c r="C123" s="519" t="s">
        <v>1485</v>
      </c>
      <c r="D123" s="519" t="s">
        <v>1806</v>
      </c>
      <c r="E123" s="520"/>
      <c r="F123" s="521" t="n">
        <v>11</v>
      </c>
    </row>
    <row r="124" customFormat="false" ht="15" hidden="false" customHeight="false" outlineLevel="0" collapsed="false">
      <c r="A124" s="517" t="s">
        <v>1974</v>
      </c>
      <c r="B124" s="518"/>
      <c r="C124" s="519" t="s">
        <v>1491</v>
      </c>
      <c r="D124" s="519" t="s">
        <v>1806</v>
      </c>
      <c r="E124" s="520"/>
      <c r="F124" s="521" t="n">
        <v>1</v>
      </c>
    </row>
    <row r="125" customFormat="false" ht="22.5" hidden="false" customHeight="false" outlineLevel="0" collapsed="false">
      <c r="A125" s="517" t="s">
        <v>1975</v>
      </c>
      <c r="B125" s="518"/>
      <c r="C125" s="519" t="s">
        <v>1499</v>
      </c>
      <c r="D125" s="519" t="s">
        <v>1806</v>
      </c>
      <c r="E125" s="520"/>
      <c r="F125" s="521" t="n">
        <v>57</v>
      </c>
    </row>
    <row r="126" customFormat="false" ht="15" hidden="false" customHeight="false" outlineLevel="0" collapsed="false">
      <c r="A126" s="517" t="s">
        <v>1976</v>
      </c>
      <c r="B126" s="518"/>
      <c r="C126" s="519" t="s">
        <v>1509</v>
      </c>
      <c r="D126" s="519" t="s">
        <v>1806</v>
      </c>
      <c r="E126" s="520"/>
      <c r="F126" s="521" t="n">
        <v>4</v>
      </c>
    </row>
    <row r="127" customFormat="false" ht="15" hidden="false" customHeight="false" outlineLevel="0" collapsed="false">
      <c r="A127" s="517" t="s">
        <v>1977</v>
      </c>
      <c r="B127" s="518"/>
      <c r="C127" s="519" t="s">
        <v>1978</v>
      </c>
      <c r="D127" s="519" t="s">
        <v>1806</v>
      </c>
      <c r="E127" s="520"/>
      <c r="F127" s="521" t="n">
        <v>2</v>
      </c>
    </row>
    <row r="128" customFormat="false" ht="15" hidden="false" customHeight="false" outlineLevel="0" collapsed="false">
      <c r="A128" s="517" t="s">
        <v>1979</v>
      </c>
      <c r="B128" s="518"/>
      <c r="C128" s="519" t="s">
        <v>1618</v>
      </c>
      <c r="D128" s="519" t="s">
        <v>1806</v>
      </c>
      <c r="E128" s="520"/>
      <c r="F128" s="521" t="n">
        <v>8</v>
      </c>
    </row>
    <row r="129" customFormat="false" ht="15" hidden="false" customHeight="false" outlineLevel="0" collapsed="false">
      <c r="A129" s="517" t="s">
        <v>1980</v>
      </c>
      <c r="B129" s="518"/>
      <c r="C129" s="519" t="s">
        <v>1981</v>
      </c>
      <c r="D129" s="519" t="s">
        <v>1806</v>
      </c>
      <c r="E129" s="520"/>
      <c r="F129" s="521" t="n">
        <v>1</v>
      </c>
    </row>
    <row r="130" customFormat="false" ht="15" hidden="false" customHeight="false" outlineLevel="0" collapsed="false">
      <c r="A130" s="517" t="s">
        <v>1982</v>
      </c>
      <c r="B130" s="518"/>
      <c r="C130" s="519" t="s">
        <v>1558</v>
      </c>
      <c r="D130" s="519" t="s">
        <v>1806</v>
      </c>
      <c r="E130" s="520"/>
      <c r="F130" s="521" t="n">
        <v>11</v>
      </c>
    </row>
    <row r="131" customFormat="false" ht="15" hidden="false" customHeight="false" outlineLevel="0" collapsed="false">
      <c r="A131" s="517" t="s">
        <v>1983</v>
      </c>
      <c r="B131" s="518"/>
      <c r="C131" s="519" t="s">
        <v>1984</v>
      </c>
      <c r="D131" s="519" t="s">
        <v>1806</v>
      </c>
      <c r="E131" s="520"/>
      <c r="F131" s="521" t="n">
        <v>1</v>
      </c>
    </row>
    <row r="132" customFormat="false" ht="15" hidden="false" customHeight="false" outlineLevel="0" collapsed="false">
      <c r="A132" s="517" t="s">
        <v>1985</v>
      </c>
      <c r="B132" s="518"/>
      <c r="C132" s="519" t="s">
        <v>1566</v>
      </c>
      <c r="D132" s="519" t="s">
        <v>1806</v>
      </c>
      <c r="E132" s="520"/>
      <c r="F132" s="521" t="n">
        <v>4</v>
      </c>
    </row>
    <row r="133" customFormat="false" ht="15" hidden="false" customHeight="false" outlineLevel="0" collapsed="false">
      <c r="A133" s="517" t="s">
        <v>1986</v>
      </c>
      <c r="B133" s="518"/>
      <c r="C133" s="519" t="s">
        <v>1568</v>
      </c>
      <c r="D133" s="519" t="s">
        <v>1806</v>
      </c>
      <c r="E133" s="520"/>
      <c r="F133" s="521" t="n">
        <v>3</v>
      </c>
    </row>
    <row r="134" customFormat="false" ht="15" hidden="false" customHeight="false" outlineLevel="0" collapsed="false">
      <c r="A134" s="517" t="s">
        <v>1987</v>
      </c>
      <c r="B134" s="518"/>
      <c r="C134" s="519" t="s">
        <v>1611</v>
      </c>
      <c r="D134" s="519" t="s">
        <v>1806</v>
      </c>
      <c r="E134" s="520"/>
      <c r="F134" s="521" t="n">
        <v>1</v>
      </c>
    </row>
    <row r="135" customFormat="false" ht="15" hidden="false" customHeight="false" outlineLevel="0" collapsed="false">
      <c r="A135" s="517" t="s">
        <v>1988</v>
      </c>
      <c r="B135" s="518"/>
      <c r="C135" s="519" t="s">
        <v>1624</v>
      </c>
      <c r="D135" s="519" t="s">
        <v>1806</v>
      </c>
      <c r="E135" s="520"/>
      <c r="F135" s="521" t="n">
        <v>2</v>
      </c>
    </row>
    <row r="136" customFormat="false" ht="15" hidden="false" customHeight="false" outlineLevel="0" collapsed="false">
      <c r="A136" s="517" t="s">
        <v>1989</v>
      </c>
      <c r="B136" s="518"/>
      <c r="C136" s="519" t="s">
        <v>1628</v>
      </c>
      <c r="D136" s="519" t="s">
        <v>1806</v>
      </c>
      <c r="E136" s="520"/>
      <c r="F136" s="521" t="n">
        <v>4</v>
      </c>
    </row>
    <row r="137" customFormat="false" ht="15" hidden="false" customHeight="false" outlineLevel="0" collapsed="false">
      <c r="A137" s="517" t="s">
        <v>1990</v>
      </c>
      <c r="B137" s="518"/>
      <c r="C137" s="519" t="s">
        <v>1636</v>
      </c>
      <c r="D137" s="519" t="s">
        <v>1806</v>
      </c>
      <c r="E137" s="520"/>
      <c r="F137" s="521" t="n">
        <v>1</v>
      </c>
    </row>
    <row r="138" customFormat="false" ht="15" hidden="false" customHeight="false" outlineLevel="0" collapsed="false">
      <c r="A138" s="517" t="s">
        <v>1991</v>
      </c>
      <c r="B138" s="518"/>
      <c r="C138" s="519" t="s">
        <v>1544</v>
      </c>
      <c r="D138" s="519" t="s">
        <v>1806</v>
      </c>
      <c r="E138" s="520"/>
      <c r="F138" s="521" t="n">
        <v>23</v>
      </c>
    </row>
    <row r="139" customFormat="false" ht="15" hidden="false" customHeight="false" outlineLevel="0" collapsed="false">
      <c r="A139" s="517" t="s">
        <v>1992</v>
      </c>
      <c r="B139" s="518"/>
      <c r="C139" s="519" t="s">
        <v>1545</v>
      </c>
      <c r="D139" s="519" t="s">
        <v>1806</v>
      </c>
      <c r="E139" s="520"/>
      <c r="F139" s="521" t="n">
        <v>20</v>
      </c>
    </row>
    <row r="140" customFormat="false" ht="15" hidden="false" customHeight="false" outlineLevel="0" collapsed="false">
      <c r="A140" s="517" t="s">
        <v>1993</v>
      </c>
      <c r="B140" s="518"/>
      <c r="C140" s="519" t="s">
        <v>1555</v>
      </c>
      <c r="D140" s="519" t="s">
        <v>1806</v>
      </c>
      <c r="E140" s="520"/>
      <c r="F140" s="521" t="n">
        <v>4</v>
      </c>
    </row>
    <row r="141" customFormat="false" ht="15" hidden="false" customHeight="false" outlineLevel="0" collapsed="false">
      <c r="A141" s="517" t="s">
        <v>1994</v>
      </c>
      <c r="B141" s="518"/>
      <c r="C141" s="519" t="s">
        <v>1543</v>
      </c>
      <c r="D141" s="519" t="s">
        <v>1806</v>
      </c>
      <c r="E141" s="520"/>
      <c r="F141" s="521" t="n">
        <v>10</v>
      </c>
    </row>
    <row r="142" customFormat="false" ht="15" hidden="false" customHeight="false" outlineLevel="0" collapsed="false">
      <c r="A142" s="517" t="s">
        <v>1995</v>
      </c>
      <c r="B142" s="518"/>
      <c r="C142" s="519" t="s">
        <v>1477</v>
      </c>
      <c r="D142" s="519" t="s">
        <v>1806</v>
      </c>
      <c r="E142" s="520"/>
      <c r="F142" s="521" t="n">
        <v>32</v>
      </c>
    </row>
    <row r="143" customFormat="false" ht="15" hidden="false" customHeight="false" outlineLevel="0" collapsed="false">
      <c r="A143" s="517" t="s">
        <v>1996</v>
      </c>
      <c r="B143" s="518"/>
      <c r="C143" s="519" t="s">
        <v>1479</v>
      </c>
      <c r="D143" s="519" t="s">
        <v>1806</v>
      </c>
      <c r="E143" s="520"/>
      <c r="F143" s="521" t="n">
        <v>8</v>
      </c>
    </row>
    <row r="144" customFormat="false" ht="15" hidden="false" customHeight="false" outlineLevel="0" collapsed="false">
      <c r="A144" s="517" t="s">
        <v>1997</v>
      </c>
      <c r="B144" s="518"/>
      <c r="C144" s="519" t="s">
        <v>1481</v>
      </c>
      <c r="D144" s="519" t="s">
        <v>1806</v>
      </c>
      <c r="E144" s="520"/>
      <c r="F144" s="521" t="n">
        <v>2</v>
      </c>
    </row>
    <row r="145" customFormat="false" ht="15" hidden="false" customHeight="false" outlineLevel="0" collapsed="false">
      <c r="A145" s="517" t="s">
        <v>1998</v>
      </c>
      <c r="B145" s="518"/>
      <c r="C145" s="519" t="s">
        <v>1489</v>
      </c>
      <c r="D145" s="519" t="s">
        <v>1806</v>
      </c>
      <c r="E145" s="520"/>
      <c r="F145" s="521" t="n">
        <v>6</v>
      </c>
    </row>
    <row r="146" customFormat="false" ht="15" hidden="false" customHeight="false" outlineLevel="0" collapsed="false">
      <c r="A146" s="517" t="s">
        <v>1999</v>
      </c>
      <c r="B146" s="518"/>
      <c r="C146" s="519" t="s">
        <v>1493</v>
      </c>
      <c r="D146" s="519" t="s">
        <v>1806</v>
      </c>
      <c r="E146" s="520"/>
      <c r="F146" s="521" t="n">
        <v>6</v>
      </c>
    </row>
    <row r="147" customFormat="false" ht="15" hidden="false" customHeight="false" outlineLevel="0" collapsed="false">
      <c r="A147" s="517" t="s">
        <v>2000</v>
      </c>
      <c r="B147" s="518"/>
      <c r="C147" s="519" t="s">
        <v>1495</v>
      </c>
      <c r="D147" s="519" t="s">
        <v>1806</v>
      </c>
      <c r="E147" s="520"/>
      <c r="F147" s="521" t="n">
        <v>1</v>
      </c>
    </row>
    <row r="148" customFormat="false" ht="15" hidden="false" customHeight="false" outlineLevel="0" collapsed="false">
      <c r="A148" s="517" t="s">
        <v>2001</v>
      </c>
      <c r="B148" s="518"/>
      <c r="C148" s="519" t="s">
        <v>1513</v>
      </c>
      <c r="D148" s="519" t="s">
        <v>1806</v>
      </c>
      <c r="E148" s="520"/>
      <c r="F148" s="521" t="n">
        <v>32</v>
      </c>
    </row>
    <row r="149" customFormat="false" ht="15" hidden="false" customHeight="false" outlineLevel="0" collapsed="false">
      <c r="A149" s="517" t="s">
        <v>2002</v>
      </c>
      <c r="B149" s="518"/>
      <c r="C149" s="519" t="s">
        <v>1515</v>
      </c>
      <c r="D149" s="519" t="s">
        <v>1806</v>
      </c>
      <c r="E149" s="520"/>
      <c r="F149" s="521" t="n">
        <v>1</v>
      </c>
    </row>
    <row r="150" customFormat="false" ht="15" hidden="false" customHeight="false" outlineLevel="0" collapsed="false">
      <c r="A150" s="517" t="s">
        <v>2003</v>
      </c>
      <c r="B150" s="518"/>
      <c r="C150" s="519" t="s">
        <v>1517</v>
      </c>
      <c r="D150" s="519" t="s">
        <v>1806</v>
      </c>
      <c r="E150" s="520"/>
      <c r="F150" s="521" t="n">
        <v>5</v>
      </c>
    </row>
    <row r="151" customFormat="false" ht="22.5" hidden="false" customHeight="false" outlineLevel="0" collapsed="false">
      <c r="A151" s="517" t="s">
        <v>2004</v>
      </c>
      <c r="B151" s="518"/>
      <c r="C151" s="519" t="s">
        <v>2005</v>
      </c>
      <c r="D151" s="519" t="s">
        <v>1806</v>
      </c>
      <c r="E151" s="520"/>
      <c r="F151" s="521" t="n">
        <v>2</v>
      </c>
    </row>
    <row r="152" customFormat="false" ht="15" hidden="false" customHeight="false" outlineLevel="0" collapsed="false">
      <c r="A152" s="517" t="s">
        <v>2006</v>
      </c>
      <c r="B152" s="518"/>
      <c r="C152" s="519" t="s">
        <v>1650</v>
      </c>
      <c r="D152" s="519" t="s">
        <v>1806</v>
      </c>
      <c r="E152" s="520"/>
      <c r="F152" s="521" t="n">
        <v>153</v>
      </c>
    </row>
    <row r="153" customFormat="false" ht="15" hidden="false" customHeight="false" outlineLevel="0" collapsed="false">
      <c r="A153" s="517" t="s">
        <v>2007</v>
      </c>
      <c r="B153" s="518"/>
      <c r="C153" s="519" t="s">
        <v>1649</v>
      </c>
      <c r="D153" s="519" t="s">
        <v>1806</v>
      </c>
      <c r="E153" s="520"/>
      <c r="F153" s="521" t="n">
        <v>36</v>
      </c>
    </row>
    <row r="154" customFormat="false" ht="15" hidden="false" customHeight="false" outlineLevel="0" collapsed="false">
      <c r="A154" s="517" t="s">
        <v>2008</v>
      </c>
      <c r="B154" s="518"/>
      <c r="C154" s="519" t="s">
        <v>1648</v>
      </c>
      <c r="D154" s="519" t="s">
        <v>1806</v>
      </c>
      <c r="E154" s="520"/>
      <c r="F154" s="521" t="n">
        <v>19</v>
      </c>
    </row>
    <row r="155" customFormat="false" ht="15" hidden="false" customHeight="false" outlineLevel="0" collapsed="false">
      <c r="A155" s="517" t="s">
        <v>2009</v>
      </c>
      <c r="B155" s="518"/>
      <c r="C155" s="519" t="s">
        <v>2010</v>
      </c>
      <c r="D155" s="519" t="s">
        <v>1806</v>
      </c>
      <c r="E155" s="520"/>
      <c r="F155" s="521" t="n">
        <v>174</v>
      </c>
    </row>
    <row r="156" customFormat="false" ht="15" hidden="false" customHeight="false" outlineLevel="0" collapsed="false">
      <c r="A156" s="517" t="s">
        <v>2011</v>
      </c>
      <c r="B156" s="518"/>
      <c r="C156" s="519" t="s">
        <v>1487</v>
      </c>
      <c r="D156" s="519" t="s">
        <v>1806</v>
      </c>
      <c r="E156" s="520"/>
      <c r="F156" s="521" t="n">
        <v>35</v>
      </c>
    </row>
    <row r="157" customFormat="false" ht="15" hidden="false" customHeight="false" outlineLevel="0" collapsed="false">
      <c r="A157" s="517" t="s">
        <v>2012</v>
      </c>
      <c r="B157" s="518"/>
      <c r="C157" s="519" t="s">
        <v>1535</v>
      </c>
      <c r="D157" s="519" t="s">
        <v>1806</v>
      </c>
      <c r="E157" s="520"/>
      <c r="F157" s="521" t="n">
        <v>23</v>
      </c>
    </row>
    <row r="158" customFormat="false" ht="15" hidden="false" customHeight="false" outlineLevel="0" collapsed="false">
      <c r="A158" s="517" t="s">
        <v>2013</v>
      </c>
      <c r="B158" s="518"/>
      <c r="C158" s="519" t="s">
        <v>1536</v>
      </c>
      <c r="D158" s="519" t="s">
        <v>1806</v>
      </c>
      <c r="E158" s="520"/>
      <c r="F158" s="521" t="n">
        <v>15</v>
      </c>
    </row>
    <row r="159" customFormat="false" ht="15" hidden="false" customHeight="false" outlineLevel="0" collapsed="false">
      <c r="A159" s="517" t="s">
        <v>2014</v>
      </c>
      <c r="B159" s="518"/>
      <c r="C159" s="519" t="s">
        <v>2015</v>
      </c>
      <c r="D159" s="519" t="s">
        <v>1806</v>
      </c>
      <c r="E159" s="520"/>
      <c r="F159" s="521" t="n">
        <v>1</v>
      </c>
    </row>
    <row r="160" customFormat="false" ht="15" hidden="false" customHeight="false" outlineLevel="0" collapsed="false">
      <c r="A160" s="517" t="s">
        <v>2016</v>
      </c>
      <c r="B160" s="518"/>
      <c r="C160" s="519" t="s">
        <v>1638</v>
      </c>
      <c r="D160" s="519" t="s">
        <v>1806</v>
      </c>
      <c r="E160" s="520"/>
      <c r="F160" s="521" t="n">
        <v>1</v>
      </c>
    </row>
    <row r="161" customFormat="false" ht="15" hidden="false" customHeight="false" outlineLevel="0" collapsed="false">
      <c r="A161" s="517" t="s">
        <v>2017</v>
      </c>
      <c r="B161" s="518"/>
      <c r="C161" s="519" t="s">
        <v>1640</v>
      </c>
      <c r="D161" s="519" t="s">
        <v>1806</v>
      </c>
      <c r="E161" s="520"/>
      <c r="F161" s="521" t="n">
        <v>1</v>
      </c>
    </row>
    <row r="162" customFormat="false" ht="15" hidden="false" customHeight="false" outlineLevel="0" collapsed="false">
      <c r="A162" s="517" t="s">
        <v>2018</v>
      </c>
      <c r="B162" s="518"/>
      <c r="C162" s="519" t="s">
        <v>2019</v>
      </c>
      <c r="D162" s="519" t="s">
        <v>1806</v>
      </c>
      <c r="E162" s="520"/>
      <c r="F162" s="521" t="n">
        <v>6</v>
      </c>
    </row>
    <row r="163" customFormat="false" ht="22.5" hidden="false" customHeight="false" outlineLevel="0" collapsed="false">
      <c r="A163" s="517" t="s">
        <v>2020</v>
      </c>
      <c r="B163" s="518"/>
      <c r="C163" s="519" t="s">
        <v>2021</v>
      </c>
      <c r="D163" s="519" t="s">
        <v>2022</v>
      </c>
      <c r="E163" s="520"/>
      <c r="F163" s="521" t="n">
        <v>6</v>
      </c>
    </row>
    <row r="164" customFormat="false" ht="15" hidden="false" customHeight="false" outlineLevel="0" collapsed="false">
      <c r="A164" s="517" t="s">
        <v>2023</v>
      </c>
      <c r="B164" s="518"/>
      <c r="C164" s="519" t="s">
        <v>2024</v>
      </c>
      <c r="D164" s="519" t="s">
        <v>1806</v>
      </c>
      <c r="E164" s="520"/>
      <c r="F164" s="521" t="n">
        <v>3</v>
      </c>
    </row>
    <row r="165" customFormat="false" ht="15" hidden="false" customHeight="false" outlineLevel="0" collapsed="false">
      <c r="A165" s="517" t="s">
        <v>2025</v>
      </c>
      <c r="B165" s="518"/>
      <c r="C165" s="519" t="s">
        <v>2026</v>
      </c>
      <c r="D165" s="519" t="s">
        <v>1806</v>
      </c>
      <c r="E165" s="520"/>
      <c r="F165" s="521" t="n">
        <v>5</v>
      </c>
    </row>
    <row r="166" customFormat="false" ht="15" hidden="false" customHeight="false" outlineLevel="0" collapsed="false">
      <c r="A166" s="517" t="s">
        <v>2027</v>
      </c>
      <c r="B166" s="518"/>
      <c r="C166" s="519" t="s">
        <v>1575</v>
      </c>
      <c r="D166" s="519" t="s">
        <v>1806</v>
      </c>
      <c r="E166" s="520"/>
      <c r="F166" s="521" t="n">
        <v>354</v>
      </c>
    </row>
    <row r="167" customFormat="false" ht="15" hidden="false" customHeight="false" outlineLevel="0" collapsed="false">
      <c r="A167" s="517" t="s">
        <v>2028</v>
      </c>
      <c r="B167" s="518"/>
      <c r="C167" s="519" t="s">
        <v>1576</v>
      </c>
      <c r="D167" s="519" t="s">
        <v>1806</v>
      </c>
      <c r="E167" s="520"/>
      <c r="F167" s="521" t="n">
        <v>1</v>
      </c>
    </row>
    <row r="168" customFormat="false" ht="15" hidden="false" customHeight="false" outlineLevel="0" collapsed="false">
      <c r="A168" s="517" t="s">
        <v>2029</v>
      </c>
      <c r="B168" s="518"/>
      <c r="C168" s="519" t="s">
        <v>1577</v>
      </c>
      <c r="D168" s="519" t="s">
        <v>1806</v>
      </c>
      <c r="E168" s="520"/>
      <c r="F168" s="521" t="n">
        <v>1</v>
      </c>
    </row>
    <row r="169" customFormat="false" ht="15" hidden="false" customHeight="false" outlineLevel="0" collapsed="false">
      <c r="A169" s="517" t="s">
        <v>2030</v>
      </c>
      <c r="B169" s="518"/>
      <c r="C169" s="519" t="s">
        <v>1578</v>
      </c>
      <c r="D169" s="519" t="s">
        <v>1806</v>
      </c>
      <c r="E169" s="520"/>
      <c r="F169" s="521" t="n">
        <v>4</v>
      </c>
    </row>
    <row r="170" customFormat="false" ht="15" hidden="false" customHeight="false" outlineLevel="0" collapsed="false">
      <c r="A170" s="517" t="s">
        <v>2031</v>
      </c>
      <c r="B170" s="518"/>
      <c r="C170" s="519" t="s">
        <v>1579</v>
      </c>
      <c r="D170" s="519" t="s">
        <v>1806</v>
      </c>
      <c r="E170" s="520"/>
      <c r="F170" s="521" t="n">
        <v>25</v>
      </c>
    </row>
    <row r="171" customFormat="false" ht="15" hidden="false" customHeight="false" outlineLevel="0" collapsed="false">
      <c r="A171" s="517" t="s">
        <v>2032</v>
      </c>
      <c r="B171" s="518"/>
      <c r="C171" s="519" t="s">
        <v>1580</v>
      </c>
      <c r="D171" s="519" t="s">
        <v>1806</v>
      </c>
      <c r="E171" s="520"/>
      <c r="F171" s="521" t="n">
        <v>240</v>
      </c>
    </row>
    <row r="172" customFormat="false" ht="15" hidden="false" customHeight="false" outlineLevel="0" collapsed="false">
      <c r="A172" s="517" t="s">
        <v>2033</v>
      </c>
      <c r="B172" s="518"/>
      <c r="C172" s="519" t="s">
        <v>1585</v>
      </c>
      <c r="D172" s="519" t="s">
        <v>1806</v>
      </c>
      <c r="E172" s="520"/>
      <c r="F172" s="522" t="n">
        <v>1591</v>
      </c>
    </row>
    <row r="173" customFormat="false" ht="15" hidden="false" customHeight="false" outlineLevel="0" collapsed="false">
      <c r="A173" s="517" t="s">
        <v>2034</v>
      </c>
      <c r="B173" s="518"/>
      <c r="C173" s="519" t="s">
        <v>1586</v>
      </c>
      <c r="D173" s="519" t="s">
        <v>1806</v>
      </c>
      <c r="E173" s="520"/>
      <c r="F173" s="521" t="n">
        <v>59</v>
      </c>
    </row>
    <row r="174" customFormat="false" ht="15" hidden="false" customHeight="false" outlineLevel="0" collapsed="false">
      <c r="A174" s="517" t="s">
        <v>2035</v>
      </c>
      <c r="B174" s="518"/>
      <c r="C174" s="519" t="s">
        <v>1587</v>
      </c>
      <c r="D174" s="519" t="s">
        <v>1806</v>
      </c>
      <c r="E174" s="520"/>
      <c r="F174" s="521" t="n">
        <v>53</v>
      </c>
    </row>
    <row r="175" customFormat="false" ht="15" hidden="false" customHeight="false" outlineLevel="0" collapsed="false">
      <c r="A175" s="517" t="s">
        <v>2036</v>
      </c>
      <c r="B175" s="518"/>
      <c r="C175" s="519" t="s">
        <v>1588</v>
      </c>
      <c r="D175" s="519" t="s">
        <v>1806</v>
      </c>
      <c r="E175" s="520"/>
      <c r="F175" s="521" t="n">
        <v>23</v>
      </c>
    </row>
    <row r="176" customFormat="false" ht="15" hidden="false" customHeight="false" outlineLevel="0" collapsed="false">
      <c r="A176" s="517" t="s">
        <v>2037</v>
      </c>
      <c r="B176" s="518"/>
      <c r="C176" s="519" t="s">
        <v>1562</v>
      </c>
      <c r="D176" s="519" t="s">
        <v>1806</v>
      </c>
      <c r="E176" s="520"/>
      <c r="F176" s="521" t="n">
        <v>1</v>
      </c>
    </row>
    <row r="177" customFormat="false" ht="15" hidden="false" customHeight="false" outlineLevel="0" collapsed="false">
      <c r="A177" s="517" t="s">
        <v>2038</v>
      </c>
      <c r="B177" s="518"/>
      <c r="C177" s="519" t="s">
        <v>1606</v>
      </c>
      <c r="D177" s="519" t="s">
        <v>1806</v>
      </c>
      <c r="E177" s="520"/>
      <c r="F177" s="521" t="n">
        <v>2</v>
      </c>
    </row>
    <row r="178" customFormat="false" ht="15" hidden="false" customHeight="false" outlineLevel="0" collapsed="false">
      <c r="A178" s="517" t="s">
        <v>2039</v>
      </c>
      <c r="B178" s="518"/>
      <c r="C178" s="519" t="s">
        <v>1660</v>
      </c>
      <c r="D178" s="519" t="s">
        <v>1806</v>
      </c>
      <c r="E178" s="520"/>
      <c r="F178" s="521" t="n">
        <v>1</v>
      </c>
    </row>
    <row r="179" customFormat="false" ht="15" hidden="false" customHeight="false" outlineLevel="0" collapsed="false">
      <c r="A179" s="517" t="s">
        <v>2040</v>
      </c>
      <c r="B179" s="518"/>
      <c r="C179" s="519" t="s">
        <v>1733</v>
      </c>
      <c r="D179" s="519" t="s">
        <v>1806</v>
      </c>
      <c r="E179" s="520"/>
      <c r="F179" s="521" t="n">
        <v>3</v>
      </c>
    </row>
    <row r="180" customFormat="false" ht="15" hidden="false" customHeight="false" outlineLevel="0" collapsed="false">
      <c r="A180" s="517" t="s">
        <v>2041</v>
      </c>
      <c r="B180" s="518"/>
      <c r="C180" s="519" t="s">
        <v>1736</v>
      </c>
      <c r="D180" s="519" t="s">
        <v>1806</v>
      </c>
      <c r="E180" s="520"/>
      <c r="F180" s="521" t="n">
        <v>1</v>
      </c>
    </row>
    <row r="181" customFormat="false" ht="15" hidden="false" customHeight="false" outlineLevel="0" collapsed="false">
      <c r="A181" s="517" t="s">
        <v>2042</v>
      </c>
      <c r="B181" s="518"/>
      <c r="C181" s="519" t="s">
        <v>1738</v>
      </c>
      <c r="D181" s="519" t="s">
        <v>1806</v>
      </c>
      <c r="E181" s="520"/>
      <c r="F181" s="521" t="n">
        <v>1</v>
      </c>
    </row>
    <row r="182" customFormat="false" ht="15" hidden="false" customHeight="false" outlineLevel="0" collapsed="false">
      <c r="A182" s="517" t="s">
        <v>2043</v>
      </c>
      <c r="B182" s="518"/>
      <c r="C182" s="519" t="s">
        <v>841</v>
      </c>
      <c r="D182" s="519" t="s">
        <v>1806</v>
      </c>
      <c r="E182" s="520"/>
      <c r="F182" s="521" t="n">
        <v>1</v>
      </c>
    </row>
    <row r="183" customFormat="false" ht="15" hidden="false" customHeight="false" outlineLevel="0" collapsed="false">
      <c r="A183" s="517" t="s">
        <v>2044</v>
      </c>
      <c r="B183" s="518"/>
      <c r="C183" s="519" t="s">
        <v>1732</v>
      </c>
      <c r="D183" s="519" t="s">
        <v>1806</v>
      </c>
      <c r="E183" s="520"/>
      <c r="F183" s="521" t="n">
        <v>12</v>
      </c>
    </row>
    <row r="184" customFormat="false" ht="15" hidden="false" customHeight="false" outlineLevel="0" collapsed="false">
      <c r="A184" s="517" t="s">
        <v>2045</v>
      </c>
      <c r="B184" s="518"/>
      <c r="C184" s="519" t="s">
        <v>2046</v>
      </c>
      <c r="D184" s="519" t="s">
        <v>1806</v>
      </c>
      <c r="E184" s="520"/>
      <c r="F184" s="521" t="n">
        <v>1</v>
      </c>
    </row>
    <row r="185" customFormat="false" ht="15" hidden="false" customHeight="false" outlineLevel="0" collapsed="false">
      <c r="A185" s="517" t="s">
        <v>2047</v>
      </c>
      <c r="B185" s="518"/>
      <c r="C185" s="519" t="s">
        <v>2048</v>
      </c>
      <c r="D185" s="519" t="s">
        <v>1806</v>
      </c>
      <c r="E185" s="520"/>
      <c r="F185" s="521" t="n">
        <v>2</v>
      </c>
    </row>
    <row r="186" customFormat="false" ht="15" hidden="false" customHeight="false" outlineLevel="0" collapsed="false">
      <c r="A186" s="517" t="s">
        <v>2049</v>
      </c>
      <c r="B186" s="518"/>
      <c r="C186" s="519" t="s">
        <v>2050</v>
      </c>
      <c r="D186" s="519" t="s">
        <v>1806</v>
      </c>
      <c r="E186" s="520"/>
      <c r="F186" s="521" t="n">
        <v>2</v>
      </c>
    </row>
    <row r="187" customFormat="false" ht="15" hidden="false" customHeight="false" outlineLevel="0" collapsed="false">
      <c r="A187" s="517" t="s">
        <v>2051</v>
      </c>
      <c r="B187" s="518"/>
      <c r="C187" s="519" t="s">
        <v>2052</v>
      </c>
      <c r="D187" s="519" t="s">
        <v>1806</v>
      </c>
      <c r="E187" s="520"/>
      <c r="F187" s="521" t="n">
        <v>1</v>
      </c>
    </row>
    <row r="188" customFormat="false" ht="15" hidden="false" customHeight="false" outlineLevel="0" collapsed="false">
      <c r="A188" s="517" t="s">
        <v>2053</v>
      </c>
      <c r="B188" s="518"/>
      <c r="C188" s="519" t="s">
        <v>1710</v>
      </c>
      <c r="D188" s="519" t="s">
        <v>1806</v>
      </c>
      <c r="E188" s="520"/>
      <c r="F188" s="521" t="n">
        <v>2</v>
      </c>
    </row>
    <row r="189" customFormat="false" ht="15" hidden="false" customHeight="false" outlineLevel="0" collapsed="false">
      <c r="A189" s="517" t="s">
        <v>2054</v>
      </c>
      <c r="B189" s="518"/>
      <c r="C189" s="519" t="s">
        <v>2055</v>
      </c>
      <c r="D189" s="519" t="s">
        <v>1806</v>
      </c>
      <c r="E189" s="520"/>
      <c r="F189" s="521" t="n">
        <v>1</v>
      </c>
    </row>
    <row r="190" customFormat="false" ht="15" hidden="false" customHeight="false" outlineLevel="0" collapsed="false">
      <c r="A190" s="517" t="s">
        <v>2056</v>
      </c>
      <c r="B190" s="518"/>
      <c r="C190" s="519" t="s">
        <v>1712</v>
      </c>
      <c r="D190" s="519" t="s">
        <v>1806</v>
      </c>
      <c r="E190" s="520"/>
      <c r="F190" s="521" t="n">
        <v>2</v>
      </c>
    </row>
    <row r="191" customFormat="false" ht="15" hidden="false" customHeight="false" outlineLevel="0" collapsed="false">
      <c r="A191" s="517" t="s">
        <v>2057</v>
      </c>
      <c r="B191" s="518"/>
      <c r="C191" s="519" t="s">
        <v>1718</v>
      </c>
      <c r="D191" s="519" t="s">
        <v>1806</v>
      </c>
      <c r="E191" s="520"/>
      <c r="F191" s="521" t="n">
        <v>5</v>
      </c>
    </row>
    <row r="192" customFormat="false" ht="15" hidden="false" customHeight="false" outlineLevel="0" collapsed="false">
      <c r="A192" s="517" t="s">
        <v>2058</v>
      </c>
      <c r="B192" s="518"/>
      <c r="C192" s="519" t="s">
        <v>1719</v>
      </c>
      <c r="D192" s="519" t="s">
        <v>1806</v>
      </c>
      <c r="E192" s="520"/>
      <c r="F192" s="521" t="n">
        <v>1</v>
      </c>
    </row>
    <row r="193" customFormat="false" ht="15" hidden="false" customHeight="false" outlineLevel="0" collapsed="false">
      <c r="A193" s="517" t="s">
        <v>2059</v>
      </c>
      <c r="B193" s="518"/>
      <c r="C193" s="519" t="s">
        <v>1721</v>
      </c>
      <c r="D193" s="519" t="s">
        <v>1806</v>
      </c>
      <c r="E193" s="520"/>
      <c r="F193" s="521" t="n">
        <v>2</v>
      </c>
    </row>
    <row r="194" customFormat="false" ht="15" hidden="false" customHeight="false" outlineLevel="0" collapsed="false">
      <c r="A194" s="517" t="s">
        <v>2060</v>
      </c>
      <c r="B194" s="518"/>
      <c r="C194" s="519" t="s">
        <v>1716</v>
      </c>
      <c r="D194" s="519" t="s">
        <v>1806</v>
      </c>
      <c r="E194" s="520"/>
      <c r="F194" s="521" t="n">
        <v>1</v>
      </c>
    </row>
    <row r="195" customFormat="false" ht="15" hidden="false" customHeight="false" outlineLevel="0" collapsed="false">
      <c r="A195" s="517" t="s">
        <v>2061</v>
      </c>
      <c r="B195" s="518"/>
      <c r="C195" s="519" t="s">
        <v>1698</v>
      </c>
      <c r="D195" s="519" t="s">
        <v>1806</v>
      </c>
      <c r="E195" s="520"/>
      <c r="F195" s="521" t="n">
        <v>2</v>
      </c>
    </row>
    <row r="196" customFormat="false" ht="15" hidden="false" customHeight="false" outlineLevel="0" collapsed="false">
      <c r="A196" s="517" t="s">
        <v>2062</v>
      </c>
      <c r="B196" s="518"/>
      <c r="C196" s="519" t="s">
        <v>1703</v>
      </c>
      <c r="D196" s="519" t="s">
        <v>1806</v>
      </c>
      <c r="E196" s="520"/>
      <c r="F196" s="521" t="n">
        <v>2</v>
      </c>
    </row>
    <row r="197" customFormat="false" ht="15" hidden="false" customHeight="false" outlineLevel="0" collapsed="false">
      <c r="A197" s="517" t="s">
        <v>2063</v>
      </c>
      <c r="B197" s="518"/>
      <c r="C197" s="519" t="s">
        <v>1701</v>
      </c>
      <c r="D197" s="519" t="s">
        <v>1806</v>
      </c>
      <c r="E197" s="520"/>
      <c r="F197" s="521" t="n">
        <v>2</v>
      </c>
    </row>
    <row r="198" customFormat="false" ht="15" hidden="false" customHeight="false" outlineLevel="0" collapsed="false">
      <c r="A198" s="517" t="s">
        <v>2064</v>
      </c>
      <c r="B198" s="518"/>
      <c r="C198" s="519" t="s">
        <v>2065</v>
      </c>
      <c r="D198" s="519" t="s">
        <v>1806</v>
      </c>
      <c r="E198" s="520"/>
      <c r="F198" s="521" t="n">
        <v>1</v>
      </c>
    </row>
    <row r="199" customFormat="false" ht="15" hidden="false" customHeight="false" outlineLevel="0" collapsed="false">
      <c r="A199" s="517" t="s">
        <v>2066</v>
      </c>
      <c r="B199" s="518"/>
      <c r="C199" s="519" t="s">
        <v>2067</v>
      </c>
      <c r="D199" s="519" t="s">
        <v>1806</v>
      </c>
      <c r="E199" s="520"/>
      <c r="F199" s="521" t="n">
        <v>1</v>
      </c>
    </row>
    <row r="200" customFormat="false" ht="15" hidden="false" customHeight="false" outlineLevel="0" collapsed="false">
      <c r="A200" s="517" t="s">
        <v>2068</v>
      </c>
      <c r="B200" s="518"/>
      <c r="C200" s="519" t="s">
        <v>2069</v>
      </c>
      <c r="D200" s="519" t="s">
        <v>1806</v>
      </c>
      <c r="E200" s="520"/>
      <c r="F200" s="521" t="n">
        <v>1</v>
      </c>
    </row>
    <row r="201" customFormat="false" ht="15" hidden="false" customHeight="false" outlineLevel="0" collapsed="false">
      <c r="A201" s="517" t="s">
        <v>2070</v>
      </c>
      <c r="B201" s="518"/>
      <c r="C201" s="519" t="s">
        <v>2071</v>
      </c>
      <c r="D201" s="519" t="s">
        <v>1806</v>
      </c>
      <c r="E201" s="520"/>
      <c r="F201" s="521" t="n">
        <v>1</v>
      </c>
    </row>
    <row r="202" customFormat="false" ht="15" hidden="false" customHeight="false" outlineLevel="0" collapsed="false">
      <c r="A202" s="517" t="s">
        <v>2072</v>
      </c>
      <c r="B202" s="518"/>
      <c r="C202" s="519" t="s">
        <v>2073</v>
      </c>
      <c r="D202" s="519" t="s">
        <v>1806</v>
      </c>
      <c r="E202" s="520"/>
      <c r="F202" s="521" t="n">
        <v>5</v>
      </c>
    </row>
    <row r="203" customFormat="false" ht="15" hidden="false" customHeight="false" outlineLevel="0" collapsed="false">
      <c r="A203" s="517" t="s">
        <v>2074</v>
      </c>
      <c r="B203" s="518"/>
      <c r="C203" s="519" t="s">
        <v>1597</v>
      </c>
      <c r="D203" s="519" t="s">
        <v>1806</v>
      </c>
      <c r="E203" s="520"/>
      <c r="F203" s="521" t="n">
        <v>3</v>
      </c>
    </row>
    <row r="204" customFormat="false" ht="15" hidden="false" customHeight="false" outlineLevel="0" collapsed="false">
      <c r="A204" s="517" t="s">
        <v>2075</v>
      </c>
      <c r="B204" s="518"/>
      <c r="C204" s="519" t="s">
        <v>1604</v>
      </c>
      <c r="D204" s="519" t="s">
        <v>1806</v>
      </c>
      <c r="E204" s="520"/>
      <c r="F204" s="521" t="n">
        <v>3</v>
      </c>
    </row>
    <row r="205" customFormat="false" ht="15" hidden="false" customHeight="false" outlineLevel="0" collapsed="false">
      <c r="A205" s="517" t="s">
        <v>2076</v>
      </c>
      <c r="B205" s="518"/>
      <c r="C205" s="519" t="s">
        <v>1560</v>
      </c>
      <c r="D205" s="519" t="s">
        <v>1806</v>
      </c>
      <c r="E205" s="520"/>
      <c r="F205" s="521" t="n">
        <v>26</v>
      </c>
    </row>
    <row r="206" customFormat="false" ht="15" hidden="false" customHeight="false" outlineLevel="0" collapsed="false">
      <c r="A206" s="517" t="s">
        <v>2077</v>
      </c>
      <c r="B206" s="518"/>
      <c r="C206" s="519" t="s">
        <v>2078</v>
      </c>
      <c r="D206" s="519" t="s">
        <v>1806</v>
      </c>
      <c r="E206" s="520"/>
      <c r="F206" s="521" t="n">
        <v>2</v>
      </c>
    </row>
    <row r="207" customFormat="false" ht="15" hidden="false" customHeight="false" outlineLevel="0" collapsed="false">
      <c r="A207" s="517" t="s">
        <v>2079</v>
      </c>
      <c r="B207" s="518"/>
      <c r="C207" s="519" t="s">
        <v>1551</v>
      </c>
      <c r="D207" s="519" t="s">
        <v>1806</v>
      </c>
      <c r="E207" s="520"/>
      <c r="F207" s="521" t="n">
        <v>3</v>
      </c>
    </row>
    <row r="208" customFormat="false" ht="15" hidden="false" customHeight="false" outlineLevel="0" collapsed="false">
      <c r="A208" s="517" t="s">
        <v>2080</v>
      </c>
      <c r="B208" s="518"/>
      <c r="C208" s="519" t="s">
        <v>1532</v>
      </c>
      <c r="D208" s="519" t="s">
        <v>1806</v>
      </c>
      <c r="E208" s="520"/>
      <c r="F208" s="521" t="n">
        <v>1</v>
      </c>
    </row>
    <row r="209" customFormat="false" ht="15" hidden="false" customHeight="false" outlineLevel="0" collapsed="false">
      <c r="A209" s="517" t="s">
        <v>2081</v>
      </c>
      <c r="B209" s="518"/>
      <c r="C209" s="519" t="s">
        <v>1534</v>
      </c>
      <c r="D209" s="519" t="s">
        <v>1806</v>
      </c>
      <c r="E209" s="520"/>
      <c r="F209" s="521" t="n">
        <v>5</v>
      </c>
    </row>
    <row r="210" customFormat="false" ht="15" hidden="false" customHeight="false" outlineLevel="0" collapsed="false">
      <c r="A210" s="517" t="s">
        <v>2082</v>
      </c>
      <c r="B210" s="518"/>
      <c r="C210" s="519" t="s">
        <v>1538</v>
      </c>
      <c r="D210" s="519" t="s">
        <v>1806</v>
      </c>
      <c r="E210" s="520"/>
      <c r="F210" s="521" t="n">
        <v>7</v>
      </c>
    </row>
    <row r="211" customFormat="false" ht="15" hidden="false" customHeight="false" outlineLevel="0" collapsed="false">
      <c r="A211" s="517" t="s">
        <v>2083</v>
      </c>
      <c r="B211" s="518"/>
      <c r="C211" s="519" t="s">
        <v>2084</v>
      </c>
      <c r="D211" s="519" t="s">
        <v>1806</v>
      </c>
      <c r="E211" s="520"/>
      <c r="F211" s="521" t="n">
        <v>1</v>
      </c>
    </row>
    <row r="212" customFormat="false" ht="15" hidden="false" customHeight="false" outlineLevel="0" collapsed="false">
      <c r="A212" s="517" t="s">
        <v>2085</v>
      </c>
      <c r="B212" s="518"/>
      <c r="C212" s="519" t="s">
        <v>2086</v>
      </c>
      <c r="D212" s="519" t="s">
        <v>1806</v>
      </c>
      <c r="E212" s="520"/>
      <c r="F212" s="521" t="n">
        <v>1</v>
      </c>
    </row>
    <row r="213" customFormat="false" ht="15" hidden="false" customHeight="false" outlineLevel="0" collapsed="false">
      <c r="A213" s="517" t="s">
        <v>2087</v>
      </c>
      <c r="B213" s="518"/>
      <c r="C213" s="519" t="s">
        <v>1453</v>
      </c>
      <c r="D213" s="519" t="s">
        <v>1825</v>
      </c>
      <c r="E213" s="520"/>
      <c r="F213" s="521" t="n">
        <v>8</v>
      </c>
    </row>
    <row r="214" customFormat="false" ht="15" hidden="false" customHeight="false" outlineLevel="0" collapsed="false">
      <c r="A214" s="517" t="s">
        <v>2088</v>
      </c>
      <c r="B214" s="518"/>
      <c r="C214" s="519" t="s">
        <v>1454</v>
      </c>
      <c r="D214" s="519" t="s">
        <v>1825</v>
      </c>
      <c r="E214" s="520"/>
      <c r="F214" s="521" t="n">
        <v>115</v>
      </c>
    </row>
    <row r="215" customFormat="false" ht="15" hidden="false" customHeight="false" outlineLevel="0" collapsed="false">
      <c r="A215" s="517" t="s">
        <v>2089</v>
      </c>
      <c r="B215" s="518"/>
      <c r="C215" s="519" t="s">
        <v>1455</v>
      </c>
      <c r="D215" s="519" t="s">
        <v>1825</v>
      </c>
      <c r="E215" s="520"/>
      <c r="F215" s="521" t="n">
        <v>602</v>
      </c>
    </row>
    <row r="216" customFormat="false" ht="15" hidden="false" customHeight="false" outlineLevel="0" collapsed="false">
      <c r="A216" s="517" t="s">
        <v>2090</v>
      </c>
      <c r="B216" s="518"/>
      <c r="C216" s="519" t="s">
        <v>1456</v>
      </c>
      <c r="D216" s="519" t="s">
        <v>1825</v>
      </c>
      <c r="E216" s="520"/>
      <c r="F216" s="521" t="n">
        <v>11.5</v>
      </c>
    </row>
    <row r="217" customFormat="false" ht="15" hidden="false" customHeight="false" outlineLevel="0" collapsed="false">
      <c r="A217" s="517" t="s">
        <v>2091</v>
      </c>
      <c r="B217" s="518"/>
      <c r="C217" s="519" t="s">
        <v>1457</v>
      </c>
      <c r="D217" s="519" t="s">
        <v>1825</v>
      </c>
      <c r="E217" s="520"/>
      <c r="F217" s="521" t="n">
        <v>218.45</v>
      </c>
    </row>
    <row r="218" customFormat="false" ht="15" hidden="false" customHeight="false" outlineLevel="0" collapsed="false">
      <c r="A218" s="517" t="s">
        <v>2092</v>
      </c>
      <c r="B218" s="518"/>
      <c r="C218" s="519" t="s">
        <v>2093</v>
      </c>
      <c r="D218" s="519" t="s">
        <v>1825</v>
      </c>
      <c r="E218" s="520"/>
      <c r="F218" s="521" t="n">
        <v>142.5</v>
      </c>
    </row>
    <row r="219" customFormat="false" ht="15" hidden="false" customHeight="false" outlineLevel="0" collapsed="false">
      <c r="A219" s="517" t="s">
        <v>2094</v>
      </c>
      <c r="B219" s="518"/>
      <c r="C219" s="519" t="s">
        <v>1459</v>
      </c>
      <c r="D219" s="519" t="s">
        <v>1825</v>
      </c>
      <c r="E219" s="520"/>
      <c r="F219" s="521" t="n">
        <v>197</v>
      </c>
    </row>
    <row r="220" customFormat="false" ht="15" hidden="false" customHeight="false" outlineLevel="0" collapsed="false">
      <c r="A220" s="517" t="s">
        <v>2095</v>
      </c>
      <c r="B220" s="518"/>
      <c r="C220" s="519" t="s">
        <v>1448</v>
      </c>
      <c r="D220" s="519" t="s">
        <v>1825</v>
      </c>
      <c r="E220" s="520"/>
      <c r="F220" s="521" t="n">
        <v>642</v>
      </c>
    </row>
    <row r="221" customFormat="false" ht="15" hidden="false" customHeight="false" outlineLevel="0" collapsed="false">
      <c r="A221" s="517" t="s">
        <v>2096</v>
      </c>
      <c r="B221" s="518"/>
      <c r="C221" s="519" t="s">
        <v>2097</v>
      </c>
      <c r="D221" s="519" t="s">
        <v>1825</v>
      </c>
      <c r="E221" s="520"/>
      <c r="F221" s="521" t="n">
        <v>110.5</v>
      </c>
    </row>
    <row r="222" customFormat="false" ht="15" hidden="false" customHeight="false" outlineLevel="0" collapsed="false">
      <c r="A222" s="517" t="s">
        <v>2098</v>
      </c>
      <c r="B222" s="518"/>
      <c r="C222" s="519" t="s">
        <v>1449</v>
      </c>
      <c r="D222" s="519" t="s">
        <v>1825</v>
      </c>
      <c r="E222" s="520"/>
      <c r="F222" s="521" t="n">
        <v>10</v>
      </c>
    </row>
    <row r="223" customFormat="false" ht="15" hidden="false" customHeight="false" outlineLevel="0" collapsed="false">
      <c r="A223" s="517" t="s">
        <v>2099</v>
      </c>
      <c r="B223" s="518"/>
      <c r="C223" s="519" t="s">
        <v>1450</v>
      </c>
      <c r="D223" s="519" t="s">
        <v>1825</v>
      </c>
      <c r="E223" s="520"/>
      <c r="F223" s="521" t="n">
        <v>7.7</v>
      </c>
    </row>
    <row r="224" customFormat="false" ht="15" hidden="false" customHeight="false" outlineLevel="0" collapsed="false">
      <c r="A224" s="517" t="s">
        <v>2100</v>
      </c>
      <c r="B224" s="518"/>
      <c r="C224" s="519" t="s">
        <v>1451</v>
      </c>
      <c r="D224" s="519" t="s">
        <v>1825</v>
      </c>
      <c r="E224" s="520"/>
      <c r="F224" s="521" t="n">
        <v>378</v>
      </c>
    </row>
    <row r="225" customFormat="false" ht="15" hidden="false" customHeight="false" outlineLevel="0" collapsed="false">
      <c r="A225" s="517" t="s">
        <v>2101</v>
      </c>
      <c r="B225" s="518"/>
      <c r="C225" s="519" t="s">
        <v>1452</v>
      </c>
      <c r="D225" s="519" t="s">
        <v>1825</v>
      </c>
      <c r="E225" s="520"/>
      <c r="F225" s="521" t="n">
        <v>827</v>
      </c>
    </row>
    <row r="226" customFormat="false" ht="15" hidden="false" customHeight="false" outlineLevel="0" collapsed="false">
      <c r="A226" s="517" t="s">
        <v>2102</v>
      </c>
      <c r="B226" s="518"/>
      <c r="C226" s="519" t="s">
        <v>1344</v>
      </c>
      <c r="D226" s="519" t="s">
        <v>1806</v>
      </c>
      <c r="E226" s="520"/>
      <c r="F226" s="521" t="n">
        <v>120</v>
      </c>
    </row>
    <row r="227" customFormat="false" ht="15" hidden="false" customHeight="false" outlineLevel="0" collapsed="false">
      <c r="A227" s="517" t="s">
        <v>2103</v>
      </c>
      <c r="B227" s="518"/>
      <c r="C227" s="519" t="s">
        <v>1346</v>
      </c>
      <c r="D227" s="519" t="s">
        <v>1806</v>
      </c>
      <c r="E227" s="520"/>
      <c r="F227" s="520"/>
    </row>
    <row r="228" customFormat="false" ht="15" hidden="false" customHeight="false" outlineLevel="0" collapsed="false">
      <c r="A228" s="517" t="s">
        <v>2104</v>
      </c>
      <c r="B228" s="518"/>
      <c r="C228" s="519" t="s">
        <v>1316</v>
      </c>
      <c r="D228" s="519" t="s">
        <v>1806</v>
      </c>
      <c r="E228" s="520"/>
      <c r="F228" s="521" t="n">
        <v>30</v>
      </c>
    </row>
    <row r="229" customFormat="false" ht="15" hidden="false" customHeight="false" outlineLevel="0" collapsed="false">
      <c r="A229" s="517" t="s">
        <v>2105</v>
      </c>
      <c r="B229" s="518"/>
      <c r="C229" s="519" t="s">
        <v>1467</v>
      </c>
      <c r="D229" s="519" t="s">
        <v>1806</v>
      </c>
      <c r="E229" s="520"/>
      <c r="F229" s="521" t="n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5" activeCellId="0" sqref="G35"/>
    </sheetView>
  </sheetViews>
  <sheetFormatPr defaultColWidth="8.6796875" defaultRowHeight="15" zeroHeight="false" outlineLevelRow="0" outlineLevelCol="0"/>
  <cols>
    <col collapsed="false" customWidth="true" hidden="false" outlineLevel="0" max="1" min="1" style="437" width="10.14"/>
    <col collapsed="false" customWidth="true" hidden="false" outlineLevel="0" max="5" min="5" style="437" width="10.14"/>
    <col collapsed="false" customWidth="true" hidden="false" outlineLevel="0" max="7" min="7" style="437" width="12.29"/>
    <col collapsed="false" customWidth="true" hidden="false" outlineLevel="0" max="9" min="9" style="437" width="13.15"/>
    <col collapsed="false" customWidth="true" hidden="false" outlineLevel="0" max="10" min="10" style="437" width="61"/>
    <col collapsed="false" customWidth="true" hidden="false" outlineLevel="0" max="14" min="14" style="437" width="10.42"/>
    <col collapsed="false" customWidth="true" hidden="false" outlineLevel="0" max="17" min="17" style="437" width="6.57"/>
  </cols>
  <sheetData>
    <row r="1" s="3" customFormat="true" ht="45.75" hidden="false" customHeight="false" outlineLevel="0" collapsed="false">
      <c r="A1" s="523" t="s">
        <v>0</v>
      </c>
      <c r="B1" s="524" t="s">
        <v>2106</v>
      </c>
      <c r="C1" s="524" t="s">
        <v>5</v>
      </c>
      <c r="D1" s="525" t="s">
        <v>2107</v>
      </c>
      <c r="E1" s="525" t="s">
        <v>2108</v>
      </c>
      <c r="F1" s="525" t="s">
        <v>2109</v>
      </c>
      <c r="G1" s="525" t="s">
        <v>2110</v>
      </c>
      <c r="H1" s="525" t="s">
        <v>11</v>
      </c>
      <c r="I1" s="525" t="s">
        <v>12</v>
      </c>
      <c r="J1" s="525" t="s">
        <v>2111</v>
      </c>
      <c r="K1" s="525" t="s">
        <v>14</v>
      </c>
      <c r="L1" s="525" t="s">
        <v>2112</v>
      </c>
      <c r="M1" s="526" t="s">
        <v>2113</v>
      </c>
      <c r="N1" s="526" t="s">
        <v>18</v>
      </c>
      <c r="O1" s="526" t="s">
        <v>19</v>
      </c>
      <c r="P1" s="527" t="s">
        <v>2114</v>
      </c>
      <c r="Q1" s="528"/>
      <c r="R1" s="529"/>
      <c r="S1" s="530"/>
      <c r="T1" s="530"/>
      <c r="U1" s="530"/>
      <c r="V1" s="530"/>
      <c r="W1" s="530"/>
    </row>
    <row r="2" s="9" customFormat="true" ht="15" hidden="false" customHeight="false" outlineLevel="0" collapsed="false">
      <c r="A2" s="165" t="n">
        <v>42543</v>
      </c>
      <c r="B2" s="49"/>
      <c r="C2" s="49"/>
      <c r="D2" s="531"/>
      <c r="E2" s="531"/>
      <c r="F2" s="531"/>
      <c r="G2" s="531" t="s">
        <v>2115</v>
      </c>
      <c r="H2" s="194"/>
      <c r="I2" s="531"/>
      <c r="J2" s="222" t="s">
        <v>1379</v>
      </c>
      <c r="K2" s="75" t="s">
        <v>1378</v>
      </c>
      <c r="L2" s="532" t="n">
        <v>640</v>
      </c>
      <c r="M2" s="276" t="n">
        <f aca="false">N2/L2</f>
        <v>14.126</v>
      </c>
      <c r="N2" s="276" t="n">
        <v>9040.64</v>
      </c>
      <c r="O2" s="276"/>
      <c r="P2" s="533"/>
      <c r="Q2" s="534"/>
      <c r="R2" s="535"/>
      <c r="S2" s="536"/>
      <c r="T2" s="536"/>
      <c r="U2" s="536"/>
      <c r="V2" s="536"/>
      <c r="W2" s="536"/>
    </row>
    <row r="3" s="551" customFormat="true" ht="15" hidden="false" customHeight="false" outlineLevel="0" collapsed="false">
      <c r="A3" s="537"/>
      <c r="B3" s="538"/>
      <c r="C3" s="538"/>
      <c r="D3" s="539"/>
      <c r="E3" s="540"/>
      <c r="F3" s="541"/>
      <c r="G3" s="538" t="s">
        <v>2116</v>
      </c>
      <c r="H3" s="542"/>
      <c r="I3" s="543"/>
      <c r="J3" s="544" t="s">
        <v>2117</v>
      </c>
      <c r="K3" s="544"/>
      <c r="L3" s="544" t="n">
        <v>3</v>
      </c>
      <c r="M3" s="545" t="n">
        <v>22.6</v>
      </c>
      <c r="N3" s="546" t="n">
        <f aca="false">M3*L3</f>
        <v>67.8</v>
      </c>
      <c r="O3" s="547"/>
      <c r="P3" s="545" t="n">
        <f aca="false">S3/L3</f>
        <v>23.1718810944148</v>
      </c>
      <c r="Q3" s="548" t="n">
        <f aca="false">P3/L3</f>
        <v>7.72396036480495</v>
      </c>
      <c r="R3" s="549"/>
      <c r="S3" s="550" t="n">
        <f aca="false">T3*V3</f>
        <v>69.5156432832445</v>
      </c>
      <c r="T3" s="550" t="n">
        <v>198298.54</v>
      </c>
      <c r="U3" s="550" t="n">
        <f aca="false">193187.18+217.36</f>
        <v>193404.54</v>
      </c>
      <c r="V3" s="550" t="n">
        <f aca="false">N3/U3</f>
        <v>0.000350560540099007</v>
      </c>
      <c r="W3" s="550"/>
    </row>
    <row r="4" s="551" customFormat="true" ht="15" hidden="false" customHeight="false" outlineLevel="0" collapsed="false">
      <c r="A4" s="552"/>
      <c r="B4" s="538"/>
      <c r="C4" s="538"/>
      <c r="D4" s="539"/>
      <c r="E4" s="540"/>
      <c r="F4" s="553"/>
      <c r="G4" s="554" t="s">
        <v>2118</v>
      </c>
      <c r="H4" s="555"/>
      <c r="I4" s="556"/>
      <c r="J4" s="557" t="s">
        <v>2119</v>
      </c>
      <c r="K4" s="557"/>
      <c r="L4" s="557" t="n">
        <v>80</v>
      </c>
      <c r="M4" s="558" t="n">
        <v>19.48</v>
      </c>
      <c r="N4" s="558" t="n">
        <f aca="false">L4*M4</f>
        <v>1558.4</v>
      </c>
      <c r="O4" s="559"/>
      <c r="P4" s="558" t="n">
        <f aca="false">S4/L4</f>
        <v>19.9729311380178</v>
      </c>
      <c r="Q4" s="560" t="n">
        <f aca="false">P4/L4</f>
        <v>0.249661639225222</v>
      </c>
      <c r="R4" s="549"/>
      <c r="S4" s="550" t="n">
        <f aca="false">T4*V4</f>
        <v>1597.83449104142</v>
      </c>
      <c r="T4" s="550" t="n">
        <v>198298.54</v>
      </c>
      <c r="U4" s="550" t="n">
        <f aca="false">193187.18+217.36</f>
        <v>193404.54</v>
      </c>
      <c r="V4" s="550" t="n">
        <f aca="false">N4/U4</f>
        <v>0.00805772191283617</v>
      </c>
      <c r="W4" s="550"/>
    </row>
    <row r="5" s="551" customFormat="true" ht="15" hidden="false" customHeight="false" outlineLevel="0" collapsed="false">
      <c r="A5" s="552"/>
      <c r="B5" s="554"/>
      <c r="C5" s="554"/>
      <c r="D5" s="561"/>
      <c r="E5" s="562"/>
      <c r="F5" s="553"/>
      <c r="G5" s="554" t="s">
        <v>2120</v>
      </c>
      <c r="H5" s="555"/>
      <c r="I5" s="556"/>
      <c r="J5" s="557" t="s">
        <v>2121</v>
      </c>
      <c r="K5" s="557"/>
      <c r="L5" s="557" t="n">
        <v>4</v>
      </c>
      <c r="M5" s="558" t="n">
        <v>57.2</v>
      </c>
      <c r="N5" s="558" t="n">
        <f aca="false">L5*M5</f>
        <v>228.8</v>
      </c>
      <c r="O5" s="559"/>
      <c r="P5" s="558" t="n">
        <f aca="false">S5/L5</f>
        <v>58.6474158672801</v>
      </c>
      <c r="Q5" s="560" t="n">
        <f aca="false">P5/L5</f>
        <v>14.66185396682</v>
      </c>
      <c r="R5" s="549"/>
      <c r="S5" s="550" t="n">
        <f aca="false">T5*V5</f>
        <v>234.58966346912</v>
      </c>
      <c r="T5" s="550" t="n">
        <v>198298.54</v>
      </c>
      <c r="U5" s="550" t="n">
        <f aca="false">193187.18+217.36</f>
        <v>193404.54</v>
      </c>
      <c r="V5" s="550" t="n">
        <f aca="false">N5/U5</f>
        <v>0.00118301256009812</v>
      </c>
      <c r="W5" s="550"/>
    </row>
    <row r="6" s="551" customFormat="true" ht="15.75" hidden="false" customHeight="false" outlineLevel="0" collapsed="false">
      <c r="A6" s="563" t="n">
        <v>42427</v>
      </c>
      <c r="B6" s="564"/>
      <c r="C6" s="564"/>
      <c r="D6" s="565"/>
      <c r="E6" s="565"/>
      <c r="F6" s="566"/>
      <c r="G6" s="564" t="s">
        <v>2122</v>
      </c>
      <c r="H6" s="567"/>
      <c r="I6" s="566" t="s">
        <v>2123</v>
      </c>
      <c r="J6" s="568" t="s">
        <v>2124</v>
      </c>
      <c r="K6" s="568"/>
      <c r="L6" s="568" t="n">
        <v>10</v>
      </c>
      <c r="M6" s="569" t="n">
        <v>5.85</v>
      </c>
      <c r="N6" s="569" t="n">
        <f aca="false">L6*M6</f>
        <v>58.5</v>
      </c>
      <c r="O6" s="570"/>
      <c r="P6" s="569" t="n">
        <f aca="false">S6/L6</f>
        <v>7.04351890040638</v>
      </c>
      <c r="Q6" s="571" t="n">
        <f aca="false">P6/L6</f>
        <v>0.704351890040638</v>
      </c>
      <c r="R6" s="549"/>
      <c r="S6" s="550" t="n">
        <f aca="false">T6*V6</f>
        <v>70.4351890040638</v>
      </c>
      <c r="T6" s="550" t="n">
        <v>14508.77</v>
      </c>
      <c r="U6" s="550" t="n">
        <v>12050.27</v>
      </c>
      <c r="V6" s="550" t="n">
        <f aca="false">N6/U6</f>
        <v>0.00485466300755087</v>
      </c>
      <c r="W6" s="550"/>
    </row>
    <row r="7" s="551" customFormat="true" ht="15" hidden="false" customHeight="false" outlineLevel="0" collapsed="false">
      <c r="A7" s="537"/>
      <c r="B7" s="538"/>
      <c r="C7" s="538"/>
      <c r="D7" s="572"/>
      <c r="E7" s="573" t="n">
        <v>42355</v>
      </c>
      <c r="F7" s="566" t="s">
        <v>2125</v>
      </c>
      <c r="G7" s="566" t="s">
        <v>2126</v>
      </c>
      <c r="H7" s="542"/>
      <c r="I7" s="566" t="s">
        <v>2127</v>
      </c>
      <c r="J7" s="544" t="s">
        <v>2128</v>
      </c>
      <c r="K7" s="544"/>
      <c r="L7" s="544" t="n">
        <v>1</v>
      </c>
      <c r="M7" s="545" t="n">
        <v>41.1</v>
      </c>
      <c r="N7" s="545" t="n">
        <f aca="false">L7*M7</f>
        <v>41.1</v>
      </c>
      <c r="O7" s="547"/>
      <c r="P7" s="545" t="n">
        <f aca="false">S7/L7</f>
        <v>46.3054215949772</v>
      </c>
      <c r="Q7" s="548" t="n">
        <f aca="false">P7/L7</f>
        <v>46.3054215949772</v>
      </c>
      <c r="R7" s="549"/>
      <c r="S7" s="550" t="n">
        <f aca="false">T7*V7</f>
        <v>46.3054215949772</v>
      </c>
      <c r="T7" s="550" t="n">
        <v>41416.2</v>
      </c>
      <c r="U7" s="550" t="n">
        <v>36760.4</v>
      </c>
      <c r="V7" s="550" t="n">
        <f aca="false">N7/U7</f>
        <v>0.00111805094612681</v>
      </c>
      <c r="W7" s="550"/>
    </row>
    <row r="8" s="551" customFormat="true" ht="15" hidden="false" customHeight="false" outlineLevel="0" collapsed="false">
      <c r="A8" s="552"/>
      <c r="B8" s="554"/>
      <c r="C8" s="554"/>
      <c r="D8" s="572"/>
      <c r="E8" s="573"/>
      <c r="F8" s="574" t="s">
        <v>2125</v>
      </c>
      <c r="G8" s="574" t="s">
        <v>2126</v>
      </c>
      <c r="H8" s="555"/>
      <c r="I8" s="574" t="s">
        <v>2127</v>
      </c>
      <c r="J8" s="557" t="s">
        <v>2129</v>
      </c>
      <c r="K8" s="557"/>
      <c r="L8" s="557" t="n">
        <v>1</v>
      </c>
      <c r="M8" s="558" t="n">
        <v>60.3</v>
      </c>
      <c r="N8" s="558" t="n">
        <f aca="false">L8*M8</f>
        <v>60.3</v>
      </c>
      <c r="O8" s="559"/>
      <c r="P8" s="558" t="n">
        <f aca="false">S8/L8</f>
        <v>67.9371513911709</v>
      </c>
      <c r="Q8" s="560" t="n">
        <f aca="false">P8/L8</f>
        <v>67.9371513911709</v>
      </c>
      <c r="R8" s="549"/>
      <c r="S8" s="550" t="n">
        <f aca="false">T8*V8</f>
        <v>67.9371513911709</v>
      </c>
      <c r="T8" s="550" t="n">
        <v>41416.2</v>
      </c>
      <c r="U8" s="550" t="n">
        <v>36760.4</v>
      </c>
      <c r="V8" s="550" t="n">
        <f aca="false">N8/U8</f>
        <v>0.00164035211804007</v>
      </c>
      <c r="W8" s="550"/>
    </row>
    <row r="9" s="551" customFormat="true" ht="15" hidden="false" customHeight="false" outlineLevel="0" collapsed="false">
      <c r="A9" s="552"/>
      <c r="B9" s="554"/>
      <c r="C9" s="554"/>
      <c r="D9" s="572"/>
      <c r="E9" s="573"/>
      <c r="F9" s="574" t="s">
        <v>2125</v>
      </c>
      <c r="G9" s="574" t="s">
        <v>2126</v>
      </c>
      <c r="H9" s="555"/>
      <c r="I9" s="574" t="s">
        <v>2127</v>
      </c>
      <c r="J9" s="557" t="s">
        <v>2130</v>
      </c>
      <c r="K9" s="557"/>
      <c r="L9" s="557" t="n">
        <v>1</v>
      </c>
      <c r="M9" s="558" t="n">
        <v>39.6</v>
      </c>
      <c r="N9" s="558" t="n">
        <f aca="false">L9*M9</f>
        <v>39.6</v>
      </c>
      <c r="O9" s="559"/>
      <c r="P9" s="558" t="n">
        <f aca="false">S9/L9</f>
        <v>44.6154427046496</v>
      </c>
      <c r="Q9" s="560" t="n">
        <f aca="false">P9/L9</f>
        <v>44.6154427046496</v>
      </c>
      <c r="R9" s="549"/>
      <c r="S9" s="550" t="n">
        <f aca="false">T9*V9</f>
        <v>44.6154427046496</v>
      </c>
      <c r="T9" s="550" t="n">
        <v>41416.2</v>
      </c>
      <c r="U9" s="550" t="n">
        <v>36760.4</v>
      </c>
      <c r="V9" s="550" t="n">
        <f aca="false">N9/U9</f>
        <v>0.00107724616707109</v>
      </c>
      <c r="W9" s="550"/>
    </row>
    <row r="10" s="551" customFormat="true" ht="15.75" hidden="false" customHeight="false" outlineLevel="0" collapsed="false">
      <c r="A10" s="575"/>
      <c r="B10" s="576"/>
      <c r="C10" s="576"/>
      <c r="D10" s="577"/>
      <c r="E10" s="573"/>
      <c r="F10" s="574" t="s">
        <v>2125</v>
      </c>
      <c r="G10" s="574" t="s">
        <v>2126</v>
      </c>
      <c r="H10" s="407"/>
      <c r="I10" s="574" t="s">
        <v>2127</v>
      </c>
      <c r="J10" s="578" t="s">
        <v>2131</v>
      </c>
      <c r="K10" s="578"/>
      <c r="L10" s="578" t="n">
        <v>1</v>
      </c>
      <c r="M10" s="579" t="n">
        <v>3.2</v>
      </c>
      <c r="N10" s="579" t="n">
        <f aca="false">L10*M10</f>
        <v>3.2</v>
      </c>
      <c r="O10" s="580"/>
      <c r="P10" s="579" t="n">
        <f aca="false">S10/L10</f>
        <v>3.60528829936562</v>
      </c>
      <c r="Q10" s="581" t="n">
        <f aca="false">P10/L10</f>
        <v>3.60528829936562</v>
      </c>
      <c r="R10" s="549"/>
      <c r="S10" s="550" t="n">
        <f aca="false">T10*V10</f>
        <v>3.60528829936562</v>
      </c>
      <c r="T10" s="550" t="n">
        <v>41416.2</v>
      </c>
      <c r="U10" s="550" t="n">
        <v>36760.4</v>
      </c>
      <c r="V10" s="550" t="n">
        <f aca="false">N10/U10</f>
        <v>8.70501953188758E-005</v>
      </c>
      <c r="W10" s="550"/>
    </row>
    <row r="11" s="551" customFormat="true" ht="15" hidden="false" customHeight="false" outlineLevel="0" collapsed="false">
      <c r="A11" s="582" t="n">
        <v>42076</v>
      </c>
      <c r="B11" s="583"/>
      <c r="C11" s="583"/>
      <c r="D11" s="539"/>
      <c r="E11" s="539"/>
      <c r="F11" s="539"/>
      <c r="G11" s="583" t="s">
        <v>2132</v>
      </c>
      <c r="H11" s="584"/>
      <c r="I11" s="539"/>
      <c r="J11" s="544" t="s">
        <v>2133</v>
      </c>
      <c r="K11" s="544" t="s">
        <v>2134</v>
      </c>
      <c r="L11" s="544" t="n">
        <v>0</v>
      </c>
      <c r="M11" s="545" t="n">
        <v>0</v>
      </c>
      <c r="N11" s="545" t="n">
        <f aca="false">L11*M11</f>
        <v>0</v>
      </c>
      <c r="O11" s="585" t="n">
        <v>0</v>
      </c>
      <c r="P11" s="545" t="n">
        <v>0</v>
      </c>
      <c r="Q11" s="548" t="n">
        <v>0</v>
      </c>
      <c r="R11" s="549"/>
      <c r="S11" s="550"/>
      <c r="T11" s="550"/>
      <c r="U11" s="550"/>
      <c r="V11" s="550"/>
      <c r="W11" s="550"/>
    </row>
    <row r="12" s="551" customFormat="true" ht="15" hidden="false" customHeight="false" outlineLevel="0" collapsed="false">
      <c r="A12" s="586" t="n">
        <v>42072</v>
      </c>
      <c r="B12" s="587"/>
      <c r="C12" s="587"/>
      <c r="D12" s="561"/>
      <c r="E12" s="561"/>
      <c r="F12" s="554" t="s">
        <v>2135</v>
      </c>
      <c r="G12" s="587" t="s">
        <v>2136</v>
      </c>
      <c r="H12" s="588"/>
      <c r="I12" s="561" t="s">
        <v>2136</v>
      </c>
      <c r="J12" s="557" t="s">
        <v>2137</v>
      </c>
      <c r="K12" s="557"/>
      <c r="L12" s="557" t="n">
        <v>18</v>
      </c>
      <c r="M12" s="558" t="n">
        <v>1877.48</v>
      </c>
      <c r="N12" s="558" t="n">
        <f aca="false">M12*L12</f>
        <v>33794.64</v>
      </c>
      <c r="O12" s="589" t="n">
        <v>4800</v>
      </c>
      <c r="P12" s="558" t="n">
        <f aca="false">S12/L12</f>
        <v>2144.14666666667</v>
      </c>
      <c r="Q12" s="560" t="n">
        <f aca="false">P12/L12</f>
        <v>119.119259259259</v>
      </c>
      <c r="R12" s="549"/>
      <c r="S12" s="550" t="n">
        <f aca="false">T12*V12</f>
        <v>38594.64</v>
      </c>
      <c r="T12" s="550" t="n">
        <f aca="false">U12+W12</f>
        <v>38594.64</v>
      </c>
      <c r="U12" s="550" t="n">
        <v>33794.64</v>
      </c>
      <c r="V12" s="550" t="n">
        <f aca="false">N12/U12</f>
        <v>1</v>
      </c>
      <c r="W12" s="550" t="n">
        <v>4800</v>
      </c>
    </row>
    <row r="13" s="551" customFormat="true" ht="15.75" hidden="false" customHeight="false" outlineLevel="0" collapsed="false">
      <c r="A13" s="590" t="n">
        <v>42087</v>
      </c>
      <c r="B13" s="591"/>
      <c r="C13" s="591"/>
      <c r="D13" s="561"/>
      <c r="E13" s="592"/>
      <c r="F13" s="592"/>
      <c r="G13" s="591" t="s">
        <v>2138</v>
      </c>
      <c r="H13" s="593"/>
      <c r="I13" s="592"/>
      <c r="J13" s="594" t="s">
        <v>2139</v>
      </c>
      <c r="K13" s="594"/>
      <c r="L13" s="594" t="n">
        <v>71</v>
      </c>
      <c r="M13" s="595" t="n">
        <v>56.93</v>
      </c>
      <c r="N13" s="595" t="n">
        <f aca="false">M13*L13</f>
        <v>4042.03</v>
      </c>
      <c r="O13" s="596" t="n">
        <v>4800</v>
      </c>
      <c r="P13" s="597" t="n">
        <f aca="false">S13/L13</f>
        <v>124.535633802817</v>
      </c>
      <c r="Q13" s="598" t="n">
        <f aca="false">P13/L13</f>
        <v>1.75402301130728</v>
      </c>
      <c r="R13" s="549"/>
      <c r="S13" s="550" t="n">
        <f aca="false">T13*V13</f>
        <v>8842.03</v>
      </c>
      <c r="T13" s="550" t="n">
        <f aca="false">U13+W13</f>
        <v>8842.03</v>
      </c>
      <c r="U13" s="550" t="n">
        <v>4042.03</v>
      </c>
      <c r="V13" s="550" t="n">
        <f aca="false">N13/U13</f>
        <v>1</v>
      </c>
      <c r="W13" s="550" t="n">
        <v>4800</v>
      </c>
    </row>
    <row r="14" s="551" customFormat="true" ht="15.75" hidden="false" customHeight="false" outlineLevel="0" collapsed="false">
      <c r="A14" s="599" t="n">
        <v>42108</v>
      </c>
      <c r="B14" s="600"/>
      <c r="C14" s="600"/>
      <c r="D14" s="601"/>
      <c r="E14" s="601"/>
      <c r="F14" s="601"/>
      <c r="G14" s="600" t="s">
        <v>2140</v>
      </c>
      <c r="H14" s="602"/>
      <c r="I14" s="601"/>
      <c r="J14" s="603" t="s">
        <v>2141</v>
      </c>
      <c r="K14" s="604"/>
      <c r="L14" s="603" t="n">
        <v>9</v>
      </c>
      <c r="M14" s="605" t="n">
        <v>600.9</v>
      </c>
      <c r="N14" s="606" t="n">
        <f aca="false">L14*M14</f>
        <v>5408.1</v>
      </c>
      <c r="O14" s="607"/>
      <c r="P14" s="606"/>
      <c r="Q14" s="608"/>
      <c r="R14" s="549"/>
      <c r="S14" s="550"/>
      <c r="T14" s="550"/>
      <c r="U14" s="550"/>
      <c r="V14" s="550"/>
      <c r="W14" s="550"/>
    </row>
    <row r="15" s="551" customFormat="true" ht="15" hidden="false" customHeight="false" outlineLevel="0" collapsed="false">
      <c r="A15" s="573" t="n">
        <v>42108</v>
      </c>
      <c r="B15" s="591"/>
      <c r="C15" s="591"/>
      <c r="D15" s="592"/>
      <c r="E15" s="592"/>
      <c r="F15" s="565"/>
      <c r="G15" s="609" t="s">
        <v>2142</v>
      </c>
      <c r="H15" s="593"/>
      <c r="I15" s="565"/>
      <c r="J15" s="566" t="s">
        <v>2143</v>
      </c>
      <c r="K15" s="566"/>
      <c r="L15" s="566" t="n">
        <v>2</v>
      </c>
      <c r="M15" s="547" t="n">
        <v>3595.2</v>
      </c>
      <c r="N15" s="545" t="n">
        <f aca="false">L15*M15</f>
        <v>7190.4</v>
      </c>
      <c r="O15" s="610"/>
      <c r="P15" s="545"/>
      <c r="Q15" s="548"/>
      <c r="R15" s="549"/>
      <c r="S15" s="550"/>
      <c r="T15" s="550"/>
      <c r="U15" s="550"/>
      <c r="V15" s="550"/>
      <c r="W15" s="550"/>
    </row>
    <row r="16" s="551" customFormat="true" ht="15.75" hidden="false" customHeight="false" outlineLevel="0" collapsed="false">
      <c r="A16" s="573"/>
      <c r="B16" s="609"/>
      <c r="C16" s="609"/>
      <c r="D16" s="565"/>
      <c r="E16" s="565"/>
      <c r="F16" s="565"/>
      <c r="G16" s="609"/>
      <c r="H16" s="611"/>
      <c r="I16" s="565"/>
      <c r="J16" s="612" t="s">
        <v>2144</v>
      </c>
      <c r="K16" s="612"/>
      <c r="L16" s="612" t="n">
        <v>1</v>
      </c>
      <c r="M16" s="580" t="n">
        <v>4674.6</v>
      </c>
      <c r="N16" s="579" t="n">
        <f aca="false">L16*M16</f>
        <v>4674.6</v>
      </c>
      <c r="O16" s="610"/>
      <c r="P16" s="579"/>
      <c r="Q16" s="581"/>
      <c r="R16" s="549"/>
      <c r="S16" s="550"/>
      <c r="T16" s="550"/>
      <c r="U16" s="550"/>
      <c r="V16" s="550"/>
      <c r="W16" s="550"/>
    </row>
    <row r="17" s="551" customFormat="true" ht="15.75" hidden="false" customHeight="false" outlineLevel="0" collapsed="false">
      <c r="A17" s="603"/>
      <c r="B17" s="613"/>
      <c r="C17" s="613"/>
      <c r="D17" s="601"/>
      <c r="E17" s="601"/>
      <c r="F17" s="601"/>
      <c r="G17" s="613" t="s">
        <v>2145</v>
      </c>
      <c r="H17" s="614"/>
      <c r="I17" s="603"/>
      <c r="J17" s="604" t="s">
        <v>2133</v>
      </c>
      <c r="K17" s="604"/>
      <c r="L17" s="604"/>
      <c r="M17" s="606"/>
      <c r="N17" s="606" t="n">
        <f aca="false">L17*M17</f>
        <v>0</v>
      </c>
      <c r="O17" s="607"/>
      <c r="P17" s="606"/>
      <c r="Q17" s="608"/>
      <c r="R17" s="549"/>
      <c r="S17" s="550"/>
      <c r="T17" s="550"/>
      <c r="U17" s="550"/>
      <c r="V17" s="550"/>
      <c r="W17" s="550"/>
    </row>
    <row r="18" s="551" customFormat="true" ht="15" hidden="false" customHeight="true" outlineLevel="0" collapsed="false">
      <c r="A18" s="599" t="n">
        <v>42338</v>
      </c>
      <c r="B18" s="615"/>
      <c r="C18" s="615"/>
      <c r="D18" s="616"/>
      <c r="E18" s="616"/>
      <c r="F18" s="617" t="s">
        <v>2146</v>
      </c>
      <c r="G18" s="601" t="s">
        <v>2147</v>
      </c>
      <c r="H18" s="618"/>
      <c r="I18" s="617" t="s">
        <v>2148</v>
      </c>
      <c r="J18" s="619" t="s">
        <v>1381</v>
      </c>
      <c r="K18" s="557" t="s">
        <v>1380</v>
      </c>
      <c r="L18" s="620" t="n">
        <v>384</v>
      </c>
      <c r="M18" s="621" t="n">
        <f aca="false">N18/L18</f>
        <v>14.1259895833333</v>
      </c>
      <c r="N18" s="621" t="n">
        <v>5424.38</v>
      </c>
      <c r="O18" s="607"/>
      <c r="P18" s="621"/>
      <c r="Q18" s="622"/>
      <c r="R18" s="549"/>
      <c r="S18" s="550"/>
      <c r="T18" s="550"/>
      <c r="U18" s="550" t="n">
        <v>9092.38</v>
      </c>
      <c r="V18" s="550"/>
      <c r="W18" s="550"/>
    </row>
    <row r="19" s="551" customFormat="true" ht="55.5" hidden="false" customHeight="true" outlineLevel="0" collapsed="false">
      <c r="A19" s="599"/>
      <c r="B19" s="564"/>
      <c r="C19" s="564"/>
      <c r="D19" s="565"/>
      <c r="E19" s="565"/>
      <c r="F19" s="617"/>
      <c r="G19" s="601"/>
      <c r="H19" s="567"/>
      <c r="I19" s="617"/>
      <c r="J19" s="229" t="s">
        <v>1379</v>
      </c>
      <c r="K19" s="67" t="s">
        <v>1378</v>
      </c>
      <c r="L19" s="578" t="n">
        <v>500</v>
      </c>
      <c r="M19" s="579" t="n">
        <f aca="false">N19/L19</f>
        <v>7.336</v>
      </c>
      <c r="N19" s="579" t="n">
        <v>3668</v>
      </c>
      <c r="O19" s="607"/>
      <c r="P19" s="579"/>
      <c r="Q19" s="581"/>
      <c r="R19" s="549"/>
      <c r="S19" s="550"/>
      <c r="T19" s="550"/>
      <c r="U19" s="550" t="n">
        <v>9092.38</v>
      </c>
      <c r="V19" s="550"/>
      <c r="W19" s="550"/>
    </row>
    <row r="20" s="551" customFormat="true" ht="15" hidden="false" customHeight="false" outlineLevel="0" collapsed="false">
      <c r="A20" s="573" t="n">
        <v>42453</v>
      </c>
      <c r="B20" s="623"/>
      <c r="C20" s="623"/>
      <c r="D20" s="601"/>
      <c r="E20" s="592"/>
      <c r="F20" s="624"/>
      <c r="G20" s="565" t="s">
        <v>2149</v>
      </c>
      <c r="H20" s="542"/>
      <c r="I20" s="624"/>
      <c r="J20" s="544" t="s">
        <v>2150</v>
      </c>
      <c r="K20" s="544"/>
      <c r="L20" s="544" t="n">
        <v>1</v>
      </c>
      <c r="M20" s="545" t="n">
        <v>6048</v>
      </c>
      <c r="N20" s="545" t="n">
        <f aca="false">M20*L20</f>
        <v>6048</v>
      </c>
      <c r="O20" s="625"/>
      <c r="P20" s="545"/>
      <c r="Q20" s="548"/>
      <c r="R20" s="549"/>
      <c r="S20" s="550"/>
      <c r="T20" s="550"/>
      <c r="U20" s="550"/>
      <c r="V20" s="550"/>
      <c r="W20" s="550"/>
    </row>
    <row r="21" s="551" customFormat="true" ht="15" hidden="false" customHeight="false" outlineLevel="0" collapsed="false">
      <c r="A21" s="573"/>
      <c r="B21" s="623"/>
      <c r="C21" s="623"/>
      <c r="D21" s="601"/>
      <c r="E21" s="592"/>
      <c r="F21" s="624"/>
      <c r="G21" s="565"/>
      <c r="H21" s="555"/>
      <c r="I21" s="624"/>
      <c r="J21" s="557" t="s">
        <v>2151</v>
      </c>
      <c r="K21" s="557"/>
      <c r="L21" s="557" t="n">
        <v>1</v>
      </c>
      <c r="M21" s="558" t="n">
        <v>1248</v>
      </c>
      <c r="N21" s="558" t="n">
        <f aca="false">M21*L21</f>
        <v>1248</v>
      </c>
      <c r="O21" s="625"/>
      <c r="P21" s="558"/>
      <c r="Q21" s="560"/>
      <c r="R21" s="549"/>
      <c r="S21" s="550"/>
      <c r="T21" s="550"/>
      <c r="U21" s="550"/>
      <c r="V21" s="550"/>
      <c r="W21" s="550"/>
    </row>
    <row r="22" s="551" customFormat="true" ht="15.75" hidden="false" customHeight="false" outlineLevel="0" collapsed="false">
      <c r="A22" s="573"/>
      <c r="B22" s="564"/>
      <c r="C22" s="564"/>
      <c r="D22" s="601"/>
      <c r="E22" s="565"/>
      <c r="F22" s="624"/>
      <c r="G22" s="565"/>
      <c r="H22" s="407"/>
      <c r="I22" s="624"/>
      <c r="J22" s="578" t="s">
        <v>2152</v>
      </c>
      <c r="K22" s="578"/>
      <c r="L22" s="578" t="n">
        <v>1</v>
      </c>
      <c r="M22" s="579" t="n">
        <v>668</v>
      </c>
      <c r="N22" s="579" t="n">
        <f aca="false">M22*L22</f>
        <v>668</v>
      </c>
      <c r="O22" s="625"/>
      <c r="P22" s="579"/>
      <c r="Q22" s="581"/>
      <c r="R22" s="549"/>
      <c r="S22" s="550"/>
      <c r="T22" s="550"/>
      <c r="U22" s="550"/>
      <c r="V22" s="550"/>
      <c r="W22" s="550"/>
    </row>
    <row r="23" s="551" customFormat="true" ht="15" hidden="false" customHeight="false" outlineLevel="0" collapsed="false">
      <c r="A23" s="599" t="n">
        <v>42472</v>
      </c>
      <c r="B23" s="626"/>
      <c r="C23" s="626"/>
      <c r="D23" s="627"/>
      <c r="E23" s="627"/>
      <c r="F23" s="601"/>
      <c r="G23" s="601" t="s">
        <v>2153</v>
      </c>
      <c r="H23" s="411"/>
      <c r="I23" s="601"/>
      <c r="J23" s="619" t="s">
        <v>1381</v>
      </c>
      <c r="K23" s="557" t="s">
        <v>1380</v>
      </c>
      <c r="L23" s="620" t="n">
        <v>384</v>
      </c>
      <c r="M23" s="621" t="n">
        <f aca="false">N23/L23</f>
        <v>14.1259895833333</v>
      </c>
      <c r="N23" s="621" t="n">
        <v>5424.38</v>
      </c>
      <c r="O23" s="607"/>
      <c r="P23" s="628"/>
      <c r="Q23" s="629"/>
      <c r="R23" s="549"/>
      <c r="S23" s="550"/>
      <c r="T23" s="550"/>
      <c r="U23" s="550"/>
      <c r="V23" s="550"/>
      <c r="W23" s="550"/>
    </row>
    <row r="24" s="551" customFormat="true" ht="15.75" hidden="false" customHeight="false" outlineLevel="0" collapsed="false">
      <c r="A24" s="599"/>
      <c r="B24" s="576"/>
      <c r="C24" s="576"/>
      <c r="D24" s="630"/>
      <c r="E24" s="630"/>
      <c r="F24" s="601"/>
      <c r="G24" s="601"/>
      <c r="H24" s="407"/>
      <c r="I24" s="601"/>
      <c r="J24" s="619" t="s">
        <v>1367</v>
      </c>
      <c r="K24" s="25" t="s">
        <v>1366</v>
      </c>
      <c r="L24" s="578" t="n">
        <v>320</v>
      </c>
      <c r="M24" s="579" t="n">
        <f aca="false">N24/L24</f>
        <v>4.606</v>
      </c>
      <c r="N24" s="579" t="n">
        <v>1473.92</v>
      </c>
      <c r="O24" s="607"/>
      <c r="P24" s="628"/>
      <c r="Q24" s="629"/>
      <c r="R24" s="549"/>
      <c r="S24" s="550"/>
      <c r="T24" s="550"/>
      <c r="U24" s="550"/>
      <c r="V24" s="550"/>
      <c r="W24" s="550"/>
    </row>
    <row r="25" s="551" customFormat="true" ht="15" hidden="false" customHeight="false" outlineLevel="0" collapsed="false">
      <c r="A25" s="573" t="n">
        <v>42453</v>
      </c>
      <c r="B25" s="538"/>
      <c r="C25" s="538"/>
      <c r="D25" s="539"/>
      <c r="E25" s="539"/>
      <c r="F25" s="565"/>
      <c r="G25" s="565" t="s">
        <v>2154</v>
      </c>
      <c r="H25" s="542"/>
      <c r="I25" s="565"/>
      <c r="J25" s="619" t="s">
        <v>1381</v>
      </c>
      <c r="K25" s="557" t="s">
        <v>1380</v>
      </c>
      <c r="L25" s="544" t="n">
        <v>768</v>
      </c>
      <c r="M25" s="545" t="n">
        <v>13.62</v>
      </c>
      <c r="N25" s="545" t="n">
        <f aca="false">L25*M25</f>
        <v>10460.16</v>
      </c>
      <c r="O25" s="610" t="n">
        <v>4510</v>
      </c>
      <c r="P25" s="545" t="n">
        <f aca="false">S25/L25</f>
        <v>17.719190121295</v>
      </c>
      <c r="Q25" s="548" t="n">
        <f aca="false">P25/L25</f>
        <v>0.0230718621371028</v>
      </c>
      <c r="R25" s="549"/>
      <c r="S25" s="550" t="n">
        <f aca="false">T25*V25</f>
        <v>13608.3380131545</v>
      </c>
      <c r="T25" s="550" t="n">
        <f aca="false">U25+W25</f>
        <v>19494.96</v>
      </c>
      <c r="U25" s="550" t="n">
        <v>14984.96</v>
      </c>
      <c r="V25" s="550" t="n">
        <f aca="false">N25/U25</f>
        <v>0.69804390535577</v>
      </c>
      <c r="W25" s="550" t="n">
        <v>4510</v>
      </c>
    </row>
    <row r="26" s="551" customFormat="true" ht="15.75" hidden="false" customHeight="false" outlineLevel="0" collapsed="false">
      <c r="A26" s="573"/>
      <c r="B26" s="576"/>
      <c r="C26" s="576"/>
      <c r="D26" s="630"/>
      <c r="E26" s="630"/>
      <c r="F26" s="565"/>
      <c r="G26" s="565"/>
      <c r="H26" s="407"/>
      <c r="I26" s="565"/>
      <c r="J26" s="9" t="s">
        <v>1373</v>
      </c>
      <c r="K26" s="63" t="s">
        <v>1372</v>
      </c>
      <c r="L26" s="578" t="n">
        <v>640</v>
      </c>
      <c r="M26" s="579" t="n">
        <v>7.07</v>
      </c>
      <c r="N26" s="579" t="n">
        <f aca="false">L26*M26</f>
        <v>4524.8</v>
      </c>
      <c r="O26" s="610"/>
      <c r="P26" s="579" t="n">
        <f aca="false">S26/L26</f>
        <v>9.19784685444606</v>
      </c>
      <c r="Q26" s="581" t="n">
        <f aca="false">P26/L26</f>
        <v>0.014371635710072</v>
      </c>
      <c r="R26" s="549"/>
      <c r="S26" s="550" t="n">
        <f aca="false">T26*V26</f>
        <v>5886.62198684548</v>
      </c>
      <c r="T26" s="550" t="n">
        <v>19494.96</v>
      </c>
      <c r="U26" s="550" t="n">
        <v>14984.96</v>
      </c>
      <c r="V26" s="550" t="n">
        <f aca="false">N26/U26</f>
        <v>0.30195609464423</v>
      </c>
      <c r="W26" s="550"/>
    </row>
    <row r="27" s="551" customFormat="true" ht="15.75" hidden="false" customHeight="false" outlineLevel="0" collapsed="false">
      <c r="A27" s="631" t="n">
        <v>42450</v>
      </c>
      <c r="B27" s="613"/>
      <c r="C27" s="613"/>
      <c r="D27" s="601"/>
      <c r="E27" s="601"/>
      <c r="F27" s="601"/>
      <c r="G27" s="601" t="s">
        <v>2155</v>
      </c>
      <c r="H27" s="614"/>
      <c r="I27" s="603"/>
      <c r="J27" s="604" t="s">
        <v>2156</v>
      </c>
      <c r="K27" s="604"/>
      <c r="L27" s="604" t="n">
        <v>3</v>
      </c>
      <c r="M27" s="606" t="n">
        <f aca="false">N27/L27</f>
        <v>58.4233333333333</v>
      </c>
      <c r="N27" s="606" t="n">
        <f aca="false">58.42+116.85</f>
        <v>175.27</v>
      </c>
      <c r="O27" s="607"/>
      <c r="P27" s="606"/>
      <c r="Q27" s="608"/>
      <c r="R27" s="549"/>
      <c r="S27" s="550"/>
      <c r="T27" s="550"/>
      <c r="U27" s="550"/>
      <c r="V27" s="550"/>
      <c r="W27" s="550"/>
    </row>
    <row r="28" s="551" customFormat="true" ht="15.75" hidden="false" customHeight="false" outlineLevel="0" collapsed="false">
      <c r="A28" s="632" t="n">
        <v>42536</v>
      </c>
      <c r="B28" s="615"/>
      <c r="C28" s="615"/>
      <c r="D28" s="616"/>
      <c r="E28" s="616"/>
      <c r="F28" s="616"/>
      <c r="G28" s="616" t="s">
        <v>2157</v>
      </c>
      <c r="H28" s="618"/>
      <c r="I28" s="633"/>
      <c r="J28" s="229" t="s">
        <v>1379</v>
      </c>
      <c r="K28" s="67" t="s">
        <v>1378</v>
      </c>
      <c r="L28" s="634" t="n">
        <v>640</v>
      </c>
      <c r="M28" s="635" t="n">
        <f aca="false">N28/L28</f>
        <v>14.126</v>
      </c>
      <c r="N28" s="635" t="n">
        <v>9040.64</v>
      </c>
      <c r="O28" s="636"/>
      <c r="P28" s="635"/>
      <c r="Q28" s="637"/>
      <c r="R28" s="549"/>
      <c r="S28" s="550"/>
      <c r="T28" s="550"/>
      <c r="U28" s="550"/>
      <c r="V28" s="550"/>
      <c r="W28" s="550"/>
    </row>
    <row r="29" s="551" customFormat="true" ht="15.75" hidden="false" customHeight="false" outlineLevel="0" collapsed="false">
      <c r="A29" s="638" t="n">
        <v>42536</v>
      </c>
      <c r="B29" s="615"/>
      <c r="C29" s="615"/>
      <c r="D29" s="601"/>
      <c r="E29" s="616"/>
      <c r="F29" s="616"/>
      <c r="G29" s="616" t="s">
        <v>2158</v>
      </c>
      <c r="H29" s="411"/>
      <c r="I29" s="616"/>
      <c r="J29" s="229" t="s">
        <v>1379</v>
      </c>
      <c r="K29" s="67" t="s">
        <v>1378</v>
      </c>
      <c r="L29" s="620" t="n">
        <v>580</v>
      </c>
      <c r="M29" s="621" t="n">
        <f aca="false">N29/L29</f>
        <v>14.126</v>
      </c>
      <c r="N29" s="621" t="n">
        <v>8193.08</v>
      </c>
      <c r="O29" s="636"/>
      <c r="P29" s="621"/>
      <c r="Q29" s="622"/>
      <c r="R29" s="549"/>
      <c r="S29" s="550"/>
      <c r="T29" s="550"/>
      <c r="U29" s="550"/>
      <c r="V29" s="550"/>
      <c r="W29" s="550"/>
    </row>
    <row r="30" s="551" customFormat="true" ht="15.75" hidden="false" customHeight="false" outlineLevel="0" collapsed="false">
      <c r="A30" s="638"/>
      <c r="B30" s="623"/>
      <c r="C30" s="623"/>
      <c r="D30" s="601"/>
      <c r="E30" s="592"/>
      <c r="F30" s="616"/>
      <c r="G30" s="616"/>
      <c r="H30" s="639"/>
      <c r="I30" s="616"/>
      <c r="J30" s="640" t="s">
        <v>2159</v>
      </c>
      <c r="K30" s="640"/>
      <c r="L30" s="640" t="n">
        <v>140</v>
      </c>
      <c r="M30" s="597" t="n">
        <f aca="false">N30/L30</f>
        <v>22.0434285714286</v>
      </c>
      <c r="N30" s="597" t="n">
        <v>3086.08</v>
      </c>
      <c r="O30" s="636"/>
      <c r="P30" s="597"/>
      <c r="Q30" s="598"/>
      <c r="R30" s="549"/>
      <c r="S30" s="550"/>
      <c r="T30" s="550"/>
      <c r="U30" s="550"/>
      <c r="V30" s="550"/>
      <c r="W30" s="550"/>
    </row>
    <row r="31" s="551" customFormat="true" ht="15.75" hidden="false" customHeight="false" outlineLevel="0" collapsed="false">
      <c r="A31" s="599" t="n">
        <v>42541</v>
      </c>
      <c r="B31" s="613"/>
      <c r="C31" s="613"/>
      <c r="D31" s="601"/>
      <c r="E31" s="601"/>
      <c r="F31" s="601"/>
      <c r="G31" s="601" t="s">
        <v>2160</v>
      </c>
      <c r="H31" s="614"/>
      <c r="I31" s="601"/>
      <c r="J31" s="604" t="s">
        <v>2161</v>
      </c>
      <c r="K31" s="604"/>
      <c r="L31" s="604" t="n">
        <v>1</v>
      </c>
      <c r="M31" s="606" t="n">
        <v>9664</v>
      </c>
      <c r="N31" s="606" t="n">
        <v>9664</v>
      </c>
      <c r="O31" s="607"/>
      <c r="P31" s="606"/>
      <c r="Q31" s="608"/>
      <c r="R31" s="549"/>
      <c r="S31" s="550"/>
      <c r="T31" s="550"/>
      <c r="U31" s="550"/>
      <c r="V31" s="550"/>
      <c r="W31" s="550"/>
    </row>
    <row r="32" s="551" customFormat="true" ht="15" hidden="false" customHeight="false" outlineLevel="0" collapsed="false">
      <c r="A32" s="641" t="n">
        <v>42549</v>
      </c>
      <c r="B32" s="642"/>
      <c r="C32" s="642"/>
      <c r="D32" s="616"/>
      <c r="E32" s="627"/>
      <c r="F32" s="616"/>
      <c r="G32" s="643" t="s">
        <v>2162</v>
      </c>
      <c r="H32" s="644"/>
      <c r="I32" s="616"/>
      <c r="J32" s="620" t="s">
        <v>2163</v>
      </c>
      <c r="K32" s="620"/>
      <c r="L32" s="620" t="n">
        <v>1</v>
      </c>
      <c r="M32" s="621" t="n">
        <v>20.45</v>
      </c>
      <c r="N32" s="621" t="n">
        <f aca="false">L32*M32</f>
        <v>20.45</v>
      </c>
      <c r="O32" s="636"/>
      <c r="P32" s="621"/>
      <c r="Q32" s="622"/>
      <c r="R32" s="549"/>
      <c r="S32" s="550"/>
      <c r="T32" s="550"/>
      <c r="U32" s="550"/>
      <c r="V32" s="550"/>
      <c r="W32" s="550"/>
    </row>
    <row r="33" s="551" customFormat="true" ht="15.75" hidden="false" customHeight="false" outlineLevel="0" collapsed="false">
      <c r="A33" s="641"/>
      <c r="B33" s="645"/>
      <c r="C33" s="645"/>
      <c r="D33" s="616"/>
      <c r="E33" s="646"/>
      <c r="F33" s="616"/>
      <c r="G33" s="643"/>
      <c r="H33" s="647"/>
      <c r="I33" s="616"/>
      <c r="J33" s="640" t="s">
        <v>2163</v>
      </c>
      <c r="K33" s="640"/>
      <c r="L33" s="640" t="n">
        <v>1</v>
      </c>
      <c r="M33" s="597" t="n">
        <v>14</v>
      </c>
      <c r="N33" s="597" t="n">
        <f aca="false">L33*M33</f>
        <v>14</v>
      </c>
      <c r="O33" s="636"/>
      <c r="P33" s="597"/>
      <c r="Q33" s="598"/>
      <c r="R33" s="549"/>
      <c r="S33" s="550"/>
      <c r="T33" s="550"/>
      <c r="U33" s="550"/>
      <c r="V33" s="550"/>
      <c r="W33" s="550"/>
    </row>
    <row r="34" s="551" customFormat="true" ht="15.75" hidden="false" customHeight="false" outlineLevel="0" collapsed="false">
      <c r="A34" s="648" t="n">
        <v>42544</v>
      </c>
      <c r="B34" s="649"/>
      <c r="C34" s="649"/>
      <c r="D34" s="616"/>
      <c r="E34" s="616"/>
      <c r="F34" s="616"/>
      <c r="G34" s="643" t="s">
        <v>2164</v>
      </c>
      <c r="H34" s="650"/>
      <c r="I34" s="633"/>
      <c r="J34" s="229" t="s">
        <v>1379</v>
      </c>
      <c r="K34" s="67" t="s">
        <v>1378</v>
      </c>
      <c r="L34" s="634" t="n">
        <v>640</v>
      </c>
      <c r="M34" s="635" t="n">
        <v>50.45</v>
      </c>
      <c r="N34" s="635" t="n">
        <f aca="false">(L34*M34)-(L34*M34/100*72)</f>
        <v>9040.64</v>
      </c>
      <c r="O34" s="636"/>
      <c r="P34" s="635"/>
      <c r="Q34" s="637"/>
      <c r="R34" s="549"/>
      <c r="S34" s="550"/>
      <c r="T34" s="550"/>
      <c r="U34" s="550"/>
      <c r="V34" s="550"/>
      <c r="W34" s="550"/>
    </row>
    <row r="35" s="551" customFormat="true" ht="15.75" hidden="false" customHeight="false" outlineLevel="0" collapsed="false">
      <c r="A35" s="632" t="n">
        <v>42543</v>
      </c>
      <c r="B35" s="615"/>
      <c r="C35" s="615"/>
      <c r="D35" s="616"/>
      <c r="E35" s="616"/>
      <c r="F35" s="616"/>
      <c r="G35" s="616" t="s">
        <v>2165</v>
      </c>
      <c r="H35" s="618"/>
      <c r="I35" s="633"/>
      <c r="J35" s="229" t="s">
        <v>1379</v>
      </c>
      <c r="K35" s="67" t="s">
        <v>1378</v>
      </c>
      <c r="L35" s="634" t="n">
        <v>640</v>
      </c>
      <c r="M35" s="635" t="n">
        <f aca="false">N35/L35</f>
        <v>14.126</v>
      </c>
      <c r="N35" s="635" t="n">
        <v>9040.64</v>
      </c>
      <c r="O35" s="636"/>
      <c r="P35" s="635"/>
      <c r="Q35" s="637"/>
      <c r="R35" s="549"/>
      <c r="S35" s="550"/>
      <c r="T35" s="550"/>
      <c r="U35" s="550"/>
      <c r="V35" s="550"/>
      <c r="W35" s="550"/>
    </row>
  </sheetData>
  <mergeCells count="41">
    <mergeCell ref="E7:E10"/>
    <mergeCell ref="A15:A16"/>
    <mergeCell ref="F15:F16"/>
    <mergeCell ref="G15:G16"/>
    <mergeCell ref="I15:I16"/>
    <mergeCell ref="O15:O16"/>
    <mergeCell ref="A18:A19"/>
    <mergeCell ref="F18:F19"/>
    <mergeCell ref="G18:G19"/>
    <mergeCell ref="I18:I19"/>
    <mergeCell ref="O18:O19"/>
    <mergeCell ref="A20:A22"/>
    <mergeCell ref="D20:D22"/>
    <mergeCell ref="F20:F22"/>
    <mergeCell ref="G20:G22"/>
    <mergeCell ref="I20:I22"/>
    <mergeCell ref="O20:O22"/>
    <mergeCell ref="A23:A24"/>
    <mergeCell ref="F23:F24"/>
    <mergeCell ref="G23:G24"/>
    <mergeCell ref="I23:I24"/>
    <mergeCell ref="O23:O24"/>
    <mergeCell ref="P23:P24"/>
    <mergeCell ref="Q23:Q24"/>
    <mergeCell ref="A25:A26"/>
    <mergeCell ref="F25:F26"/>
    <mergeCell ref="G25:G26"/>
    <mergeCell ref="I25:I26"/>
    <mergeCell ref="O25:O26"/>
    <mergeCell ref="A29:A30"/>
    <mergeCell ref="D29:D30"/>
    <mergeCell ref="F29:F30"/>
    <mergeCell ref="G29:G30"/>
    <mergeCell ref="I29:I30"/>
    <mergeCell ref="O29:O30"/>
    <mergeCell ref="A32:A33"/>
    <mergeCell ref="D32:D33"/>
    <mergeCell ref="F32:F33"/>
    <mergeCell ref="G32:G33"/>
    <mergeCell ref="I32:I33"/>
    <mergeCell ref="O32:O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4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796875" defaultRowHeight="15" zeroHeight="false" outlineLevelRow="0" outlineLevelCol="0"/>
  <cols>
    <col collapsed="false" customWidth="true" hidden="false" outlineLevel="0" max="1" min="1" style="437" width="75"/>
    <col collapsed="false" customWidth="true" hidden="true" outlineLevel="0" max="3" min="3" style="437" width="19"/>
    <col collapsed="false" customWidth="true" hidden="false" outlineLevel="0" max="4" min="4" style="437" width="12.57"/>
  </cols>
  <sheetData>
    <row r="1" customFormat="false" ht="15" hidden="false" customHeight="false" outlineLevel="0" collapsed="false">
      <c r="A1" s="651" t="s">
        <v>1150</v>
      </c>
      <c r="B1" s="459" t="s">
        <v>1151</v>
      </c>
      <c r="C1" s="460" t="s">
        <v>1156</v>
      </c>
      <c r="D1" s="652" t="s">
        <v>2166</v>
      </c>
    </row>
    <row r="2" customFormat="false" ht="15" hidden="false" customHeight="false" outlineLevel="0" collapsed="false">
      <c r="A2" s="437" t="str">
        <f aca="false">Table1[[#This Row],[Name]]</f>
        <v>PE100 Pipe DN110, PN10</v>
      </c>
      <c r="B2" s="437" t="str">
        <f aca="false">Table1[[#This Row],[RefNo]]</f>
        <v>11/0463</v>
      </c>
      <c r="C2" s="490" t="e">
        <f aca="false">VLOOKUP(B2,Table1[[RefNo]:[Average CnF Price]],8,FALSE())</f>
        <v>#VALUE!</v>
      </c>
      <c r="D2" s="653" t="e">
        <f aca="false">C2+C2*30%</f>
        <v>#VALUE!</v>
      </c>
    </row>
    <row r="3" customFormat="false" ht="15" hidden="false" customHeight="false" outlineLevel="0" collapsed="false">
      <c r="A3" s="437" t="str">
        <f aca="false">Table1[[#This Row],[Name]]</f>
        <v>PE100 Pipe DN160, PN10</v>
      </c>
      <c r="B3" s="437" t="str">
        <f aca="false">Table1[[#This Row],[RefNo]]</f>
        <v>11/0447</v>
      </c>
      <c r="C3" s="490" t="e">
        <f aca="false">VLOOKUP(B3,Table1[[RefNo]:[Average CnF Price]],8,FALSE())</f>
        <v>#VALUE!</v>
      </c>
      <c r="D3" s="653" t="e">
        <f aca="false">C3+C3*30%</f>
        <v>#VALUE!</v>
      </c>
    </row>
    <row r="4" customFormat="false" ht="15" hidden="false" customHeight="false" outlineLevel="0" collapsed="false">
      <c r="A4" s="437" t="str">
        <f aca="false">Table1[[#This Row],[Name]]</f>
        <v>PE100 Pipe DN200, PN10</v>
      </c>
      <c r="B4" s="437" t="str">
        <f aca="false">Table1[[#This Row],[RefNo]]</f>
        <v>11/0448</v>
      </c>
      <c r="C4" s="490" t="e">
        <f aca="false">VLOOKUP(B4,Table1[[RefNo]:[Average CnF Price]],8,FALSE())</f>
        <v>#VALUE!</v>
      </c>
      <c r="D4" s="653" t="e">
        <f aca="false">C4+C4*30%</f>
        <v>#VALUE!</v>
      </c>
    </row>
    <row r="5" customFormat="false" ht="15" hidden="false" customHeight="false" outlineLevel="0" collapsed="false">
      <c r="A5" s="437" t="str">
        <f aca="false">Table1[[#This Row],[Name]]</f>
        <v>PE100 Pipe DN200, PN16</v>
      </c>
      <c r="B5" s="437" t="str">
        <f aca="false">Table1[[#This Row],[RefNo]]</f>
        <v>11/0451</v>
      </c>
      <c r="C5" s="490" t="e">
        <f aca="false">VLOOKUP(B5,Table1[[RefNo]:[Average CnF Price]],8,FALSE())</f>
        <v>#VALUE!</v>
      </c>
      <c r="D5" s="653" t="e">
        <f aca="false">C5+C5*30%</f>
        <v>#VALUE!</v>
      </c>
    </row>
    <row r="6" customFormat="false" ht="15" hidden="false" customHeight="false" outlineLevel="0" collapsed="false">
      <c r="A6" s="437" t="str">
        <f aca="false">Table1[[#This Row],[Name]]</f>
        <v>PE100 Pipe DN25, PN10</v>
      </c>
      <c r="B6" s="437" t="str">
        <f aca="false">Table1[[#This Row],[RefNo]]</f>
        <v>11/0453</v>
      </c>
      <c r="C6" s="490" t="e">
        <f aca="false">VLOOKUP(B6,Table1[[RefNo]:[Average CnF Price]],8,FALSE())</f>
        <v>#VALUE!</v>
      </c>
      <c r="D6" s="653" t="e">
        <f aca="false">C6+C6*30%</f>
        <v>#VALUE!</v>
      </c>
    </row>
    <row r="7" customFormat="false" ht="15" hidden="false" customHeight="false" outlineLevel="0" collapsed="false">
      <c r="A7" s="437" t="str">
        <f aca="false">Table1[[#This Row],[Name]]</f>
        <v>PE100 Pipe DN25, PN16</v>
      </c>
      <c r="B7" s="437" t="str">
        <f aca="false">Table1[[#This Row],[RefNo]]</f>
        <v>11/0457</v>
      </c>
      <c r="C7" s="490" t="e">
        <f aca="false">VLOOKUP(B7,Table1[[RefNo]:[Average CnF Price]],8,FALSE())</f>
        <v>#VALUE!</v>
      </c>
      <c r="D7" s="653" t="e">
        <f aca="false">C7+C7*30%</f>
        <v>#VALUE!</v>
      </c>
    </row>
    <row r="8" customFormat="false" ht="15" hidden="false" customHeight="false" outlineLevel="0" collapsed="false">
      <c r="A8" s="437" t="str">
        <f aca="false">Table1[[#This Row],[Name]]</f>
        <v>PE100 Pipe DN250, PN10</v>
      </c>
      <c r="B8" s="437" t="str">
        <f aca="false">Table1[[#This Row],[RefNo]]</f>
        <v>11/0450</v>
      </c>
      <c r="C8" s="490" t="e">
        <f aca="false">VLOOKUP(B8,Table1[[RefNo]:[Average CnF Price]],8,FALSE())</f>
        <v>#VALUE!</v>
      </c>
      <c r="D8" s="653" t="e">
        <f aca="false">C8+C8*30%</f>
        <v>#VALUE!</v>
      </c>
    </row>
    <row r="9" customFormat="false" ht="15" hidden="false" customHeight="false" outlineLevel="0" collapsed="false">
      <c r="A9" s="437" t="str">
        <f aca="false">Table1[[#This Row],[Name]]</f>
        <v>PE100 Pipe DN250, PN16</v>
      </c>
      <c r="B9" s="437" t="str">
        <f aca="false">Table1[[#This Row],[RefNo]]</f>
        <v>11/0452</v>
      </c>
      <c r="C9" s="490" t="e">
        <f aca="false">VLOOKUP(B9,Table1[[RefNo]:[Average CnF Price]],8,FALSE())</f>
        <v>#VALUE!</v>
      </c>
      <c r="D9" s="653" t="e">
        <f aca="false">C9+C9*30%</f>
        <v>#VALUE!</v>
      </c>
    </row>
    <row r="10" customFormat="false" ht="15" hidden="false" customHeight="false" outlineLevel="0" collapsed="false">
      <c r="A10" s="437" t="str">
        <f aca="false">Table1[[#This Row],[Name]]</f>
        <v>PE100 Pipe DN315, PN10</v>
      </c>
      <c r="B10" s="437" t="str">
        <f aca="false">Table1[[#This Row],[RefNo]]</f>
        <v>11/0449</v>
      </c>
      <c r="C10" s="490" t="e">
        <f aca="false">VLOOKUP(B10,Table1[[RefNo]:[Average CnF Price]],8,FALSE())</f>
        <v>#VALUE!</v>
      </c>
      <c r="D10" s="653" t="e">
        <f aca="false">C10+C10*30%</f>
        <v>#VALUE!</v>
      </c>
    </row>
    <row r="11" customFormat="false" ht="15" hidden="false" customHeight="false" outlineLevel="0" collapsed="false">
      <c r="A11" s="437" t="str">
        <f aca="false">Table1[[#This Row],[Name]]</f>
        <v>PE100 Pipe DN32, PN16</v>
      </c>
      <c r="B11" s="437" t="str">
        <f aca="false">Table1[[#This Row],[RefNo]]</f>
        <v>11/0460</v>
      </c>
      <c r="C11" s="490" t="e">
        <f aca="false">VLOOKUP(B11,Table1[[RefNo]:[Average CnF Price]],8,FALSE())</f>
        <v>#VALUE!</v>
      </c>
      <c r="D11" s="653" t="e">
        <f aca="false">C11+C11*30%</f>
        <v>#VALUE!</v>
      </c>
    </row>
    <row r="12" customFormat="false" ht="15" hidden="false" customHeight="false" outlineLevel="0" collapsed="false">
      <c r="A12" s="437" t="str">
        <f aca="false">Table1[[#This Row],[Name]]</f>
        <v>PE100 Pipe DN40, PN16</v>
      </c>
      <c r="B12" s="437" t="str">
        <f aca="false">Table1[[#This Row],[RefNo]]</f>
        <v>11/0462</v>
      </c>
      <c r="C12" s="490" t="e">
        <f aca="false">VLOOKUP(B12,Table1[[RefNo]:[Average CnF Price]],8,FALSE())</f>
        <v>#VALUE!</v>
      </c>
      <c r="D12" s="653" t="e">
        <f aca="false">C12+C12*30%</f>
        <v>#VALUE!</v>
      </c>
    </row>
    <row r="13" customFormat="false" ht="15" hidden="false" customHeight="false" outlineLevel="0" collapsed="false">
      <c r="A13" s="437" t="str">
        <f aca="false">Table1[[#This Row],[Name]]</f>
        <v>PE100 Pipe DN50, PN10</v>
      </c>
      <c r="B13" s="437" t="str">
        <f aca="false">Table1[[#This Row],[RefNo]]</f>
        <v>11/0465</v>
      </c>
      <c r="C13" s="490" t="e">
        <f aca="false">VLOOKUP(B13,Table1[[RefNo]:[Average CnF Price]],8,FALSE())</f>
        <v>#VALUE!</v>
      </c>
      <c r="D13" s="653" t="e">
        <f aca="false">C13+C13*30%</f>
        <v>#VALUE!</v>
      </c>
    </row>
    <row r="14" customFormat="false" ht="15" hidden="false" customHeight="false" outlineLevel="0" collapsed="false">
      <c r="A14" s="437" t="str">
        <f aca="false">Table1[[#This Row],[Name]]</f>
        <v>PE100 Pipe DN50, PN16</v>
      </c>
      <c r="B14" s="437" t="str">
        <f aca="false">Table1[[#This Row],[RefNo]]</f>
        <v>11/0466</v>
      </c>
      <c r="C14" s="490" t="e">
        <f aca="false">VLOOKUP(B14,Table1[[RefNo]:[Average CnF Price]],8,FALSE())</f>
        <v>#VALUE!</v>
      </c>
      <c r="D14" s="653" t="e">
        <f aca="false">C14+C14*30%</f>
        <v>#VALUE!</v>
      </c>
    </row>
    <row r="15" customFormat="false" ht="15" hidden="false" customHeight="false" outlineLevel="0" collapsed="false">
      <c r="A15" s="437" t="str">
        <f aca="false">Table1[[#This Row],[Name]]</f>
        <v>PE100 Pipe DN50, PN20</v>
      </c>
      <c r="B15" s="437" t="str">
        <f aca="false">Table1[[#This Row],[RefNo]]</f>
        <v>11/0467</v>
      </c>
      <c r="C15" s="490" t="e">
        <f aca="false">VLOOKUP(B15,Table1[[RefNo]:[Average CnF Price]],8,FALSE())</f>
        <v>#VALUE!</v>
      </c>
      <c r="D15" s="653" t="e">
        <f aca="false">C15+C15*30%</f>
        <v>#VALUE!</v>
      </c>
    </row>
    <row r="16" customFormat="false" ht="15" hidden="false" customHeight="false" outlineLevel="0" collapsed="false">
      <c r="A16" s="437" t="str">
        <f aca="false">Table1[[#This Row],[Name]]</f>
        <v>PE100 Pipe DN63, PN10</v>
      </c>
      <c r="B16" s="437" t="str">
        <f aca="false">Table1[[#This Row],[RefNo]]</f>
        <v>11/0454</v>
      </c>
      <c r="C16" s="490" t="e">
        <f aca="false">VLOOKUP(B16,Table1[[RefNo]:[Average CnF Price]],8,FALSE())</f>
        <v>#VALUE!</v>
      </c>
      <c r="D16" s="653" t="e">
        <f aca="false">C16+C16*30%</f>
        <v>#VALUE!</v>
      </c>
    </row>
    <row r="17" customFormat="false" ht="15" hidden="false" customHeight="false" outlineLevel="0" collapsed="false">
      <c r="A17" s="437" t="str">
        <f aca="false">Table1[[#This Row],[Name]]</f>
        <v>PE100 Pipe DN63, PN16</v>
      </c>
      <c r="B17" s="437" t="str">
        <f aca="false">Table1[[#This Row],[RefNo]]</f>
        <v>11/0458</v>
      </c>
      <c r="C17" s="490" t="e">
        <f aca="false">VLOOKUP(B17,Table1[[RefNo]:[Average CnF Price]],8,FALSE())</f>
        <v>#VALUE!</v>
      </c>
      <c r="D17" s="653" t="e">
        <f aca="false">C17+C17*30%</f>
        <v>#VALUE!</v>
      </c>
    </row>
    <row r="18" customFormat="false" ht="15" hidden="true" customHeight="false" outlineLevel="0" collapsed="false">
      <c r="A18" s="437" t="str">
        <f aca="false">Table1[[#This Row],[Name]]</f>
        <v>PE100 Pipe DN63, PN20</v>
      </c>
      <c r="B18" s="437" t="str">
        <f aca="false">Table1[[#This Row],[RefNo]]</f>
        <v>11/0461</v>
      </c>
      <c r="C18" s="490" t="e">
        <f aca="false">VLOOKUP(B18,Table1[[RefNo]:[Average CnF Price]],8,FALSE())</f>
        <v>#VALUE!</v>
      </c>
      <c r="D18" s="653" t="e">
        <f aca="false">C18+C18*30%</f>
        <v>#VALUE!</v>
      </c>
    </row>
    <row r="19" customFormat="false" ht="15" hidden="false" customHeight="false" outlineLevel="0" collapsed="false">
      <c r="A19" s="437" t="str">
        <f aca="false">Table1[[#This Row],[Name]]</f>
        <v>PE100 Pipe DN75, PN10</v>
      </c>
      <c r="B19" s="437" t="str">
        <f aca="false">Table1[[#This Row],[RefNo]]</f>
        <v>11/0455</v>
      </c>
      <c r="C19" s="490" t="e">
        <f aca="false">VLOOKUP(B19,Table1[[RefNo]:[Average CnF Price]],8,FALSE())</f>
        <v>#VALUE!</v>
      </c>
      <c r="D19" s="653" t="e">
        <f aca="false">C19+C19*30%</f>
        <v>#VALUE!</v>
      </c>
    </row>
    <row r="20" customFormat="false" ht="15" hidden="false" customHeight="false" outlineLevel="0" collapsed="false">
      <c r="A20" s="437" t="str">
        <f aca="false">Table1[[#This Row],[Name]]</f>
        <v>PE100 Pipe DN75, PN16</v>
      </c>
      <c r="B20" s="437" t="str">
        <f aca="false">Table1[[#This Row],[RefNo]]</f>
        <v>11/0464</v>
      </c>
      <c r="C20" s="490" t="e">
        <f aca="false">VLOOKUP(B20,Table1[[RefNo]:[Average CnF Price]],8,FALSE())</f>
        <v>#VALUE!</v>
      </c>
      <c r="D20" s="653" t="e">
        <f aca="false">C20+C20*30%</f>
        <v>#VALUE!</v>
      </c>
    </row>
    <row r="21" customFormat="false" ht="15" hidden="false" customHeight="false" outlineLevel="0" collapsed="false">
      <c r="A21" s="437" t="str">
        <f aca="false">Table1[[#This Row],[Name]]</f>
        <v>PE100 Pipe DN90, PN10</v>
      </c>
      <c r="B21" s="437" t="str">
        <f aca="false">Table1[[#This Row],[RefNo]]</f>
        <v>11/0456</v>
      </c>
      <c r="C21" s="490" t="e">
        <f aca="false">VLOOKUP(B21,Table1[[RefNo]:[Average CnF Price]],8,FALSE())</f>
        <v>#VALUE!</v>
      </c>
      <c r="D21" s="653" t="e">
        <f aca="false">C21+C21*30%</f>
        <v>#VALUE!</v>
      </c>
    </row>
    <row r="22" customFormat="false" ht="15" hidden="false" customHeight="false" outlineLevel="0" collapsed="false">
      <c r="A22" s="437" t="str">
        <f aca="false">Table1[[#This Row],[Name]]</f>
        <v>PE100 Pipe DN90, PN16</v>
      </c>
      <c r="B22" s="437" t="str">
        <f aca="false">Table1[[#This Row],[RefNo]]</f>
        <v>11/0459</v>
      </c>
      <c r="C22" s="490" t="e">
        <f aca="false">VLOOKUP(B22,Table1[[RefNo]:[Average CnF Price]],8,FALSE())</f>
        <v>#VALUE!</v>
      </c>
      <c r="D22" s="653" t="e">
        <f aca="false">C22+C22*30%</f>
        <v>#VALUE!</v>
      </c>
    </row>
    <row r="23" customFormat="false" ht="15" hidden="false" customHeight="false" outlineLevel="0" collapsed="false">
      <c r="A23" s="437" t="str">
        <f aca="false">Table1[[#This Row],[Name]]</f>
        <v>PE100 Pipe DN110, PN16</v>
      </c>
      <c r="B23" s="437" t="str">
        <f aca="false">Table1[[#This Row],[RefNo]]</f>
        <v>11/0468</v>
      </c>
      <c r="C23" s="490" t="e">
        <f aca="false">VLOOKUP(B23,Table1[[RefNo]:[Average CnF Price]],8,FALSE())</f>
        <v>#VALUE!</v>
      </c>
      <c r="D23" s="653" t="e">
        <f aca="false">C23+C23*30%</f>
        <v>#VALUE!</v>
      </c>
    </row>
    <row r="24" customFormat="false" ht="15" hidden="false" customHeight="false" outlineLevel="0" collapsed="false">
      <c r="A24" s="437" t="str">
        <f aca="false">Table1[[#This Row],[Name]]</f>
        <v>PE100 Pipe DN225, PN10</v>
      </c>
      <c r="B24" s="437" t="str">
        <f aca="false">Table1[[#This Row],[RefNo]]</f>
        <v>11/0469</v>
      </c>
      <c r="C24" s="490" t="e">
        <f aca="false">VLOOKUP(B24,Table1[[RefNo]:[Average CnF Price]],8,FALSE())</f>
        <v>#VALUE!</v>
      </c>
      <c r="D24" s="653" t="e">
        <f aca="false">C24+C24*30%</f>
        <v>#VALUE!</v>
      </c>
    </row>
    <row r="25" customFormat="false" ht="15" hidden="false" customHeight="false" outlineLevel="0" collapsed="false">
      <c r="A25" s="437" t="str">
        <f aca="false">Table1[[#This Row],[Name]]</f>
        <v>PE100 Pipe DN32, PN10</v>
      </c>
      <c r="B25" s="437" t="str">
        <f aca="false">Table1[[#This Row],[RefNo]]</f>
        <v>11/0470</v>
      </c>
      <c r="C25" s="490" t="e">
        <f aca="false">VLOOKUP(B25,Table1[[RefNo]:[Average CnF Price]],8,FALSE())</f>
        <v>#VALUE!</v>
      </c>
      <c r="D25" s="653" t="e">
        <f aca="false">C25+C25*30%</f>
        <v>#VALUE!</v>
      </c>
    </row>
    <row r="26" customFormat="false" ht="15" hidden="false" customHeight="false" outlineLevel="0" collapsed="false">
      <c r="A26" s="437" t="str">
        <f aca="false">Table1[[#This Row],[Name]]</f>
        <v>PE100 Pipe DN125, PN10</v>
      </c>
      <c r="B26" s="437" t="str">
        <f aca="false">Table1[[#This Row],[RefNo]]</f>
        <v>11/0471</v>
      </c>
      <c r="C26" s="490" t="e">
        <f aca="false">VLOOKUP(B26,Table1[[RefNo]:[Average CnF Price]],8,FALSE())</f>
        <v>#VALUE!</v>
      </c>
      <c r="D26" s="653" t="e">
        <f aca="false">C26+C26*30%</f>
        <v>#VALUE!</v>
      </c>
    </row>
    <row r="27" customFormat="false" ht="15" hidden="false" customHeight="false" outlineLevel="0" collapsed="false">
      <c r="A27" s="437" t="str">
        <f aca="false">Table1[[#This Row],[Name]]</f>
        <v>PE100 Pipe DN110, PN25</v>
      </c>
      <c r="B27" s="437" t="str">
        <f aca="false">Table1[[#This Row],[RefNo]]</f>
        <v>11/0472</v>
      </c>
      <c r="C27" s="490" t="e">
        <f aca="false">VLOOKUP(B27,Table1[[RefNo]:[Average CnF Price]],8,FALSE())</f>
        <v>#VALUE!</v>
      </c>
      <c r="D27" s="653" t="e">
        <f aca="false">C27+C27*30%</f>
        <v>#VALUE!</v>
      </c>
    </row>
    <row r="28" customFormat="false" ht="15" hidden="false" customHeight="false" outlineLevel="0" collapsed="false">
      <c r="A28" s="437" t="str">
        <f aca="false">Table1[[#This Row],[Name]]</f>
        <v>PE100 Pipe DN140, PN10</v>
      </c>
      <c r="B28" s="437" t="str">
        <f aca="false">Table1[[#This Row],[RefNo]]</f>
        <v>11/0473</v>
      </c>
      <c r="C28" s="490" t="e">
        <f aca="false">VLOOKUP(B28,Table1[[RefNo]:[Average CnF Price]],8,FALSE())</f>
        <v>#VALUE!</v>
      </c>
      <c r="D28" s="653" t="e">
        <f aca="false">C28+C28*30%</f>
        <v>#VALUE!</v>
      </c>
    </row>
    <row r="29" customFormat="false" ht="15" hidden="false" customHeight="false" outlineLevel="0" collapsed="false">
      <c r="A29" s="437" t="str">
        <f aca="false">Table1[[#This Row],[Name]]</f>
        <v>PE100 Pipe DN160, PN16</v>
      </c>
      <c r="B29" s="437" t="str">
        <f aca="false">Table1[[#This Row],[RefNo]]</f>
        <v>11/0474</v>
      </c>
      <c r="C29" s="490" t="e">
        <f aca="false">VLOOKUP(B29,Table1[[RefNo]:[Average CnF Price]],8,FALSE())</f>
        <v>#VALUE!</v>
      </c>
      <c r="D29" s="653" t="e">
        <f aca="false">C29+C29*30%</f>
        <v>#VALUE!</v>
      </c>
    </row>
    <row r="30" customFormat="false" ht="15" hidden="false" customHeight="false" outlineLevel="0" collapsed="false">
      <c r="A30" s="437" t="str">
        <f aca="false">Table1[[#This Row],[Name]]</f>
        <v>PE100 Pipe DN40, PN10</v>
      </c>
      <c r="B30" s="437" t="str">
        <f aca="false">Table1[[#This Row],[RefNo]]</f>
        <v>11/0475</v>
      </c>
      <c r="C30" s="490" t="e">
        <f aca="false">VLOOKUP(B30,Table1[[RefNo]:[Average CnF Price]],8,FALSE())</f>
        <v>#VALUE!</v>
      </c>
      <c r="D30" s="653" t="e">
        <f aca="false">C30+C30*30%</f>
        <v>#VALUE!</v>
      </c>
    </row>
    <row r="31" customFormat="false" ht="15" hidden="false" customHeight="false" outlineLevel="0" collapsed="false">
      <c r="A31" s="437" t="str">
        <f aca="false">Table1[[#This Row],[Name]]</f>
        <v>Chamber Base bend DN/OD600/160(withGasket) 120° (240°) </v>
      </c>
      <c r="B31" s="437" t="str">
        <f aca="false">Table1[[#This Row],[RefNo]]</f>
        <v>10/0780</v>
      </c>
      <c r="C31" s="490" t="e">
        <f aca="false">VLOOKUP(B31,Table1[[RefNo]:[Average CnF Price]],8,FALSE())</f>
        <v>#VALUE!</v>
      </c>
      <c r="D31" s="653" t="e">
        <f aca="false">C31+C31*30%</f>
        <v>#VALUE!</v>
      </c>
    </row>
    <row r="32" customFormat="false" ht="15" hidden="false" customHeight="false" outlineLevel="0" collapsed="false">
      <c r="A32" s="437" t="str">
        <f aca="false">Table1[[#This Row],[Name]]</f>
        <v>Chamber Base bend DN/OD600/160(withGasket) 135° (225°) </v>
      </c>
      <c r="B32" s="437" t="str">
        <f aca="false">Table1[[#This Row],[RefNo]]</f>
        <v>10/0784</v>
      </c>
      <c r="C32" s="490" t="e">
        <f aca="false">VLOOKUP(B32,Table1[[RefNo]:[Average CnF Price]],8,FALSE())</f>
        <v>#VALUE!</v>
      </c>
      <c r="D32" s="653" t="e">
        <f aca="false">C32+C32*30%</f>
        <v>#VALUE!</v>
      </c>
    </row>
    <row r="33" customFormat="false" ht="15" hidden="false" customHeight="false" outlineLevel="0" collapsed="false">
      <c r="A33" s="437" t="str">
        <f aca="false">Table1[[#This Row],[Name]]</f>
        <v>Chamber Base bend DN/OD600/160(withGasket) 150° (210°) </v>
      </c>
      <c r="B33" s="437" t="str">
        <f aca="false">Table1[[#This Row],[RefNo]]</f>
        <v>10/0783</v>
      </c>
      <c r="C33" s="490" t="e">
        <f aca="false">VLOOKUP(B33,Table1[[RefNo]:[Average CnF Price]],8,FALSE())</f>
        <v>#VALUE!</v>
      </c>
      <c r="D33" s="653" t="e">
        <f aca="false">C33+C33*30%</f>
        <v>#VALUE!</v>
      </c>
    </row>
    <row r="34" customFormat="false" ht="15" hidden="false" customHeight="false" outlineLevel="0" collapsed="false">
      <c r="A34" s="437" t="str">
        <f aca="false">Table1[[#This Row],[Name]]</f>
        <v>Chamber Base bend DN/OD600/160(withGasket) 90° (270°) </v>
      </c>
      <c r="B34" s="437" t="str">
        <f aca="false">Table1[[#This Row],[RefNo]]</f>
        <v>10/0781</v>
      </c>
      <c r="C34" s="490" t="e">
        <f aca="false">VLOOKUP(B34,Table1[[RefNo]:[Average CnF Price]],8,FALSE())</f>
        <v>#VALUE!</v>
      </c>
      <c r="D34" s="653" t="e">
        <f aca="false">C34+C34*30%</f>
        <v>#VALUE!</v>
      </c>
    </row>
    <row r="35" customFormat="false" ht="15" hidden="false" customHeight="false" outlineLevel="0" collapsed="false">
      <c r="A35" s="437" t="str">
        <f aca="false">Table1[[#This Row],[Name]]</f>
        <v>Chamber Base straight DN/OD 400/160</v>
      </c>
      <c r="B35" s="437" t="str">
        <f aca="false">Table1[[#This Row],[RefNo]]</f>
        <v>10/0776</v>
      </c>
      <c r="C35" s="490" t="e">
        <f aca="false">VLOOKUP(B35,Table1[[RefNo]:[Average CnF Price]],8,FALSE())</f>
        <v>#VALUE!</v>
      </c>
      <c r="D35" s="653" t="e">
        <f aca="false">C35+C35*30%</f>
        <v>#VALUE!</v>
      </c>
    </row>
    <row r="36" customFormat="false" ht="15" hidden="false" customHeight="false" outlineLevel="0" collapsed="false">
      <c r="A36" s="437" t="str">
        <f aca="false">Table1[[#This Row],[Name]]</f>
        <v>Chamber Base straight DN/OD600/160</v>
      </c>
      <c r="B36" s="437" t="str">
        <f aca="false">Table1[[#This Row],[RefNo]]</f>
        <v>10/0779</v>
      </c>
      <c r="C36" s="490" t="e">
        <f aca="false">VLOOKUP(B36,Table1[[RefNo]:[Average CnF Price]],8,FALSE())</f>
        <v>#VALUE!</v>
      </c>
      <c r="D36" s="653" t="e">
        <f aca="false">C36+C36*30%</f>
        <v>#VALUE!</v>
      </c>
    </row>
    <row r="37" customFormat="false" ht="15" hidden="false" customHeight="false" outlineLevel="0" collapsed="false">
      <c r="A37" s="437" t="str">
        <f aca="false">Table1[[#This Row],[Name]]</f>
        <v>KG2000 B Bend DN/OD110 15degrees</v>
      </c>
      <c r="B37" s="437" t="str">
        <f aca="false">Table1[[#This Row],[RefNo]]</f>
        <v>10/0789</v>
      </c>
      <c r="C37" s="490" t="e">
        <f aca="false">VLOOKUP(B37,Table1[[RefNo]:[Average CnF Price]],8,FALSE())</f>
        <v>#VALUE!</v>
      </c>
      <c r="D37" s="653" t="e">
        <f aca="false">C37+C37*30%</f>
        <v>#VALUE!</v>
      </c>
    </row>
    <row r="38" customFormat="false" ht="15" hidden="false" customHeight="false" outlineLevel="0" collapsed="false">
      <c r="A38" s="437" t="str">
        <f aca="false">Table1[[#This Row],[Name]]</f>
        <v>KG2000 B Bend DN/OD110 30degree</v>
      </c>
      <c r="B38" s="437" t="str">
        <f aca="false">Table1[[#This Row],[RefNo]]</f>
        <v>10/0790</v>
      </c>
      <c r="C38" s="490" t="e">
        <f aca="false">VLOOKUP(B38,Table1[[RefNo]:[Average CnF Price]],8,FALSE())</f>
        <v>#VALUE!</v>
      </c>
      <c r="D38" s="653" t="e">
        <f aca="false">C38+C38*30%</f>
        <v>#VALUE!</v>
      </c>
    </row>
    <row r="39" customFormat="false" ht="15" hidden="false" customHeight="false" outlineLevel="0" collapsed="false">
      <c r="A39" s="437" t="str">
        <f aca="false">Table1[[#This Row],[Name]]</f>
        <v>KG2000 B Bend DN/OD110 45degree</v>
      </c>
      <c r="B39" s="437" t="str">
        <f aca="false">Table1[[#This Row],[RefNo]]</f>
        <v>10/0800</v>
      </c>
      <c r="C39" s="490" t="e">
        <f aca="false">VLOOKUP(B39,Table1[[RefNo]:[Average CnF Price]],8,FALSE())</f>
        <v>#VALUE!</v>
      </c>
      <c r="D39" s="653" t="e">
        <f aca="false">C39+C39*30%</f>
        <v>#VALUE!</v>
      </c>
    </row>
    <row r="40" customFormat="false" ht="15" hidden="false" customHeight="false" outlineLevel="0" collapsed="false">
      <c r="A40" s="437" t="str">
        <f aca="false">Table1[[#This Row],[Name]]</f>
        <v>KG2000 B Bend DN/OD110 87degree</v>
      </c>
      <c r="B40" s="437" t="str">
        <f aca="false">Table1[[#This Row],[RefNo]]</f>
        <v>10/0791</v>
      </c>
      <c r="C40" s="490" t="e">
        <f aca="false">VLOOKUP(B40,Table1[[RefNo]:[Average CnF Price]],8,FALSE())</f>
        <v>#VALUE!</v>
      </c>
      <c r="D40" s="653" t="e">
        <f aca="false">C40+C40*30%</f>
        <v>#VALUE!</v>
      </c>
    </row>
    <row r="41" customFormat="false" ht="15" hidden="false" customHeight="false" outlineLevel="0" collapsed="false">
      <c r="A41" s="437" t="str">
        <f aca="false">Table1[[#This Row],[Name]]</f>
        <v>KG2000 B Bend DN/OD160 45degrees</v>
      </c>
      <c r="B41" s="437" t="str">
        <f aca="false">Table1[[#This Row],[RefNo]]</f>
        <v>10/0792</v>
      </c>
      <c r="C41" s="490" t="e">
        <f aca="false">VLOOKUP(B41,Table1[[RefNo]:[Average CnF Price]],8,FALSE())</f>
        <v>#VALUE!</v>
      </c>
      <c r="D41" s="653" t="e">
        <f aca="false">C41+C41*30%</f>
        <v>#VALUE!</v>
      </c>
    </row>
    <row r="42" customFormat="false" ht="15" hidden="false" customHeight="false" outlineLevel="0" collapsed="false">
      <c r="A42" s="437" t="str">
        <f aca="false">Table1[[#This Row],[Name]]</f>
        <v>KG2000 EA Branch DN/OD110/110 45 degrees</v>
      </c>
      <c r="B42" s="437" t="str">
        <f aca="false">Table1[[#This Row],[RefNo]]</f>
        <v>10/0871</v>
      </c>
      <c r="C42" s="490" t="e">
        <f aca="false">VLOOKUP(B42,Table1[[RefNo]:[Average CnF Price]],8,FALSE())</f>
        <v>#VALUE!</v>
      </c>
      <c r="D42" s="653" t="e">
        <f aca="false">C42+C42*30%</f>
        <v>#VALUE!</v>
      </c>
    </row>
    <row r="43" customFormat="false" ht="15" hidden="false" customHeight="false" outlineLevel="0" collapsed="false">
      <c r="A43" s="437" t="str">
        <f aca="false">Table1[[#This Row],[Name]]</f>
        <v>KG2000 EM Pipe DN/OD110x500</v>
      </c>
      <c r="B43" s="437" t="str">
        <f aca="false">Table1[[#This Row],[RefNo]]</f>
        <v>10/0505</v>
      </c>
      <c r="C43" s="490" t="e">
        <f aca="false">VLOOKUP(B43,Table1[[RefNo]:[Average CnF Price]],8,FALSE())</f>
        <v>#VALUE!</v>
      </c>
      <c r="D43" s="653" t="e">
        <f aca="false">C43+C43*30%</f>
        <v>#VALUE!</v>
      </c>
    </row>
    <row r="44" customFormat="false" ht="15" hidden="false" customHeight="false" outlineLevel="0" collapsed="false">
      <c r="A44" s="437" t="str">
        <f aca="false">Table1[[#This Row],[Name]]</f>
        <v>KG2000 EM Pipe DN/OD110x1000mm</v>
      </c>
      <c r="B44" s="437" t="str">
        <f aca="false">Table1[[#This Row],[RefNo]]</f>
        <v>11/0478</v>
      </c>
      <c r="C44" s="490" t="e">
        <f aca="false">VLOOKUP(B44,Table1[[RefNo]:[Average CnF Price]],8,FALSE())</f>
        <v>#VALUE!</v>
      </c>
      <c r="D44" s="653" t="e">
        <f aca="false">C44+C44*30%</f>
        <v>#VALUE!</v>
      </c>
    </row>
    <row r="45" customFormat="false" ht="15" hidden="false" customHeight="false" outlineLevel="0" collapsed="false">
      <c r="A45" s="437" t="str">
        <f aca="false">Table1[[#This Row],[Name]]</f>
        <v>KG2000 EM Pipe DN/OD110 x 2000mm</v>
      </c>
      <c r="B45" s="437" t="str">
        <f aca="false">Table1[[#This Row],[RefNo]]</f>
        <v>11/0476</v>
      </c>
      <c r="C45" s="490" t="e">
        <f aca="false">VLOOKUP(B45,Table1[[RefNo]:[Average CnF Price]],8,FALSE())</f>
        <v>#VALUE!</v>
      </c>
      <c r="D45" s="653" t="e">
        <f aca="false">C45+C45*30%</f>
        <v>#VALUE!</v>
      </c>
    </row>
    <row r="46" customFormat="false" ht="15" hidden="false" customHeight="false" outlineLevel="0" collapsed="false">
      <c r="A46" s="437" t="str">
        <f aca="false">Table1[[#This Row],[Name]]</f>
        <v>KG2000 EM Pipe DN/OD110x3000mm</v>
      </c>
      <c r="B46" s="437" t="str">
        <f aca="false">Table1[[#This Row],[RefNo]]</f>
        <v>11/0479</v>
      </c>
      <c r="C46" s="490" t="e">
        <f aca="false">VLOOKUP(B46,Table1[[RefNo]:[Average CnF Price]],8,FALSE())</f>
        <v>#VALUE!</v>
      </c>
      <c r="D46" s="653" t="e">
        <f aca="false">C46+C46*30%</f>
        <v>#VALUE!</v>
      </c>
    </row>
    <row r="47" customFormat="false" ht="15" hidden="false" customHeight="false" outlineLevel="0" collapsed="false">
      <c r="A47" s="437" t="str">
        <f aca="false">Table1[[#This Row],[Name]]</f>
        <v>KG2000 EM Pipe DN/OD110x5000mm</v>
      </c>
      <c r="B47" s="437" t="str">
        <f aca="false">Table1[[#This Row],[RefNo]]</f>
        <v>11/0477</v>
      </c>
      <c r="C47" s="490" t="e">
        <f aca="false">VLOOKUP(B47,Table1[[RefNo]:[Average CnF Price]],8,FALSE())</f>
        <v>#VALUE!</v>
      </c>
      <c r="D47" s="653" t="e">
        <f aca="false">C47+C47*30%</f>
        <v>#VALUE!</v>
      </c>
    </row>
    <row r="48" customFormat="false" ht="15" hidden="false" customHeight="false" outlineLevel="0" collapsed="false">
      <c r="A48" s="437" t="str">
        <f aca="false">Table1[[#This Row],[Name]]</f>
        <v>KG2000 EM Pipe DN/OD110x6000mm slotted</v>
      </c>
      <c r="B48" s="437" t="str">
        <f aca="false">Table1[[#This Row],[RefNo]]</f>
        <v>11/0503</v>
      </c>
      <c r="C48" s="490" t="e">
        <f aca="false">VLOOKUP(B48,Table1[[RefNo]:[Average CnF Price]],8,FALSE())</f>
        <v>#VALUE!</v>
      </c>
      <c r="D48" s="653" t="e">
        <f aca="false">C48+C48*30%</f>
        <v>#VALUE!</v>
      </c>
    </row>
    <row r="49" customFormat="false" ht="15" hidden="false" customHeight="false" outlineLevel="0" collapsed="false">
      <c r="A49" s="437" t="str">
        <f aca="false">Table1[[#This Row],[Name]]</f>
        <v>KG2000 EM Pipe DN/OD160x500mm</v>
      </c>
      <c r="B49" s="437" t="str">
        <f aca="false">Table1[[#This Row],[RefNo]]</f>
        <v>11/0502</v>
      </c>
      <c r="C49" s="490" t="e">
        <f aca="false">VLOOKUP(B49,Table1[[RefNo]:[Average CnF Price]],8,FALSE())</f>
        <v>#VALUE!</v>
      </c>
      <c r="D49" s="653" t="e">
        <f aca="false">C49+C49*30%</f>
        <v>#VALUE!</v>
      </c>
    </row>
    <row r="50" customFormat="false" ht="15" hidden="false" customHeight="false" outlineLevel="0" collapsed="false">
      <c r="A50" s="437" t="str">
        <f aca="false">Table1[[#This Row],[Name]]</f>
        <v>KG2000 EM Pipe DN/OD160x1000mm</v>
      </c>
      <c r="B50" s="437" t="str">
        <f aca="false">Table1[[#This Row],[RefNo]]</f>
        <v>11/0518</v>
      </c>
      <c r="C50" s="490" t="e">
        <f aca="false">VLOOKUP(B50,Table1[[RefNo]:[Average CnF Price]],8,FALSE())</f>
        <v>#VALUE!</v>
      </c>
      <c r="D50" s="653" t="e">
        <f aca="false">C50+C50*30%</f>
        <v>#VALUE!</v>
      </c>
    </row>
    <row r="51" customFormat="false" ht="15" hidden="false" customHeight="false" outlineLevel="0" collapsed="false">
      <c r="A51" s="437" t="str">
        <f aca="false">Table1[[#This Row],[Name]]</f>
        <v>KG2000 EM Pipe DN/OD160x2000mm</v>
      </c>
      <c r="B51" s="437" t="str">
        <f aca="false">Table1[[#This Row],[RefNo]]</f>
        <v>11/0519</v>
      </c>
      <c r="C51" s="490" t="e">
        <f aca="false">VLOOKUP(B51,Table1[[RefNo]:[Average CnF Price]],8,FALSE())</f>
        <v>#VALUE!</v>
      </c>
      <c r="D51" s="653" t="e">
        <f aca="false">C51+C51*30%</f>
        <v>#VALUE!</v>
      </c>
    </row>
    <row r="52" customFormat="false" ht="15" hidden="false" customHeight="false" outlineLevel="0" collapsed="false">
      <c r="A52" s="437" t="str">
        <f aca="false">Table1[[#This Row],[Name]]</f>
        <v>KG2000 EM Pipe DN/OD160x5000mm</v>
      </c>
      <c r="B52" s="437" t="str">
        <f aca="false">Table1[[#This Row],[RefNo]]</f>
        <v>11/0520</v>
      </c>
      <c r="C52" s="490" t="e">
        <f aca="false">VLOOKUP(B52,Table1[[RefNo]:[Average CnF Price]],8,FALSE())</f>
        <v>#VALUE!</v>
      </c>
      <c r="D52" s="653" t="e">
        <f aca="false">C52+C52*30%</f>
        <v>#VALUE!</v>
      </c>
    </row>
    <row r="53" customFormat="false" ht="15" hidden="false" customHeight="false" outlineLevel="0" collapsed="false">
      <c r="A53" s="437" t="str">
        <f aca="false">Table1[[#This Row],[Name]]</f>
        <v>KG2000 EM Pipe DN/OD160x3000mm slotted</v>
      </c>
      <c r="B53" s="437" t="str">
        <f aca="false">Table1[[#This Row],[RefNo]]</f>
        <v>11/0504</v>
      </c>
      <c r="C53" s="490" t="e">
        <f aca="false">VLOOKUP(B53,Table1[[RefNo]:[Average CnF Price]],8,FALSE())</f>
        <v>#VALUE!</v>
      </c>
      <c r="D53" s="653" t="e">
        <f aca="false">C53+C53*30%</f>
        <v>#VALUE!</v>
      </c>
    </row>
    <row r="54" customFormat="false" ht="15" hidden="false" customHeight="false" outlineLevel="0" collapsed="false">
      <c r="A54" s="437" t="str">
        <f aca="false">Table1[[#This Row],[Name]]</f>
        <v>KG2000 EM Pipe DN/OD160x6000mm slotted</v>
      </c>
      <c r="B54" s="437" t="str">
        <f aca="false">Table1[[#This Row],[RefNo]]</f>
        <v>11/0501</v>
      </c>
      <c r="C54" s="490" t="e">
        <f aca="false">VLOOKUP(B54,Table1[[RefNo]:[Average CnF Price]],8,FALSE())</f>
        <v>#VALUE!</v>
      </c>
      <c r="D54" s="653" t="e">
        <f aca="false">C54+C54*30%</f>
        <v>#VALUE!</v>
      </c>
    </row>
    <row r="55" customFormat="false" ht="15" hidden="false" customHeight="false" outlineLevel="0" collapsed="false">
      <c r="A55" s="437" t="str">
        <f aca="false">Table1[[#This Row],[Name]]</f>
        <v>KG2000 M Plug DN/OD110</v>
      </c>
      <c r="B55" s="437" t="str">
        <f aca="false">Table1[[#This Row],[RefNo]]</f>
        <v>10/0874</v>
      </c>
      <c r="C55" s="490" t="e">
        <f aca="false">VLOOKUP(B55,Table1[[RefNo]:[Average CnF Price]],8,FALSE())</f>
        <v>#VALUE!</v>
      </c>
      <c r="D55" s="653" t="e">
        <f aca="false">C55+C55*30%</f>
        <v>#VALUE!</v>
      </c>
    </row>
    <row r="56" customFormat="false" ht="15" hidden="false" customHeight="false" outlineLevel="0" collapsed="false">
      <c r="A56" s="437" t="str">
        <f aca="false">Table1[[#This Row],[Name]]</f>
        <v>KG2000 M Plug DN/OD160</v>
      </c>
      <c r="B56" s="437" t="str">
        <f aca="false">Table1[[#This Row],[RefNo]]</f>
        <v>10/0869</v>
      </c>
      <c r="C56" s="490" t="e">
        <f aca="false">VLOOKUP(B56,Table1[[RefNo]:[Average CnF Price]],8,FALSE())</f>
        <v>#VALUE!</v>
      </c>
      <c r="D56" s="653" t="e">
        <f aca="false">C56+C56*30%</f>
        <v>#VALUE!</v>
      </c>
    </row>
    <row r="57" customFormat="false" ht="15" hidden="false" customHeight="false" outlineLevel="0" collapsed="false">
      <c r="A57" s="437" t="str">
        <f aca="false">Table1[[#This Row],[Name]]</f>
        <v>KG2000 R Reducer DN/OD160/110</v>
      </c>
      <c r="B57" s="437" t="str">
        <f aca="false">Table1[[#This Row],[RefNo]]</f>
        <v>10/0787</v>
      </c>
      <c r="C57" s="490" t="e">
        <f aca="false">VLOOKUP(B57,Table1[[RefNo]:[Average CnF Price]],8,FALSE())</f>
        <v>#VALUE!</v>
      </c>
      <c r="D57" s="653" t="e">
        <f aca="false">C57+C57*30%</f>
        <v>#VALUE!</v>
      </c>
    </row>
    <row r="58" customFormat="false" ht="15" hidden="false" customHeight="false" outlineLevel="0" collapsed="false">
      <c r="A58" s="437" t="str">
        <f aca="false">Table1[[#This Row],[Name]]</f>
        <v>KG2000 Sealtape</v>
      </c>
      <c r="B58" s="437" t="str">
        <f aca="false">Table1[[#This Row],[RefNo]]</f>
        <v>10/0877</v>
      </c>
      <c r="C58" s="490" t="e">
        <f aca="false">VLOOKUP(B58,Table1[[RefNo]:[Average CnF Price]],8,FALSE())</f>
        <v>#VALUE!</v>
      </c>
      <c r="D58" s="653" t="e">
        <f aca="false">C58+C58*30%</f>
        <v>#VALUE!</v>
      </c>
    </row>
    <row r="59" customFormat="false" ht="15" hidden="false" customHeight="false" outlineLevel="0" collapsed="false">
      <c r="A59" s="437" t="str">
        <f aca="false">Table1[[#This Row],[Name]]</f>
        <v>KG2000 U Coupler DN/OD110</v>
      </c>
      <c r="B59" s="437" t="str">
        <f aca="false">Table1[[#This Row],[RefNo]]</f>
        <v>10/0793</v>
      </c>
      <c r="C59" s="490" t="e">
        <f aca="false">VLOOKUP(B59,Table1[[RefNo]:[Average CnF Price]],8,FALSE())</f>
        <v>#VALUE!</v>
      </c>
      <c r="D59" s="653" t="e">
        <f aca="false">C59+C59*30%</f>
        <v>#VALUE!</v>
      </c>
    </row>
    <row r="60" customFormat="false" ht="15" hidden="false" customHeight="false" outlineLevel="0" collapsed="false">
      <c r="A60" s="437" t="str">
        <f aca="false">Table1[[#This Row],[Name]]</f>
        <v>KGK Cap DN/OD110</v>
      </c>
      <c r="B60" s="437" t="str">
        <f aca="false">Table1[[#This Row],[RefNo]]</f>
        <v>10/0876</v>
      </c>
      <c r="C60" s="490" t="e">
        <f aca="false">VLOOKUP(B60,Table1[[RefNo]:[Average CnF Price]],8,FALSE())</f>
        <v>#VALUE!</v>
      </c>
      <c r="D60" s="653" t="e">
        <f aca="false">C60+C60*30%</f>
        <v>#VALUE!</v>
      </c>
    </row>
    <row r="61" customFormat="false" ht="15" hidden="false" customHeight="false" outlineLevel="0" collapsed="false">
      <c r="A61" s="437" t="str">
        <f aca="false">Table1[[#This Row],[Name]]</f>
        <v>KGK Cap DN/OD160</v>
      </c>
      <c r="B61" s="437" t="str">
        <f aca="false">Table1[[#This Row],[RefNo]]</f>
        <v>10/0870</v>
      </c>
      <c r="C61" s="490" t="e">
        <f aca="false">VLOOKUP(B61,Table1[[RefNo]:[Average CnF Price]],8,FALSE())</f>
        <v>#VALUE!</v>
      </c>
      <c r="D61" s="653" t="e">
        <f aca="false">C61+C61*30%</f>
        <v>#VALUE!</v>
      </c>
    </row>
    <row r="62" customFormat="false" ht="15" hidden="false" customHeight="false" outlineLevel="0" collapsed="false">
      <c r="A62" s="437" t="str">
        <f aca="false">Table1[[#This Row],[Name]]</f>
        <v>Riser pipe cover DN/OD400 (plastic) A15 (1.5t)</v>
      </c>
      <c r="B62" s="437" t="str">
        <f aca="false">Table1[[#This Row],[RefNo]]</f>
        <v>10/0872</v>
      </c>
      <c r="C62" s="490" t="e">
        <f aca="false">VLOOKUP(B62,Table1[[RefNo]:[Average CnF Price]],8,FALSE())</f>
        <v>#VALUE!</v>
      </c>
      <c r="D62" s="653" t="e">
        <f aca="false">C62+C62*30%</f>
        <v>#VALUE!</v>
      </c>
    </row>
    <row r="63" customFormat="false" ht="15" hidden="false" customHeight="false" outlineLevel="0" collapsed="false">
      <c r="A63" s="437" t="str">
        <f aca="false">Table1[[#This Row],[Name]]</f>
        <v>RISER Pipe PVC DN/DO 400 x 1500mm</v>
      </c>
      <c r="B63" s="437" t="str">
        <f aca="false">Table1[[#This Row],[RefNo]]</f>
        <v>10/0774</v>
      </c>
      <c r="C63" s="490" t="e">
        <f aca="false">VLOOKUP(B63,Table1[[RefNo]:[Average CnF Price]],8,FALSE())</f>
        <v>#VALUE!</v>
      </c>
      <c r="D63" s="653" t="e">
        <f aca="false">C63+C63*30%</f>
        <v>#VALUE!</v>
      </c>
    </row>
    <row r="64" customFormat="false" ht="15" hidden="false" customHeight="false" outlineLevel="0" collapsed="false">
      <c r="A64" s="437" t="str">
        <f aca="false">Table1[[#This Row],[Name]]</f>
        <v>RISER Pipe PVC DN/DO 600 x 1000mm </v>
      </c>
      <c r="B64" s="437" t="str">
        <f aca="false">Table1[[#This Row],[RefNo]]</f>
        <v>10/0786</v>
      </c>
      <c r="C64" s="490" t="e">
        <f aca="false">VLOOKUP(B64,Table1[[RefNo]:[Average CnF Price]],8,FALSE())</f>
        <v>#VALUE!</v>
      </c>
      <c r="D64" s="653" t="e">
        <f aca="false">C64+C64*30%</f>
        <v>#VALUE!</v>
      </c>
    </row>
    <row r="65" customFormat="false" ht="15" hidden="false" customHeight="false" outlineLevel="0" collapsed="false">
      <c r="A65" s="437" t="str">
        <f aca="false">Table1[[#This Row],[Name]]</f>
        <v>RISER Pipe PVC DN/DO 600 x 2000mm </v>
      </c>
      <c r="B65" s="437" t="str">
        <f aca="false">Table1[[#This Row],[RefNo]]</f>
        <v>10/0778</v>
      </c>
      <c r="C65" s="490" t="e">
        <f aca="false">VLOOKUP(B65,Table1[[RefNo]:[Average CnF Price]],8,FALSE())</f>
        <v>#VALUE!</v>
      </c>
      <c r="D65" s="653" t="e">
        <f aca="false">C65+C65*30%</f>
        <v>#VALUE!</v>
      </c>
    </row>
    <row r="66" customFormat="false" ht="15" hidden="false" customHeight="false" outlineLevel="0" collapsed="false">
      <c r="A66" s="437" t="str">
        <f aca="false">Table1[[#This Row],[Name]]</f>
        <v>RISER Pipe PVC DN/DO 600 x 3000mm </v>
      </c>
      <c r="B66" s="437" t="str">
        <f aca="false">Table1[[#This Row],[RefNo]]</f>
        <v>10/0785</v>
      </c>
      <c r="C66" s="490" t="e">
        <f aca="false">VLOOKUP(B66,Table1[[RefNo]:[Average CnF Price]],8,FALSE())</f>
        <v>#VALUE!</v>
      </c>
      <c r="D66" s="653" t="e">
        <f aca="false">C66+C66*30%</f>
        <v>#VALUE!</v>
      </c>
    </row>
    <row r="67" customFormat="false" ht="15" hidden="false" customHeight="false" outlineLevel="0" collapsed="false">
      <c r="A67" s="437" t="str">
        <f aca="false">Table1[[#This Row],[Name]]</f>
        <v>Telescopic adapter with cover A 15 PP DN600 (withGasket)</v>
      </c>
      <c r="B67" s="437" t="str">
        <f aca="false">Table1[[#This Row],[RefNo]]</f>
        <v>10/0782</v>
      </c>
      <c r="C67" s="490" t="e">
        <f aca="false">VLOOKUP(B67,Table1[[RefNo]:[Average CnF Price]],8,FALSE())</f>
        <v>#VALUE!</v>
      </c>
      <c r="D67" s="653" t="e">
        <f aca="false">C67+C67*30%</f>
        <v>#VALUE!</v>
      </c>
    </row>
    <row r="68" customFormat="false" ht="15" hidden="false" customHeight="false" outlineLevel="0" collapsed="false">
      <c r="A68" s="437" t="str">
        <f aca="false">Table1[[#This Row],[Name]]</f>
        <v>Telescopic cover DN/OD315 B125 SV w.v</v>
      </c>
      <c r="B68" s="437" t="str">
        <f aca="false">Table1[[#This Row],[RefNo]]</f>
        <v>10/0788</v>
      </c>
      <c r="C68" s="490" t="e">
        <f aca="false">VLOOKUP(B68,Table1[[RefNo]:[Average CnF Price]],8,FALSE())</f>
        <v>#VALUE!</v>
      </c>
      <c r="D68" s="653" t="e">
        <f aca="false">C68+C68*30%</f>
        <v>#VALUE!</v>
      </c>
    </row>
    <row r="69" customFormat="false" ht="15" hidden="false" customHeight="false" outlineLevel="0" collapsed="false">
      <c r="A69" s="437" t="str">
        <f aca="false">Table1[[#This Row],[Name]]</f>
        <v>Telescopic cover DN/OD315 B125 SV w/o v</v>
      </c>
      <c r="B69" s="437" t="str">
        <f aca="false">Table1[[#This Row],[RefNo]]</f>
        <v>10/0775</v>
      </c>
      <c r="C69" s="490" t="e">
        <f aca="false">VLOOKUP(B69,Table1[[RefNo]:[Average CnF Price]],8,FALSE())</f>
        <v>#VALUE!</v>
      </c>
      <c r="D69" s="653" t="e">
        <f aca="false">C69+C69*30%</f>
        <v>#VALUE!</v>
      </c>
    </row>
    <row r="70" customFormat="false" ht="15" hidden="false" customHeight="false" outlineLevel="0" collapsed="false">
      <c r="A70" s="437" t="str">
        <f aca="false">Table1[[#This Row],[Name]]</f>
        <v>Telescopic cover DN/OD315 D400 square SV w/o v.</v>
      </c>
      <c r="B70" s="437" t="str">
        <f aca="false">Table1[[#This Row],[RefNo]]</f>
        <v>10/0777</v>
      </c>
      <c r="C70" s="490" t="e">
        <f aca="false">VLOOKUP(B70,Table1[[RefNo]:[Average CnF Price]],8,FALSE())</f>
        <v>#VALUE!</v>
      </c>
      <c r="D70" s="653" t="e">
        <f aca="false">C70+C70*30%</f>
        <v>#VALUE!</v>
      </c>
    </row>
    <row r="71" customFormat="false" ht="15" hidden="true" customHeight="false" outlineLevel="0" collapsed="false">
      <c r="A71" s="437" t="n">
        <f aca="false">Table1[[#This Row],[Name]]</f>
        <v>0</v>
      </c>
      <c r="B71" s="437" t="n">
        <f aca="false">Table1[[#This Row],[RefNo]]</f>
        <v>0</v>
      </c>
      <c r="C71" s="490" t="e">
        <f aca="false">VLOOKUP(B71,Table1[[RefNo]:[Average CnF Price]],8,FALSE())</f>
        <v>#VALUE!</v>
      </c>
      <c r="D71" s="653" t="e">
        <f aca="false">C71+C71*30%</f>
        <v>#VALUE!</v>
      </c>
    </row>
    <row r="72" customFormat="false" ht="15" hidden="true" customHeight="false" outlineLevel="0" collapsed="false">
      <c r="A72" s="437" t="str">
        <f aca="false">Table1[[#This Row],[Name]]</f>
        <v>AdaptSocket AG PE100 SDR11 PN16 d25-3/4"</v>
      </c>
      <c r="B72" s="437" t="str">
        <f aca="false">Table1[[#This Row],[RefNo]]</f>
        <v>10/0818</v>
      </c>
      <c r="C72" s="490" t="e">
        <f aca="false">VLOOKUP(B72,Table1[[RefNo]:[Average CnF Price]],8,FALSE())</f>
        <v>#VALUE!</v>
      </c>
      <c r="D72" s="653" t="e">
        <f aca="false">C72+C72*30%</f>
        <v>#VALUE!</v>
      </c>
    </row>
    <row r="73" customFormat="false" ht="15" hidden="true" customHeight="false" outlineLevel="0" collapsed="false">
      <c r="A73" s="437" t="str">
        <f aca="false">Table1[[#This Row],[Name]]</f>
        <v>AdaptSocket PE100 SDR11 PN16 d50-1 1/2"</v>
      </c>
      <c r="B73" s="437" t="str">
        <f aca="false">Table1[[#This Row],[RefNo]]</f>
        <v>10/0817</v>
      </c>
      <c r="C73" s="490" t="e">
        <f aca="false">VLOOKUP(B73,Table1[[RefNo]:[Average CnF Price]],8,FALSE())</f>
        <v>#VALUE!</v>
      </c>
      <c r="D73" s="653" t="e">
        <f aca="false">C73+C73*30%</f>
        <v>#VALUE!</v>
      </c>
    </row>
    <row r="74" customFormat="false" ht="15" hidden="false" customHeight="false" outlineLevel="0" collapsed="false">
      <c r="A74" s="437" t="str">
        <f aca="false">Table1[[#This Row],[Name]]</f>
        <v>Back-UP Ring PN16 DN110</v>
      </c>
      <c r="B74" s="437" t="str">
        <f aca="false">Table1[[#This Row],[RefNo]]</f>
        <v>10/0939</v>
      </c>
      <c r="C74" s="490" t="e">
        <f aca="false">VLOOKUP(B74,Table1[[RefNo]:[Average CnF Price]],8,FALSE())</f>
        <v>#VALUE!</v>
      </c>
      <c r="D74" s="653" t="e">
        <f aca="false">C74+C74*30%</f>
        <v>#VALUE!</v>
      </c>
    </row>
    <row r="75" customFormat="false" ht="15" hidden="false" customHeight="false" outlineLevel="0" collapsed="false">
      <c r="A75" s="437" t="str">
        <f aca="false">Table1[[#This Row],[Name]]</f>
        <v>Back-UP Ring PN16 DN125</v>
      </c>
      <c r="B75" s="437" t="str">
        <f aca="false">Table1[[#This Row],[RefNo]]</f>
        <v>10/0934</v>
      </c>
      <c r="C75" s="490" t="e">
        <f aca="false">VLOOKUP(B75,Table1[[RefNo]:[Average CnF Price]],8,FALSE())</f>
        <v>#VALUE!</v>
      </c>
      <c r="D75" s="653" t="e">
        <f aca="false">C75+C75*30%</f>
        <v>#VALUE!</v>
      </c>
    </row>
    <row r="76" customFormat="false" ht="15" hidden="false" customHeight="false" outlineLevel="0" collapsed="false">
      <c r="A76" s="437" t="str">
        <f aca="false">Table1[[#This Row],[Name]]</f>
        <v>Back-UP Ring PN16 DN160</v>
      </c>
      <c r="B76" s="437" t="str">
        <f aca="false">Table1[[#This Row],[RefNo]]</f>
        <v>10/0940</v>
      </c>
      <c r="C76" s="490" t="e">
        <f aca="false">VLOOKUP(B76,Table1[[RefNo]:[Average CnF Price]],8,FALSE())</f>
        <v>#VALUE!</v>
      </c>
      <c r="D76" s="653" t="e">
        <f aca="false">C76+C76*30%</f>
        <v>#VALUE!</v>
      </c>
    </row>
    <row r="77" customFormat="false" ht="15" hidden="false" customHeight="false" outlineLevel="0" collapsed="false">
      <c r="A77" s="437" t="str">
        <f aca="false">Table1[[#This Row],[Name]]</f>
        <v>BACK-UP RING PN16 DN200</v>
      </c>
      <c r="B77" s="437" t="str">
        <f aca="false">Table1[[#This Row],[RefNo]]</f>
        <v>10/0937</v>
      </c>
      <c r="C77" s="490" t="e">
        <f aca="false">VLOOKUP(B77,Table1[[RefNo]:[Average CnF Price]],8,FALSE())</f>
        <v>#VALUE!</v>
      </c>
      <c r="D77" s="653" t="e">
        <f aca="false">C77+C77*30%</f>
        <v>#VALUE!</v>
      </c>
    </row>
    <row r="78" customFormat="false" ht="15" hidden="false" customHeight="false" outlineLevel="0" collapsed="false">
      <c r="A78" s="437" t="str">
        <f aca="false">Table1[[#This Row],[Name]]</f>
        <v>Back-UP Ring PN16 DN50</v>
      </c>
      <c r="B78" s="437" t="str">
        <f aca="false">Table1[[#This Row],[RefNo]]</f>
        <v>10/0941</v>
      </c>
      <c r="C78" s="490" t="e">
        <f aca="false">VLOOKUP(B78,Table1[[RefNo]:[Average CnF Price]],8,FALSE())</f>
        <v>#VALUE!</v>
      </c>
      <c r="D78" s="653" t="e">
        <f aca="false">C78+C78*30%</f>
        <v>#VALUE!</v>
      </c>
    </row>
    <row r="79" customFormat="false" ht="15" hidden="false" customHeight="false" outlineLevel="0" collapsed="false">
      <c r="A79" s="437" t="str">
        <f aca="false">Table1[[#This Row],[Name]]</f>
        <v>Back-UP Ring PN16 DN63</v>
      </c>
      <c r="B79" s="437" t="str">
        <f aca="false">Table1[[#This Row],[RefNo]]</f>
        <v>10/0942</v>
      </c>
      <c r="C79" s="490" t="e">
        <f aca="false">VLOOKUP(B79,Table1[[RefNo]:[Average CnF Price]],8,FALSE())</f>
        <v>#VALUE!</v>
      </c>
      <c r="D79" s="653" t="e">
        <f aca="false">C79+C79*30%</f>
        <v>#VALUE!</v>
      </c>
    </row>
    <row r="80" customFormat="false" ht="15" hidden="false" customHeight="false" outlineLevel="0" collapsed="false">
      <c r="A80" s="437" t="str">
        <f aca="false">Table1[[#This Row],[Name]]</f>
        <v>Back-UP Ring PN16 DN75</v>
      </c>
      <c r="B80" s="437" t="str">
        <f aca="false">Table1[[#This Row],[RefNo]]</f>
        <v>10/0943</v>
      </c>
      <c r="C80" s="490" t="e">
        <f aca="false">VLOOKUP(B80,Table1[[RefNo]:[Average CnF Price]],8,FALSE())</f>
        <v>#VALUE!</v>
      </c>
      <c r="D80" s="653" t="e">
        <f aca="false">C80+C80*30%</f>
        <v>#VALUE!</v>
      </c>
    </row>
    <row r="81" customFormat="false" ht="15" hidden="false" customHeight="false" outlineLevel="0" collapsed="false">
      <c r="A81" s="437" t="str">
        <f aca="false">Table1[[#This Row],[Name]]</f>
        <v>Back-UP Ring PN16 DN90</v>
      </c>
      <c r="B81" s="437" t="str">
        <f aca="false">Table1[[#This Row],[RefNo]]</f>
        <v>10/0944</v>
      </c>
      <c r="C81" s="490" t="e">
        <f aca="false">VLOOKUP(B81,Table1[[RefNo]:[Average CnF Price]],8,FALSE())</f>
        <v>#VALUE!</v>
      </c>
      <c r="D81" s="653" t="e">
        <f aca="false">C81+C81*30%</f>
        <v>#VALUE!</v>
      </c>
    </row>
    <row r="82" customFormat="false" ht="15" hidden="false" customHeight="false" outlineLevel="0" collapsed="false">
      <c r="A82" s="437" t="str">
        <f aca="false">Table1[[#This Row],[Name]]</f>
        <v>PE100 COUPLER PN25 DN110</v>
      </c>
      <c r="B82" s="437" t="str">
        <f aca="false">Table1[[#This Row],[RefNo]]</f>
        <v>10/0991</v>
      </c>
      <c r="C82" s="490" t="e">
        <f aca="false">VLOOKUP(B82,Table1[[RefNo]:[Average CnF Price]],8,FALSE())</f>
        <v>#VALUE!</v>
      </c>
      <c r="D82" s="653" t="e">
        <f aca="false">C82+C82*30%</f>
        <v>#VALUE!</v>
      </c>
    </row>
    <row r="83" customFormat="false" ht="15" hidden="false" customHeight="false" outlineLevel="0" collapsed="false">
      <c r="A83" s="437" t="str">
        <f aca="false">Table1[[#This Row],[Name]]</f>
        <v>PE100 COUPLER PN25 DN125</v>
      </c>
      <c r="B83" s="437" t="str">
        <f aca="false">Table1[[#This Row],[RefNo]]</f>
        <v>10/0935</v>
      </c>
      <c r="C83" s="490" t="e">
        <f aca="false">VLOOKUP(B83,Table1[[RefNo]:[Average CnF Price]],8,FALSE())</f>
        <v>#VALUE!</v>
      </c>
      <c r="D83" s="653" t="e">
        <f aca="false">C83+C83*30%</f>
        <v>#VALUE!</v>
      </c>
    </row>
    <row r="84" customFormat="false" ht="15" hidden="false" customHeight="false" outlineLevel="0" collapsed="false">
      <c r="A84" s="437" t="str">
        <f aca="false">Table1[[#This Row],[Name]]</f>
        <v>PE100 COUPLER PN25 DN200</v>
      </c>
      <c r="B84" s="437" t="str">
        <f aca="false">Table1[[#This Row],[RefNo]]</f>
        <v>10/0938</v>
      </c>
      <c r="C84" s="490" t="e">
        <f aca="false">VLOOKUP(B84,Table1[[RefNo]:[Average CnF Price]],8,FALSE())</f>
        <v>#VALUE!</v>
      </c>
      <c r="D84" s="653" t="e">
        <f aca="false">C84+C84*30%</f>
        <v>#VALUE!</v>
      </c>
    </row>
    <row r="85" customFormat="false" ht="15" hidden="false" customHeight="false" outlineLevel="0" collapsed="false">
      <c r="A85" s="437" t="str">
        <f aca="false">Table1[[#This Row],[Name]]</f>
        <v>PE100 COUPLER PN25 DN50</v>
      </c>
      <c r="B85" s="437" t="str">
        <f aca="false">Table1[[#This Row],[RefNo]]</f>
        <v>10/0992</v>
      </c>
      <c r="C85" s="490" t="e">
        <f aca="false">VLOOKUP(B85,Table1[[RefNo]:[Average CnF Price]],8,FALSE())</f>
        <v>#VALUE!</v>
      </c>
      <c r="D85" s="653" t="e">
        <f aca="false">C85+C85*30%</f>
        <v>#VALUE!</v>
      </c>
    </row>
    <row r="86" customFormat="false" ht="15" hidden="false" customHeight="false" outlineLevel="0" collapsed="false">
      <c r="A86" s="437" t="str">
        <f aca="false">Table1[[#This Row],[Name]]</f>
        <v>PE100 COUPLER PN25 DN63</v>
      </c>
      <c r="B86" s="437" t="str">
        <f aca="false">Table1[[#This Row],[RefNo]]</f>
        <v>10/0993</v>
      </c>
      <c r="C86" s="490" t="e">
        <f aca="false">VLOOKUP(B86,Table1[[RefNo]:[Average CnF Price]],8,FALSE())</f>
        <v>#VALUE!</v>
      </c>
      <c r="D86" s="653" t="e">
        <f aca="false">C86+C86*30%</f>
        <v>#VALUE!</v>
      </c>
    </row>
    <row r="87" customFormat="false" ht="15" hidden="false" customHeight="false" outlineLevel="0" collapsed="false">
      <c r="A87" s="437" t="str">
        <f aca="false">Table1[[#This Row],[Name]]</f>
        <v>PE100 COUPLER PN25 DN90</v>
      </c>
      <c r="B87" s="437" t="str">
        <f aca="false">Table1[[#This Row],[RefNo]]</f>
        <v>10/0994</v>
      </c>
      <c r="C87" s="490" t="e">
        <f aca="false">VLOOKUP(B87,Table1[[RefNo]:[Average CnF Price]],8,FALSE())</f>
        <v>#VALUE!</v>
      </c>
      <c r="D87" s="653" t="e">
        <f aca="false">C87+C87*30%</f>
        <v>#VALUE!</v>
      </c>
    </row>
    <row r="88" customFormat="false" ht="15" hidden="false" customHeight="false" outlineLevel="0" collapsed="false">
      <c r="A88" s="437" t="str">
        <f aca="false">Table1[[#This Row],[Name]]</f>
        <v>PE100 COUPLER PN16 d110</v>
      </c>
      <c r="B88" s="437" t="str">
        <f aca="false">Table1[[#This Row],[RefNo]]</f>
        <v>10/0769</v>
      </c>
      <c r="C88" s="490" t="e">
        <f aca="false">VLOOKUP(B88,Table1[[RefNo]:[Average CnF Price]],8,FALSE())</f>
        <v>#VALUE!</v>
      </c>
      <c r="D88" s="653" t="e">
        <f aca="false">C88+C88*30%</f>
        <v>#VALUE!</v>
      </c>
    </row>
    <row r="89" customFormat="false" ht="15" hidden="false" customHeight="false" outlineLevel="0" collapsed="false">
      <c r="A89" s="437" t="str">
        <f aca="false">Table1[[#This Row],[Name]]</f>
        <v>PE100 COUPLER PN16 d125</v>
      </c>
      <c r="B89" s="437" t="str">
        <f aca="false">Table1[[#This Row],[RefNo]]</f>
        <v>10/0770</v>
      </c>
      <c r="C89" s="490" t="e">
        <f aca="false">VLOOKUP(B89,Table1[[RefNo]:[Average CnF Price]],8,FALSE())</f>
        <v>#VALUE!</v>
      </c>
      <c r="D89" s="653" t="e">
        <f aca="false">C89+C89*30%</f>
        <v>#VALUE!</v>
      </c>
    </row>
    <row r="90" customFormat="false" ht="15" hidden="false" customHeight="false" outlineLevel="0" collapsed="false">
      <c r="A90" s="437" t="str">
        <f aca="false">Table1[[#This Row],[Name]]</f>
        <v>PE100 COUPLER PN16 d160</v>
      </c>
      <c r="B90" s="437" t="str">
        <f aca="false">Table1[[#This Row],[RefNo]]</f>
        <v>10/0771</v>
      </c>
      <c r="C90" s="490" t="e">
        <f aca="false">VLOOKUP(B90,Table1[[RefNo]:[Average CnF Price]],8,FALSE())</f>
        <v>#VALUE!</v>
      </c>
      <c r="D90" s="653" t="e">
        <f aca="false">C90+C90*30%</f>
        <v>#VALUE!</v>
      </c>
    </row>
    <row r="91" customFormat="false" ht="15" hidden="false" customHeight="false" outlineLevel="0" collapsed="false">
      <c r="A91" s="437" t="str">
        <f aca="false">Table1[[#This Row],[Name]]</f>
        <v>PE100 COUPLER PN16 d20</v>
      </c>
      <c r="B91" s="437" t="str">
        <f aca="false">Table1[[#This Row],[RefNo]]</f>
        <v>10/0761</v>
      </c>
      <c r="C91" s="490" t="e">
        <f aca="false">VLOOKUP(B91,Table1[[RefNo]:[Average CnF Price]],8,FALSE())</f>
        <v>#VALUE!</v>
      </c>
      <c r="D91" s="653" t="e">
        <f aca="false">C91+C91*30%</f>
        <v>#VALUE!</v>
      </c>
    </row>
    <row r="92" customFormat="false" ht="15" hidden="false" customHeight="false" outlineLevel="0" collapsed="false">
      <c r="A92" s="437" t="str">
        <f aca="false">Table1[[#This Row],[Name]]</f>
        <v>PE100 COUPLER PN16 d200</v>
      </c>
      <c r="B92" s="437" t="str">
        <f aca="false">Table1[[#This Row],[RefNo]]</f>
        <v>10/0772</v>
      </c>
      <c r="C92" s="490" t="e">
        <f aca="false">VLOOKUP(B92,Table1[[RefNo]:[Average CnF Price]],8,FALSE())</f>
        <v>#VALUE!</v>
      </c>
      <c r="D92" s="653" t="e">
        <f aca="false">C92+C92*30%</f>
        <v>#VALUE!</v>
      </c>
    </row>
    <row r="93" customFormat="false" ht="15" hidden="false" customHeight="false" outlineLevel="0" collapsed="false">
      <c r="A93" s="437" t="str">
        <f aca="false">Table1[[#This Row],[Name]]</f>
        <v>PE100 COUPLER PN16 d25</v>
      </c>
      <c r="B93" s="437" t="str">
        <f aca="false">Table1[[#This Row],[RefNo]]</f>
        <v>10/0762</v>
      </c>
      <c r="C93" s="490" t="e">
        <f aca="false">VLOOKUP(B93,Table1[[RefNo]:[Average CnF Price]],8,FALSE())</f>
        <v>#VALUE!</v>
      </c>
      <c r="D93" s="653" t="e">
        <f aca="false">C93+C93*30%</f>
        <v>#VALUE!</v>
      </c>
    </row>
    <row r="94" customFormat="false" ht="15" hidden="false" customHeight="false" outlineLevel="0" collapsed="false">
      <c r="A94" s="437" t="str">
        <f aca="false">Table1[[#This Row],[Name]]</f>
        <v>PE100 COUPLER PN16 d250</v>
      </c>
      <c r="B94" s="437" t="str">
        <f aca="false">Table1[[#This Row],[RefNo]]</f>
        <v>10/0773</v>
      </c>
      <c r="C94" s="490" t="e">
        <f aca="false">VLOOKUP(B94,Table1[[RefNo]:[Average CnF Price]],8,FALSE())</f>
        <v>#VALUE!</v>
      </c>
      <c r="D94" s="653" t="e">
        <f aca="false">C94+C94*30%</f>
        <v>#VALUE!</v>
      </c>
    </row>
    <row r="95" customFormat="false" ht="15" hidden="false" customHeight="false" outlineLevel="0" collapsed="false">
      <c r="A95" s="437" t="str">
        <f aca="false">Table1[[#This Row],[Name]]</f>
        <v>PE100 COUPLER PN16 d32</v>
      </c>
      <c r="B95" s="437" t="str">
        <f aca="false">Table1[[#This Row],[RefNo]]</f>
        <v>10/0763</v>
      </c>
      <c r="C95" s="490" t="e">
        <f aca="false">VLOOKUP(B95,Table1[[RefNo]:[Average CnF Price]],8,FALSE())</f>
        <v>#VALUE!</v>
      </c>
      <c r="D95" s="653" t="e">
        <f aca="false">C95+C95*30%</f>
        <v>#VALUE!</v>
      </c>
    </row>
    <row r="96" customFormat="false" ht="15" hidden="false" customHeight="false" outlineLevel="0" collapsed="false">
      <c r="A96" s="437" t="str">
        <f aca="false">Table1[[#This Row],[Name]]</f>
        <v>PE100 COUPLER PN16 d40</v>
      </c>
      <c r="B96" s="437" t="str">
        <f aca="false">Table1[[#This Row],[RefNo]]</f>
        <v>10/0764</v>
      </c>
      <c r="C96" s="490" t="e">
        <f aca="false">VLOOKUP(B96,Table1[[RefNo]:[Average CnF Price]],8,FALSE())</f>
        <v>#VALUE!</v>
      </c>
      <c r="D96" s="653" t="e">
        <f aca="false">C96+C96*30%</f>
        <v>#VALUE!</v>
      </c>
    </row>
    <row r="97" customFormat="false" ht="15" hidden="false" customHeight="false" outlineLevel="0" collapsed="false">
      <c r="A97" s="437" t="str">
        <f aca="false">Table1[[#This Row],[Name]]</f>
        <v>PE100 COUPLER PN16 d50</v>
      </c>
      <c r="B97" s="437" t="str">
        <f aca="false">Table1[[#This Row],[RefNo]]</f>
        <v>10/0765</v>
      </c>
      <c r="C97" s="490" t="e">
        <f aca="false">VLOOKUP(B97,Table1[[RefNo]:[Average CnF Price]],8,FALSE())</f>
        <v>#VALUE!</v>
      </c>
      <c r="D97" s="653" t="e">
        <f aca="false">C97+C97*30%</f>
        <v>#VALUE!</v>
      </c>
    </row>
    <row r="98" customFormat="false" ht="15" hidden="false" customHeight="false" outlineLevel="0" collapsed="false">
      <c r="A98" s="437" t="str">
        <f aca="false">Table1[[#This Row],[Name]]</f>
        <v>PE100 COUPLER PN16 d63</v>
      </c>
      <c r="B98" s="437" t="str">
        <f aca="false">Table1[[#This Row],[RefNo]]</f>
        <v>10/0766</v>
      </c>
      <c r="C98" s="490" t="e">
        <f aca="false">VLOOKUP(B98,Table1[[RefNo]:[Average CnF Price]],8,FALSE())</f>
        <v>#VALUE!</v>
      </c>
      <c r="D98" s="653" t="e">
        <f aca="false">C98+C98*30%</f>
        <v>#VALUE!</v>
      </c>
    </row>
    <row r="99" customFormat="false" ht="15" hidden="false" customHeight="false" outlineLevel="0" collapsed="false">
      <c r="A99" s="437" t="str">
        <f aca="false">Table1[[#This Row],[Name]]</f>
        <v>PE100 COUPLER PN16 d75</v>
      </c>
      <c r="B99" s="437" t="str">
        <f aca="false">Table1[[#This Row],[RefNo]]</f>
        <v>10/0767</v>
      </c>
      <c r="C99" s="490" t="e">
        <f aca="false">VLOOKUP(B99,Table1[[RefNo]:[Average CnF Price]],8,FALSE())</f>
        <v>#VALUE!</v>
      </c>
      <c r="D99" s="653" t="e">
        <f aca="false">C99+C99*30%</f>
        <v>#VALUE!</v>
      </c>
    </row>
    <row r="100" customFormat="false" ht="15" hidden="false" customHeight="false" outlineLevel="0" collapsed="false">
      <c r="A100" s="437" t="str">
        <f aca="false">Table1[[#This Row],[Name]]</f>
        <v>PE100 COUPLER PN16 d90</v>
      </c>
      <c r="B100" s="437" t="str">
        <f aca="false">Table1[[#This Row],[RefNo]]</f>
        <v>10/0768</v>
      </c>
      <c r="C100" s="490" t="e">
        <f aca="false">VLOOKUP(B100,Table1[[RefNo]:[Average CnF Price]],8,FALSE())</f>
        <v>#VALUE!</v>
      </c>
      <c r="D100" s="653" t="e">
        <f aca="false">C100+C100*30%</f>
        <v>#VALUE!</v>
      </c>
    </row>
    <row r="101" customFormat="false" ht="15" hidden="false" customHeight="false" outlineLevel="0" collapsed="false">
      <c r="A101" s="437" t="str">
        <f aca="false">Table1[[#This Row],[Name]]</f>
        <v>PE100 ELBOW PN16 D75</v>
      </c>
      <c r="B101" s="437" t="str">
        <f aca="false">Table1[[#This Row],[RefNo]]</f>
        <v>10/0733</v>
      </c>
      <c r="C101" s="490" t="e">
        <f aca="false">VLOOKUP(B101,Table1[[RefNo]:[Average CnF Price]],8,FALSE())</f>
        <v>#VALUE!</v>
      </c>
      <c r="D101" s="653" t="e">
        <f aca="false">C101+C101*30%</f>
        <v>#VALUE!</v>
      </c>
    </row>
    <row r="102" customFormat="false" ht="15" hidden="false" customHeight="false" outlineLevel="0" collapsed="false">
      <c r="A102" s="437" t="str">
        <f aca="false">Table1[[#This Row],[Name]]</f>
        <v>PE100 ELBOW PN16 d110</v>
      </c>
      <c r="B102" s="437" t="str">
        <f aca="false">Table1[[#This Row],[RefNo]]</f>
        <v>10/0734</v>
      </c>
      <c r="C102" s="490" t="e">
        <f aca="false">VLOOKUP(B102,Table1[[RefNo]:[Average CnF Price]],8,FALSE())</f>
        <v>#VALUE!</v>
      </c>
      <c r="D102" s="653" t="e">
        <f aca="false">C102+C102*30%</f>
        <v>#VALUE!</v>
      </c>
    </row>
    <row r="103" customFormat="false" ht="15" hidden="false" customHeight="false" outlineLevel="0" collapsed="false">
      <c r="A103" s="437" t="str">
        <f aca="false">Table1[[#This Row],[Name]]</f>
        <v>PE100 ELBOW PN16 d125</v>
      </c>
      <c r="B103" s="437" t="str">
        <f aca="false">Table1[[#This Row],[RefNo]]</f>
        <v>10/0735</v>
      </c>
      <c r="C103" s="490" t="e">
        <f aca="false">VLOOKUP(B103,Table1[[RefNo]:[Average CnF Price]],8,FALSE())</f>
        <v>#VALUE!</v>
      </c>
      <c r="D103" s="653" t="e">
        <f aca="false">C103+C103*30%</f>
        <v>#VALUE!</v>
      </c>
    </row>
    <row r="104" customFormat="false" ht="15" hidden="false" customHeight="false" outlineLevel="0" collapsed="false">
      <c r="A104" s="437" t="str">
        <f aca="false">Table1[[#This Row],[Name]]</f>
        <v>PE100 ELBOW PN16 d160</v>
      </c>
      <c r="B104" s="437" t="str">
        <f aca="false">Table1[[#This Row],[RefNo]]</f>
        <v>10/0736</v>
      </c>
      <c r="C104" s="490" t="e">
        <f aca="false">VLOOKUP(B104,Table1[[RefNo]:[Average CnF Price]],8,FALSE())</f>
        <v>#VALUE!</v>
      </c>
      <c r="D104" s="653" t="e">
        <f aca="false">C104+C104*30%</f>
        <v>#VALUE!</v>
      </c>
    </row>
    <row r="105" customFormat="false" ht="15" hidden="false" customHeight="false" outlineLevel="0" collapsed="false">
      <c r="A105" s="437" t="str">
        <f aca="false">Table1[[#This Row],[Name]]</f>
        <v>PE100 ELBOW PN16 d20</v>
      </c>
      <c r="B105" s="437" t="str">
        <f aca="false">Table1[[#This Row],[RefNo]]</f>
        <v>10/0729</v>
      </c>
      <c r="C105" s="490" t="e">
        <f aca="false">VLOOKUP(B105,Table1[[RefNo]:[Average CnF Price]],8,FALSE())</f>
        <v>#VALUE!</v>
      </c>
      <c r="D105" s="653" t="e">
        <f aca="false">C105+C105*30%</f>
        <v>#VALUE!</v>
      </c>
    </row>
    <row r="106" customFormat="false" ht="15" hidden="false" customHeight="false" outlineLevel="0" collapsed="false">
      <c r="A106" s="437" t="str">
        <f aca="false">Table1[[#This Row],[Name]]</f>
        <v>PE100 ELBOW PN16 d25</v>
      </c>
      <c r="B106" s="437" t="str">
        <f aca="false">Table1[[#This Row],[RefNo]]</f>
        <v>10/0816</v>
      </c>
      <c r="C106" s="490" t="e">
        <f aca="false">VLOOKUP(B106,Table1[[RefNo]:[Average CnF Price]],8,FALSE())</f>
        <v>#VALUE!</v>
      </c>
      <c r="D106" s="653" t="e">
        <f aca="false">C106+C106*30%</f>
        <v>#VALUE!</v>
      </c>
    </row>
    <row r="107" customFormat="false" ht="15" hidden="false" customHeight="false" outlineLevel="0" collapsed="false">
      <c r="A107" s="437" t="str">
        <f aca="false">Table1[[#This Row],[Name]]</f>
        <v>PE100 ELBOW PN16 d32</v>
      </c>
      <c r="B107" s="437" t="str">
        <f aca="false">Table1[[#This Row],[RefNo]]</f>
        <v>10/0730</v>
      </c>
      <c r="C107" s="490" t="e">
        <f aca="false">VLOOKUP(B107,Table1[[RefNo]:[Average CnF Price]],8,FALSE())</f>
        <v>#VALUE!</v>
      </c>
      <c r="D107" s="653" t="e">
        <f aca="false">C107+C107*30%</f>
        <v>#VALUE!</v>
      </c>
    </row>
    <row r="108" customFormat="false" ht="15" hidden="false" customHeight="false" outlineLevel="0" collapsed="false">
      <c r="A108" s="437" t="str">
        <f aca="false">Table1[[#This Row],[Name]]</f>
        <v>PE100 ELBOW PN16 d50</v>
      </c>
      <c r="B108" s="437" t="str">
        <f aca="false">Table1[[#This Row],[RefNo]]</f>
        <v>10/0731</v>
      </c>
      <c r="C108" s="490" t="e">
        <f aca="false">VLOOKUP(B108,Table1[[RefNo]:[Average CnF Price]],8,FALSE())</f>
        <v>#VALUE!</v>
      </c>
      <c r="D108" s="653" t="e">
        <f aca="false">C108+C108*30%</f>
        <v>#VALUE!</v>
      </c>
    </row>
    <row r="109" customFormat="false" ht="15" hidden="false" customHeight="false" outlineLevel="0" collapsed="false">
      <c r="A109" s="437" t="str">
        <f aca="false">Table1[[#This Row],[Name]]</f>
        <v>PE100 ELBOW PN16 d63</v>
      </c>
      <c r="B109" s="437" t="str">
        <f aca="false">Table1[[#This Row],[RefNo]]</f>
        <v>10/0732</v>
      </c>
      <c r="C109" s="490" t="e">
        <f aca="false">VLOOKUP(B109,Table1[[RefNo]:[Average CnF Price]],8,FALSE())</f>
        <v>#VALUE!</v>
      </c>
      <c r="D109" s="653" t="e">
        <f aca="false">C109+C109*30%</f>
        <v>#VALUE!</v>
      </c>
    </row>
    <row r="110" customFormat="false" ht="15" hidden="false" customHeight="false" outlineLevel="0" collapsed="false">
      <c r="A110" s="437" t="str">
        <f aca="false">Table1[[#This Row],[Name]]</f>
        <v>PE100 FLANGE ADAPTER PN16 d110</v>
      </c>
      <c r="B110" s="437" t="str">
        <f aca="false">Table1[[#This Row],[RefNo]]</f>
        <v>10/0751</v>
      </c>
      <c r="C110" s="490" t="e">
        <f aca="false">VLOOKUP(B110,Table1[[RefNo]:[Average CnF Price]],8,FALSE())</f>
        <v>#VALUE!</v>
      </c>
      <c r="D110" s="653" t="e">
        <f aca="false">C110+C110*30%</f>
        <v>#VALUE!</v>
      </c>
    </row>
    <row r="111" customFormat="false" ht="15" hidden="false" customHeight="false" outlineLevel="0" collapsed="false">
      <c r="A111" s="437" t="str">
        <f aca="false">Table1[[#This Row],[Name]]</f>
        <v>PE100 FLANGE ADAPTER PN16 d160</v>
      </c>
      <c r="B111" s="437" t="str">
        <f aca="false">Table1[[#This Row],[RefNo]]</f>
        <v>10/0753</v>
      </c>
      <c r="C111" s="490" t="e">
        <f aca="false">VLOOKUP(B111,Table1[[RefNo]:[Average CnF Price]],8,FALSE())</f>
        <v>#VALUE!</v>
      </c>
      <c r="D111" s="653" t="e">
        <f aca="false">C111+C111*30%</f>
        <v>#VALUE!</v>
      </c>
    </row>
    <row r="112" customFormat="false" ht="15" hidden="false" customHeight="false" outlineLevel="0" collapsed="false">
      <c r="A112" s="437" t="str">
        <f aca="false">Table1[[#This Row],[Name]]</f>
        <v>PE100 FLANGE ADAPTER PN16 d50</v>
      </c>
      <c r="B112" s="437" t="str">
        <f aca="false">Table1[[#This Row],[RefNo]]</f>
        <v>10/0747</v>
      </c>
      <c r="C112" s="490" t="e">
        <f aca="false">VLOOKUP(B112,Table1[[RefNo]:[Average CnF Price]],8,FALSE())</f>
        <v>#VALUE!</v>
      </c>
      <c r="D112" s="653" t="e">
        <f aca="false">C112+C112*30%</f>
        <v>#VALUE!</v>
      </c>
    </row>
    <row r="113" customFormat="false" ht="15" hidden="false" customHeight="false" outlineLevel="0" collapsed="false">
      <c r="A113" s="437" t="str">
        <f aca="false">Table1[[#This Row],[Name]]</f>
        <v>PE100 FLANGE ADAPTER PN16 d63</v>
      </c>
      <c r="B113" s="437" t="str">
        <f aca="false">Table1[[#This Row],[RefNo]]</f>
        <v>10/0748</v>
      </c>
      <c r="C113" s="490" t="e">
        <f aca="false">VLOOKUP(B113,Table1[[RefNo]:[Average CnF Price]],8,FALSE())</f>
        <v>#VALUE!</v>
      </c>
      <c r="D113" s="653" t="e">
        <f aca="false">C113+C113*30%</f>
        <v>#VALUE!</v>
      </c>
    </row>
    <row r="114" customFormat="false" ht="15" hidden="false" customHeight="false" outlineLevel="0" collapsed="false">
      <c r="A114" s="437" t="str">
        <f aca="false">Table1[[#This Row],[Name]]</f>
        <v>PE100 FLANGE ADAPTER PN16 d75</v>
      </c>
      <c r="B114" s="437" t="str">
        <f aca="false">Table1[[#This Row],[RefNo]]</f>
        <v>10/0749</v>
      </c>
      <c r="C114" s="490" t="e">
        <f aca="false">VLOOKUP(B114,Table1[[RefNo]:[Average CnF Price]],8,FALSE())</f>
        <v>#VALUE!</v>
      </c>
      <c r="D114" s="653" t="e">
        <f aca="false">C114+C114*30%</f>
        <v>#VALUE!</v>
      </c>
    </row>
    <row r="115" customFormat="false" ht="15" hidden="false" customHeight="false" outlineLevel="0" collapsed="false">
      <c r="A115" s="437" t="str">
        <f aca="false">Table1[[#This Row],[Name]]</f>
        <v>PE100 FLANGE ADAPTER PN16 d90</v>
      </c>
      <c r="B115" s="437" t="str">
        <f aca="false">Table1[[#This Row],[RefNo]]</f>
        <v>10/0750</v>
      </c>
      <c r="C115" s="490" t="e">
        <f aca="false">VLOOKUP(B115,Table1[[RefNo]:[Average CnF Price]],8,FALSE())</f>
        <v>#VALUE!</v>
      </c>
      <c r="D115" s="653" t="e">
        <f aca="false">C115+C115*30%</f>
        <v>#VALUE!</v>
      </c>
    </row>
    <row r="116" customFormat="false" ht="15" hidden="false" customHeight="false" outlineLevel="0" collapsed="false">
      <c r="A116" s="437" t="str">
        <f aca="false">Table1[[#This Row],[Name]]</f>
        <v>PE100 FLANGE ADAPTOR PN16 DN125</v>
      </c>
      <c r="B116" s="437" t="str">
        <f aca="false">Table1[[#This Row],[RefNo]]</f>
        <v>10/0752</v>
      </c>
      <c r="C116" s="490" t="e">
        <f aca="false">VLOOKUP(B116,Table1[[RefNo]:[Average CnF Price]],8,FALSE())</f>
        <v>#VALUE!</v>
      </c>
      <c r="D116" s="653" t="e">
        <f aca="false">C116+C116*30%</f>
        <v>#VALUE!</v>
      </c>
    </row>
    <row r="117" customFormat="false" ht="15" hidden="false" customHeight="false" outlineLevel="0" collapsed="false">
      <c r="A117" s="437" t="str">
        <f aca="false">Table1[[#This Row],[Name]]</f>
        <v>PE100 FLANGE ADAPTOR PN16 DN200</v>
      </c>
      <c r="B117" s="437" t="str">
        <f aca="false">Table1[[#This Row],[RefNo]]</f>
        <v>10/0936</v>
      </c>
      <c r="C117" s="490" t="e">
        <f aca="false">VLOOKUP(B117,Table1[[RefNo]:[Average CnF Price]],8,FALSE())</f>
        <v>#VALUE!</v>
      </c>
      <c r="D117" s="653" t="e">
        <f aca="false">C117+C117*30%</f>
        <v>#VALUE!</v>
      </c>
    </row>
    <row r="118" customFormat="false" ht="15" hidden="false" customHeight="false" outlineLevel="0" collapsed="false">
      <c r="A118" s="437" t="str">
        <f aca="false">Table1[[#This Row],[Name]]</f>
        <v>PE100 REDUCER PN10 DN160/125</v>
      </c>
      <c r="B118" s="437" t="str">
        <f aca="false">Table1[[#This Row],[RefNo]]</f>
        <v>10/0951</v>
      </c>
      <c r="C118" s="490" t="e">
        <f aca="false">VLOOKUP(B118,Table1[[RefNo]:[Average CnF Price]],8,FALSE())</f>
        <v>#VALUE!</v>
      </c>
      <c r="D118" s="653" t="e">
        <f aca="false">C118+C118*30%</f>
        <v>#VALUE!</v>
      </c>
    </row>
    <row r="119" customFormat="false" ht="15" hidden="false" customHeight="false" outlineLevel="0" collapsed="false">
      <c r="A119" s="437" t="str">
        <f aca="false">Table1[[#This Row],[Name]]</f>
        <v>PE100 REDUCER PN10 DN200/160</v>
      </c>
      <c r="B119" s="437" t="str">
        <f aca="false">Table1[[#This Row],[RefNo]]</f>
        <v>10/0950</v>
      </c>
      <c r="C119" s="490" t="e">
        <f aca="false">VLOOKUP(B119,Table1[[RefNo]:[Average CnF Price]],8,FALSE())</f>
        <v>#VALUE!</v>
      </c>
      <c r="D119" s="653" t="e">
        <f aca="false">C119+C119*30%</f>
        <v>#VALUE!</v>
      </c>
    </row>
    <row r="120" customFormat="false" ht="15" hidden="false" customHeight="false" outlineLevel="0" collapsed="false">
      <c r="A120" s="437" t="str">
        <f aca="false">Table1[[#This Row],[Name]]</f>
        <v>PE100 REDUCER PN16 DN110/63</v>
      </c>
      <c r="B120" s="437" t="str">
        <f aca="false">Table1[[#This Row],[RefNo]]</f>
        <v>10/0757</v>
      </c>
      <c r="C120" s="490" t="e">
        <f aca="false">VLOOKUP(B120,Table1[[RefNo]:[Average CnF Price]],8,FALSE())</f>
        <v>#VALUE!</v>
      </c>
      <c r="D120" s="653" t="e">
        <f aca="false">C120+C120*30%</f>
        <v>#VALUE!</v>
      </c>
    </row>
    <row r="121" customFormat="false" ht="15" hidden="false" customHeight="false" outlineLevel="0" collapsed="false">
      <c r="A121" s="437" t="str">
        <f aca="false">Table1[[#This Row],[Name]]</f>
        <v>PE100 REDUCER PN16 DN110/63</v>
      </c>
      <c r="B121" s="437" t="str">
        <f aca="false">Table1[[#This Row],[RefNo]]</f>
        <v>10/0722</v>
      </c>
      <c r="C121" s="490" t="e">
        <f aca="false">VLOOKUP(B121,Table1[[RefNo]:[Average CnF Price]],8,FALSE())</f>
        <v>#VALUE!</v>
      </c>
      <c r="D121" s="653" t="e">
        <f aca="false">C121+C121*30%</f>
        <v>#VALUE!</v>
      </c>
    </row>
    <row r="122" customFormat="false" ht="15" hidden="false" customHeight="false" outlineLevel="0" collapsed="false">
      <c r="A122" s="437" t="str">
        <f aca="false">Table1[[#This Row],[Name]]</f>
        <v>PE100 REDUCER PN16 DN110/90</v>
      </c>
      <c r="B122" s="437" t="str">
        <f aca="false">Table1[[#This Row],[RefNo]]</f>
        <v>10/0758</v>
      </c>
      <c r="C122" s="490" t="e">
        <f aca="false">VLOOKUP(B122,Table1[[RefNo]:[Average CnF Price]],8,FALSE())</f>
        <v>#VALUE!</v>
      </c>
      <c r="D122" s="653" t="e">
        <f aca="false">C122+C122*30%</f>
        <v>#VALUE!</v>
      </c>
    </row>
    <row r="123" customFormat="false" ht="15" hidden="false" customHeight="false" outlineLevel="0" collapsed="false">
      <c r="A123" s="437" t="str">
        <f aca="false">Table1[[#This Row],[Name]]</f>
        <v>PE100 REDUCER PN16 DN125/63</v>
      </c>
      <c r="B123" s="437" t="str">
        <f aca="false">Table1[[#This Row],[RefNo]]</f>
        <v>10/0947</v>
      </c>
      <c r="C123" s="490" t="e">
        <f aca="false">VLOOKUP(B123,Table1[[RefNo]:[Average CnF Price]],8,FALSE())</f>
        <v>#VALUE!</v>
      </c>
      <c r="D123" s="653" t="e">
        <f aca="false">C123+C123*30%</f>
        <v>#VALUE!</v>
      </c>
    </row>
    <row r="124" customFormat="false" ht="15" hidden="false" customHeight="false" outlineLevel="0" collapsed="false">
      <c r="A124" s="437" t="str">
        <f aca="false">Table1[[#This Row],[Name]]</f>
        <v>PE100 REDUCER PN16 DN125/75</v>
      </c>
      <c r="B124" s="437" t="str">
        <f aca="false">Table1[[#This Row],[RefNo]]</f>
        <v>10/0948</v>
      </c>
      <c r="C124" s="490" t="e">
        <f aca="false">VLOOKUP(B124,Table1[[RefNo]:[Average CnF Price]],8,FALSE())</f>
        <v>#VALUE!</v>
      </c>
      <c r="D124" s="653" t="e">
        <f aca="false">C124+C124*30%</f>
        <v>#VALUE!</v>
      </c>
    </row>
    <row r="125" customFormat="false" ht="15" hidden="false" customHeight="false" outlineLevel="0" collapsed="false">
      <c r="A125" s="437" t="str">
        <f aca="false">Table1[[#This Row],[Name]]</f>
        <v>PE100 REDUCER PN16 DN125/90</v>
      </c>
      <c r="B125" s="437" t="str">
        <f aca="false">Table1[[#This Row],[RefNo]]</f>
        <v>10/0949</v>
      </c>
      <c r="C125" s="490" t="e">
        <f aca="false">VLOOKUP(B125,Table1[[RefNo]:[Average CnF Price]],8,FALSE())</f>
        <v>#VALUE!</v>
      </c>
      <c r="D125" s="653" t="e">
        <f aca="false">C125+C125*30%</f>
        <v>#VALUE!</v>
      </c>
    </row>
    <row r="126" customFormat="false" ht="15" hidden="false" customHeight="false" outlineLevel="0" collapsed="false">
      <c r="A126" s="437" t="str">
        <f aca="false">Table1[[#This Row],[Name]]</f>
        <v>PE100 REDUCER PN16 DN160/110</v>
      </c>
      <c r="B126" s="437" t="str">
        <f aca="false">Table1[[#This Row],[RefNo]]</f>
        <v>10/0760</v>
      </c>
      <c r="C126" s="490" t="e">
        <f aca="false">VLOOKUP(B126,Table1[[RefNo]:[Average CnF Price]],8,FALSE())</f>
        <v>#VALUE!</v>
      </c>
      <c r="D126" s="653" t="e">
        <f aca="false">C126+C126*30%</f>
        <v>#VALUE!</v>
      </c>
    </row>
    <row r="127" customFormat="false" ht="15" hidden="false" customHeight="false" outlineLevel="0" collapsed="false">
      <c r="A127" s="437" t="str">
        <f aca="false">Table1[[#This Row],[Name]]</f>
        <v>PE100 REDUCER PN16 DN160/110</v>
      </c>
      <c r="B127" s="437" t="str">
        <f aca="false">Table1[[#This Row],[RefNo]]</f>
        <v>10/0728</v>
      </c>
      <c r="C127" s="490" t="e">
        <f aca="false">VLOOKUP(B127,Table1[[RefNo]:[Average CnF Price]],8,FALSE())</f>
        <v>#VALUE!</v>
      </c>
      <c r="D127" s="653" t="e">
        <f aca="false">C127+C127*30%</f>
        <v>#VALUE!</v>
      </c>
    </row>
    <row r="128" customFormat="false" ht="15" hidden="false" customHeight="false" outlineLevel="0" collapsed="false">
      <c r="A128" s="437" t="str">
        <f aca="false">Table1[[#This Row],[Name]]</f>
        <v>PE100 REDUCER PN16 DN160/90</v>
      </c>
      <c r="B128" s="437" t="str">
        <f aca="false">Table1[[#This Row],[RefNo]]</f>
        <v>10/0759</v>
      </c>
      <c r="C128" s="490" t="e">
        <f aca="false">VLOOKUP(B128,Table1[[RefNo]:[Average CnF Price]],8,FALSE())</f>
        <v>#VALUE!</v>
      </c>
      <c r="D128" s="653" t="e">
        <f aca="false">C128+C128*30%</f>
        <v>#VALUE!</v>
      </c>
    </row>
    <row r="129" customFormat="false" ht="15" hidden="false" customHeight="false" outlineLevel="0" collapsed="false">
      <c r="A129" s="437" t="str">
        <f aca="false">Table1[[#This Row],[Name]]</f>
        <v>PE100 REDUCER PN16 DN250/110</v>
      </c>
      <c r="B129" s="437" t="str">
        <f aca="false">Table1[[#This Row],[RefNo]]</f>
        <v>10/0990</v>
      </c>
      <c r="C129" s="490" t="e">
        <f aca="false">VLOOKUP(B129,Table1[[RefNo]:[Average CnF Price]],8,FALSE())</f>
        <v>#VALUE!</v>
      </c>
      <c r="D129" s="653" t="e">
        <f aca="false">C129+C129*30%</f>
        <v>#VALUE!</v>
      </c>
    </row>
    <row r="130" customFormat="false" ht="15" hidden="false" customHeight="false" outlineLevel="0" collapsed="false">
      <c r="A130" s="437" t="str">
        <f aca="false">Table1[[#This Row],[Name]]</f>
        <v>PE100 REDUCER PN16 DN250/200</v>
      </c>
      <c r="B130" s="437" t="str">
        <f aca="false">Table1[[#This Row],[RefNo]]</f>
        <v>10/0952</v>
      </c>
      <c r="C130" s="490" t="e">
        <f aca="false">VLOOKUP(B130,Table1[[RefNo]:[Average CnF Price]],8,FALSE())</f>
        <v>#VALUE!</v>
      </c>
      <c r="D130" s="653" t="e">
        <f aca="false">C130+C130*30%</f>
        <v>#VALUE!</v>
      </c>
    </row>
    <row r="131" customFormat="false" ht="15" hidden="true" customHeight="false" outlineLevel="0" collapsed="false">
      <c r="A131" s="437" t="str">
        <f aca="false">Table1[[#This Row],[Name]]</f>
        <v>PE100 REDUCER PN16 DN250/50</v>
      </c>
      <c r="B131" s="437" t="str">
        <f aca="false">Table1[[#This Row],[RefNo]]</f>
        <v>10/0988</v>
      </c>
      <c r="C131" s="490" t="e">
        <f aca="false">VLOOKUP(B131,Table1[[RefNo]:[Average CnF Price]],8,FALSE())</f>
        <v>#VALUE!</v>
      </c>
      <c r="D131" s="653" t="e">
        <f aca="false">C131+C131*30%</f>
        <v>#VALUE!</v>
      </c>
    </row>
    <row r="132" customFormat="false" ht="15" hidden="true" customHeight="false" outlineLevel="0" collapsed="false">
      <c r="A132" s="437" t="str">
        <f aca="false">Table1[[#This Row],[Name]]</f>
        <v>PE100 REDUCER PN16 DN250/75</v>
      </c>
      <c r="B132" s="437" t="str">
        <f aca="false">Table1[[#This Row],[RefNo]]</f>
        <v>10/0989</v>
      </c>
      <c r="C132" s="490" t="e">
        <f aca="false">VLOOKUP(B132,Table1[[RefNo]:[Average CnF Price]],8,FALSE())</f>
        <v>#VALUE!</v>
      </c>
      <c r="D132" s="653" t="e">
        <f aca="false">C132+C132*30%</f>
        <v>#VALUE!</v>
      </c>
    </row>
    <row r="133" customFormat="false" ht="15" hidden="true" customHeight="false" outlineLevel="0" collapsed="false">
      <c r="A133" s="437" t="str">
        <f aca="false">Table1[[#This Row],[Name]]</f>
        <v>PE100 REDUCER PN16 DN32/20</v>
      </c>
      <c r="B133" s="437" t="str">
        <f aca="false">Table1[[#This Row],[RefNo]]</f>
        <v>10/0754</v>
      </c>
      <c r="C133" s="490" t="e">
        <f aca="false">VLOOKUP(B133,Table1[[RefNo]:[Average CnF Price]],8,FALSE())</f>
        <v>#VALUE!</v>
      </c>
      <c r="D133" s="653" t="e">
        <f aca="false">C133+C133*30%</f>
        <v>#VALUE!</v>
      </c>
    </row>
    <row r="134" customFormat="false" ht="15" hidden="true" customHeight="false" outlineLevel="0" collapsed="false">
      <c r="A134" s="437" t="str">
        <f aca="false">Table1[[#This Row],[Name]]</f>
        <v>PE100 REDUCER PN16 DN32/25</v>
      </c>
      <c r="B134" s="437" t="str">
        <f aca="false">Table1[[#This Row],[RefNo]]</f>
        <v>10/0755</v>
      </c>
      <c r="C134" s="490" t="e">
        <f aca="false">VLOOKUP(B134,Table1[[RefNo]:[Average CnF Price]],8,FALSE())</f>
        <v>#VALUE!</v>
      </c>
      <c r="D134" s="653" t="e">
        <f aca="false">C134+C134*30%</f>
        <v>#VALUE!</v>
      </c>
    </row>
    <row r="135" customFormat="false" ht="15" hidden="true" customHeight="false" outlineLevel="0" collapsed="false">
      <c r="A135" s="437" t="str">
        <f aca="false">Table1[[#This Row],[Name]]</f>
        <v>PE100 REDUCER PN16 DN50/25</v>
      </c>
      <c r="B135" s="437" t="str">
        <f aca="false">Table1[[#This Row],[RefNo]]</f>
        <v>10/0933</v>
      </c>
      <c r="C135" s="490" t="e">
        <f aca="false">VLOOKUP(B135,Table1[[RefNo]:[Average CnF Price]],8,FALSE())</f>
        <v>#VALUE!</v>
      </c>
      <c r="D135" s="653" t="e">
        <f aca="false">C135+C135*30%</f>
        <v>#VALUE!</v>
      </c>
    </row>
    <row r="136" customFormat="false" ht="15" hidden="true" customHeight="false" outlineLevel="0" collapsed="false">
      <c r="A136" s="437" t="str">
        <f aca="false">Table1[[#This Row],[Name]]</f>
        <v>PE100 REDUCER PN16 DN50/32</v>
      </c>
      <c r="B136" s="437" t="str">
        <f aca="false">Table1[[#This Row],[RefNo]]</f>
        <v>10/0945</v>
      </c>
      <c r="C136" s="490" t="e">
        <f aca="false">VLOOKUP(B136,Table1[[RefNo]:[Average CnF Price]],8,FALSE())</f>
        <v>#VALUE!</v>
      </c>
      <c r="D136" s="653" t="e">
        <f aca="false">C136+C136*30%</f>
        <v>#VALUE!</v>
      </c>
    </row>
    <row r="137" customFormat="false" ht="15" hidden="true" customHeight="false" outlineLevel="0" collapsed="false">
      <c r="A137" s="437" t="str">
        <f aca="false">Table1[[#This Row],[Name]]</f>
        <v>PE100 REDUCER PN16 DN63/32</v>
      </c>
      <c r="B137" s="437" t="str">
        <f aca="false">Table1[[#This Row],[RefNo]]</f>
        <v>10/0726</v>
      </c>
      <c r="C137" s="490" t="e">
        <f aca="false">VLOOKUP(B137,Table1[[RefNo]:[Average CnF Price]],8,FALSE())</f>
        <v>#VALUE!</v>
      </c>
      <c r="D137" s="653" t="e">
        <f aca="false">C137+C137*30%</f>
        <v>#VALUE!</v>
      </c>
    </row>
    <row r="138" customFormat="false" ht="15" hidden="true" customHeight="false" outlineLevel="0" collapsed="false">
      <c r="A138" s="437" t="str">
        <f aca="false">Table1[[#This Row],[Name]]</f>
        <v>PE100 REDUCER PN16 DN63/50</v>
      </c>
      <c r="B138" s="437" t="str">
        <f aca="false">Table1[[#This Row],[RefNo]]</f>
        <v>10/0985</v>
      </c>
      <c r="C138" s="490" t="e">
        <f aca="false">VLOOKUP(B138,Table1[[RefNo]:[Average CnF Price]],8,FALSE())</f>
        <v>#VALUE!</v>
      </c>
      <c r="D138" s="653" t="e">
        <f aca="false">C138+C138*30%</f>
        <v>#VALUE!</v>
      </c>
    </row>
    <row r="139" customFormat="false" ht="15" hidden="true" customHeight="false" outlineLevel="0" collapsed="false">
      <c r="A139" s="437" t="str">
        <f aca="false">Table1[[#This Row],[Name]]</f>
        <v>PE100 REDUCER PN16 DN75/40</v>
      </c>
      <c r="B139" s="437" t="str">
        <f aca="false">Table1[[#This Row],[RefNo]]</f>
        <v>10/0723</v>
      </c>
      <c r="C139" s="490" t="e">
        <f aca="false">VLOOKUP(B139,Table1[[RefNo]:[Average CnF Price]],8,FALSE())</f>
        <v>#VALUE!</v>
      </c>
      <c r="D139" s="654" t="e">
        <f aca="false">C139+C139*30%</f>
        <v>#VALUE!</v>
      </c>
    </row>
    <row r="140" customFormat="false" ht="15" hidden="true" customHeight="false" outlineLevel="0" collapsed="false">
      <c r="A140" s="437" t="str">
        <f aca="false">Table1[[#This Row],[Name]]</f>
        <v>PE100 REDUCER PN16 DN75/50</v>
      </c>
      <c r="B140" s="437" t="str">
        <f aca="false">Table1[[#This Row],[RefNo]]</f>
        <v>10/0724</v>
      </c>
      <c r="C140" s="490" t="e">
        <f aca="false">VLOOKUP(B140,Table1[[RefNo]:[Average CnF Price]],8,FALSE())</f>
        <v>#VALUE!</v>
      </c>
      <c r="D140" s="654" t="e">
        <f aca="false">C140+C140*30%</f>
        <v>#VALUE!</v>
      </c>
    </row>
    <row r="141" customFormat="false" ht="15" hidden="true" customHeight="false" outlineLevel="0" collapsed="false">
      <c r="A141" s="437" t="str">
        <f aca="false">Table1[[#This Row],[Name]]</f>
        <v>PE100 REDUCER PN16 DN75/63</v>
      </c>
      <c r="B141" s="437" t="str">
        <f aca="false">Table1[[#This Row],[RefNo]]</f>
        <v>10/0725</v>
      </c>
      <c r="C141" s="490" t="e">
        <f aca="false">VLOOKUP(B141,Table1[[RefNo]:[Average CnF Price]],8,FALSE())</f>
        <v>#VALUE!</v>
      </c>
      <c r="D141" s="654" t="e">
        <f aca="false">C141+C141*30%</f>
        <v>#VALUE!</v>
      </c>
    </row>
    <row r="142" customFormat="false" ht="15" hidden="true" customHeight="false" outlineLevel="0" collapsed="false">
      <c r="A142" s="437" t="str">
        <f aca="false">Table1[[#This Row],[Name]]</f>
        <v>PE100 REDUCER PN16 DN90/50</v>
      </c>
      <c r="B142" s="437" t="str">
        <f aca="false">Table1[[#This Row],[RefNo]]</f>
        <v>10/0721</v>
      </c>
      <c r="C142" s="490" t="e">
        <f aca="false">VLOOKUP(B142,Table1[[RefNo]:[Average CnF Price]],8,FALSE())</f>
        <v>#VALUE!</v>
      </c>
      <c r="D142" s="654" t="e">
        <f aca="false">C142+C142*30%</f>
        <v>#VALUE!</v>
      </c>
    </row>
    <row r="143" customFormat="false" ht="15" hidden="true" customHeight="false" outlineLevel="0" collapsed="false">
      <c r="A143" s="437" t="str">
        <f aca="false">Table1[[#This Row],[Name]]</f>
        <v>PE100 REDUCER PN16 DN90/63</v>
      </c>
      <c r="B143" s="437" t="str">
        <f aca="false">Table1[[#This Row],[RefNo]]</f>
        <v>10/0756</v>
      </c>
      <c r="C143" s="490" t="e">
        <f aca="false">VLOOKUP(B143,Table1[[RefNo]:[Average CnF Price]],8,FALSE())</f>
        <v>#VALUE!</v>
      </c>
      <c r="D143" s="653" t="e">
        <f aca="false">C143+C143*30%</f>
        <v>#VALUE!</v>
      </c>
    </row>
    <row r="144" customFormat="false" ht="15" hidden="true" customHeight="false" outlineLevel="0" collapsed="false">
      <c r="A144" s="437" t="str">
        <f aca="false">Table1[[#This Row],[Name]]</f>
        <v>PE100 REDUCER PN16 DN90/63</v>
      </c>
      <c r="B144" s="437" t="str">
        <f aca="false">Table1[[#This Row],[RefNo]]</f>
        <v>10/0727</v>
      </c>
      <c r="C144" s="490" t="e">
        <f aca="false">VLOOKUP(B144,Table1[[RefNo]:[Average CnF Price]],8,FALSE())</f>
        <v>#VALUE!</v>
      </c>
      <c r="D144" s="654" t="e">
        <f aca="false">C144+C144*30%</f>
        <v>#VALUE!</v>
      </c>
    </row>
    <row r="145" customFormat="false" ht="15" hidden="true" customHeight="false" outlineLevel="0" collapsed="false">
      <c r="A145" s="437" t="str">
        <f aca="false">Table1[[#This Row],[Name]]</f>
        <v>PE100 REDUCER PN16 DN90/75</v>
      </c>
      <c r="B145" s="437" t="str">
        <f aca="false">Table1[[#This Row],[RefNo]]</f>
        <v>10/0946</v>
      </c>
      <c r="C145" s="490" t="e">
        <f aca="false">VLOOKUP(B145,Table1[[RefNo]:[Average CnF Price]],8,FALSE())</f>
        <v>#VALUE!</v>
      </c>
      <c r="D145" s="654" t="e">
        <f aca="false">C145+C145*30%</f>
        <v>#VALUE!</v>
      </c>
    </row>
    <row r="146" customFormat="false" ht="15" hidden="true" customHeight="false" outlineLevel="0" collapsed="false">
      <c r="A146" s="437" t="str">
        <f aca="false">Table1[[#This Row],[Name]]</f>
        <v>PE100 SADDLE PN16 DN110/32</v>
      </c>
      <c r="B146" s="437" t="str">
        <f aca="false">Table1[[#This Row],[RefNo]]</f>
        <v>10/0718</v>
      </c>
      <c r="C146" s="490" t="e">
        <f aca="false">VLOOKUP(B146,Table1[[RefNo]:[Average CnF Price]],8,FALSE())</f>
        <v>#VALUE!</v>
      </c>
      <c r="D146" s="654" t="e">
        <f aca="false">C146+C146*30%</f>
        <v>#VALUE!</v>
      </c>
    </row>
    <row r="147" customFormat="false" ht="15" hidden="true" customHeight="false" outlineLevel="0" collapsed="false">
      <c r="A147" s="437" t="str">
        <f aca="false">Table1[[#This Row],[Name]]</f>
        <v>PE100 SADDLE PN16 DN110/50</v>
      </c>
      <c r="B147" s="437" t="str">
        <f aca="false">Table1[[#This Row],[RefNo]]</f>
        <v>10/0719</v>
      </c>
      <c r="C147" s="490" t="e">
        <f aca="false">VLOOKUP(B147,Table1[[RefNo]:[Average CnF Price]],8,FALSE())</f>
        <v>#VALUE!</v>
      </c>
      <c r="D147" s="654" t="e">
        <f aca="false">C147+C147*30%</f>
        <v>#VALUE!</v>
      </c>
    </row>
    <row r="148" customFormat="false" ht="15" hidden="true" customHeight="false" outlineLevel="0" collapsed="false">
      <c r="A148" s="437" t="str">
        <f aca="false">Table1[[#This Row],[Name]]</f>
        <v>PE100 SADDLE PN16 DN160/32</v>
      </c>
      <c r="B148" s="437" t="str">
        <f aca="false">Table1[[#This Row],[RefNo]]</f>
        <v>10/0715</v>
      </c>
      <c r="C148" s="490" t="e">
        <f aca="false">VLOOKUP(B148,Table1[[RefNo]:[Average CnF Price]],8,FALSE())</f>
        <v>#VALUE!</v>
      </c>
      <c r="D148" s="654" t="e">
        <f aca="false">C148+C148*30%</f>
        <v>#VALUE!</v>
      </c>
    </row>
    <row r="149" customFormat="false" ht="15" hidden="true" customHeight="false" outlineLevel="0" collapsed="false">
      <c r="A149" s="437" t="str">
        <f aca="false">Table1[[#This Row],[Name]]</f>
        <v>PE100 SADDLE PN16 DN160/63</v>
      </c>
      <c r="B149" s="437" t="str">
        <f aca="false">Table1[[#This Row],[RefNo]]</f>
        <v>10/0716</v>
      </c>
      <c r="C149" s="490" t="e">
        <f aca="false">VLOOKUP(B149,Table1[[RefNo]:[Average CnF Price]],8,FALSE())</f>
        <v>#VALUE!</v>
      </c>
      <c r="D149" s="654" t="e">
        <f aca="false">C149+C149*30%</f>
        <v>#VALUE!</v>
      </c>
    </row>
    <row r="150" customFormat="false" ht="15" hidden="true" customHeight="false" outlineLevel="0" collapsed="false">
      <c r="A150" s="437" t="str">
        <f aca="false">Table1[[#This Row],[Name]]</f>
        <v>PE100 SADDLE PN16 DN200/32</v>
      </c>
      <c r="B150" s="437" t="str">
        <f aca="false">Table1[[#This Row],[RefNo]]</f>
        <v>10/0717</v>
      </c>
      <c r="C150" s="490" t="e">
        <f aca="false">VLOOKUP(B150,Table1[[RefNo]:[Average CnF Price]],8,FALSE())</f>
        <v>#VALUE!</v>
      </c>
      <c r="D150" s="654" t="e">
        <f aca="false">C150+C150*30%</f>
        <v>#VALUE!</v>
      </c>
    </row>
    <row r="151" customFormat="false" ht="15" hidden="true" customHeight="false" outlineLevel="0" collapsed="false">
      <c r="A151" s="437" t="str">
        <f aca="false">Table1[[#This Row],[Name]]</f>
        <v>PE100 SADDLE PN16 DN315/32</v>
      </c>
      <c r="B151" s="437" t="str">
        <f aca="false">Table1[[#This Row],[RefNo]]</f>
        <v>10/0720</v>
      </c>
      <c r="C151" s="490" t="e">
        <f aca="false">VLOOKUP(B151,Table1[[RefNo]:[Average CnF Price]],8,FALSE())</f>
        <v>#VALUE!</v>
      </c>
      <c r="D151" s="654" t="e">
        <f aca="false">C151+C151*30%</f>
        <v>#VALUE!</v>
      </c>
    </row>
    <row r="152" customFormat="false" ht="15" hidden="true" customHeight="false" outlineLevel="0" collapsed="false">
      <c r="A152" s="437" t="str">
        <f aca="false">Table1[[#This Row],[Name]]</f>
        <v>PE100 SADDLE PN16 DN50/25</v>
      </c>
      <c r="B152" s="437" t="str">
        <f aca="false">Table1[[#This Row],[RefNo]]</f>
        <v>10/0714</v>
      </c>
      <c r="C152" s="490" t="e">
        <f aca="false">VLOOKUP(B152,Table1[[RefNo]:[Average CnF Price]],8,FALSE())</f>
        <v>#VALUE!</v>
      </c>
      <c r="D152" s="653" t="e">
        <f aca="false">C152+C152*30%</f>
        <v>#VALUE!</v>
      </c>
    </row>
    <row r="153" customFormat="false" ht="15" hidden="true" customHeight="false" outlineLevel="0" collapsed="false">
      <c r="A153" s="437" t="str">
        <f aca="false">Table1[[#This Row],[Name]]</f>
        <v>PE100 SADDLE PN16 DN63/25</v>
      </c>
      <c r="B153" s="437" t="str">
        <f aca="false">Table1[[#This Row],[RefNo]]</f>
        <v>10/0713</v>
      </c>
      <c r="C153" s="490" t="e">
        <f aca="false">VLOOKUP(B153,Table1[[RefNo]:[Average CnF Price]],8,FALSE())</f>
        <v>#VALUE!</v>
      </c>
      <c r="D153" s="654" t="e">
        <f aca="false">C153+C153*30%</f>
        <v>#VALUE!</v>
      </c>
    </row>
    <row r="154" customFormat="false" ht="15" hidden="true" customHeight="false" outlineLevel="0" collapsed="false">
      <c r="A154" s="437" t="str">
        <f aca="false">Table1[[#This Row],[Name]]</f>
        <v>PE100 SADDLE PN16 DN110/25</v>
      </c>
      <c r="B154" s="437" t="str">
        <f aca="false">Table1[[#This Row],[RefNo]]</f>
        <v>10/0953</v>
      </c>
      <c r="C154" s="490" t="e">
        <f aca="false">VLOOKUP(B154,Table1[[RefNo]:[Average CnF Price]],8,FALSE())</f>
        <v>#VALUE!</v>
      </c>
      <c r="D154" s="654" t="e">
        <f aca="false">C154+C154*30%</f>
        <v>#VALUE!</v>
      </c>
    </row>
    <row r="155" customFormat="false" ht="15" hidden="true" customHeight="false" outlineLevel="0" collapsed="false">
      <c r="A155" s="437" t="str">
        <f aca="false">Table1[[#This Row],[Name]]</f>
        <v>PE100 SADDLE PN16 DN110/32</v>
      </c>
      <c r="B155" s="437" t="str">
        <f aca="false">Table1[[#This Row],[RefNo]]</f>
        <v>10/0972</v>
      </c>
      <c r="C155" s="490" t="e">
        <f aca="false">VLOOKUP(B155,Table1[[RefNo]:[Average CnF Price]],8,FALSE())</f>
        <v>#VALUE!</v>
      </c>
      <c r="D155" s="653" t="e">
        <f aca="false">C155+C155*30%</f>
        <v>#VALUE!</v>
      </c>
    </row>
    <row r="156" customFormat="false" ht="15" hidden="true" customHeight="false" outlineLevel="0" collapsed="false">
      <c r="A156" s="437" t="str">
        <f aca="false">Table1[[#This Row],[Name]]</f>
        <v>PE100 SADDLE PN16 DN110/40</v>
      </c>
      <c r="B156" s="437" t="str">
        <f aca="false">Table1[[#This Row],[RefNo]]</f>
        <v>10/0973</v>
      </c>
      <c r="C156" s="490" t="e">
        <f aca="false">VLOOKUP(B156,Table1[[RefNo]:[Average CnF Price]],8,FALSE())</f>
        <v>#VALUE!</v>
      </c>
      <c r="D156" s="654" t="e">
        <f aca="false">C156+C156*30%</f>
        <v>#VALUE!</v>
      </c>
    </row>
    <row r="157" customFormat="false" ht="15" hidden="true" customHeight="false" outlineLevel="0" collapsed="false">
      <c r="A157" s="437" t="str">
        <f aca="false">Table1[[#This Row],[Name]]</f>
        <v>PE100 SADDLE PN16 DN125/25</v>
      </c>
      <c r="B157" s="437" t="str">
        <f aca="false">Table1[[#This Row],[RefNo]]</f>
        <v>10/0976</v>
      </c>
      <c r="C157" s="490" t="e">
        <f aca="false">VLOOKUP(B157,Table1[[RefNo]:[Average CnF Price]],8,FALSE())</f>
        <v>#VALUE!</v>
      </c>
      <c r="D157" s="653" t="e">
        <f aca="false">C157+C157*30%</f>
        <v>#VALUE!</v>
      </c>
    </row>
    <row r="158" customFormat="false" ht="15" hidden="true" customHeight="false" outlineLevel="0" collapsed="false">
      <c r="A158" s="437" t="str">
        <f aca="false">Table1[[#This Row],[Name]]</f>
        <v>PE100 SADDLE PN16 DN125/32</v>
      </c>
      <c r="B158" s="437" t="str">
        <f aca="false">Table1[[#This Row],[RefNo]]</f>
        <v>10/0977</v>
      </c>
      <c r="C158" s="490" t="e">
        <f aca="false">VLOOKUP(B158,Table1[[RefNo]:[Average CnF Price]],8,FALSE())</f>
        <v>#VALUE!</v>
      </c>
      <c r="D158" s="654" t="e">
        <f aca="false">C158+C158*30%</f>
        <v>#VALUE!</v>
      </c>
    </row>
    <row r="159" customFormat="false" ht="15" hidden="true" customHeight="false" outlineLevel="0" collapsed="false">
      <c r="A159" s="437" t="str">
        <f aca="false">Table1[[#This Row],[Name]]</f>
        <v>PE100 SADDLE PN16 DN200/25</v>
      </c>
      <c r="B159" s="437" t="str">
        <f aca="false">Table1[[#This Row],[RefNo]]</f>
        <v>10/0983</v>
      </c>
      <c r="C159" s="490" t="e">
        <f aca="false">VLOOKUP(B159,Table1[[RefNo]:[Average CnF Price]],8,FALSE())</f>
        <v>#VALUE!</v>
      </c>
      <c r="D159" s="654" t="e">
        <f aca="false">C159+C159*30%</f>
        <v>#VALUE!</v>
      </c>
    </row>
    <row r="160" customFormat="false" ht="15" hidden="true" customHeight="false" outlineLevel="0" collapsed="false">
      <c r="A160" s="437" t="str">
        <f aca="false">Table1[[#This Row],[Name]]</f>
        <v>PE100 SADDLE PN16 DN200/63</v>
      </c>
      <c r="B160" s="437" t="str">
        <f aca="false">Table1[[#This Row],[RefNo]]</f>
        <v>10/0984</v>
      </c>
      <c r="C160" s="490" t="e">
        <f aca="false">VLOOKUP(B160,Table1[[RefNo]:[Average CnF Price]],8,FALSE())</f>
        <v>#VALUE!</v>
      </c>
      <c r="D160" s="654" t="e">
        <f aca="false">C160+C160*30%</f>
        <v>#VALUE!</v>
      </c>
    </row>
    <row r="161" customFormat="false" ht="15" hidden="true" customHeight="false" outlineLevel="0" collapsed="false">
      <c r="A161" s="437" t="str">
        <f aca="false">Table1[[#This Row],[Name]]</f>
        <v>PE100 SADDLE PN16 DN250/32</v>
      </c>
      <c r="B161" s="437" t="str">
        <f aca="false">Table1[[#This Row],[RefNo]]</f>
        <v>10/0987</v>
      </c>
      <c r="C161" s="490" t="e">
        <f aca="false">VLOOKUP(B161,Table1[[RefNo]:[Average CnF Price]],8,FALSE())</f>
        <v>#VALUE!</v>
      </c>
      <c r="D161" s="653" t="e">
        <f aca="false">C161+C161*30%</f>
        <v>#VALUE!</v>
      </c>
    </row>
    <row r="162" customFormat="false" ht="15" hidden="true" customHeight="false" outlineLevel="0" collapsed="false">
      <c r="A162" s="437" t="str">
        <f aca="false">Table1[[#This Row],[Name]]</f>
        <v>PE100 SADDLE PN16 DN63/25</v>
      </c>
      <c r="B162" s="437" t="str">
        <f aca="false">Table1[[#This Row],[RefNo]]</f>
        <v>10/0954</v>
      </c>
      <c r="C162" s="490" t="e">
        <f aca="false">VLOOKUP(B162,Table1[[RefNo]:[Average CnF Price]],8,FALSE())</f>
        <v>#VALUE!</v>
      </c>
      <c r="D162" s="654" t="e">
        <f aca="false">C162+C162*30%</f>
        <v>#VALUE!</v>
      </c>
    </row>
    <row r="163" customFormat="false" ht="15" hidden="true" customHeight="false" outlineLevel="0" collapsed="false">
      <c r="A163" s="437" t="str">
        <f aca="false">Table1[[#This Row],[Name]]</f>
        <v>PE100 SADDLE PN16 DN90/25</v>
      </c>
      <c r="B163" s="437" t="str">
        <f aca="false">Table1[[#This Row],[RefNo]]</f>
        <v>10/0955</v>
      </c>
      <c r="C163" s="490" t="e">
        <f aca="false">VLOOKUP(B163,Table1[[RefNo]:[Average CnF Price]],8,FALSE())</f>
        <v>#VALUE!</v>
      </c>
      <c r="D163" s="654" t="e">
        <f aca="false">C163+C163*30%</f>
        <v>#VALUE!</v>
      </c>
    </row>
    <row r="164" customFormat="false" ht="15" hidden="true" customHeight="false" outlineLevel="0" collapsed="false">
      <c r="A164" s="437" t="str">
        <f aca="false">Table1[[#This Row],[Name]]</f>
        <v>PE100 SADDLE PN16 DN90/32</v>
      </c>
      <c r="B164" s="437" t="str">
        <f aca="false">Table1[[#This Row],[RefNo]]</f>
        <v>10/0969</v>
      </c>
      <c r="C164" s="490" t="e">
        <f aca="false">VLOOKUP(B164,Table1[[RefNo]:[Average CnF Price]],8,FALSE())</f>
        <v>#VALUE!</v>
      </c>
      <c r="D164" s="654" t="e">
        <f aca="false">C164+C164*30%</f>
        <v>#VALUE!</v>
      </c>
    </row>
    <row r="165" customFormat="false" ht="15" hidden="true" customHeight="false" outlineLevel="0" collapsed="false">
      <c r="A165" s="437" t="str">
        <f aca="false">Table1[[#This Row],[Name]]</f>
        <v>PE100 TEE PN10 DN50/20</v>
      </c>
      <c r="B165" s="437" t="str">
        <f aca="false">Table1[[#This Row],[RefNo]]</f>
        <v>10/0738</v>
      </c>
      <c r="C165" s="490" t="e">
        <f aca="false">VLOOKUP(B165,Table1[[RefNo]:[Average CnF Price]],8,FALSE())</f>
        <v>#VALUE!</v>
      </c>
      <c r="D165" s="654" t="e">
        <f aca="false">C165+C165*30%</f>
        <v>#VALUE!</v>
      </c>
    </row>
    <row r="166" customFormat="false" ht="15" hidden="true" customHeight="false" outlineLevel="0" collapsed="false">
      <c r="A166" s="437" t="str">
        <f aca="false">Table1[[#This Row],[Name]]</f>
        <v>PE100 TEE PN10 DN50/25</v>
      </c>
      <c r="B166" s="437" t="str">
        <f aca="false">Table1[[#This Row],[RefNo]]</f>
        <v>10/0739</v>
      </c>
      <c r="C166" s="490" t="e">
        <f aca="false">VLOOKUP(B166,Table1[[RefNo]:[Average CnF Price]],8,FALSE())</f>
        <v>#VALUE!</v>
      </c>
      <c r="D166" s="653" t="e">
        <f aca="false">C166+C166*30%</f>
        <v>#VALUE!</v>
      </c>
    </row>
    <row r="167" customFormat="false" ht="15" hidden="true" customHeight="false" outlineLevel="0" collapsed="false">
      <c r="A167" s="437" t="str">
        <f aca="false">Table1[[#This Row],[Name]]</f>
        <v>PE100 TEE PN16 DN110</v>
      </c>
      <c r="B167" s="437" t="str">
        <f aca="false">Table1[[#This Row],[RefNo]]</f>
        <v>10/0742</v>
      </c>
      <c r="C167" s="490" t="e">
        <f aca="false">VLOOKUP(B167,Table1[[RefNo]:[Average CnF Price]],8,FALSE())</f>
        <v>#VALUE!</v>
      </c>
      <c r="D167" s="654" t="e">
        <f aca="false">C167+C167*30%</f>
        <v>#VALUE!</v>
      </c>
    </row>
    <row r="168" customFormat="false" ht="15" hidden="true" customHeight="false" outlineLevel="0" collapsed="false">
      <c r="A168" s="437" t="str">
        <f aca="false">Table1[[#This Row],[Name]]</f>
        <v>PE100 TEE PN16 DN110/50</v>
      </c>
      <c r="B168" s="437" t="str">
        <f aca="false">Table1[[#This Row],[RefNo]]</f>
        <v>10/0974</v>
      </c>
      <c r="C168" s="490" t="e">
        <f aca="false">VLOOKUP(B168,Table1[[RefNo]:[Average CnF Price]],8,FALSE())</f>
        <v>#VALUE!</v>
      </c>
      <c r="D168" s="654" t="e">
        <f aca="false">C168+C168*30%</f>
        <v>#VALUE!</v>
      </c>
    </row>
    <row r="169" customFormat="false" ht="15" hidden="true" customHeight="false" outlineLevel="0" collapsed="false">
      <c r="A169" s="437" t="str">
        <f aca="false">Table1[[#This Row],[Name]]</f>
        <v>PE100 TEE PN16 DN110/75</v>
      </c>
      <c r="B169" s="437" t="str">
        <f aca="false">Table1[[#This Row],[RefNo]]</f>
        <v>10/0975</v>
      </c>
      <c r="C169" s="490" t="e">
        <f aca="false">VLOOKUP(B169,Table1[[RefNo]:[Average CnF Price]],8,FALSE())</f>
        <v>#VALUE!</v>
      </c>
      <c r="D169" s="654" t="e">
        <f aca="false">C169+C169*30%</f>
        <v>#VALUE!</v>
      </c>
    </row>
    <row r="170" customFormat="false" ht="15" hidden="true" customHeight="false" outlineLevel="0" collapsed="false">
      <c r="A170" s="437" t="str">
        <f aca="false">Table1[[#This Row],[Name]]</f>
        <v>PE100 TEE PN16 DN110/90</v>
      </c>
      <c r="B170" s="437" t="str">
        <f aca="false">Table1[[#This Row],[RefNo]]</f>
        <v>10/0745</v>
      </c>
      <c r="C170" s="490" t="e">
        <f aca="false">VLOOKUP(B170,Table1[[RefNo]:[Average CnF Price]],8,FALSE())</f>
        <v>#VALUE!</v>
      </c>
      <c r="D170" s="654" t="e">
        <f aca="false">C170+C170*30%</f>
        <v>#VALUE!</v>
      </c>
    </row>
    <row r="171" customFormat="false" ht="15" hidden="true" customHeight="false" outlineLevel="0" collapsed="false">
      <c r="A171" s="437" t="str">
        <f aca="false">Table1[[#This Row],[Name]]</f>
        <v>PE100 TEE PN16 DN125</v>
      </c>
      <c r="B171" s="437" t="str">
        <f aca="false">Table1[[#This Row],[RefNo]]</f>
        <v>10/0743</v>
      </c>
      <c r="C171" s="490" t="e">
        <f aca="false">VLOOKUP(B171,Table1[[RefNo]:[Average CnF Price]],8,FALSE())</f>
        <v>#VALUE!</v>
      </c>
      <c r="D171" s="654" t="e">
        <f aca="false">C171+C171*30%</f>
        <v>#VALUE!</v>
      </c>
    </row>
    <row r="172" customFormat="false" ht="15" hidden="true" customHeight="false" outlineLevel="0" collapsed="false">
      <c r="A172" s="437" t="str">
        <f aca="false">Table1[[#This Row],[Name]]</f>
        <v>PE100 TEE PN16 DN125/63</v>
      </c>
      <c r="B172" s="437" t="str">
        <f aca="false">Table1[[#This Row],[RefNo]]</f>
        <v>10/0979</v>
      </c>
      <c r="C172" s="490" t="e">
        <f aca="false">VLOOKUP(B172,Table1[[RefNo]:[Average CnF Price]],8,FALSE())</f>
        <v>#VALUE!</v>
      </c>
      <c r="D172" s="654" t="e">
        <f aca="false">C172+C172*30%</f>
        <v>#VALUE!</v>
      </c>
    </row>
    <row r="173" customFormat="false" ht="15" hidden="true" customHeight="false" outlineLevel="0" collapsed="false">
      <c r="A173" s="437" t="str">
        <f aca="false">Table1[[#This Row],[Name]]</f>
        <v>PE100 TEE PN16 DN125/75</v>
      </c>
      <c r="B173" s="437" t="str">
        <f aca="false">Table1[[#This Row],[RefNo]]</f>
        <v>10/0978</v>
      </c>
      <c r="C173" s="490" t="e">
        <f aca="false">VLOOKUP(B173,Table1[[RefNo]:[Average CnF Price]],8,FALSE())</f>
        <v>#VALUE!</v>
      </c>
      <c r="D173" s="654" t="e">
        <f aca="false">C173+C173*30%</f>
        <v>#VALUE!</v>
      </c>
    </row>
    <row r="174" customFormat="false" ht="15" hidden="true" customHeight="false" outlineLevel="0" collapsed="false">
      <c r="A174" s="437" t="str">
        <f aca="false">Table1[[#This Row],[Name]]</f>
        <v>PE100 TEE PN16 DN125/90</v>
      </c>
      <c r="B174" s="437" t="str">
        <f aca="false">Table1[[#This Row],[RefNo]]</f>
        <v>10/0980</v>
      </c>
      <c r="C174" s="490" t="e">
        <f aca="false">VLOOKUP(B174,Table1[[RefNo]:[Average CnF Price]],8,FALSE())</f>
        <v>#VALUE!</v>
      </c>
      <c r="D174" s="654" t="e">
        <f aca="false">C174+C174*30%</f>
        <v>#VALUE!</v>
      </c>
    </row>
    <row r="175" customFormat="false" ht="15" hidden="true" customHeight="false" outlineLevel="0" collapsed="false">
      <c r="A175" s="437" t="str">
        <f aca="false">Table1[[#This Row],[Name]]</f>
        <v>PE100 TEE PN16 DN160</v>
      </c>
      <c r="B175" s="437" t="str">
        <f aca="false">Table1[[#This Row],[RefNo]]</f>
        <v>10/0744</v>
      </c>
      <c r="C175" s="490" t="e">
        <f aca="false">VLOOKUP(B175,Table1[[RefNo]:[Average CnF Price]],8,FALSE())</f>
        <v>#VALUE!</v>
      </c>
      <c r="D175" s="654" t="e">
        <f aca="false">C175+C175*30%</f>
        <v>#VALUE!</v>
      </c>
    </row>
    <row r="176" customFormat="false" ht="15" hidden="true" customHeight="false" outlineLevel="0" collapsed="false">
      <c r="A176" s="437" t="str">
        <f aca="false">Table1[[#This Row],[Name]]</f>
        <v>PE100 TEE PN16 DN200/110</v>
      </c>
      <c r="B176" s="437" t="str">
        <f aca="false">Table1[[#This Row],[RefNo]]</f>
        <v>10/0981</v>
      </c>
      <c r="C176" s="490" t="e">
        <f aca="false">VLOOKUP(B176,Table1[[RefNo]:[Average CnF Price]],8,FALSE())</f>
        <v>#VALUE!</v>
      </c>
      <c r="D176" s="654" t="e">
        <f aca="false">C176+C176*30%</f>
        <v>#VALUE!</v>
      </c>
    </row>
    <row r="177" customFormat="false" ht="15" hidden="true" customHeight="false" outlineLevel="0" collapsed="false">
      <c r="A177" s="437" t="str">
        <f aca="false">Table1[[#This Row],[Name]]</f>
        <v>PE100 TEE PN16 DN200/125</v>
      </c>
      <c r="B177" s="437" t="str">
        <f aca="false">Table1[[#This Row],[RefNo]]</f>
        <v>10/0982</v>
      </c>
      <c r="C177" s="490" t="e">
        <f aca="false">VLOOKUP(B177,Table1[[RefNo]:[Average CnF Price]],8,FALSE())</f>
        <v>#VALUE!</v>
      </c>
      <c r="D177" s="654" t="e">
        <f aca="false">C177+C177*30%</f>
        <v>#VALUE!</v>
      </c>
    </row>
    <row r="178" customFormat="false" ht="15" hidden="true" customHeight="false" outlineLevel="0" collapsed="false">
      <c r="A178" s="437" t="str">
        <f aca="false">Table1[[#This Row],[Name]]</f>
        <v>PE100 TEE PN16 DN200/90</v>
      </c>
      <c r="B178" s="437" t="str">
        <f aca="false">Table1[[#This Row],[RefNo]]</f>
        <v>10/0986</v>
      </c>
      <c r="C178" s="490" t="e">
        <f aca="false">VLOOKUP(B178,Table1[[RefNo]:[Average CnF Price]],8,FALSE())</f>
        <v>#VALUE!</v>
      </c>
      <c r="D178" s="654" t="e">
        <f aca="false">C178+C178*30%</f>
        <v>#VALUE!</v>
      </c>
    </row>
    <row r="179" customFormat="false" ht="15" hidden="true" customHeight="false" outlineLevel="0" collapsed="false">
      <c r="A179" s="437" t="str">
        <f aca="false">Table1[[#This Row],[Name]]</f>
        <v>PE100 TEE PN16 DN32</v>
      </c>
      <c r="B179" s="437" t="str">
        <f aca="false">Table1[[#This Row],[RefNo]]</f>
        <v>10/0740</v>
      </c>
      <c r="C179" s="490" t="e">
        <f aca="false">VLOOKUP(B179,Table1[[RefNo]:[Average CnF Price]],8,FALSE())</f>
        <v>#VALUE!</v>
      </c>
      <c r="D179" s="654" t="e">
        <f aca="false">C179+C179*30%</f>
        <v>#VALUE!</v>
      </c>
    </row>
    <row r="180" customFormat="false" ht="15" hidden="true" customHeight="false" outlineLevel="0" collapsed="false">
      <c r="A180" s="437" t="str">
        <f aca="false">Table1[[#This Row],[Name]]</f>
        <v>PE100 TEE PN16 DN32/25</v>
      </c>
      <c r="B180" s="437" t="str">
        <f aca="false">Table1[[#This Row],[RefNo]]</f>
        <v>10/0957</v>
      </c>
      <c r="C180" s="490" t="e">
        <f aca="false">VLOOKUP(B180,Table1[[RefNo]:[Average CnF Price]],8,FALSE())</f>
        <v>#VALUE!</v>
      </c>
      <c r="D180" s="654" t="e">
        <f aca="false">C180+C180*30%</f>
        <v>#VALUE!</v>
      </c>
    </row>
    <row r="181" customFormat="false" ht="15" hidden="true" customHeight="false" outlineLevel="0" collapsed="false">
      <c r="A181" s="437" t="str">
        <f aca="false">Table1[[#This Row],[Name]]</f>
        <v>PE100 TEE PN16 DN40</v>
      </c>
      <c r="B181" s="437" t="str">
        <f aca="false">Table1[[#This Row],[RefNo]]</f>
        <v>10/0958</v>
      </c>
      <c r="C181" s="490" t="e">
        <f aca="false">VLOOKUP(B181,Table1[[RefNo]:[Average CnF Price]],8,FALSE())</f>
        <v>#VALUE!</v>
      </c>
      <c r="D181" s="654" t="e">
        <f aca="false">C181+C181*30%</f>
        <v>#VALUE!</v>
      </c>
    </row>
    <row r="182" customFormat="false" ht="15" hidden="true" customHeight="false" outlineLevel="0" collapsed="false">
      <c r="A182" s="437" t="str">
        <f aca="false">Table1[[#This Row],[Name]]</f>
        <v>PE100 TEE PN16 DN40/32</v>
      </c>
      <c r="B182" s="437" t="str">
        <f aca="false">Table1[[#This Row],[RefNo]]</f>
        <v>10/0959</v>
      </c>
      <c r="C182" s="490" t="e">
        <f aca="false">VLOOKUP(B182,Table1[[RefNo]:[Average CnF Price]],8,FALSE())</f>
        <v>#VALUE!</v>
      </c>
      <c r="D182" s="654" t="e">
        <f aca="false">C182+C182*30%</f>
        <v>#VALUE!</v>
      </c>
    </row>
    <row r="183" customFormat="false" ht="15" hidden="true" customHeight="false" outlineLevel="0" collapsed="false">
      <c r="A183" s="437" t="str">
        <f aca="false">Table1[[#This Row],[Name]]</f>
        <v>PE100 TEE PN16 DN50</v>
      </c>
      <c r="B183" s="437" t="str">
        <f aca="false">Table1[[#This Row],[RefNo]]</f>
        <v>10/0960</v>
      </c>
      <c r="C183" s="490" t="e">
        <f aca="false">VLOOKUP(B183,Table1[[RefNo]:[Average CnF Price]],8,FALSE())</f>
        <v>#VALUE!</v>
      </c>
      <c r="D183" s="654" t="e">
        <f aca="false">C183+C183*30%</f>
        <v>#VALUE!</v>
      </c>
    </row>
    <row r="184" customFormat="false" ht="15" hidden="true" customHeight="false" outlineLevel="0" collapsed="false">
      <c r="A184" s="437" t="str">
        <f aca="false">Table1[[#This Row],[Name]]</f>
        <v>PE100 TEE PN16 DN50/25</v>
      </c>
      <c r="B184" s="437" t="str">
        <f aca="false">Table1[[#This Row],[RefNo]]</f>
        <v>10/0961</v>
      </c>
      <c r="C184" s="490" t="e">
        <f aca="false">VLOOKUP(B184,Table1[[RefNo]:[Average CnF Price]],8,FALSE())</f>
        <v>#VALUE!</v>
      </c>
      <c r="D184" s="654" t="e">
        <f aca="false">C184+C184*30%</f>
        <v>#VALUE!</v>
      </c>
    </row>
    <row r="185" customFormat="false" ht="15" hidden="true" customHeight="false" outlineLevel="0" collapsed="false">
      <c r="A185" s="437" t="str">
        <f aca="false">Table1[[#This Row],[Name]]</f>
        <v>PE100 TEE PN16 DN50/25</v>
      </c>
      <c r="B185" s="437" t="str">
        <f aca="false">Table1[[#This Row],[RefNo]]</f>
        <v>10/0965</v>
      </c>
      <c r="C185" s="490" t="e">
        <f aca="false">VLOOKUP(B185,Table1[[RefNo]:[Average CnF Price]],8,FALSE())</f>
        <v>#VALUE!</v>
      </c>
      <c r="D185" s="654" t="e">
        <f aca="false">C185+C185*30%</f>
        <v>#VALUE!</v>
      </c>
    </row>
    <row r="186" customFormat="false" ht="15" hidden="true" customHeight="false" outlineLevel="0" collapsed="false">
      <c r="A186" s="437" t="str">
        <f aca="false">Table1[[#This Row],[Name]]</f>
        <v>PE100 TEE PN16 DN50/32</v>
      </c>
      <c r="B186" s="437" t="str">
        <f aca="false">Table1[[#This Row],[RefNo]]</f>
        <v>10/0962</v>
      </c>
      <c r="C186" s="490" t="e">
        <f aca="false">VLOOKUP(B186,Table1[[RefNo]:[Average CnF Price]],8,FALSE())</f>
        <v>#VALUE!</v>
      </c>
      <c r="D186" s="654" t="e">
        <f aca="false">C186+C186*30%</f>
        <v>#VALUE!</v>
      </c>
    </row>
    <row r="187" customFormat="false" ht="15" hidden="true" customHeight="false" outlineLevel="0" collapsed="false">
      <c r="A187" s="437" t="str">
        <f aca="false">Table1[[#This Row],[Name]]</f>
        <v>PE100 TEE PN16 DN50/32</v>
      </c>
      <c r="B187" s="437" t="str">
        <f aca="false">Table1[[#This Row],[RefNo]]</f>
        <v>10/0966</v>
      </c>
      <c r="C187" s="490" t="e">
        <f aca="false">VLOOKUP(B187,Table1[[RefNo]:[Average CnF Price]],8,FALSE())</f>
        <v>#VALUE!</v>
      </c>
      <c r="D187" s="654" t="e">
        <f aca="false">C187+C187*30%</f>
        <v>#VALUE!</v>
      </c>
    </row>
    <row r="188" customFormat="false" ht="15" hidden="true" customHeight="false" outlineLevel="0" collapsed="false">
      <c r="A188" s="437" t="str">
        <f aca="false">Table1[[#This Row],[Name]]</f>
        <v>PE100 TEE PN16 DN63</v>
      </c>
      <c r="B188" s="437" t="str">
        <f aca="false">Table1[[#This Row],[RefNo]]</f>
        <v>10/0741</v>
      </c>
      <c r="C188" s="490" t="e">
        <f aca="false">VLOOKUP(B188,Table1[[RefNo]:[Average CnF Price]],8,FALSE())</f>
        <v>#VALUE!</v>
      </c>
      <c r="D188" s="654" t="e">
        <f aca="false">C188+C188*30%</f>
        <v>#VALUE!</v>
      </c>
    </row>
    <row r="189" customFormat="false" ht="15" hidden="true" customHeight="false" outlineLevel="0" collapsed="false">
      <c r="A189" s="437" t="str">
        <f aca="false">Table1[[#This Row],[Name]]</f>
        <v>PE100 TEE PN16 DN63/20</v>
      </c>
      <c r="B189" s="437" t="str">
        <f aca="false">Table1[[#This Row],[RefNo]]</f>
        <v>10/0963</v>
      </c>
      <c r="C189" s="490" t="e">
        <f aca="false">VLOOKUP(B189,Table1[[RefNo]:[Average CnF Price]],8,FALSE())</f>
        <v>#VALUE!</v>
      </c>
      <c r="D189" s="654" t="e">
        <f aca="false">C189+C189*30%</f>
        <v>#VALUE!</v>
      </c>
    </row>
    <row r="190" customFormat="false" ht="15" hidden="true" customHeight="false" outlineLevel="0" collapsed="false">
      <c r="A190" s="437" t="str">
        <f aca="false">Table1[[#This Row],[Name]]</f>
        <v>PE100 TEE PN16 DN63/50</v>
      </c>
      <c r="B190" s="437" t="str">
        <f aca="false">Table1[[#This Row],[RefNo]]</f>
        <v>10/0964</v>
      </c>
      <c r="C190" s="490" t="e">
        <f aca="false">VLOOKUP(B190,Table1[[RefNo]:[Average CnF Price]],8,FALSE())</f>
        <v>#VALUE!</v>
      </c>
      <c r="D190" s="654" t="e">
        <f aca="false">C190+C190*30%</f>
        <v>#VALUE!</v>
      </c>
    </row>
    <row r="191" customFormat="false" ht="15" hidden="true" customHeight="false" outlineLevel="0" collapsed="false">
      <c r="A191" s="437" t="str">
        <f aca="false">Table1[[#This Row],[Name]]</f>
        <v>PE100 TEE PN16 DN75</v>
      </c>
      <c r="B191" s="437" t="str">
        <f aca="false">Table1[[#This Row],[RefNo]]</f>
        <v>10/0746</v>
      </c>
      <c r="C191" s="490" t="e">
        <f aca="false">VLOOKUP(B191,Table1[[RefNo]:[Average CnF Price]],8,FALSE())</f>
        <v>#VALUE!</v>
      </c>
      <c r="D191" s="654" t="e">
        <f aca="false">C191+C191*30%</f>
        <v>#VALUE!</v>
      </c>
    </row>
    <row r="192" customFormat="false" ht="15" hidden="true" customHeight="false" outlineLevel="0" collapsed="false">
      <c r="A192" s="437" t="str">
        <f aca="false">Table1[[#This Row],[Name]]</f>
        <v>PE100 TEE PN16 DN75/50</v>
      </c>
      <c r="B192" s="437" t="str">
        <f aca="false">Table1[[#This Row],[RefNo]]</f>
        <v>10/0737</v>
      </c>
      <c r="C192" s="490" t="e">
        <f aca="false">VLOOKUP(B192,Table1[[RefNo]:[Average CnF Price]],8,FALSE())</f>
        <v>#VALUE!</v>
      </c>
      <c r="D192" s="654" t="e">
        <f aca="false">C192+C192*30%</f>
        <v>#VALUE!</v>
      </c>
    </row>
    <row r="193" customFormat="false" ht="15" hidden="true" customHeight="false" outlineLevel="0" collapsed="false">
      <c r="A193" s="437" t="str">
        <f aca="false">Table1[[#This Row],[Name]]</f>
        <v>PE100 TEE PN16 DN75/63</v>
      </c>
      <c r="B193" s="437" t="str">
        <f aca="false">Table1[[#This Row],[RefNo]]</f>
        <v>10/0967</v>
      </c>
      <c r="C193" s="490" t="e">
        <f aca="false">VLOOKUP(B193,Table1[[RefNo]:[Average CnF Price]],8,FALSE())</f>
        <v>#VALUE!</v>
      </c>
      <c r="D193" s="654" t="e">
        <f aca="false">C193+C193*30%</f>
        <v>#VALUE!</v>
      </c>
    </row>
    <row r="194" customFormat="false" ht="15" hidden="true" customHeight="false" outlineLevel="0" collapsed="false">
      <c r="A194" s="437" t="str">
        <f aca="false">Table1[[#This Row],[Name]]</f>
        <v>PE100 TEE PN16 DN90</v>
      </c>
      <c r="B194" s="437" t="str">
        <f aca="false">Table1[[#This Row],[RefNo]]</f>
        <v>10/0968</v>
      </c>
      <c r="C194" s="490" t="e">
        <f aca="false">VLOOKUP(B194,Table1[[RefNo]:[Average CnF Price]],8,FALSE())</f>
        <v>#VALUE!</v>
      </c>
      <c r="D194" s="654" t="e">
        <f aca="false">C194+C194*30%</f>
        <v>#VALUE!</v>
      </c>
    </row>
    <row r="195" customFormat="false" ht="15" hidden="true" customHeight="false" outlineLevel="0" collapsed="false">
      <c r="A195" s="437" t="str">
        <f aca="false">Table1[[#This Row],[Name]]</f>
        <v>PE100 TEE PN16 DN90/50</v>
      </c>
      <c r="B195" s="437" t="str">
        <f aca="false">Table1[[#This Row],[RefNo]]</f>
        <v>10/0970</v>
      </c>
      <c r="C195" s="490" t="e">
        <f aca="false">VLOOKUP(B195,Table1[[RefNo]:[Average CnF Price]],8,FALSE())</f>
        <v>#VALUE!</v>
      </c>
      <c r="D195" s="654" t="e">
        <f aca="false">C195+C195*30%</f>
        <v>#VALUE!</v>
      </c>
    </row>
    <row r="196" customFormat="false" ht="15" hidden="true" customHeight="false" outlineLevel="0" collapsed="false">
      <c r="A196" s="437" t="str">
        <f aca="false">Table1[[#This Row],[Name]]</f>
        <v>PE100 TEE PN16 DN90/75</v>
      </c>
      <c r="B196" s="437" t="str">
        <f aca="false">Table1[[#This Row],[RefNo]]</f>
        <v>10/0971</v>
      </c>
      <c r="C196" s="490" t="e">
        <f aca="false">VLOOKUP(B196,Table1[[RefNo]:[Average CnF Price]],8,FALSE())</f>
        <v>#VALUE!</v>
      </c>
      <c r="D196" s="654" t="e">
        <f aca="false">C196+C196*30%</f>
        <v>#VALUE!</v>
      </c>
    </row>
    <row r="197" customFormat="false" ht="15" hidden="true" customHeight="false" outlineLevel="0" collapsed="false">
      <c r="A197" s="437" t="str">
        <f aca="false">Table1[[#This Row],[Name]]</f>
        <v>PE100 TEE PN25 DN25</v>
      </c>
      <c r="B197" s="437" t="str">
        <f aca="false">Table1[[#This Row],[RefNo]]</f>
        <v>10/0956</v>
      </c>
      <c r="C197" s="490" t="e">
        <f aca="false">VLOOKUP(B197,Table1[[RefNo]:[Average CnF Price]],8,FALSE())</f>
        <v>#VALUE!</v>
      </c>
      <c r="D197" s="654" t="e">
        <f aca="false">C197+C197*30%</f>
        <v>#VALUE!</v>
      </c>
    </row>
    <row r="198" customFormat="false" ht="15" hidden="true" customHeight="false" outlineLevel="0" collapsed="false">
      <c r="A198" s="437" t="str">
        <f aca="false">Table1[[#This Row],[Name]]</f>
        <v>PE100 Pipe DN110, PN10</v>
      </c>
      <c r="B198" s="437" t="str">
        <f aca="false">Table1[[#This Row],[RefNo]]</f>
        <v>11/0463</v>
      </c>
      <c r="C198" s="490" t="e">
        <f aca="false">VLOOKUP(B198,Table1[[RefNo]:[Average CnF Price]],8,FALSE())</f>
        <v>#VALUE!</v>
      </c>
      <c r="D198" s="654" t="e">
        <f aca="false">C198+C198*30%</f>
        <v>#VALUE!</v>
      </c>
    </row>
    <row r="199" customFormat="false" ht="15" hidden="true" customHeight="false" outlineLevel="0" collapsed="false">
      <c r="A199" s="437" t="str">
        <f aca="false">Table1[[#This Row],[Name]]</f>
        <v>PE100 Pipe DN110, PN16</v>
      </c>
      <c r="B199" s="437" t="str">
        <f aca="false">Table1[[#This Row],[RefNo]]</f>
        <v>11/0468</v>
      </c>
      <c r="C199" s="490" t="e">
        <f aca="false">VLOOKUP(B199,Table1[[RefNo]:[Average CnF Price]],8,FALSE())</f>
        <v>#VALUE!</v>
      </c>
      <c r="D199" s="654" t="e">
        <f aca="false">C199+C199*30%</f>
        <v>#VALUE!</v>
      </c>
    </row>
    <row r="200" customFormat="false" ht="15" hidden="true" customHeight="false" outlineLevel="0" collapsed="false">
      <c r="A200" s="437" t="str">
        <f aca="false">Table1[[#This Row],[Name]]</f>
        <v>PE100 Pipe DN110, PN25</v>
      </c>
      <c r="B200" s="437" t="str">
        <f aca="false">Table1[[#This Row],[RefNo]]</f>
        <v>11/0472</v>
      </c>
      <c r="C200" s="490" t="e">
        <f aca="false">VLOOKUP(B200,Table1[[RefNo]:[Average CnF Price]],8,FALSE())</f>
        <v>#VALUE!</v>
      </c>
      <c r="D200" s="654" t="e">
        <f aca="false">C200+C200*30%</f>
        <v>#VALUE!</v>
      </c>
    </row>
    <row r="201" customFormat="false" ht="15" hidden="true" customHeight="false" outlineLevel="0" collapsed="false">
      <c r="A201" s="437" t="str">
        <f aca="false">Table1[[#This Row],[Name]]</f>
        <v>PE100 Pipe DN125, PN10</v>
      </c>
      <c r="B201" s="437" t="str">
        <f aca="false">Table1[[#This Row],[RefNo]]</f>
        <v>11/0471</v>
      </c>
      <c r="C201" s="490" t="e">
        <f aca="false">VLOOKUP(B201,Table1[[RefNo]:[Average CnF Price]],8,FALSE())</f>
        <v>#VALUE!</v>
      </c>
      <c r="D201" s="654" t="e">
        <f aca="false">C201+C201*30%</f>
        <v>#VALUE!</v>
      </c>
    </row>
    <row r="202" customFormat="false" ht="15" hidden="true" customHeight="false" outlineLevel="0" collapsed="false">
      <c r="A202" s="437" t="str">
        <f aca="false">Table1[[#This Row],[Name]]</f>
        <v>PE100 Pipe DN140, PN10</v>
      </c>
      <c r="B202" s="437" t="str">
        <f aca="false">Table1[[#This Row],[RefNo]]</f>
        <v>11/0473</v>
      </c>
      <c r="C202" s="490" t="e">
        <f aca="false">VLOOKUP(B202,Table1[[RefNo]:[Average CnF Price]],8,FALSE())</f>
        <v>#VALUE!</v>
      </c>
      <c r="D202" s="654" t="e">
        <f aca="false">C202+C202*30%</f>
        <v>#VALUE!</v>
      </c>
    </row>
    <row r="203" customFormat="false" ht="15" hidden="true" customHeight="false" outlineLevel="0" collapsed="false">
      <c r="A203" s="437" t="str">
        <f aca="false">Table1[[#This Row],[Name]]</f>
        <v>PE100 Pipe DN160, PN10</v>
      </c>
      <c r="B203" s="437" t="str">
        <f aca="false">Table1[[#This Row],[RefNo]]</f>
        <v>11/0447</v>
      </c>
      <c r="C203" s="490" t="e">
        <f aca="false">VLOOKUP(B203,Table1[[RefNo]:[Average CnF Price]],8,FALSE())</f>
        <v>#VALUE!</v>
      </c>
      <c r="D203" s="654" t="e">
        <f aca="false">C203+C203*30%</f>
        <v>#VALUE!</v>
      </c>
    </row>
    <row r="204" customFormat="false" ht="15" hidden="true" customHeight="false" outlineLevel="0" collapsed="false">
      <c r="A204" s="437" t="str">
        <f aca="false">Table1[[#This Row],[Name]]</f>
        <v>PE100 Pipe DN160, PN16</v>
      </c>
      <c r="B204" s="437" t="str">
        <f aca="false">Table1[[#This Row],[RefNo]]</f>
        <v>11/0474</v>
      </c>
      <c r="C204" s="490" t="e">
        <f aca="false">VLOOKUP(B204,Table1[[RefNo]:[Average CnF Price]],8,FALSE())</f>
        <v>#VALUE!</v>
      </c>
      <c r="D204" s="654" t="e">
        <f aca="false">C204+C204*30%</f>
        <v>#VALUE!</v>
      </c>
    </row>
    <row r="205" customFormat="false" ht="15" hidden="true" customHeight="false" outlineLevel="0" collapsed="false">
      <c r="A205" s="437" t="str">
        <f aca="false">Table1[[#This Row],[Name]]</f>
        <v>PE100 Pipe DN200, PN10</v>
      </c>
      <c r="B205" s="437" t="str">
        <f aca="false">Table1[[#This Row],[RefNo]]</f>
        <v>11/0448</v>
      </c>
      <c r="C205" s="490" t="e">
        <f aca="false">VLOOKUP(B205,Table1[[RefNo]:[Average CnF Price]],8,FALSE())</f>
        <v>#VALUE!</v>
      </c>
      <c r="D205" s="654" t="e">
        <f aca="false">C205+C205*30%</f>
        <v>#VALUE!</v>
      </c>
    </row>
    <row r="206" customFormat="false" ht="15" hidden="true" customHeight="false" outlineLevel="0" collapsed="false">
      <c r="A206" s="437" t="str">
        <f aca="false">Table1[[#This Row],[Name]]</f>
        <v>PE100 Pipe DN200, PN16</v>
      </c>
      <c r="B206" s="437" t="str">
        <f aca="false">Table1[[#This Row],[RefNo]]</f>
        <v>11/0451</v>
      </c>
      <c r="C206" s="490" t="e">
        <f aca="false">VLOOKUP(B206,Table1[[RefNo]:[Average CnF Price]],8,FALSE())</f>
        <v>#VALUE!</v>
      </c>
      <c r="D206" s="654" t="e">
        <f aca="false">C206+C206*30%</f>
        <v>#VALUE!</v>
      </c>
    </row>
    <row r="207" customFormat="false" ht="15" hidden="true" customHeight="false" outlineLevel="0" collapsed="false">
      <c r="A207" s="437" t="str">
        <f aca="false">Table1[[#This Row],[Name]]</f>
        <v>PE100 Pipe DN225, PN10</v>
      </c>
      <c r="B207" s="437" t="str">
        <f aca="false">Table1[[#This Row],[RefNo]]</f>
        <v>11/0469</v>
      </c>
      <c r="C207" s="490" t="e">
        <f aca="false">VLOOKUP(B207,Table1[[RefNo]:[Average CnF Price]],8,FALSE())</f>
        <v>#VALUE!</v>
      </c>
      <c r="D207" s="654" t="e">
        <f aca="false">C207+C207*30%</f>
        <v>#VALUE!</v>
      </c>
    </row>
    <row r="208" customFormat="false" ht="15" hidden="true" customHeight="false" outlineLevel="0" collapsed="false">
      <c r="A208" s="437" t="str">
        <f aca="false">Table1[[#This Row],[Name]]</f>
        <v>PE100 Pipe DN25, PN10</v>
      </c>
      <c r="B208" s="437" t="str">
        <f aca="false">Table1[[#This Row],[RefNo]]</f>
        <v>11/0453</v>
      </c>
      <c r="C208" s="490" t="e">
        <f aca="false">VLOOKUP(B208,Table1[[RefNo]:[Average CnF Price]],8,FALSE())</f>
        <v>#VALUE!</v>
      </c>
      <c r="D208" s="654" t="e">
        <f aca="false">C208+C208*30%</f>
        <v>#VALUE!</v>
      </c>
    </row>
    <row r="209" customFormat="false" ht="15" hidden="true" customHeight="false" outlineLevel="0" collapsed="false">
      <c r="A209" s="437" t="str">
        <f aca="false">Table1[[#This Row],[Name]]</f>
        <v>PE100 Pipe DN25, PN16</v>
      </c>
      <c r="B209" s="437" t="str">
        <f aca="false">Table1[[#This Row],[RefNo]]</f>
        <v>11/0457</v>
      </c>
      <c r="C209" s="490" t="e">
        <f aca="false">VLOOKUP(B209,Table1[[RefNo]:[Average CnF Price]],8,FALSE())</f>
        <v>#VALUE!</v>
      </c>
      <c r="D209" s="654" t="e">
        <f aca="false">C209+C209*30%</f>
        <v>#VALUE!</v>
      </c>
    </row>
    <row r="210" customFormat="false" ht="15" hidden="true" customHeight="false" outlineLevel="0" collapsed="false">
      <c r="A210" s="437" t="str">
        <f aca="false">Table1[[#This Row],[Name]]</f>
        <v>PE100 Pipe DN250, PN10</v>
      </c>
      <c r="B210" s="437" t="str">
        <f aca="false">Table1[[#This Row],[RefNo]]</f>
        <v>11/0450</v>
      </c>
      <c r="C210" s="490" t="e">
        <f aca="false">VLOOKUP(B210,Table1[[RefNo]:[Average CnF Price]],8,FALSE())</f>
        <v>#VALUE!</v>
      </c>
      <c r="D210" s="654" t="e">
        <f aca="false">C210+C210*30%</f>
        <v>#VALUE!</v>
      </c>
    </row>
    <row r="211" customFormat="false" ht="15" hidden="true" customHeight="false" outlineLevel="0" collapsed="false">
      <c r="A211" s="437" t="str">
        <f aca="false">Table1[[#This Row],[Name]]</f>
        <v>PE100 Pipe DN250, PN16</v>
      </c>
      <c r="B211" s="437" t="str">
        <f aca="false">Table1[[#This Row],[RefNo]]</f>
        <v>11/0452</v>
      </c>
      <c r="C211" s="490" t="e">
        <f aca="false">VLOOKUP(B211,Table1[[RefNo]:[Average CnF Price]],8,FALSE())</f>
        <v>#VALUE!</v>
      </c>
      <c r="D211" s="654" t="e">
        <f aca="false">C211+C211*30%</f>
        <v>#VALUE!</v>
      </c>
    </row>
    <row r="212" customFormat="false" ht="15" hidden="true" customHeight="false" outlineLevel="0" collapsed="false">
      <c r="A212" s="437" t="str">
        <f aca="false">Table1[[#This Row],[Name]]</f>
        <v>PE100 Pipe DN315, PN10</v>
      </c>
      <c r="B212" s="437" t="str">
        <f aca="false">Table1[[#This Row],[RefNo]]</f>
        <v>11/0449</v>
      </c>
      <c r="C212" s="490" t="e">
        <f aca="false">VLOOKUP(B212,Table1[[RefNo]:[Average CnF Price]],8,FALSE())</f>
        <v>#VALUE!</v>
      </c>
      <c r="D212" s="654" t="e">
        <f aca="false">C212+C212*30%</f>
        <v>#VALUE!</v>
      </c>
    </row>
    <row r="213" customFormat="false" ht="15" hidden="true" customHeight="false" outlineLevel="0" collapsed="false">
      <c r="A213" s="437" t="str">
        <f aca="false">Table1[[#This Row],[Name]]</f>
        <v>PE100 Pipe DN32, PN10</v>
      </c>
      <c r="B213" s="437" t="str">
        <f aca="false">Table1[[#This Row],[RefNo]]</f>
        <v>11/0470</v>
      </c>
      <c r="C213" s="490" t="e">
        <f aca="false">VLOOKUP(B213,Table1[[RefNo]:[Average CnF Price]],8,FALSE())</f>
        <v>#VALUE!</v>
      </c>
      <c r="D213" s="654" t="e">
        <f aca="false">C213+C213*30%</f>
        <v>#VALUE!</v>
      </c>
    </row>
    <row r="214" customFormat="false" ht="15" hidden="true" customHeight="false" outlineLevel="0" collapsed="false">
      <c r="A214" s="437" t="str">
        <f aca="false">Table1[[#This Row],[Name]]</f>
        <v>PE100 Pipe DN32, PN16</v>
      </c>
      <c r="B214" s="437" t="str">
        <f aca="false">Table1[[#This Row],[RefNo]]</f>
        <v>11/0460</v>
      </c>
      <c r="C214" s="490" t="e">
        <f aca="false">VLOOKUP(B214,Table1[[RefNo]:[Average CnF Price]],8,FALSE())</f>
        <v>#VALUE!</v>
      </c>
      <c r="D214" s="654" t="e">
        <f aca="false">C214+C214*30%</f>
        <v>#VALUE!</v>
      </c>
    </row>
    <row r="215" customFormat="false" ht="15" hidden="true" customHeight="false" outlineLevel="0" collapsed="false">
      <c r="A215" s="437" t="str">
        <f aca="false">Table1[[#This Row],[Name]]</f>
        <v>PE100 Pipe DN40, PN10</v>
      </c>
      <c r="B215" s="437" t="str">
        <f aca="false">Table1[[#This Row],[RefNo]]</f>
        <v>11/0475</v>
      </c>
      <c r="C215" s="490" t="e">
        <f aca="false">VLOOKUP(B215,Table1[[RefNo]:[Average CnF Price]],8,FALSE())</f>
        <v>#VALUE!</v>
      </c>
      <c r="D215" s="654" t="e">
        <f aca="false">C215+C215*30%</f>
        <v>#VALUE!</v>
      </c>
    </row>
    <row r="216" customFormat="false" ht="15" hidden="true" customHeight="false" outlineLevel="0" collapsed="false">
      <c r="A216" s="437" t="str">
        <f aca="false">Table1[[#This Row],[Name]]</f>
        <v>PE100 Pipe DN40, PN16</v>
      </c>
      <c r="B216" s="437" t="str">
        <f aca="false">Table1[[#This Row],[RefNo]]</f>
        <v>11/0462</v>
      </c>
      <c r="C216" s="490" t="e">
        <f aca="false">VLOOKUP(B216,Table1[[RefNo]:[Average CnF Price]],8,FALSE())</f>
        <v>#VALUE!</v>
      </c>
      <c r="D216" s="654" t="e">
        <f aca="false">C216+C216*30%</f>
        <v>#VALUE!</v>
      </c>
    </row>
    <row r="217" customFormat="false" ht="15" hidden="true" customHeight="false" outlineLevel="0" collapsed="false">
      <c r="A217" s="437" t="str">
        <f aca="false">Table1[[#This Row],[Name]]</f>
        <v>PE100 Pipe DN50, PN10</v>
      </c>
      <c r="B217" s="437" t="str">
        <f aca="false">Table1[[#This Row],[RefNo]]</f>
        <v>11/0465</v>
      </c>
      <c r="C217" s="490" t="e">
        <f aca="false">VLOOKUP(B217,Table1[[RefNo]:[Average CnF Price]],8,FALSE())</f>
        <v>#VALUE!</v>
      </c>
      <c r="D217" s="654" t="e">
        <f aca="false">C217+C217*30%</f>
        <v>#VALUE!</v>
      </c>
    </row>
    <row r="218" customFormat="false" ht="15" hidden="true" customHeight="false" outlineLevel="0" collapsed="false">
      <c r="A218" s="437" t="str">
        <f aca="false">Table1[[#This Row],[Name]]</f>
        <v>PE100 Pipe DN50, PN16</v>
      </c>
      <c r="B218" s="437" t="str">
        <f aca="false">Table1[[#This Row],[RefNo]]</f>
        <v>11/0466</v>
      </c>
      <c r="C218" s="490" t="e">
        <f aca="false">VLOOKUP(B218,Table1[[RefNo]:[Average CnF Price]],8,FALSE())</f>
        <v>#VALUE!</v>
      </c>
      <c r="D218" s="654" t="e">
        <f aca="false">C218+C218*30%</f>
        <v>#VALUE!</v>
      </c>
    </row>
    <row r="219" customFormat="false" ht="15" hidden="true" customHeight="false" outlineLevel="0" collapsed="false">
      <c r="A219" s="437" t="str">
        <f aca="false">Table1[[#This Row],[Name]]</f>
        <v>PE100 Pipe DN50, PN20</v>
      </c>
      <c r="B219" s="437" t="str">
        <f aca="false">Table1[[#This Row],[RefNo]]</f>
        <v>11/0467</v>
      </c>
      <c r="C219" s="490" t="e">
        <f aca="false">VLOOKUP(B219,Table1[[RefNo]:[Average CnF Price]],8,FALSE())</f>
        <v>#VALUE!</v>
      </c>
      <c r="D219" s="654" t="e">
        <f aca="false">C219+C219*30%</f>
        <v>#VALUE!</v>
      </c>
    </row>
    <row r="220" customFormat="false" ht="15" hidden="true" customHeight="false" outlineLevel="0" collapsed="false">
      <c r="A220" s="437" t="str">
        <f aca="false">Table1[[#This Row],[Name]]</f>
        <v>PE100 Pipe DN63, PN10</v>
      </c>
      <c r="B220" s="437" t="str">
        <f aca="false">Table1[[#This Row],[RefNo]]</f>
        <v>11/0454</v>
      </c>
      <c r="C220" s="490" t="e">
        <f aca="false">VLOOKUP(B220,Table1[[RefNo]:[Average CnF Price]],8,FALSE())</f>
        <v>#VALUE!</v>
      </c>
      <c r="D220" s="654" t="e">
        <f aca="false">C220+C220*30%</f>
        <v>#VALUE!</v>
      </c>
    </row>
    <row r="221" customFormat="false" ht="15" hidden="true" customHeight="false" outlineLevel="0" collapsed="false">
      <c r="A221" s="437" t="str">
        <f aca="false">Table1[[#This Row],[Name]]</f>
        <v>PE100 Pipe DN63, PN16</v>
      </c>
      <c r="B221" s="437" t="str">
        <f aca="false">Table1[[#This Row],[RefNo]]</f>
        <v>11/0458</v>
      </c>
      <c r="C221" s="490" t="e">
        <f aca="false">VLOOKUP(B221,Table1[[RefNo]:[Average CnF Price]],8,FALSE())</f>
        <v>#VALUE!</v>
      </c>
      <c r="D221" s="654" t="e">
        <f aca="false">C221+C221*30%</f>
        <v>#VALUE!</v>
      </c>
    </row>
    <row r="222" customFormat="false" ht="15" hidden="true" customHeight="false" outlineLevel="0" collapsed="false">
      <c r="A222" s="437" t="str">
        <f aca="false">Table1[[#This Row],[Name]]</f>
        <v>PE100 Pipe DN63, PN20</v>
      </c>
      <c r="B222" s="437" t="str">
        <f aca="false">Table1[[#This Row],[RefNo]]</f>
        <v>11/0461</v>
      </c>
      <c r="C222" s="490" t="e">
        <f aca="false">VLOOKUP(B222,Table1[[RefNo]:[Average CnF Price]],8,FALSE())</f>
        <v>#VALUE!</v>
      </c>
      <c r="D222" s="654" t="e">
        <f aca="false">C222+C222*30%</f>
        <v>#VALUE!</v>
      </c>
    </row>
    <row r="223" customFormat="false" ht="15" hidden="true" customHeight="false" outlineLevel="0" collapsed="false">
      <c r="A223" s="437" t="str">
        <f aca="false">Table1[[#This Row],[Name]]</f>
        <v>PE100 Pipe DN75, PN10</v>
      </c>
      <c r="B223" s="437" t="str">
        <f aca="false">Table1[[#This Row],[RefNo]]</f>
        <v>11/0455</v>
      </c>
      <c r="C223" s="490" t="e">
        <f aca="false">VLOOKUP(B223,Table1[[RefNo]:[Average CnF Price]],8,FALSE())</f>
        <v>#VALUE!</v>
      </c>
      <c r="D223" s="654" t="e">
        <f aca="false">C223+C223*30%</f>
        <v>#VALUE!</v>
      </c>
    </row>
    <row r="224" customFormat="false" ht="15" hidden="true" customHeight="false" outlineLevel="0" collapsed="false">
      <c r="A224" s="437" t="str">
        <f aca="false">Table1[[#This Row],[Name]]</f>
        <v>PE100 Pipe DN75, PN16</v>
      </c>
      <c r="B224" s="437" t="str">
        <f aca="false">Table1[[#This Row],[RefNo]]</f>
        <v>11/0464</v>
      </c>
      <c r="C224" s="490" t="e">
        <f aca="false">VLOOKUP(B224,Table1[[RefNo]:[Average CnF Price]],8,FALSE())</f>
        <v>#VALUE!</v>
      </c>
      <c r="D224" s="654" t="e">
        <f aca="false">C224+C224*30%</f>
        <v>#VALUE!</v>
      </c>
    </row>
    <row r="225" customFormat="false" ht="15" hidden="true" customHeight="false" outlineLevel="0" collapsed="false">
      <c r="A225" s="437" t="str">
        <f aca="false">Table1[[#This Row],[Name]]</f>
        <v>PE100 Pipe DN90, PN10</v>
      </c>
      <c r="B225" s="437" t="str">
        <f aca="false">Table1[[#This Row],[RefNo]]</f>
        <v>11/0456</v>
      </c>
      <c r="C225" s="490" t="e">
        <f aca="false">VLOOKUP(B225,Table1[[RefNo]:[Average CnF Price]],8,FALSE())</f>
        <v>#VALUE!</v>
      </c>
      <c r="D225" s="654" t="e">
        <f aca="false">C225+C225*30%</f>
        <v>#VALUE!</v>
      </c>
    </row>
    <row r="226" customFormat="false" ht="15" hidden="true" customHeight="false" outlineLevel="0" collapsed="false">
      <c r="A226" s="437" t="str">
        <f aca="false">Table1[[#This Row],[Name]]</f>
        <v>PE100 Pipe DN90, PN16</v>
      </c>
      <c r="B226" s="437" t="str">
        <f aca="false">Table1[[#This Row],[RefNo]]</f>
        <v>11/0459</v>
      </c>
      <c r="C226" s="490" t="e">
        <f aca="false">VLOOKUP(B226,Table1[[RefNo]:[Average CnF Price]],8,FALSE())</f>
        <v>#VALUE!</v>
      </c>
      <c r="D226" s="653" t="e">
        <f aca="false">C226+C226*30%</f>
        <v>#VALUE!</v>
      </c>
    </row>
    <row r="227" customFormat="false" ht="15" hidden="true" customHeight="false" outlineLevel="0" collapsed="false">
      <c r="A227" s="437" t="str">
        <f aca="false">Table1[[#This Row],[Name]]</f>
        <v>PE100 Pipe DN90, PN25</v>
      </c>
      <c r="B227" s="437" t="str">
        <f aca="false">Table1[[#This Row],[RefNo]]</f>
        <v>11/0510</v>
      </c>
      <c r="C227" s="490" t="e">
        <f aca="false">VLOOKUP(B227,Table1[[RefNo]:[Average CnF Price]],8,FALSE())</f>
        <v>#VALUE!</v>
      </c>
      <c r="D227" s="653" t="e">
        <f aca="false">C227+C227*30%</f>
        <v>#VALUE!</v>
      </c>
    </row>
    <row r="228" customFormat="false" ht="15" hidden="true" customHeight="false" outlineLevel="0" collapsed="false">
      <c r="A228" s="437" t="n">
        <f aca="false">Table1[[#This Row],[Name]]</f>
        <v>0</v>
      </c>
      <c r="B228" s="437" t="n">
        <f aca="false">Table1[[#This Row],[RefNo]]</f>
        <v>0</v>
      </c>
      <c r="C228" s="490" t="e">
        <f aca="false">VLOOKUP(B228,Table1[[RefNo]:[Average CnF Price]],8,FALSE())</f>
        <v>#VALUE!</v>
      </c>
      <c r="D228" s="654" t="e">
        <f aca="false">C228+C228*30%</f>
        <v>#VALUE!</v>
      </c>
    </row>
    <row r="229" customFormat="false" ht="15" hidden="true" customHeight="false" outlineLevel="0" collapsed="false">
      <c r="A229" s="437" t="n">
        <f aca="false">Table1[[#This Row],[Name]]</f>
        <v>0</v>
      </c>
      <c r="B229" s="437" t="str">
        <f aca="false">Table1[[#This Row],[RefNo]]</f>
        <v>10/0693</v>
      </c>
      <c r="C229" s="490" t="e">
        <f aca="false">VLOOKUP(B229,Table1[[RefNo]:[Average CnF Price]],8,FALSE())</f>
        <v>#VALUE!</v>
      </c>
      <c r="D229" s="654" t="e">
        <f aca="false">C229+C229*30%</f>
        <v>#VALUE!</v>
      </c>
    </row>
    <row r="230" customFormat="false" ht="15" hidden="true" customHeight="false" outlineLevel="0" collapsed="false">
      <c r="A230" s="437" t="n">
        <f aca="false">Table1[[#This Row],[Name]]</f>
        <v>0</v>
      </c>
      <c r="B230" s="437" t="n">
        <f aca="false">Table1[[#This Row],[RefNo]]</f>
        <v>0</v>
      </c>
      <c r="C230" s="490" t="e">
        <f aca="false">VLOOKUP(B230,Table1[[RefNo]:[Average CnF Price]],8,FALSE())</f>
        <v>#VALUE!</v>
      </c>
      <c r="D230" s="653" t="e">
        <f aca="false">C230+C230*30%</f>
        <v>#VALUE!</v>
      </c>
    </row>
    <row r="231" customFormat="false" ht="15" hidden="true" customHeight="false" outlineLevel="0" collapsed="false">
      <c r="A231" s="437" t="n">
        <f aca="false">Table1[[#This Row],[Name]]</f>
        <v>0</v>
      </c>
      <c r="B231" s="437" t="n">
        <f aca="false">Table1[[#This Row],[RefNo]]</f>
        <v>0</v>
      </c>
      <c r="C231" s="490" t="e">
        <f aca="false">VLOOKUP(B231,Table1[[RefNo]:[Average CnF Price]],8,FALSE())</f>
        <v>#VALUE!</v>
      </c>
      <c r="D231" s="654" t="e">
        <f aca="false">C231+C231*30%</f>
        <v>#VALUE!</v>
      </c>
    </row>
    <row r="232" customFormat="false" ht="15" hidden="true" customHeight="false" outlineLevel="0" collapsed="false">
      <c r="A232" s="437" t="n">
        <f aca="false">Table1[[#This Row],[Name]]</f>
        <v>0</v>
      </c>
      <c r="B232" s="437" t="n">
        <f aca="false">Table1[[#This Row],[RefNo]]</f>
        <v>0</v>
      </c>
      <c r="C232" s="490" t="e">
        <f aca="false">VLOOKUP(B232,Table1[[RefNo]:[Average CnF Price]],8,FALSE())</f>
        <v>#VALUE!</v>
      </c>
      <c r="D232" s="654" t="e">
        <f aca="false">C232+C232*30%</f>
        <v>#VALUE!</v>
      </c>
    </row>
    <row r="233" customFormat="false" ht="15" hidden="true" customHeight="false" outlineLevel="0" collapsed="false">
      <c r="A233" s="437" t="n">
        <f aca="false">Table1[[#This Row],[Name]]</f>
        <v>0</v>
      </c>
      <c r="B233" s="437" t="n">
        <f aca="false">Table1[[#This Row],[RefNo]]</f>
        <v>0</v>
      </c>
      <c r="C233" s="490" t="e">
        <f aca="false">VLOOKUP(B233,Table1[[RefNo]:[Average CnF Price]],8,FALSE())</f>
        <v>#VALUE!</v>
      </c>
      <c r="D233" s="654" t="e">
        <f aca="false">C233+C233*30%</f>
        <v>#VALUE!</v>
      </c>
    </row>
    <row r="234" customFormat="false" ht="15" hidden="true" customHeight="false" outlineLevel="0" collapsed="false">
      <c r="A234" s="437" t="n">
        <f aca="false">Table1[[#This Row],[Name]]</f>
        <v>0</v>
      </c>
      <c r="B234" s="437" t="n">
        <f aca="false">Table1[[#This Row],[RefNo]]</f>
        <v>0</v>
      </c>
      <c r="C234" s="490" t="e">
        <f aca="false">VLOOKUP(B234,Table1[[RefNo]:[Average CnF Price]],8,FALSE())</f>
        <v>#VALUE!</v>
      </c>
      <c r="D234" s="654" t="e">
        <f aca="false">C234+C234*30%</f>
        <v>#VALUE!</v>
      </c>
    </row>
    <row r="235" customFormat="false" ht="15" hidden="true" customHeight="false" outlineLevel="0" collapsed="false">
      <c r="A235" s="437" t="n">
        <f aca="false">Table1[[#This Row],[Name]]</f>
        <v>0</v>
      </c>
      <c r="B235" s="437" t="n">
        <f aca="false">Table1[[#This Row],[RefNo]]</f>
        <v>0</v>
      </c>
      <c r="C235" s="490" t="e">
        <f aca="false">VLOOKUP(B235,Table1[[RefNo]:[Average CnF Price]],8,FALSE())</f>
        <v>#VALUE!</v>
      </c>
      <c r="D235" s="654" t="e">
        <f aca="false">C235+C235*30%</f>
        <v>#VALUE!</v>
      </c>
    </row>
    <row r="236" customFormat="false" ht="15" hidden="true" customHeight="false" outlineLevel="0" collapsed="false">
      <c r="A236" s="437" t="n">
        <f aca="false">Table1[[#This Row],[Name]]</f>
        <v>0</v>
      </c>
      <c r="B236" s="437" t="n">
        <f aca="false">Table1[[#This Row],[RefNo]]</f>
        <v>0</v>
      </c>
      <c r="C236" s="490" t="e">
        <f aca="false">VLOOKUP(B236,Table1[[RefNo]:[Average CnF Price]],8,FALSE())</f>
        <v>#VALUE!</v>
      </c>
      <c r="D236" s="654" t="e">
        <f aca="false">C236+C236*30%</f>
        <v>#VALUE!</v>
      </c>
    </row>
    <row r="237" customFormat="false" ht="15" hidden="true" customHeight="false" outlineLevel="0" collapsed="false">
      <c r="A237" s="437" t="n">
        <f aca="false">Table1[[#This Row],[Name]]</f>
        <v>0</v>
      </c>
      <c r="B237" s="437" t="n">
        <f aca="false">Table1[[#This Row],[RefNo]]</f>
        <v>0</v>
      </c>
      <c r="C237" s="490" t="e">
        <f aca="false">VLOOKUP(B237,Table1[[RefNo]:[Average CnF Price]],8,FALSE())</f>
        <v>#VALUE!</v>
      </c>
      <c r="D237" s="654" t="e">
        <f aca="false">C237+C237*30%</f>
        <v>#VALUE!</v>
      </c>
    </row>
    <row r="238" customFormat="false" ht="15" hidden="true" customHeight="false" outlineLevel="0" collapsed="false">
      <c r="A238" s="437" t="n">
        <f aca="false">Table1[[#This Row],[Name]]</f>
        <v>0</v>
      </c>
      <c r="B238" s="437" t="n">
        <f aca="false">Table1[[#This Row],[RefNo]]</f>
        <v>0</v>
      </c>
      <c r="C238" s="490" t="e">
        <f aca="false">VLOOKUP(B238,Table1[[RefNo]:[Average CnF Price]],8,FALSE())</f>
        <v>#VALUE!</v>
      </c>
      <c r="D238" s="653" t="e">
        <f aca="false">C238+C238*30%</f>
        <v>#VALUE!</v>
      </c>
    </row>
    <row r="239" customFormat="false" ht="15" hidden="true" customHeight="false" outlineLevel="0" collapsed="false">
      <c r="A239" s="437" t="n">
        <f aca="false">Table1[[#This Row],[Name]]</f>
        <v>0</v>
      </c>
      <c r="B239" s="437" t="n">
        <f aca="false">Table1[[#This Row],[RefNo]]</f>
        <v>0</v>
      </c>
      <c r="C239" s="490" t="e">
        <f aca="false">VLOOKUP(B239,Table1[[RefNo]:[Average CnF Price]],8,FALSE())</f>
        <v>#VALUE!</v>
      </c>
      <c r="D239" s="653" t="e">
        <f aca="false">C239+C239*30%</f>
        <v>#VALUE!</v>
      </c>
    </row>
    <row r="240" customFormat="false" ht="15" hidden="true" customHeight="false" outlineLevel="0" collapsed="false">
      <c r="A240" s="437" t="n">
        <f aca="false">Table1[[#This Row],[Name]]</f>
        <v>0</v>
      </c>
      <c r="B240" s="437" t="n">
        <f aca="false">Table1[[#This Row],[RefNo]]</f>
        <v>0</v>
      </c>
      <c r="C240" s="490" t="e">
        <f aca="false">VLOOKUP(B240,Table1[[RefNo]:[Average CnF Price]],8,FALSE())</f>
        <v>#VALUE!</v>
      </c>
      <c r="D240" s="654" t="e">
        <f aca="false">C240+C240*30%</f>
        <v>#VALUE!</v>
      </c>
    </row>
    <row r="241" customFormat="false" ht="15" hidden="true" customHeight="false" outlineLevel="0" collapsed="false">
      <c r="A241" s="437" t="n">
        <f aca="false">Table1[[#This Row],[Name]]</f>
        <v>0</v>
      </c>
      <c r="B241" s="437" t="n">
        <f aca="false">Table1[[#This Row],[RefNo]]</f>
        <v>0</v>
      </c>
      <c r="C241" s="490" t="e">
        <f aca="false">VLOOKUP(B241,Table1[[RefNo]:[Average CnF Price]],8,FALSE())</f>
        <v>#VALUE!</v>
      </c>
      <c r="D241" s="654" t="e">
        <f aca="false">C241+C241*30%</f>
        <v>#VALUE!</v>
      </c>
    </row>
    <row r="242" customFormat="false" ht="15" hidden="true" customHeight="false" outlineLevel="0" collapsed="false">
      <c r="A242" s="437" t="n">
        <f aca="false">Table1[[#This Row],[Name]]</f>
        <v>0</v>
      </c>
      <c r="B242" s="437" t="n">
        <f aca="false">Table1[[#This Row],[RefNo]]</f>
        <v>0</v>
      </c>
      <c r="C242" s="490" t="e">
        <f aca="false">VLOOKUP(B242,Table1[[RefNo]:[Average CnF Price]],8,FALSE())</f>
        <v>#VALUE!</v>
      </c>
      <c r="D242" s="654" t="e">
        <f aca="false">C242+C242*30%</f>
        <v>#VALUE!</v>
      </c>
    </row>
    <row r="243" customFormat="false" ht="15" hidden="true" customHeight="false" outlineLevel="0" collapsed="false">
      <c r="A243" s="437" t="n">
        <f aca="false">Table1[[#This Row],[Name]]</f>
        <v>0</v>
      </c>
      <c r="B243" s="437" t="n">
        <f aca="false">Table1[[#This Row],[RefNo]]</f>
        <v>0</v>
      </c>
      <c r="C243" s="490" t="e">
        <f aca="false">VLOOKUP(B243,Table1[[RefNo]:[Average CnF Price]],8,FALSE())</f>
        <v>#VALUE!</v>
      </c>
      <c r="D243" s="653" t="e">
        <f aca="false">C243+C243*30%</f>
        <v>#VALUE!</v>
      </c>
    </row>
    <row r="244" customFormat="false" ht="15" hidden="true" customHeight="false" outlineLevel="0" collapsed="false">
      <c r="A244" s="437" t="n">
        <f aca="false">Table1[[#This Row],[Name]]</f>
        <v>0</v>
      </c>
      <c r="B244" s="437" t="n">
        <f aca="false">Table1[[#This Row],[RefNo]]</f>
        <v>0</v>
      </c>
      <c r="C244" s="490" t="e">
        <f aca="false">VLOOKUP(B244,Table1[[RefNo]:[Average CnF Price]],8,FALSE())</f>
        <v>#VALUE!</v>
      </c>
      <c r="D244" s="654" t="e">
        <f aca="false">C244+C244*30%</f>
        <v>#VALUE!</v>
      </c>
    </row>
    <row r="245" customFormat="false" ht="15" hidden="true" customHeight="false" outlineLevel="0" collapsed="false">
      <c r="A245" s="437" t="n">
        <f aca="false">Table1[[#This Row],[Name]]</f>
        <v>0</v>
      </c>
      <c r="B245" s="437" t="n">
        <f aca="false">Table1[[#This Row],[RefNo]]</f>
        <v>0</v>
      </c>
      <c r="C245" s="490" t="e">
        <f aca="false">VLOOKUP(B245,Table1[[RefNo]:[Average CnF Price]],8,FALSE())</f>
        <v>#VALUE!</v>
      </c>
      <c r="D245" s="653" t="e">
        <f aca="false">C245+C245*30%</f>
        <v>#VALUE!</v>
      </c>
    </row>
    <row r="246" customFormat="false" ht="15" hidden="true" customHeight="false" outlineLevel="0" collapsed="false">
      <c r="A246" s="437" t="n">
        <f aca="false">Table1[[#This Row],[Name]]</f>
        <v>0</v>
      </c>
      <c r="B246" s="437" t="n">
        <f aca="false">Table1[[#This Row],[RefNo]]</f>
        <v>0</v>
      </c>
      <c r="C246" s="490" t="e">
        <f aca="false">VLOOKUP(B246,Table1[[RefNo]:[Average CnF Price]],8,FALSE())</f>
        <v>#VALUE!</v>
      </c>
      <c r="D246" s="653" t="e">
        <f aca="false">C246+C246*30%</f>
        <v>#VALUE!</v>
      </c>
    </row>
    <row r="247" customFormat="false" ht="15" hidden="true" customHeight="false" outlineLevel="0" collapsed="false">
      <c r="A247" s="437" t="n">
        <f aca="false">Table1[[#This Row],[Name]]</f>
        <v>0</v>
      </c>
      <c r="B247" s="437" t="n">
        <f aca="false">Table1[[#This Row],[RefNo]]</f>
        <v>0</v>
      </c>
      <c r="C247" s="490" t="e">
        <f aca="false">VLOOKUP(B247,Table1[[RefNo]:[Average CnF Price]],8,FALSE())</f>
        <v>#VALUE!</v>
      </c>
      <c r="D247" s="654" t="e">
        <f aca="false">C247+C247*30%</f>
        <v>#VALUE!</v>
      </c>
    </row>
    <row r="248" customFormat="false" ht="15" hidden="true" customHeight="false" outlineLevel="0" collapsed="false">
      <c r="A248" s="437" t="n">
        <f aca="false">Table1[[#This Row],[Name]]</f>
        <v>0</v>
      </c>
      <c r="B248" s="437" t="n">
        <f aca="false">Table1[[#This Row],[RefNo]]</f>
        <v>0</v>
      </c>
      <c r="C248" s="490" t="e">
        <f aca="false">VLOOKUP(B248,Table1[[RefNo]:[Average CnF Price]],8,FALSE())</f>
        <v>#VALUE!</v>
      </c>
      <c r="D248" s="654" t="e">
        <f aca="false">C248+C248*30%</f>
        <v>#VALUE!</v>
      </c>
    </row>
    <row r="249" customFormat="false" ht="15" hidden="true" customHeight="false" outlineLevel="0" collapsed="false">
      <c r="A249" s="437" t="n">
        <f aca="false">Table1[[#This Row],[Name]]</f>
        <v>0</v>
      </c>
      <c r="B249" s="437" t="n">
        <f aca="false">Table1[[#This Row],[RefNo]]</f>
        <v>0</v>
      </c>
      <c r="C249" s="490" t="e">
        <f aca="false">VLOOKUP(B249,Table1[[RefNo]:[Average CnF Price]],8,FALSE())</f>
        <v>#VALUE!</v>
      </c>
      <c r="D249" s="654" t="e">
        <f aca="false">C249+C249*30%</f>
        <v>#VALUE!</v>
      </c>
    </row>
    <row r="250" customFormat="false" ht="15" hidden="true" customHeight="false" outlineLevel="0" collapsed="false">
      <c r="A250" s="437" t="n">
        <f aca="false">Table1[[#This Row],[Name]]</f>
        <v>0</v>
      </c>
      <c r="B250" s="437" t="n">
        <f aca="false">Table1[[#This Row],[RefNo]]</f>
        <v>0</v>
      </c>
      <c r="C250" s="490" t="e">
        <f aca="false">VLOOKUP(B250,Table1[[RefNo]:[Average CnF Price]],8,FALSE())</f>
        <v>#VALUE!</v>
      </c>
      <c r="D250" s="654" t="e">
        <f aca="false">C250+C250*30%</f>
        <v>#VALUE!</v>
      </c>
    </row>
    <row r="251" customFormat="false" ht="15" hidden="true" customHeight="false" outlineLevel="0" collapsed="false">
      <c r="A251" s="437" t="n">
        <f aca="false">Table1[[#This Row],[Name]]</f>
        <v>0</v>
      </c>
      <c r="B251" s="437" t="n">
        <f aca="false">Table1[[#This Row],[RefNo]]</f>
        <v>0</v>
      </c>
      <c r="C251" s="490" t="e">
        <f aca="false">VLOOKUP(B251,Table1[[RefNo]:[Average CnF Price]],8,FALSE())</f>
        <v>#VALUE!</v>
      </c>
      <c r="D251" s="654" t="e">
        <f aca="false">C251+C251*30%</f>
        <v>#VALUE!</v>
      </c>
    </row>
    <row r="252" customFormat="false" ht="15" hidden="true" customHeight="false" outlineLevel="0" collapsed="false">
      <c r="A252" s="437" t="n">
        <f aca="false">Table1[[#This Row],[Name]]</f>
        <v>0</v>
      </c>
      <c r="B252" s="437" t="n">
        <f aca="false">Table1[[#This Row],[RefNo]]</f>
        <v>0</v>
      </c>
      <c r="C252" s="490" t="e">
        <f aca="false">VLOOKUP(B252,Table1[[RefNo]:[Average CnF Price]],8,FALSE())</f>
        <v>#VALUE!</v>
      </c>
      <c r="D252" s="653" t="e">
        <f aca="false">C252+C252*30%</f>
        <v>#VALUE!</v>
      </c>
    </row>
    <row r="253" customFormat="false" ht="15" hidden="true" customHeight="false" outlineLevel="0" collapsed="false">
      <c r="A253" s="437" t="n">
        <f aca="false">Table1[[#This Row],[Name]]</f>
        <v>0</v>
      </c>
      <c r="B253" s="437" t="n">
        <f aca="false">Table1[[#This Row],[RefNo]]</f>
        <v>0</v>
      </c>
      <c r="C253" s="490" t="e">
        <f aca="false">VLOOKUP(B253,Table1[[RefNo]:[Average CnF Price]],8,FALSE())</f>
        <v>#VALUE!</v>
      </c>
      <c r="D253" s="654" t="e">
        <f aca="false">C253+C253*30%</f>
        <v>#VALUE!</v>
      </c>
    </row>
    <row r="254" customFormat="false" ht="15" hidden="true" customHeight="false" outlineLevel="0" collapsed="false">
      <c r="A254" s="437" t="n">
        <f aca="false">Table1[[#This Row],[Name]]</f>
        <v>0</v>
      </c>
      <c r="B254" s="437" t="n">
        <f aca="false">Table1[[#This Row],[RefNo]]</f>
        <v>0</v>
      </c>
      <c r="C254" s="490" t="e">
        <f aca="false">VLOOKUP(B254,Table1[[RefNo]:[Average CnF Price]],8,FALSE())</f>
        <v>#VALUE!</v>
      </c>
      <c r="D254" s="653" t="e">
        <f aca="false">C254+C254*30%</f>
        <v>#VALUE!</v>
      </c>
    </row>
    <row r="255" customFormat="false" ht="15" hidden="true" customHeight="false" outlineLevel="0" collapsed="false">
      <c r="A255" s="437" t="n">
        <f aca="false">Table1[[#This Row],[Name]]</f>
        <v>0</v>
      </c>
      <c r="B255" s="437" t="n">
        <f aca="false">Table1[[#This Row],[RefNo]]</f>
        <v>0</v>
      </c>
      <c r="C255" s="490" t="e">
        <f aca="false">VLOOKUP(B255,Table1[[RefNo]:[Average CnF Price]],8,FALSE())</f>
        <v>#VALUE!</v>
      </c>
      <c r="D255" s="654" t="e">
        <f aca="false">C255+C255*30%</f>
        <v>#VALUE!</v>
      </c>
    </row>
    <row r="256" customFormat="false" ht="15" hidden="true" customHeight="false" outlineLevel="0" collapsed="false">
      <c r="A256" s="437" t="n">
        <f aca="false">Table1[[#This Row],[Name]]</f>
        <v>0</v>
      </c>
      <c r="B256" s="437" t="n">
        <f aca="false">Table1[[#This Row],[RefNo]]</f>
        <v>0</v>
      </c>
      <c r="C256" s="490" t="e">
        <f aca="false">VLOOKUP(B256,Table1[[RefNo]:[Average CnF Price]],8,FALSE())</f>
        <v>#VALUE!</v>
      </c>
      <c r="D256" s="654" t="e">
        <f aca="false">C256+C256*30%</f>
        <v>#VALUE!</v>
      </c>
    </row>
    <row r="257" customFormat="false" ht="15" hidden="true" customHeight="false" outlineLevel="0" collapsed="false">
      <c r="A257" s="437" t="n">
        <f aca="false">Table1[[#This Row],[Name]]</f>
        <v>0</v>
      </c>
      <c r="B257" s="437" t="n">
        <f aca="false">Table1[[#This Row],[RefNo]]</f>
        <v>0</v>
      </c>
      <c r="C257" s="490" t="e">
        <f aca="false">VLOOKUP(B257,Table1[[RefNo]:[Average CnF Price]],8,FALSE())</f>
        <v>#VALUE!</v>
      </c>
      <c r="D257" s="654" t="e">
        <f aca="false">C257+C257*30%</f>
        <v>#VALUE!</v>
      </c>
    </row>
    <row r="258" customFormat="false" ht="15" hidden="true" customHeight="false" outlineLevel="0" collapsed="false">
      <c r="A258" s="437" t="n">
        <f aca="false">Table1[[#This Row],[Name]]</f>
        <v>0</v>
      </c>
      <c r="B258" s="437" t="n">
        <f aca="false">Table1[[#This Row],[RefNo]]</f>
        <v>0</v>
      </c>
      <c r="C258" s="490" t="e">
        <f aca="false">VLOOKUP(B258,Table1[[RefNo]:[Average CnF Price]],8,FALSE())</f>
        <v>#VALUE!</v>
      </c>
      <c r="D258" s="654" t="e">
        <f aca="false">C258+C258*30%</f>
        <v>#VALUE!</v>
      </c>
    </row>
    <row r="259" customFormat="false" ht="15" hidden="true" customHeight="false" outlineLevel="0" collapsed="false">
      <c r="A259" s="437" t="n">
        <f aca="false">Table1[[#This Row],[Name]]</f>
        <v>0</v>
      </c>
      <c r="B259" s="437" t="n">
        <f aca="false">Table1[[#This Row],[RefNo]]</f>
        <v>0</v>
      </c>
      <c r="C259" s="490" t="e">
        <f aca="false">VLOOKUP(B259,Table1[[RefNo]:[Average CnF Price]],8,FALSE())</f>
        <v>#VALUE!</v>
      </c>
      <c r="D259" s="654" t="e">
        <f aca="false">C259+C259*30%</f>
        <v>#VALUE!</v>
      </c>
    </row>
    <row r="260" customFormat="false" ht="15" hidden="true" customHeight="false" outlineLevel="0" collapsed="false">
      <c r="A260" s="437" t="n">
        <f aca="false">Table1[[#This Row],[Name]]</f>
        <v>0</v>
      </c>
      <c r="B260" s="437" t="n">
        <f aca="false">Table1[[#This Row],[RefNo]]</f>
        <v>0</v>
      </c>
      <c r="C260" s="490" t="e">
        <f aca="false">VLOOKUP(B260,Table1[[RefNo]:[Average CnF Price]],8,FALSE())</f>
        <v>#VALUE!</v>
      </c>
      <c r="D260" s="654" t="e">
        <f aca="false">C260+C260*30%</f>
        <v>#VALUE!</v>
      </c>
    </row>
    <row r="261" customFormat="false" ht="15" hidden="true" customHeight="false" outlineLevel="0" collapsed="false">
      <c r="A261" s="437" t="n">
        <f aca="false">Table1[[#This Row],[Name]]</f>
        <v>0</v>
      </c>
      <c r="B261" s="437" t="n">
        <f aca="false">Table1[[#This Row],[RefNo]]</f>
        <v>0</v>
      </c>
      <c r="C261" s="490" t="e">
        <f aca="false">VLOOKUP(B261,Table1[[RefNo]:[Average CnF Price]],8,FALSE())</f>
        <v>#VALUE!</v>
      </c>
      <c r="D261" s="654" t="e">
        <f aca="false">C261+C261*30%</f>
        <v>#VALUE!</v>
      </c>
    </row>
    <row r="262" customFormat="false" ht="15" hidden="true" customHeight="false" outlineLevel="0" collapsed="false">
      <c r="A262" s="437" t="n">
        <f aca="false">Table1[[#This Row],[Name]]</f>
        <v>0</v>
      </c>
      <c r="B262" s="437" t="n">
        <f aca="false">Table1[[#This Row],[RefNo]]</f>
        <v>0</v>
      </c>
      <c r="C262" s="490" t="e">
        <f aca="false">VLOOKUP(B262,Table1[[RefNo]:[Average CnF Price]],8,FALSE())</f>
        <v>#VALUE!</v>
      </c>
      <c r="D262" s="653" t="e">
        <f aca="false">C262+C262*30%</f>
        <v>#VALUE!</v>
      </c>
    </row>
    <row r="263" customFormat="false" ht="15" hidden="true" customHeight="false" outlineLevel="0" collapsed="false">
      <c r="A263" s="437" t="n">
        <f aca="false">Table1[[#This Row],[Name]]</f>
        <v>0</v>
      </c>
      <c r="B263" s="437" t="n">
        <f aca="false">Table1[[#This Row],[RefNo]]</f>
        <v>0</v>
      </c>
      <c r="C263" s="490" t="e">
        <f aca="false">VLOOKUP(B263,Table1[[RefNo]:[Average CnF Price]],8,FALSE())</f>
        <v>#VALUE!</v>
      </c>
      <c r="D263" s="654" t="e">
        <f aca="false">C263+C263*30%</f>
        <v>#VALUE!</v>
      </c>
    </row>
    <row r="264" customFormat="false" ht="15" hidden="true" customHeight="false" outlineLevel="0" collapsed="false">
      <c r="A264" s="437" t="n">
        <f aca="false">Table1[[#This Row],[Name]]</f>
        <v>0</v>
      </c>
      <c r="B264" s="437" t="n">
        <f aca="false">Table1[[#This Row],[RefNo]]</f>
        <v>0</v>
      </c>
      <c r="C264" s="490" t="e">
        <f aca="false">VLOOKUP(B264,Table1[[RefNo]:[Average CnF Price]],8,FALSE())</f>
        <v>#VALUE!</v>
      </c>
      <c r="D264" s="654" t="e">
        <f aca="false">C264+C264*30%</f>
        <v>#VALUE!</v>
      </c>
    </row>
    <row r="265" customFormat="false" ht="15" hidden="true" customHeight="false" outlineLevel="0" collapsed="false">
      <c r="A265" s="437" t="n">
        <f aca="false">Table1[[#This Row],[Name]]</f>
        <v>0</v>
      </c>
      <c r="B265" s="437" t="n">
        <f aca="false">Table1[[#This Row],[RefNo]]</f>
        <v>0</v>
      </c>
      <c r="C265" s="490" t="e">
        <f aca="false">VLOOKUP(B265,Table1[[RefNo]:[Average CnF Price]],8,FALSE())</f>
        <v>#VALUE!</v>
      </c>
      <c r="D265" s="654" t="e">
        <f aca="false">C265+C265*30%</f>
        <v>#VALUE!</v>
      </c>
    </row>
    <row r="266" customFormat="false" ht="15" hidden="true" customHeight="false" outlineLevel="0" collapsed="false">
      <c r="A266" s="437" t="n">
        <f aca="false">Table1[[#This Row],[Name]]</f>
        <v>0</v>
      </c>
      <c r="B266" s="437" t="n">
        <f aca="false">Table1[[#This Row],[RefNo]]</f>
        <v>0</v>
      </c>
      <c r="C266" s="490" t="e">
        <f aca="false">VLOOKUP(B266,Table1[[RefNo]:[Average CnF Price]],8,FALSE())</f>
        <v>#VALUE!</v>
      </c>
      <c r="D266" s="654" t="e">
        <f aca="false">C266+C266*30%</f>
        <v>#VALUE!</v>
      </c>
    </row>
    <row r="267" customFormat="false" ht="15" hidden="true" customHeight="false" outlineLevel="0" collapsed="false">
      <c r="A267" s="437" t="n">
        <f aca="false">Table1[[#This Row],[Name]]</f>
        <v>0</v>
      </c>
      <c r="B267" s="437" t="n">
        <f aca="false">Table1[[#This Row],[RefNo]]</f>
        <v>0</v>
      </c>
      <c r="C267" s="490" t="e">
        <f aca="false">VLOOKUP(B267,Table1[[RefNo]:[Average CnF Price]],8,FALSE())</f>
        <v>#VALUE!</v>
      </c>
      <c r="D267" s="654" t="e">
        <f aca="false">C267+C267*30%</f>
        <v>#VALUE!</v>
      </c>
    </row>
    <row r="268" customFormat="false" ht="15" hidden="true" customHeight="false" outlineLevel="0" collapsed="false">
      <c r="A268" s="437" t="n">
        <f aca="false">Table1[[#This Row],[Name]]</f>
        <v>0</v>
      </c>
      <c r="B268" s="437" t="n">
        <f aca="false">Table1[[#This Row],[RefNo]]</f>
        <v>0</v>
      </c>
      <c r="C268" s="490" t="e">
        <f aca="false">VLOOKUP(B268,Table1[[RefNo]:[Average CnF Price]],8,FALSE())</f>
        <v>#VALUE!</v>
      </c>
      <c r="D268" s="654" t="e">
        <f aca="false">C268+C268*30%</f>
        <v>#VALUE!</v>
      </c>
    </row>
    <row r="269" customFormat="false" ht="15" hidden="true" customHeight="false" outlineLevel="0" collapsed="false">
      <c r="A269" s="437" t="n">
        <f aca="false">Table1[[#This Row],[Name]]</f>
        <v>0</v>
      </c>
      <c r="B269" s="437" t="n">
        <f aca="false">Table1[[#This Row],[RefNo]]</f>
        <v>0</v>
      </c>
      <c r="C269" s="490" t="e">
        <f aca="false">VLOOKUP(B269,Table1[[RefNo]:[Average CnF Price]],8,FALSE())</f>
        <v>#VALUE!</v>
      </c>
      <c r="D269" s="654" t="e">
        <f aca="false">C269+C269*30%</f>
        <v>#VALUE!</v>
      </c>
    </row>
    <row r="270" customFormat="false" ht="15" hidden="true" customHeight="false" outlineLevel="0" collapsed="false">
      <c r="A270" s="437" t="n">
        <f aca="false">Table1[[#This Row],[Name]]</f>
        <v>0</v>
      </c>
      <c r="B270" s="437" t="n">
        <f aca="false">Table1[[#This Row],[RefNo]]</f>
        <v>0</v>
      </c>
      <c r="C270" s="490" t="e">
        <f aca="false">VLOOKUP(B270,Table1[[RefNo]:[Average CnF Price]],8,FALSE())</f>
        <v>#VALUE!</v>
      </c>
      <c r="D270" s="654" t="e">
        <f aca="false">C270+C270*30%</f>
        <v>#VALUE!</v>
      </c>
    </row>
    <row r="271" customFormat="false" ht="15" hidden="true" customHeight="false" outlineLevel="0" collapsed="false">
      <c r="A271" s="437" t="n">
        <f aca="false">Table1[[#This Row],[Name]]</f>
        <v>0</v>
      </c>
      <c r="B271" s="437" t="n">
        <f aca="false">Table1[[#This Row],[RefNo]]</f>
        <v>0</v>
      </c>
      <c r="C271" s="490" t="e">
        <f aca="false">VLOOKUP(B271,Table1[[RefNo]:[Average CnF Price]],8,FALSE())</f>
        <v>#VALUE!</v>
      </c>
      <c r="D271" s="654" t="e">
        <f aca="false">C271+C271*30%</f>
        <v>#VALUE!</v>
      </c>
    </row>
    <row r="272" customFormat="false" ht="15" hidden="true" customHeight="false" outlineLevel="0" collapsed="false">
      <c r="A272" s="437" t="n">
        <f aca="false">Table1[[#This Row],[Name]]</f>
        <v>0</v>
      </c>
      <c r="B272" s="437" t="n">
        <f aca="false">Table1[[#This Row],[RefNo]]</f>
        <v>0</v>
      </c>
      <c r="C272" s="490" t="e">
        <f aca="false">VLOOKUP(B272,Table1[[RefNo]:[Average CnF Price]],8,FALSE())</f>
        <v>#VALUE!</v>
      </c>
      <c r="D272" s="653" t="e">
        <f aca="false">C272+C272*30%</f>
        <v>#VALUE!</v>
      </c>
    </row>
    <row r="273" customFormat="false" ht="15" hidden="true" customHeight="false" outlineLevel="0" collapsed="false">
      <c r="A273" s="437" t="n">
        <f aca="false">Table1[[#This Row],[Name]]</f>
        <v>0</v>
      </c>
      <c r="B273" s="437" t="n">
        <f aca="false">Table1[[#This Row],[RefNo]]</f>
        <v>0</v>
      </c>
      <c r="C273" s="490" t="e">
        <f aca="false">VLOOKUP(B273,Table1[[RefNo]:[Average CnF Price]],8,FALSE())</f>
        <v>#VALUE!</v>
      </c>
      <c r="D273" s="654" t="e">
        <f aca="false">C273+C273*30%</f>
        <v>#VALUE!</v>
      </c>
    </row>
    <row r="274" customFormat="false" ht="15" hidden="true" customHeight="false" outlineLevel="0" collapsed="false">
      <c r="A274" s="437" t="n">
        <f aca="false">Table1[[#This Row],[Name]]</f>
        <v>0</v>
      </c>
      <c r="B274" s="437" t="n">
        <f aca="false">Table1[[#This Row],[RefNo]]</f>
        <v>0</v>
      </c>
      <c r="C274" s="490" t="e">
        <f aca="false">VLOOKUP(B274,Table1[[RefNo]:[Average CnF Price]],8,FALSE())</f>
        <v>#VALUE!</v>
      </c>
      <c r="D274" s="654" t="e">
        <f aca="false">C274+C274*30%</f>
        <v>#VALUE!</v>
      </c>
    </row>
    <row r="275" customFormat="false" ht="15" hidden="true" customHeight="false" outlineLevel="0" collapsed="false">
      <c r="A275" s="437" t="n">
        <f aca="false">Table1[[#This Row],[Name]]</f>
        <v>0</v>
      </c>
      <c r="B275" s="437" t="n">
        <f aca="false">Table1[[#This Row],[RefNo]]</f>
        <v>0</v>
      </c>
      <c r="C275" s="490" t="e">
        <f aca="false">VLOOKUP(B275,Table1[[RefNo]:[Average CnF Price]],8,FALSE())</f>
        <v>#VALUE!</v>
      </c>
      <c r="D275" s="654" t="e">
        <f aca="false">C275+C275*30%</f>
        <v>#VALUE!</v>
      </c>
    </row>
    <row r="276" customFormat="false" ht="15" hidden="true" customHeight="false" outlineLevel="0" collapsed="false">
      <c r="A276" s="437" t="n">
        <f aca="false">Table1[[#This Row],[Name]]</f>
        <v>0</v>
      </c>
      <c r="B276" s="437" t="n">
        <f aca="false">Table1[[#This Row],[RefNo]]</f>
        <v>0</v>
      </c>
      <c r="C276" s="490" t="e">
        <f aca="false">VLOOKUP(B276,Table1[[RefNo]:[Average CnF Price]],8,FALSE())</f>
        <v>#VALUE!</v>
      </c>
      <c r="D276" s="654" t="e">
        <f aca="false">C276+C276*30%</f>
        <v>#VALUE!</v>
      </c>
    </row>
    <row r="277" customFormat="false" ht="15" hidden="true" customHeight="false" outlineLevel="0" collapsed="false">
      <c r="A277" s="437" t="n">
        <f aca="false">Table1[[#This Row],[Name]]</f>
        <v>0</v>
      </c>
      <c r="B277" s="437" t="n">
        <f aca="false">Table1[[#This Row],[RefNo]]</f>
        <v>0</v>
      </c>
      <c r="C277" s="490" t="e">
        <f aca="false">VLOOKUP(B277,Table1[[RefNo]:[Average CnF Price]],8,FALSE())</f>
        <v>#VALUE!</v>
      </c>
      <c r="D277" s="654" t="e">
        <f aca="false">C277+C277*30%</f>
        <v>#VALUE!</v>
      </c>
    </row>
    <row r="278" customFormat="false" ht="15" hidden="true" customHeight="false" outlineLevel="0" collapsed="false">
      <c r="A278" s="437" t="n">
        <f aca="false">Table1[[#This Row],[Name]]</f>
        <v>0</v>
      </c>
      <c r="B278" s="437" t="n">
        <f aca="false">Table1[[#This Row],[RefNo]]</f>
        <v>0</v>
      </c>
      <c r="C278" s="490" t="e">
        <f aca="false">VLOOKUP(B278,Table1[[RefNo]:[Average CnF Price]],8,FALSE())</f>
        <v>#VALUE!</v>
      </c>
      <c r="D278" s="654" t="e">
        <f aca="false">C278+C278*30%</f>
        <v>#VALUE!</v>
      </c>
    </row>
    <row r="279" customFormat="false" ht="15" hidden="true" customHeight="false" outlineLevel="0" collapsed="false">
      <c r="A279" s="437" t="n">
        <f aca="false">Table1[[#This Row],[Name]]</f>
        <v>0</v>
      </c>
      <c r="B279" s="437" t="n">
        <f aca="false">Table1[[#This Row],[RefNo]]</f>
        <v>0</v>
      </c>
      <c r="C279" s="490" t="e">
        <f aca="false">VLOOKUP(B279,Table1[[RefNo]:[Average CnF Price]],8,FALSE())</f>
        <v>#VALUE!</v>
      </c>
      <c r="D279" s="654" t="e">
        <f aca="false">C279+C279*30%</f>
        <v>#VALUE!</v>
      </c>
    </row>
    <row r="280" customFormat="false" ht="15" hidden="true" customHeight="false" outlineLevel="0" collapsed="false">
      <c r="A280" s="437" t="n">
        <f aca="false">Table1[[#This Row],[Name]]</f>
        <v>0</v>
      </c>
      <c r="B280" s="437" t="n">
        <f aca="false">Table1[[#This Row],[RefNo]]</f>
        <v>0</v>
      </c>
      <c r="C280" s="490" t="e">
        <f aca="false">VLOOKUP(B280,Table1[[RefNo]:[Average CnF Price]],8,FALSE())</f>
        <v>#VALUE!</v>
      </c>
      <c r="D280" s="654" t="e">
        <f aca="false">C280+C280*30%</f>
        <v>#VALUE!</v>
      </c>
    </row>
    <row r="281" customFormat="false" ht="15" hidden="true" customHeight="false" outlineLevel="0" collapsed="false">
      <c r="A281" s="437" t="n">
        <f aca="false">Table1[[#This Row],[Name]]</f>
        <v>0</v>
      </c>
      <c r="B281" s="437" t="n">
        <f aca="false">Table1[[#This Row],[RefNo]]</f>
        <v>0</v>
      </c>
      <c r="C281" s="490" t="e">
        <f aca="false">VLOOKUP(B281,Table1[[RefNo]:[Average CnF Price]],8,FALSE())</f>
        <v>#VALUE!</v>
      </c>
      <c r="D281" s="654" t="e">
        <f aca="false">C281+C281*30%</f>
        <v>#VALUE!</v>
      </c>
    </row>
    <row r="282" customFormat="false" ht="15" hidden="true" customHeight="false" outlineLevel="0" collapsed="false">
      <c r="A282" s="437" t="n">
        <f aca="false">Table1[[#This Row],[Name]]</f>
        <v>0</v>
      </c>
      <c r="B282" s="437" t="n">
        <f aca="false">Table1[[#This Row],[RefNo]]</f>
        <v>0</v>
      </c>
      <c r="C282" s="490" t="e">
        <f aca="false">VLOOKUP(B282,Table1[[RefNo]:[Average CnF Price]],8,FALSE())</f>
        <v>#VALUE!</v>
      </c>
      <c r="D282" s="654" t="e">
        <f aca="false">C282+C282*30%</f>
        <v>#VALUE!</v>
      </c>
    </row>
    <row r="283" customFormat="false" ht="15" hidden="true" customHeight="false" outlineLevel="0" collapsed="false">
      <c r="A283" s="437" t="n">
        <f aca="false">Table1[[#This Row],[Name]]</f>
        <v>0</v>
      </c>
      <c r="B283" s="437" t="n">
        <f aca="false">Table1[[#This Row],[RefNo]]</f>
        <v>0</v>
      </c>
      <c r="C283" s="490" t="e">
        <f aca="false">VLOOKUP(B283,Table1[[RefNo]:[Average CnF Price]],8,FALSE())</f>
        <v>#VALUE!</v>
      </c>
      <c r="D283" s="654" t="e">
        <f aca="false">C283+C283*30%</f>
        <v>#VALUE!</v>
      </c>
    </row>
    <row r="284" customFormat="false" ht="15" hidden="true" customHeight="false" outlineLevel="0" collapsed="false">
      <c r="A284" s="437" t="n">
        <f aca="false">Table1[[#This Row],[Name]]</f>
        <v>0</v>
      </c>
      <c r="B284" s="437" t="n">
        <f aca="false">Table1[[#This Row],[RefNo]]</f>
        <v>0</v>
      </c>
      <c r="C284" s="490" t="e">
        <f aca="false">VLOOKUP(B284,Table1[[RefNo]:[Average CnF Price]],8,FALSE())</f>
        <v>#VALUE!</v>
      </c>
      <c r="D284" s="654" t="e">
        <f aca="false">C284+C284*30%</f>
        <v>#VALUE!</v>
      </c>
    </row>
    <row r="285" customFormat="false" ht="15" hidden="true" customHeight="false" outlineLevel="0" collapsed="false">
      <c r="A285" s="437" t="n">
        <f aca="false">Table1[[#This Row],[Name]]</f>
        <v>0</v>
      </c>
      <c r="B285" s="437" t="n">
        <f aca="false">Table1[[#This Row],[RefNo]]</f>
        <v>0</v>
      </c>
      <c r="C285" s="490" t="e">
        <f aca="false">VLOOKUP(B285,Table1[[RefNo]:[Average CnF Price]],8,FALSE())</f>
        <v>#VALUE!</v>
      </c>
      <c r="D285" s="654" t="e">
        <f aca="false">C285+C285*30%</f>
        <v>#VALUE!</v>
      </c>
    </row>
    <row r="286" customFormat="false" ht="15" hidden="true" customHeight="false" outlineLevel="0" collapsed="false">
      <c r="A286" s="437" t="n">
        <f aca="false">Table1[[#This Row],[Name]]</f>
        <v>0</v>
      </c>
      <c r="B286" s="437" t="n">
        <f aca="false">Table1[[#This Row],[RefNo]]</f>
        <v>0</v>
      </c>
      <c r="C286" s="490" t="e">
        <f aca="false">VLOOKUP(B286,Table1[[RefNo]:[Average CnF Price]],8,FALSE())</f>
        <v>#VALUE!</v>
      </c>
      <c r="D286" s="654" t="e">
        <f aca="false">C286+C286*30%</f>
        <v>#VALUE!</v>
      </c>
    </row>
    <row r="287" customFormat="false" ht="15" hidden="true" customHeight="false" outlineLevel="0" collapsed="false">
      <c r="A287" s="437" t="n">
        <f aca="false">Table1[[#This Row],[Name]]</f>
        <v>0</v>
      </c>
      <c r="B287" s="437" t="n">
        <f aca="false">Table1[[#This Row],[RefNo]]</f>
        <v>0</v>
      </c>
      <c r="C287" s="490" t="e">
        <f aca="false">VLOOKUP(B287,Table1[[RefNo]:[Average CnF Price]],8,FALSE())</f>
        <v>#VALUE!</v>
      </c>
      <c r="D287" s="654" t="e">
        <f aca="false">C287+C287*30%</f>
        <v>#VALUE!</v>
      </c>
    </row>
    <row r="288" customFormat="false" ht="15" hidden="true" customHeight="false" outlineLevel="0" collapsed="false">
      <c r="A288" s="437" t="n">
        <f aca="false">Table1[[#This Row],[Name]]</f>
        <v>0</v>
      </c>
      <c r="B288" s="437" t="n">
        <f aca="false">Table1[[#This Row],[RefNo]]</f>
        <v>0</v>
      </c>
      <c r="C288" s="490" t="e">
        <f aca="false">VLOOKUP(B288,Table1[[RefNo]:[Average CnF Price]],8,FALSE())</f>
        <v>#VALUE!</v>
      </c>
      <c r="D288" s="654" t="e">
        <f aca="false">C288+C288*30%</f>
        <v>#VALUE!</v>
      </c>
    </row>
    <row r="289" customFormat="false" ht="15" hidden="true" customHeight="false" outlineLevel="0" collapsed="false">
      <c r="A289" s="437" t="n">
        <f aca="false">Table1[[#This Row],[Name]]</f>
        <v>0</v>
      </c>
      <c r="B289" s="437" t="n">
        <f aca="false">Table1[[#This Row],[RefNo]]</f>
        <v>0</v>
      </c>
      <c r="C289" s="490" t="e">
        <f aca="false">VLOOKUP(B289,Table1[[RefNo]:[Average CnF Price]],8,FALSE())</f>
        <v>#VALUE!</v>
      </c>
      <c r="D289" s="654" t="e">
        <f aca="false">C289+C289*30%</f>
        <v>#VALUE!</v>
      </c>
    </row>
    <row r="290" customFormat="false" ht="15" hidden="true" customHeight="false" outlineLevel="0" collapsed="false">
      <c r="A290" s="437" t="n">
        <f aca="false">Table1[[#This Row],[Name]]</f>
        <v>0</v>
      </c>
      <c r="B290" s="437" t="n">
        <f aca="false">Table1[[#This Row],[RefNo]]</f>
        <v>0</v>
      </c>
      <c r="C290" s="490" t="e">
        <f aca="false">VLOOKUP(B290,Table1[[RefNo]:[Average CnF Price]],8,FALSE())</f>
        <v>#VALUE!</v>
      </c>
      <c r="D290" s="654" t="e">
        <f aca="false">C290+C290*30%</f>
        <v>#VALUE!</v>
      </c>
    </row>
    <row r="291" customFormat="false" ht="15" hidden="true" customHeight="false" outlineLevel="0" collapsed="false">
      <c r="A291" s="437" t="n">
        <f aca="false">Table1[[#This Row],[Name]]</f>
        <v>0</v>
      </c>
      <c r="B291" s="437" t="n">
        <f aca="false">Table1[[#This Row],[RefNo]]</f>
        <v>0</v>
      </c>
      <c r="C291" s="490" t="e">
        <f aca="false">VLOOKUP(B291,Table1[[RefNo]:[Average CnF Price]],8,FALSE())</f>
        <v>#VALUE!</v>
      </c>
      <c r="D291" s="654" t="e">
        <f aca="false">C291+C291*30%</f>
        <v>#VALUE!</v>
      </c>
    </row>
    <row r="292" customFormat="false" ht="15" hidden="true" customHeight="false" outlineLevel="0" collapsed="false">
      <c r="A292" s="437" t="n">
        <f aca="false">Table1[[#This Row],[Name]]</f>
        <v>0</v>
      </c>
      <c r="B292" s="437" t="n">
        <f aca="false">Table1[[#This Row],[RefNo]]</f>
        <v>0</v>
      </c>
      <c r="C292" s="490" t="e">
        <f aca="false">VLOOKUP(B292,Table1[[RefNo]:[Average CnF Price]],8,FALSE())</f>
        <v>#VALUE!</v>
      </c>
      <c r="D292" s="654" t="e">
        <f aca="false">C292+C292*30%</f>
        <v>#VALUE!</v>
      </c>
    </row>
    <row r="293" customFormat="false" ht="15" hidden="true" customHeight="false" outlineLevel="0" collapsed="false">
      <c r="A293" s="437" t="n">
        <f aca="false">Table1[[#This Row],[Name]]</f>
        <v>0</v>
      </c>
      <c r="B293" s="437" t="n">
        <f aca="false">Table1[[#This Row],[RefNo]]</f>
        <v>0</v>
      </c>
      <c r="C293" s="490" t="e">
        <f aca="false">VLOOKUP(B293,Table1[[RefNo]:[Average CnF Price]],8,FALSE())</f>
        <v>#VALUE!</v>
      </c>
      <c r="D293" s="654" t="e">
        <f aca="false">C293+C293*30%</f>
        <v>#VALUE!</v>
      </c>
    </row>
    <row r="294" customFormat="false" ht="15" hidden="true" customHeight="false" outlineLevel="0" collapsed="false">
      <c r="A294" s="437" t="n">
        <f aca="false">Table1[[#This Row],[Name]]</f>
        <v>0</v>
      </c>
      <c r="B294" s="437" t="n">
        <f aca="false">Table1[[#This Row],[RefNo]]</f>
        <v>0</v>
      </c>
      <c r="C294" s="490" t="e">
        <f aca="false">VLOOKUP(B294,Table1[[RefNo]:[Average CnF Price]],8,FALSE())</f>
        <v>#VALUE!</v>
      </c>
      <c r="D294" s="654" t="e">
        <f aca="false">C294+C294*30%</f>
        <v>#VALUE!</v>
      </c>
    </row>
    <row r="295" customFormat="false" ht="15" hidden="true" customHeight="false" outlineLevel="0" collapsed="false">
      <c r="A295" s="437" t="n">
        <f aca="false">Table1[[#This Row],[Name]]</f>
        <v>0</v>
      </c>
      <c r="B295" s="437" t="n">
        <f aca="false">Table1[[#This Row],[RefNo]]</f>
        <v>0</v>
      </c>
      <c r="C295" s="490" t="e">
        <f aca="false">VLOOKUP(B295,Table1[[RefNo]:[Average CnF Price]],8,FALSE())</f>
        <v>#VALUE!</v>
      </c>
      <c r="D295" s="654" t="e">
        <f aca="false">C295+C295*30%</f>
        <v>#VALUE!</v>
      </c>
    </row>
    <row r="296" customFormat="false" ht="15" hidden="true" customHeight="false" outlineLevel="0" collapsed="false">
      <c r="A296" s="437" t="n">
        <f aca="false">Table1[[#This Row],[Name]]</f>
        <v>0</v>
      </c>
      <c r="B296" s="437" t="n">
        <f aca="false">Table1[[#This Row],[RefNo]]</f>
        <v>0</v>
      </c>
      <c r="C296" s="490" t="e">
        <f aca="false">VLOOKUP(B296,Table1[[RefNo]:[Average CnF Price]],8,FALSE())</f>
        <v>#VALUE!</v>
      </c>
      <c r="D296" s="653" t="e">
        <f aca="false">C296+C296*30%</f>
        <v>#VALUE!</v>
      </c>
    </row>
    <row r="297" customFormat="false" ht="15" hidden="true" customHeight="false" outlineLevel="0" collapsed="false">
      <c r="A297" s="437" t="n">
        <f aca="false">Table1[[#This Row],[Name]]</f>
        <v>0</v>
      </c>
      <c r="B297" s="437" t="n">
        <f aca="false">Table1[[#This Row],[RefNo]]</f>
        <v>0</v>
      </c>
      <c r="C297" s="490" t="e">
        <f aca="false">VLOOKUP(B297,Table1[[RefNo]:[Average CnF Price]],8,FALSE())</f>
        <v>#VALUE!</v>
      </c>
      <c r="D297" s="654" t="e">
        <f aca="false">C297+C297*30%</f>
        <v>#VALUE!</v>
      </c>
    </row>
    <row r="298" customFormat="false" ht="15" hidden="true" customHeight="false" outlineLevel="0" collapsed="false">
      <c r="A298" s="437" t="n">
        <f aca="false">Table1[[#This Row],[Name]]</f>
        <v>0</v>
      </c>
      <c r="B298" s="437" t="n">
        <f aca="false">Table1[[#This Row],[RefNo]]</f>
        <v>0</v>
      </c>
      <c r="C298" s="490" t="e">
        <f aca="false">VLOOKUP(B298,Table1[[RefNo]:[Average CnF Price]],8,FALSE())</f>
        <v>#VALUE!</v>
      </c>
      <c r="D298" s="654" t="e">
        <f aca="false">C298+C298*30%</f>
        <v>#VALUE!</v>
      </c>
    </row>
    <row r="299" customFormat="false" ht="15" hidden="true" customHeight="false" outlineLevel="0" collapsed="false">
      <c r="A299" s="437" t="n">
        <f aca="false">Table1[[#This Row],[Name]]</f>
        <v>0</v>
      </c>
      <c r="B299" s="437" t="n">
        <f aca="false">Table1[[#This Row],[RefNo]]</f>
        <v>0</v>
      </c>
      <c r="C299" s="490" t="e">
        <f aca="false">VLOOKUP(B299,Table1[[RefNo]:[Average CnF Price]],8,FALSE())</f>
        <v>#VALUE!</v>
      </c>
      <c r="D299" s="654" t="e">
        <f aca="false">C299+C299*30%</f>
        <v>#VALUE!</v>
      </c>
    </row>
    <row r="300" customFormat="false" ht="15" hidden="true" customHeight="false" outlineLevel="0" collapsed="false">
      <c r="A300" s="437" t="n">
        <f aca="false">Table1[[#This Row],[Name]]</f>
        <v>0</v>
      </c>
      <c r="B300" s="437" t="n">
        <f aca="false">Table1[[#This Row],[RefNo]]</f>
        <v>0</v>
      </c>
      <c r="C300" s="490" t="e">
        <f aca="false">VLOOKUP(B300,Table1[[RefNo]:[Average CnF Price]],8,FALSE())</f>
        <v>#VALUE!</v>
      </c>
      <c r="D300" s="654" t="e">
        <f aca="false">C300+C300*30%</f>
        <v>#VALUE!</v>
      </c>
    </row>
    <row r="301" customFormat="false" ht="15" hidden="true" customHeight="false" outlineLevel="0" collapsed="false">
      <c r="A301" s="437" t="n">
        <f aca="false">Table1[[#This Row],[Name]]</f>
        <v>0</v>
      </c>
      <c r="B301" s="437" t="n">
        <f aca="false">Table1[[#This Row],[RefNo]]</f>
        <v>0</v>
      </c>
      <c r="C301" s="490" t="e">
        <f aca="false">VLOOKUP(B301,Table1[[RefNo]:[Average CnF Price]],8,FALSE())</f>
        <v>#VALUE!</v>
      </c>
      <c r="D301" s="654" t="e">
        <f aca="false">C301+C301*30%</f>
        <v>#VALUE!</v>
      </c>
    </row>
    <row r="302" customFormat="false" ht="15" hidden="true" customHeight="false" outlineLevel="0" collapsed="false">
      <c r="A302" s="437" t="n">
        <f aca="false">Table1[[#This Row],[Name]]</f>
        <v>0</v>
      </c>
      <c r="B302" s="437" t="n">
        <f aca="false">Table1[[#This Row],[RefNo]]</f>
        <v>0</v>
      </c>
      <c r="C302" s="490" t="e">
        <f aca="false">VLOOKUP(B302,Table1[[RefNo]:[Average CnF Price]],8,FALSE())</f>
        <v>#VALUE!</v>
      </c>
      <c r="D302" s="654" t="e">
        <f aca="false">C302+C302*30%</f>
        <v>#VALUE!</v>
      </c>
    </row>
    <row r="303" customFormat="false" ht="15" hidden="true" customHeight="false" outlineLevel="0" collapsed="false">
      <c r="A303" s="437" t="n">
        <f aca="false">Table1[[#This Row],[Name]]</f>
        <v>0</v>
      </c>
      <c r="B303" s="437" t="n">
        <f aca="false">Table1[[#This Row],[RefNo]]</f>
        <v>0</v>
      </c>
      <c r="C303" s="490" t="e">
        <f aca="false">VLOOKUP(B303,Table1[[RefNo]:[Average CnF Price]],8,FALSE())</f>
        <v>#VALUE!</v>
      </c>
      <c r="D303" s="654" t="e">
        <f aca="false">C303+C303*30%</f>
        <v>#VALUE!</v>
      </c>
    </row>
    <row r="304" customFormat="false" ht="15" hidden="true" customHeight="false" outlineLevel="0" collapsed="false">
      <c r="A304" s="437" t="n">
        <f aca="false">Table1[[#This Row],[Name]]</f>
        <v>0</v>
      </c>
      <c r="B304" s="437" t="n">
        <f aca="false">Table1[[#This Row],[RefNo]]</f>
        <v>0</v>
      </c>
      <c r="C304" s="490" t="e">
        <f aca="false">VLOOKUP(B304,Table1[[RefNo]:[Average CnF Price]],8,FALSE())</f>
        <v>#VALUE!</v>
      </c>
      <c r="D304" s="653" t="e">
        <f aca="false">C304+C304*30%</f>
        <v>#VALUE!</v>
      </c>
    </row>
    <row r="305" customFormat="false" ht="15" hidden="true" customHeight="false" outlineLevel="0" collapsed="false">
      <c r="A305" s="437" t="n">
        <f aca="false">Table1[[#This Row],[Name]]</f>
        <v>0</v>
      </c>
      <c r="B305" s="437" t="n">
        <f aca="false">Table1[[#This Row],[RefNo]]</f>
        <v>0</v>
      </c>
      <c r="C305" s="490" t="e">
        <f aca="false">VLOOKUP(B305,Table1[[RefNo]:[Average CnF Price]],8,FALSE())</f>
        <v>#VALUE!</v>
      </c>
      <c r="D305" s="654" t="e">
        <f aca="false">C305+C305*30%</f>
        <v>#VALUE!</v>
      </c>
    </row>
    <row r="306" customFormat="false" ht="15" hidden="true" customHeight="false" outlineLevel="0" collapsed="false">
      <c r="A306" s="437" t="n">
        <f aca="false">Table1[[#This Row],[Name]]</f>
        <v>0</v>
      </c>
      <c r="B306" s="437" t="n">
        <f aca="false">Table1[[#This Row],[RefNo]]</f>
        <v>0</v>
      </c>
      <c r="C306" s="490" t="e">
        <f aca="false">VLOOKUP(B306,Table1[[RefNo]:[Average CnF Price]],8,FALSE())</f>
        <v>#VALUE!</v>
      </c>
      <c r="D306" s="654" t="e">
        <f aca="false">C306+C306*30%</f>
        <v>#VALUE!</v>
      </c>
    </row>
    <row r="307" customFormat="false" ht="15" hidden="true" customHeight="false" outlineLevel="0" collapsed="false">
      <c r="A307" s="437" t="n">
        <f aca="false">Table1[[#This Row],[Name]]</f>
        <v>0</v>
      </c>
      <c r="B307" s="437" t="n">
        <f aca="false">Table1[[#This Row],[RefNo]]</f>
        <v>0</v>
      </c>
      <c r="C307" s="490" t="e">
        <f aca="false">VLOOKUP(B307,Table1[[RefNo]:[Average CnF Price]],8,FALSE())</f>
        <v>#VALUE!</v>
      </c>
      <c r="D307" s="654" t="e">
        <f aca="false">C307+C307*30%</f>
        <v>#VALUE!</v>
      </c>
    </row>
    <row r="308" customFormat="false" ht="15" hidden="true" customHeight="false" outlineLevel="0" collapsed="false">
      <c r="A308" s="437" t="n">
        <f aca="false">Table1[[#This Row],[Name]]</f>
        <v>0</v>
      </c>
      <c r="B308" s="437" t="n">
        <f aca="false">Table1[[#This Row],[RefNo]]</f>
        <v>0</v>
      </c>
      <c r="C308" s="490" t="e">
        <f aca="false">VLOOKUP(B308,Table1[[RefNo]:[Average CnF Price]],8,FALSE())</f>
        <v>#VALUE!</v>
      </c>
      <c r="D308" s="654" t="e">
        <f aca="false">C308+C308*30%</f>
        <v>#VALUE!</v>
      </c>
    </row>
    <row r="309" customFormat="false" ht="15" hidden="true" customHeight="false" outlineLevel="0" collapsed="false">
      <c r="A309" s="437" t="n">
        <f aca="false">Table1[[#This Row],[Name]]</f>
        <v>0</v>
      </c>
      <c r="B309" s="437" t="n">
        <f aca="false">Table1[[#This Row],[RefNo]]</f>
        <v>0</v>
      </c>
      <c r="C309" s="490" t="e">
        <f aca="false">VLOOKUP(B309,Table1[[RefNo]:[Average CnF Price]],8,FALSE())</f>
        <v>#VALUE!</v>
      </c>
      <c r="D309" s="654" t="e">
        <f aca="false">C309+C309*30%</f>
        <v>#VALUE!</v>
      </c>
    </row>
    <row r="310" customFormat="false" ht="15" hidden="true" customHeight="false" outlineLevel="0" collapsed="false">
      <c r="A310" s="437" t="n">
        <f aca="false">Table1[[#This Row],[Name]]</f>
        <v>0</v>
      </c>
      <c r="B310" s="437" t="n">
        <f aca="false">Table1[[#This Row],[RefNo]]</f>
        <v>0</v>
      </c>
      <c r="C310" s="490" t="e">
        <f aca="false">VLOOKUP(B310,Table1[[RefNo]:[Average CnF Price]],8,FALSE())</f>
        <v>#VALUE!</v>
      </c>
      <c r="D310" s="654" t="e">
        <f aca="false">C310+C310*30%</f>
        <v>#VALUE!</v>
      </c>
    </row>
    <row r="311" customFormat="false" ht="15" hidden="true" customHeight="false" outlineLevel="0" collapsed="false">
      <c r="A311" s="437" t="n">
        <f aca="false">Table1[[#This Row],[Name]]</f>
        <v>0</v>
      </c>
      <c r="B311" s="437" t="n">
        <f aca="false">Table1[[#This Row],[RefNo]]</f>
        <v>0</v>
      </c>
      <c r="C311" s="490" t="e">
        <f aca="false">VLOOKUP(B311,Table1[[RefNo]:[Average CnF Price]],8,FALSE())</f>
        <v>#VALUE!</v>
      </c>
      <c r="D311" s="654" t="e">
        <f aca="false">C311+C311*30%</f>
        <v>#VALUE!</v>
      </c>
    </row>
    <row r="312" customFormat="false" ht="15" hidden="true" customHeight="false" outlineLevel="0" collapsed="false">
      <c r="A312" s="437" t="n">
        <f aca="false">Table1[[#This Row],[Name]]</f>
        <v>0</v>
      </c>
      <c r="B312" s="437" t="n">
        <f aca="false">Table1[[#This Row],[RefNo]]</f>
        <v>0</v>
      </c>
      <c r="C312" s="490" t="e">
        <f aca="false">VLOOKUP(B312,Table1[[RefNo]:[Average CnF Price]],8,FALSE())</f>
        <v>#VALUE!</v>
      </c>
      <c r="D312" s="654" t="e">
        <f aca="false">C312+C312*30%</f>
        <v>#VALUE!</v>
      </c>
    </row>
    <row r="313" customFormat="false" ht="15" hidden="true" customHeight="false" outlineLevel="0" collapsed="false">
      <c r="A313" s="437" t="n">
        <f aca="false">Table1[[#This Row],[Name]]</f>
        <v>0</v>
      </c>
      <c r="B313" s="437" t="n">
        <f aca="false">Table1[[#This Row],[RefNo]]</f>
        <v>0</v>
      </c>
      <c r="C313" s="490" t="e">
        <f aca="false">VLOOKUP(B313,Table1[[RefNo]:[Average CnF Price]],8,FALSE())</f>
        <v>#VALUE!</v>
      </c>
      <c r="D313" s="654" t="e">
        <f aca="false">C313+C313*30%</f>
        <v>#VALUE!</v>
      </c>
    </row>
    <row r="314" customFormat="false" ht="15" hidden="true" customHeight="false" outlineLevel="0" collapsed="false">
      <c r="A314" s="437" t="n">
        <f aca="false">Table1[[#This Row],[Name]]</f>
        <v>0</v>
      </c>
      <c r="B314" s="437" t="n">
        <f aca="false">Table1[[#This Row],[RefNo]]</f>
        <v>0</v>
      </c>
      <c r="C314" s="490" t="e">
        <f aca="false">VLOOKUP(B314,Table1[[RefNo]:[Average CnF Price]],8,FALSE())</f>
        <v>#VALUE!</v>
      </c>
      <c r="D314" s="654" t="e">
        <f aca="false">C314+C314*30%</f>
        <v>#VALUE!</v>
      </c>
    </row>
    <row r="315" customFormat="false" ht="15" hidden="true" customHeight="false" outlineLevel="0" collapsed="false">
      <c r="A315" s="437" t="n">
        <f aca="false">Table1[[#This Row],[Name]]</f>
        <v>0</v>
      </c>
      <c r="B315" s="437" t="n">
        <f aca="false">Table1[[#This Row],[RefNo]]</f>
        <v>0</v>
      </c>
      <c r="C315" s="490" t="e">
        <f aca="false">VLOOKUP(B315,Table1[[RefNo]:[Average CnF Price]],8,FALSE())</f>
        <v>#VALUE!</v>
      </c>
      <c r="D315" s="653" t="e">
        <f aca="false">C315+C315*30%</f>
        <v>#VALUE!</v>
      </c>
    </row>
    <row r="316" customFormat="false" ht="15" hidden="true" customHeight="false" outlineLevel="0" collapsed="false">
      <c r="A316" s="437" t="n">
        <f aca="false">Table1[[#This Row],[Name]]</f>
        <v>0</v>
      </c>
      <c r="B316" s="437" t="n">
        <f aca="false">Table1[[#This Row],[RefNo]]</f>
        <v>0</v>
      </c>
      <c r="C316" s="490" t="e">
        <f aca="false">VLOOKUP(B316,Table1[[RefNo]:[Average CnF Price]],8,FALSE())</f>
        <v>#VALUE!</v>
      </c>
      <c r="D316" s="654" t="e">
        <f aca="false">C316+C316*30%</f>
        <v>#VALUE!</v>
      </c>
    </row>
    <row r="317" customFormat="false" ht="15" hidden="true" customHeight="false" outlineLevel="0" collapsed="false">
      <c r="A317" s="437" t="n">
        <f aca="false">Table1[[#This Row],[Name]]</f>
        <v>0</v>
      </c>
      <c r="B317" s="437" t="n">
        <f aca="false">Table1[[#This Row],[RefNo]]</f>
        <v>0</v>
      </c>
      <c r="C317" s="490" t="e">
        <f aca="false">VLOOKUP(B317,Table1[[RefNo]:[Average CnF Price]],8,FALSE())</f>
        <v>#VALUE!</v>
      </c>
      <c r="D317" s="654" t="e">
        <f aca="false">C317+C317*30%</f>
        <v>#VALUE!</v>
      </c>
    </row>
    <row r="318" customFormat="false" ht="15" hidden="true" customHeight="false" outlineLevel="0" collapsed="false">
      <c r="A318" s="437" t="n">
        <f aca="false">Table1[[#This Row],[Name]]</f>
        <v>0</v>
      </c>
      <c r="B318" s="437" t="n">
        <f aca="false">Table1[[#This Row],[RefNo]]</f>
        <v>0</v>
      </c>
      <c r="C318" s="490" t="e">
        <f aca="false">VLOOKUP(B318,Table1[[RefNo]:[Average CnF Price]],8,FALSE())</f>
        <v>#VALUE!</v>
      </c>
      <c r="D318" s="654" t="e">
        <f aca="false">C318+C318*30%</f>
        <v>#VALUE!</v>
      </c>
    </row>
    <row r="319" customFormat="false" ht="15" hidden="true" customHeight="false" outlineLevel="0" collapsed="false">
      <c r="A319" s="437" t="n">
        <f aca="false">Table1[[#This Row],[Name]]</f>
        <v>0</v>
      </c>
      <c r="B319" s="437" t="n">
        <f aca="false">Table1[[#This Row],[RefNo]]</f>
        <v>0</v>
      </c>
      <c r="C319" s="490" t="e">
        <f aca="false">VLOOKUP(B319,Table1[[RefNo]:[Average CnF Price]],8,FALSE())</f>
        <v>#VALUE!</v>
      </c>
      <c r="D319" s="654" t="e">
        <f aca="false">C319+C319*30%</f>
        <v>#VALUE!</v>
      </c>
    </row>
    <row r="320" customFormat="false" ht="15" hidden="true" customHeight="false" outlineLevel="0" collapsed="false">
      <c r="A320" s="437" t="n">
        <f aca="false">Table1[[#This Row],[Name]]</f>
        <v>0</v>
      </c>
      <c r="B320" s="437" t="n">
        <f aca="false">Table1[[#This Row],[RefNo]]</f>
        <v>0</v>
      </c>
      <c r="C320" s="490" t="e">
        <f aca="false">VLOOKUP(B320,Table1[[RefNo]:[Average CnF Price]],8,FALSE())</f>
        <v>#VALUE!</v>
      </c>
      <c r="D320" s="654" t="e">
        <f aca="false">C320+C320*30%</f>
        <v>#VALUE!</v>
      </c>
    </row>
    <row r="321" customFormat="false" ht="15" hidden="true" customHeight="false" outlineLevel="0" collapsed="false">
      <c r="A321" s="437" t="n">
        <f aca="false">Table1[[#This Row],[Name]]</f>
        <v>0</v>
      </c>
      <c r="B321" s="437" t="n">
        <f aca="false">Table1[[#This Row],[RefNo]]</f>
        <v>0</v>
      </c>
      <c r="C321" s="490" t="e">
        <f aca="false">VLOOKUP(B321,Table1[[RefNo]:[Average CnF Price]],8,FALSE())</f>
        <v>#VALUE!</v>
      </c>
      <c r="D321" s="654" t="e">
        <f aca="false">C321+C321*30%</f>
        <v>#VALUE!</v>
      </c>
    </row>
    <row r="322" customFormat="false" ht="15" hidden="true" customHeight="false" outlineLevel="0" collapsed="false">
      <c r="A322" s="437" t="n">
        <f aca="false">Table1[[#This Row],[Name]]</f>
        <v>0</v>
      </c>
      <c r="B322" s="437" t="n">
        <f aca="false">Table1[[#This Row],[RefNo]]</f>
        <v>0</v>
      </c>
      <c r="C322" s="490" t="e">
        <f aca="false">VLOOKUP(B322,Table1[[RefNo]:[Average CnF Price]],8,FALSE())</f>
        <v>#VALUE!</v>
      </c>
      <c r="D322" s="654" t="e">
        <f aca="false">C322+C322*30%</f>
        <v>#VALUE!</v>
      </c>
    </row>
    <row r="323" customFormat="false" ht="15" hidden="false" customHeight="false" outlineLevel="0" collapsed="false">
      <c r="A323" s="437" t="n">
        <f aca="false">Table1[[#This Row],[Name]]</f>
        <v>0</v>
      </c>
      <c r="B323" s="437" t="n">
        <f aca="false">Table1[[#This Row],[RefNo]]</f>
        <v>0</v>
      </c>
      <c r="C323" s="490" t="e">
        <f aca="false">VLOOKUP(B323,Table1[[RefNo]:[Average CnF Price]],8,FALSE())</f>
        <v>#VALUE!</v>
      </c>
      <c r="D323" s="653" t="e">
        <f aca="false">C323+C323*30%</f>
        <v>#VALUE!</v>
      </c>
    </row>
    <row r="324" customFormat="false" ht="15" hidden="false" customHeight="false" outlineLevel="0" collapsed="false">
      <c r="A324" s="437" t="n">
        <f aca="false">Table1[[#This Row],[Name]]</f>
        <v>0</v>
      </c>
      <c r="B324" s="437" t="n">
        <f aca="false">Table1[[#This Row],[RefNo]]</f>
        <v>0</v>
      </c>
      <c r="C324" s="490" t="e">
        <f aca="false">VLOOKUP(B324,Table1[[RefNo]:[Average CnF Price]],8,FALSE())</f>
        <v>#VALUE!</v>
      </c>
      <c r="D324" s="653" t="e">
        <f aca="false">C324+C324*30%</f>
        <v>#VALUE!</v>
      </c>
    </row>
    <row r="325" customFormat="false" ht="15" hidden="false" customHeight="false" outlineLevel="0" collapsed="false">
      <c r="A325" s="437" t="n">
        <f aca="false">Table1[[#This Row],[Name]]</f>
        <v>0</v>
      </c>
      <c r="B325" s="437" t="n">
        <f aca="false">Table1[[#This Row],[RefNo]]</f>
        <v>0</v>
      </c>
      <c r="C325" s="490" t="e">
        <f aca="false">VLOOKUP(B325,Table1[[RefNo]:[Average CnF Price]],8,FALSE())</f>
        <v>#VALUE!</v>
      </c>
      <c r="D325" s="653" t="e">
        <f aca="false">C325+C325*30%</f>
        <v>#VALUE!</v>
      </c>
    </row>
    <row r="326" customFormat="false" ht="15" hidden="false" customHeight="false" outlineLevel="0" collapsed="false">
      <c r="A326" s="437" t="n">
        <f aca="false">Table1[[#This Row],[Name]]</f>
        <v>0</v>
      </c>
      <c r="B326" s="437" t="n">
        <f aca="false">Table1[[#This Row],[RefNo]]</f>
        <v>0</v>
      </c>
      <c r="C326" s="490" t="e">
        <f aca="false">VLOOKUP(B326,Table1[[RefNo]:[Average CnF Price]],8,FALSE())</f>
        <v>#VALUE!</v>
      </c>
      <c r="D326" s="653" t="e">
        <f aca="false">C326+C326*30%</f>
        <v>#VALUE!</v>
      </c>
    </row>
    <row r="327" customFormat="false" ht="15" hidden="true" customHeight="false" outlineLevel="0" collapsed="false">
      <c r="A327" s="437" t="n">
        <f aca="false">Table1[[#This Row],[Name]]</f>
        <v>0</v>
      </c>
      <c r="B327" s="437" t="n">
        <f aca="false">Table1[[#This Row],[RefNo]]</f>
        <v>0</v>
      </c>
      <c r="C327" s="490" t="e">
        <f aca="false">VLOOKUP(B327,Table1[[RefNo]:[Average CnF Price]],8,FALSE())</f>
        <v>#VALUE!</v>
      </c>
      <c r="D327" s="653" t="e">
        <f aca="false">C327+C327*30%</f>
        <v>#VALUE!</v>
      </c>
    </row>
    <row r="328" customFormat="false" ht="15" hidden="false" customHeight="false" outlineLevel="0" collapsed="false">
      <c r="A328" s="437" t="n">
        <f aca="false">Table1[[#This Row],[Name]]</f>
        <v>0</v>
      </c>
      <c r="B328" s="437" t="n">
        <f aca="false">Table1[[#This Row],[RefNo]]</f>
        <v>0</v>
      </c>
      <c r="C328" s="490" t="e">
        <f aca="false">VLOOKUP(B328,Table1[[RefNo]:[Average CnF Price]],8,FALSE())</f>
        <v>#VALUE!</v>
      </c>
      <c r="D328" s="653" t="e">
        <f aca="false">C328+C328*30%</f>
        <v>#VALUE!</v>
      </c>
    </row>
    <row r="329" customFormat="false" ht="15" hidden="true" customHeight="false" outlineLevel="0" collapsed="false">
      <c r="A329" s="437" t="n">
        <f aca="false">Table1[[#This Row],[Name]]</f>
        <v>0</v>
      </c>
      <c r="B329" s="437" t="n">
        <f aca="false">Table1[[#This Row],[RefNo]]</f>
        <v>0</v>
      </c>
      <c r="C329" s="490" t="e">
        <f aca="false">VLOOKUP(B329,Table1[[RefNo]:[Average CnF Price]],8,FALSE())</f>
        <v>#VALUE!</v>
      </c>
      <c r="D329" s="654" t="e">
        <f aca="false">C329+C329*30%</f>
        <v>#VALUE!</v>
      </c>
    </row>
    <row r="330" customFormat="false" ht="15" hidden="true" customHeight="false" outlineLevel="0" collapsed="false">
      <c r="A330" s="437" t="n">
        <f aca="false">Table1[[#This Row],[Name]]</f>
        <v>0</v>
      </c>
      <c r="B330" s="437" t="n">
        <f aca="false">Table1[[#This Row],[RefNo]]</f>
        <v>0</v>
      </c>
      <c r="C330" s="490" t="e">
        <f aca="false">VLOOKUP(B330,Table1[[RefNo]:[Average CnF Price]],8,FALSE())</f>
        <v>#VALUE!</v>
      </c>
      <c r="D330" s="654" t="e">
        <f aca="false">C330+C330*30%</f>
        <v>#VALUE!</v>
      </c>
    </row>
    <row r="331" customFormat="false" ht="15" hidden="true" customHeight="false" outlineLevel="0" collapsed="false">
      <c r="A331" s="437" t="n">
        <f aca="false">Table1[[#This Row],[Name]]</f>
        <v>0</v>
      </c>
      <c r="B331" s="437" t="n">
        <f aca="false">Table1[[#This Row],[RefNo]]</f>
        <v>0</v>
      </c>
      <c r="C331" s="490" t="e">
        <f aca="false">VLOOKUP(B331,Table1[[RefNo]:[Average CnF Price]],8,FALSE())</f>
        <v>#VALUE!</v>
      </c>
      <c r="D331" s="654" t="e">
        <f aca="false">C331+C331*30%</f>
        <v>#VALUE!</v>
      </c>
    </row>
    <row r="332" customFormat="false" ht="15" hidden="true" customHeight="false" outlineLevel="0" collapsed="false">
      <c r="A332" s="437" t="n">
        <f aca="false">Table1[[#This Row],[Name]]</f>
        <v>0</v>
      </c>
      <c r="B332" s="437" t="n">
        <f aca="false">Table1[[#This Row],[RefNo]]</f>
        <v>0</v>
      </c>
      <c r="C332" s="490" t="e">
        <f aca="false">VLOOKUP(B332,Table1[[RefNo]:[Average CnF Price]],8,FALSE())</f>
        <v>#VALUE!</v>
      </c>
      <c r="D332" s="654" t="e">
        <f aca="false">C332+C332*30%</f>
        <v>#VALUE!</v>
      </c>
    </row>
    <row r="333" customFormat="false" ht="15" hidden="true" customHeight="false" outlineLevel="0" collapsed="false">
      <c r="A333" s="437" t="n">
        <f aca="false">Table1[[#This Row],[Name]]</f>
        <v>0</v>
      </c>
      <c r="B333" s="437" t="n">
        <f aca="false">Table1[[#This Row],[RefNo]]</f>
        <v>0</v>
      </c>
      <c r="C333" s="490" t="e">
        <f aca="false">VLOOKUP(B333,Table1[[RefNo]:[Average CnF Price]],8,FALSE())</f>
        <v>#VALUE!</v>
      </c>
      <c r="D333" s="654" t="e">
        <f aca="false">C333+C333*30%</f>
        <v>#VALUE!</v>
      </c>
    </row>
    <row r="334" customFormat="false" ht="15" hidden="true" customHeight="false" outlineLevel="0" collapsed="false">
      <c r="A334" s="437" t="n">
        <f aca="false">Table1[[#This Row],[Name]]</f>
        <v>0</v>
      </c>
      <c r="B334" s="437" t="n">
        <f aca="false">Table1[[#This Row],[RefNo]]</f>
        <v>0</v>
      </c>
      <c r="C334" s="490" t="e">
        <f aca="false">VLOOKUP(B334,Table1[[RefNo]:[Average CnF Price]],8,FALSE())</f>
        <v>#VALUE!</v>
      </c>
      <c r="D334" s="654" t="e">
        <f aca="false">C334+C334*30%</f>
        <v>#VALUE!</v>
      </c>
    </row>
    <row r="335" customFormat="false" ht="15" hidden="true" customHeight="false" outlineLevel="0" collapsed="false">
      <c r="A335" s="437" t="n">
        <f aca="false">Table1[[#This Row],[Name]]</f>
        <v>0</v>
      </c>
      <c r="B335" s="437" t="n">
        <f aca="false">Table1[[#This Row],[RefNo]]</f>
        <v>0</v>
      </c>
      <c r="C335" s="490" t="e">
        <f aca="false">VLOOKUP(B335,Table1[[RefNo]:[Average CnF Price]],8,FALSE())</f>
        <v>#VALUE!</v>
      </c>
      <c r="D335" s="654" t="e">
        <f aca="false">C335+C335*30%</f>
        <v>#VALUE!</v>
      </c>
    </row>
    <row r="336" customFormat="false" ht="15" hidden="true" customHeight="false" outlineLevel="0" collapsed="false">
      <c r="A336" s="437" t="n">
        <f aca="false">Table1[[#This Row],[Name]]</f>
        <v>0</v>
      </c>
      <c r="B336" s="437" t="n">
        <f aca="false">Table1[[#This Row],[RefNo]]</f>
        <v>0</v>
      </c>
      <c r="C336" s="490" t="e">
        <f aca="false">VLOOKUP(B336,Table1[[RefNo]:[Average CnF Price]],8,FALSE())</f>
        <v>#VALUE!</v>
      </c>
      <c r="D336" s="654" t="e">
        <f aca="false">C336+C336*30%</f>
        <v>#VALUE!</v>
      </c>
    </row>
    <row r="337" customFormat="false" ht="15" hidden="true" customHeight="false" outlineLevel="0" collapsed="false">
      <c r="A337" s="437" t="n">
        <f aca="false">Table1[[#This Row],[Name]]</f>
        <v>0</v>
      </c>
      <c r="B337" s="437" t="n">
        <f aca="false">Table1[[#This Row],[RefNo]]</f>
        <v>0</v>
      </c>
      <c r="C337" s="490" t="e">
        <f aca="false">VLOOKUP(B337,Table1[[RefNo]:[Average CnF Price]],8,FALSE())</f>
        <v>#VALUE!</v>
      </c>
      <c r="D337" s="654" t="e">
        <f aca="false">C337+C337*30%</f>
        <v>#VALUE!</v>
      </c>
    </row>
    <row r="338" customFormat="false" ht="15" hidden="true" customHeight="false" outlineLevel="0" collapsed="false">
      <c r="A338" s="437" t="n">
        <f aca="false">Table1[[#This Row],[Name]]</f>
        <v>0</v>
      </c>
      <c r="B338" s="437" t="n">
        <f aca="false">Table1[[#This Row],[RefNo]]</f>
        <v>0</v>
      </c>
      <c r="C338" s="490" t="e">
        <f aca="false">VLOOKUP(B338,Table1[[RefNo]:[Average CnF Price]],8,FALSE())</f>
        <v>#VALUE!</v>
      </c>
      <c r="D338" s="654" t="e">
        <f aca="false">C338+C338*30%</f>
        <v>#VALUE!</v>
      </c>
    </row>
    <row r="339" customFormat="false" ht="15" hidden="true" customHeight="false" outlineLevel="0" collapsed="false">
      <c r="A339" s="437" t="n">
        <f aca="false">Table1[[#This Row],[Name]]</f>
        <v>0</v>
      </c>
      <c r="B339" s="437" t="n">
        <f aca="false">Table1[[#This Row],[RefNo]]</f>
        <v>0</v>
      </c>
      <c r="C339" s="490" t="e">
        <f aca="false">VLOOKUP(B339,Table1[[RefNo]:[Average CnF Price]],8,FALSE())</f>
        <v>#VALUE!</v>
      </c>
      <c r="D339" s="654" t="e">
        <f aca="false">C339+C339*30%</f>
        <v>#VALUE!</v>
      </c>
    </row>
    <row r="340" customFormat="false" ht="15" hidden="true" customHeight="false" outlineLevel="0" collapsed="false">
      <c r="A340" s="437" t="n">
        <f aca="false">Table1[[#This Row],[Name]]</f>
        <v>0</v>
      </c>
      <c r="B340" s="437" t="n">
        <f aca="false">Table1[[#This Row],[RefNo]]</f>
        <v>0</v>
      </c>
      <c r="C340" s="490" t="e">
        <f aca="false">VLOOKUP(B340,Table1[[RefNo]:[Average CnF Price]],8,FALSE())</f>
        <v>#VALUE!</v>
      </c>
      <c r="D340" s="654" t="e">
        <f aca="false">C340+C340*30%</f>
        <v>#VALUE!</v>
      </c>
    </row>
    <row r="341" customFormat="false" ht="15" hidden="true" customHeight="false" outlineLevel="0" collapsed="false">
      <c r="A341" s="437" t="n">
        <f aca="false">Table1[[#This Row],[Name]]</f>
        <v>0</v>
      </c>
      <c r="B341" s="437" t="n">
        <f aca="false">Table1[[#This Row],[RefNo]]</f>
        <v>0</v>
      </c>
      <c r="C341" s="490" t="e">
        <f aca="false">VLOOKUP(B341,Table1[[RefNo]:[Average CnF Price]],8,FALSE())</f>
        <v>#VALUE!</v>
      </c>
      <c r="D341" s="654" t="e">
        <f aca="false">C341+C341*30%</f>
        <v>#VALUE!</v>
      </c>
    </row>
    <row r="342" customFormat="false" ht="15" hidden="true" customHeight="false" outlineLevel="0" collapsed="false">
      <c r="A342" s="437" t="n">
        <f aca="false">Table1[[#This Row],[Name]]</f>
        <v>0</v>
      </c>
      <c r="B342" s="437" t="n">
        <f aca="false">Table1[[#This Row],[RefNo]]</f>
        <v>0</v>
      </c>
      <c r="C342" s="490" t="e">
        <f aca="false">VLOOKUP(B342,Table1[[RefNo]:[Average CnF Price]],8,FALSE())</f>
        <v>#VALUE!</v>
      </c>
      <c r="D342" s="654" t="e">
        <f aca="false">C342+C342*30%</f>
        <v>#VALUE!</v>
      </c>
    </row>
    <row r="343" customFormat="false" ht="15" hidden="true" customHeight="false" outlineLevel="0" collapsed="false">
      <c r="A343" s="437" t="n">
        <f aca="false">Table1[[#This Row],[Name]]</f>
        <v>0</v>
      </c>
      <c r="B343" s="437" t="n">
        <f aca="false">Table1[[#This Row],[RefNo]]</f>
        <v>0</v>
      </c>
      <c r="C343" s="490" t="e">
        <f aca="false">VLOOKUP(B343,Table1[[RefNo]:[Average CnF Price]],8,FALSE())</f>
        <v>#VALUE!</v>
      </c>
      <c r="D343" s="654" t="e">
        <f aca="false">C343+C343*30%</f>
        <v>#VALUE!</v>
      </c>
    </row>
    <row r="344" customFormat="false" ht="15" hidden="true" customHeight="false" outlineLevel="0" collapsed="false">
      <c r="A344" s="437" t="n">
        <f aca="false">Table1[[#This Row],[Name]]</f>
        <v>0</v>
      </c>
      <c r="B344" s="437" t="n">
        <f aca="false">Table1[[#This Row],[RefNo]]</f>
        <v>0</v>
      </c>
      <c r="C344" s="490" t="e">
        <f aca="false">VLOOKUP(B344,Table1[[RefNo]:[Average CnF Price]],8,FALSE())</f>
        <v>#VALUE!</v>
      </c>
      <c r="D344" s="654" t="e">
        <f aca="false">C344+C344*30%</f>
        <v>#VALUE!</v>
      </c>
    </row>
    <row r="345" customFormat="false" ht="15" hidden="true" customHeight="false" outlineLevel="0" collapsed="false">
      <c r="A345" s="437" t="n">
        <f aca="false">Table1[[#This Row],[Name]]</f>
        <v>0</v>
      </c>
      <c r="B345" s="437" t="n">
        <f aca="false">Table1[[#This Row],[RefNo]]</f>
        <v>0</v>
      </c>
      <c r="C345" s="490" t="e">
        <f aca="false">VLOOKUP(B345,Table1[[RefNo]:[Average CnF Price]],8,FALSE())</f>
        <v>#VALUE!</v>
      </c>
      <c r="D345" s="654" t="e">
        <f aca="false">C345+C345*30%</f>
        <v>#VALUE!</v>
      </c>
    </row>
    <row r="346" customFormat="false" ht="15" hidden="true" customHeight="false" outlineLevel="0" collapsed="false">
      <c r="A346" s="437" t="n">
        <f aca="false">Table1[[#This Row],[Name]]</f>
        <v>0</v>
      </c>
      <c r="B346" s="437" t="n">
        <f aca="false">Table1[[#This Row],[RefNo]]</f>
        <v>0</v>
      </c>
      <c r="C346" s="490" t="e">
        <f aca="false">VLOOKUP(B346,Table1[[RefNo]:[Average CnF Price]],8,FALSE())</f>
        <v>#VALUE!</v>
      </c>
      <c r="D346" s="654" t="e">
        <f aca="false">C346+C346*30%</f>
        <v>#VALUE!</v>
      </c>
    </row>
    <row r="347" customFormat="false" ht="15" hidden="true" customHeight="false" outlineLevel="0" collapsed="false">
      <c r="A347" s="437" t="n">
        <f aca="false">Table1[[#This Row],[Name]]</f>
        <v>0</v>
      </c>
      <c r="B347" s="437" t="n">
        <f aca="false">Table1[[#This Row],[RefNo]]</f>
        <v>0</v>
      </c>
      <c r="C347" s="490" t="e">
        <f aca="false">VLOOKUP(B347,Table1[[RefNo]:[Average CnF Price]],8,FALSE())</f>
        <v>#VALUE!</v>
      </c>
      <c r="D347" s="654" t="e">
        <f aca="false">C347+C347*30%</f>
        <v>#VALUE!</v>
      </c>
    </row>
    <row r="348" customFormat="false" ht="15" hidden="true" customHeight="false" outlineLevel="0" collapsed="false">
      <c r="A348" s="437" t="n">
        <f aca="false">Table1[[#This Row],[Name]]</f>
        <v>0</v>
      </c>
      <c r="B348" s="437" t="n">
        <f aca="false">Table1[[#This Row],[RefNo]]</f>
        <v>0</v>
      </c>
      <c r="C348" s="490" t="e">
        <f aca="false">VLOOKUP(B348,Table1[[RefNo]:[Average CnF Price]],8,FALSE())</f>
        <v>#VALUE!</v>
      </c>
      <c r="D348" s="654" t="e">
        <f aca="false">C348+C348*30%</f>
        <v>#VALUE!</v>
      </c>
    </row>
    <row r="349" customFormat="false" ht="15" hidden="true" customHeight="false" outlineLevel="0" collapsed="false">
      <c r="A349" s="437" t="n">
        <f aca="false">Table1[[#This Row],[Name]]</f>
        <v>0</v>
      </c>
      <c r="B349" s="437" t="n">
        <f aca="false">Table1[[#This Row],[RefNo]]</f>
        <v>0</v>
      </c>
      <c r="C349" s="490" t="e">
        <f aca="false">VLOOKUP(B349,Table1[[RefNo]:[Average CnF Price]],8,FALSE())</f>
        <v>#VALUE!</v>
      </c>
      <c r="D349" s="654" t="e">
        <f aca="false">C349+C349*30%</f>
        <v>#VALUE!</v>
      </c>
    </row>
    <row r="350" customFormat="false" ht="15" hidden="true" customHeight="false" outlineLevel="0" collapsed="false">
      <c r="A350" s="437" t="n">
        <f aca="false">Table1[[#This Row],[Name]]</f>
        <v>0</v>
      </c>
      <c r="B350" s="437" t="n">
        <f aca="false">Table1[[#This Row],[RefNo]]</f>
        <v>0</v>
      </c>
      <c r="C350" s="490" t="e">
        <f aca="false">VLOOKUP(B350,Table1[[RefNo]:[Average CnF Price]],8,FALSE())</f>
        <v>#VALUE!</v>
      </c>
      <c r="D350" s="654" t="e">
        <f aca="false">C350+C350*30%</f>
        <v>#VALUE!</v>
      </c>
    </row>
    <row r="351" customFormat="false" ht="15" hidden="true" customHeight="false" outlineLevel="0" collapsed="false">
      <c r="A351" s="437" t="n">
        <f aca="false">Table1[[#This Row],[Name]]</f>
        <v>0</v>
      </c>
      <c r="B351" s="437" t="n">
        <f aca="false">Table1[[#This Row],[RefNo]]</f>
        <v>0</v>
      </c>
      <c r="C351" s="490" t="e">
        <f aca="false">VLOOKUP(B351,Table1[[RefNo]:[Average CnF Price]],8,FALSE())</f>
        <v>#VALUE!</v>
      </c>
      <c r="D351" s="654" t="e">
        <f aca="false">C351+C351*30%</f>
        <v>#VALUE!</v>
      </c>
    </row>
    <row r="352" customFormat="false" ht="15" hidden="true" customHeight="false" outlineLevel="0" collapsed="false">
      <c r="A352" s="437" t="n">
        <f aca="false">Table1[[#This Row],[Name]]</f>
        <v>0</v>
      </c>
      <c r="B352" s="437" t="n">
        <f aca="false">Table1[[#This Row],[RefNo]]</f>
        <v>0</v>
      </c>
      <c r="C352" s="490" t="e">
        <f aca="false">VLOOKUP(B352,Table1[[RefNo]:[Average CnF Price]],8,FALSE())</f>
        <v>#VALUE!</v>
      </c>
      <c r="D352" s="654" t="e">
        <f aca="false">C352+C352*30%</f>
        <v>#VALUE!</v>
      </c>
    </row>
    <row r="353" customFormat="false" ht="15" hidden="true" customHeight="false" outlineLevel="0" collapsed="false">
      <c r="A353" s="437" t="n">
        <f aca="false">Table1[[#This Row],[Name]]</f>
        <v>0</v>
      </c>
      <c r="B353" s="437" t="n">
        <f aca="false">Table1[[#This Row],[RefNo]]</f>
        <v>0</v>
      </c>
      <c r="C353" s="490" t="e">
        <f aca="false">VLOOKUP(B353,Table1[[RefNo]:[Average CnF Price]],8,FALSE())</f>
        <v>#VALUE!</v>
      </c>
      <c r="D353" s="654" t="e">
        <f aca="false">C353+C353*30%</f>
        <v>#VALUE!</v>
      </c>
    </row>
    <row r="354" customFormat="false" ht="15" hidden="true" customHeight="false" outlineLevel="0" collapsed="false">
      <c r="A354" s="437" t="n">
        <f aca="false">Table1[[#This Row],[Name]]</f>
        <v>0</v>
      </c>
      <c r="B354" s="437" t="n">
        <f aca="false">Table1[[#This Row],[RefNo]]</f>
        <v>0</v>
      </c>
      <c r="C354" s="490" t="e">
        <f aca="false">VLOOKUP(B354,Table1[[RefNo]:[Average CnF Price]],8,FALSE())</f>
        <v>#VALUE!</v>
      </c>
      <c r="D354" s="654" t="e">
        <f aca="false">C354+C354*30%</f>
        <v>#VALUE!</v>
      </c>
    </row>
    <row r="355" customFormat="false" ht="15" hidden="true" customHeight="false" outlineLevel="0" collapsed="false">
      <c r="A355" s="437" t="n">
        <f aca="false">Table1[[#This Row],[Name]]</f>
        <v>0</v>
      </c>
      <c r="B355" s="437" t="n">
        <f aca="false">Table1[[#This Row],[RefNo]]</f>
        <v>0</v>
      </c>
      <c r="C355" s="490" t="e">
        <f aca="false">VLOOKUP(B355,Table1[[RefNo]:[Average CnF Price]],8,FALSE())</f>
        <v>#VALUE!</v>
      </c>
      <c r="D355" s="654" t="e">
        <f aca="false">C355+C355*30%</f>
        <v>#VALUE!</v>
      </c>
    </row>
    <row r="356" customFormat="false" ht="15" hidden="true" customHeight="false" outlineLevel="0" collapsed="false">
      <c r="A356" s="437" t="n">
        <f aca="false">Table1[[#This Row],[Name]]</f>
        <v>0</v>
      </c>
      <c r="B356" s="437" t="n">
        <f aca="false">Table1[[#This Row],[RefNo]]</f>
        <v>0</v>
      </c>
      <c r="C356" s="490" t="e">
        <f aca="false">VLOOKUP(B356,Table1[[RefNo]:[Average CnF Price]],8,FALSE())</f>
        <v>#VALUE!</v>
      </c>
      <c r="D356" s="654" t="e">
        <f aca="false">C356+C356*30%</f>
        <v>#VALUE!</v>
      </c>
    </row>
    <row r="357" customFormat="false" ht="15" hidden="true" customHeight="false" outlineLevel="0" collapsed="false">
      <c r="A357" s="437" t="n">
        <f aca="false">Table1[[#This Row],[Name]]</f>
        <v>0</v>
      </c>
      <c r="B357" s="437" t="n">
        <f aca="false">Table1[[#This Row],[RefNo]]</f>
        <v>0</v>
      </c>
      <c r="C357" s="490" t="e">
        <f aca="false">VLOOKUP(B357,Table1[[RefNo]:[Average CnF Price]],8,FALSE())</f>
        <v>#VALUE!</v>
      </c>
      <c r="D357" s="654" t="e">
        <f aca="false">C357+C357*30%</f>
        <v>#VALUE!</v>
      </c>
    </row>
    <row r="358" customFormat="false" ht="15" hidden="true" customHeight="false" outlineLevel="0" collapsed="false">
      <c r="A358" s="437" t="n">
        <f aca="false">Table1[[#This Row],[Name]]</f>
        <v>0</v>
      </c>
      <c r="B358" s="437" t="n">
        <f aca="false">Table1[[#This Row],[RefNo]]</f>
        <v>0</v>
      </c>
      <c r="C358" s="490" t="e">
        <f aca="false">VLOOKUP(B358,Table1[[RefNo]:[Average CnF Price]],8,FALSE())</f>
        <v>#VALUE!</v>
      </c>
      <c r="D358" s="654" t="e">
        <f aca="false">C358+C358*30%</f>
        <v>#VALUE!</v>
      </c>
    </row>
    <row r="359" customFormat="false" ht="15" hidden="true" customHeight="false" outlineLevel="0" collapsed="false">
      <c r="A359" s="437" t="n">
        <f aca="false">Table1[[#This Row],[Name]]</f>
        <v>0</v>
      </c>
      <c r="B359" s="437" t="n">
        <f aca="false">Table1[[#This Row],[RefNo]]</f>
        <v>0</v>
      </c>
      <c r="C359" s="490" t="e">
        <f aca="false">VLOOKUP(B359,Table1[[RefNo]:[Average CnF Price]],8,FALSE())</f>
        <v>#VALUE!</v>
      </c>
      <c r="D359" s="654" t="e">
        <f aca="false">C359+C359*30%</f>
        <v>#VALUE!</v>
      </c>
    </row>
    <row r="360" customFormat="false" ht="15" hidden="true" customHeight="false" outlineLevel="0" collapsed="false">
      <c r="A360" s="437" t="n">
        <f aca="false">Table1[[#This Row],[Name]]</f>
        <v>0</v>
      </c>
      <c r="B360" s="437" t="n">
        <f aca="false">Table1[[#This Row],[RefNo]]</f>
        <v>0</v>
      </c>
      <c r="C360" s="490" t="e">
        <f aca="false">VLOOKUP(B360,Table1[[RefNo]:[Average CnF Price]],8,FALSE())</f>
        <v>#VALUE!</v>
      </c>
      <c r="D360" s="654" t="e">
        <f aca="false">C360+C360*30%</f>
        <v>#VALUE!</v>
      </c>
    </row>
    <row r="361" customFormat="false" ht="15" hidden="true" customHeight="false" outlineLevel="0" collapsed="false">
      <c r="A361" s="437" t="n">
        <f aca="false">Table1[[#This Row],[Name]]</f>
        <v>0</v>
      </c>
      <c r="B361" s="437" t="n">
        <f aca="false">Table1[[#This Row],[RefNo]]</f>
        <v>0</v>
      </c>
      <c r="C361" s="490" t="e">
        <f aca="false">VLOOKUP(B361,Table1[[RefNo]:[Average CnF Price]],8,FALSE())</f>
        <v>#VALUE!</v>
      </c>
      <c r="D361" s="654" t="e">
        <f aca="false">C361+C361*30%</f>
        <v>#VALUE!</v>
      </c>
    </row>
    <row r="362" customFormat="false" ht="15" hidden="true" customHeight="false" outlineLevel="0" collapsed="false">
      <c r="A362" s="437" t="n">
        <f aca="false">Table1[[#This Row],[Name]]</f>
        <v>0</v>
      </c>
      <c r="B362" s="437" t="n">
        <f aca="false">Table1[[#This Row],[RefNo]]</f>
        <v>0</v>
      </c>
      <c r="C362" s="490" t="e">
        <f aca="false">VLOOKUP(B362,Table1[[RefNo]:[Average CnF Price]],8,FALSE())</f>
        <v>#VALUE!</v>
      </c>
      <c r="D362" s="654" t="e">
        <f aca="false">C362+C362*30%</f>
        <v>#VALUE!</v>
      </c>
    </row>
    <row r="363" customFormat="false" ht="15" hidden="true" customHeight="false" outlineLevel="0" collapsed="false">
      <c r="A363" s="437" t="n">
        <f aca="false">Table1[[#This Row],[Name]]</f>
        <v>0</v>
      </c>
      <c r="B363" s="437" t="n">
        <f aca="false">Table1[[#This Row],[RefNo]]</f>
        <v>0</v>
      </c>
      <c r="C363" s="490" t="e">
        <f aca="false">VLOOKUP(B363,Table1[[RefNo]:[Average CnF Price]],8,FALSE())</f>
        <v>#VALUE!</v>
      </c>
      <c r="D363" s="654" t="e">
        <f aca="false">C363+C363*30%</f>
        <v>#VALUE!</v>
      </c>
    </row>
    <row r="364" customFormat="false" ht="15" hidden="true" customHeight="false" outlineLevel="0" collapsed="false">
      <c r="A364" s="437" t="n">
        <f aca="false">Table1[[#This Row],[Name]]</f>
        <v>0</v>
      </c>
      <c r="B364" s="437" t="n">
        <f aca="false">Table1[[#This Row],[RefNo]]</f>
        <v>0</v>
      </c>
      <c r="C364" s="490" t="e">
        <f aca="false">VLOOKUP(B364,Table1[[RefNo]:[Average CnF Price]],8,FALSE())</f>
        <v>#VALUE!</v>
      </c>
      <c r="D364" s="654" t="e">
        <f aca="false">C364+C364*30%</f>
        <v>#VALUE!</v>
      </c>
    </row>
    <row r="365" customFormat="false" ht="15" hidden="true" customHeight="false" outlineLevel="0" collapsed="false">
      <c r="A365" s="437" t="n">
        <f aca="false">Table1[[#This Row],[Name]]</f>
        <v>0</v>
      </c>
      <c r="B365" s="437" t="n">
        <f aca="false">Table1[[#This Row],[RefNo]]</f>
        <v>0</v>
      </c>
      <c r="C365" s="490" t="e">
        <f aca="false">VLOOKUP(B365,Table1[[RefNo]:[Average CnF Price]],8,FALSE())</f>
        <v>#VALUE!</v>
      </c>
      <c r="D365" s="654" t="e">
        <f aca="false">C365+C365*30%</f>
        <v>#VALUE!</v>
      </c>
    </row>
    <row r="366" customFormat="false" ht="15" hidden="true" customHeight="false" outlineLevel="0" collapsed="false">
      <c r="A366" s="437" t="n">
        <f aca="false">Table1[[#This Row],[Name]]</f>
        <v>0</v>
      </c>
      <c r="B366" s="437" t="n">
        <f aca="false">Table1[[#This Row],[RefNo]]</f>
        <v>0</v>
      </c>
      <c r="C366" s="490" t="e">
        <f aca="false">VLOOKUP(B366,Table1[[RefNo]:[Average CnF Price]],8,FALSE())</f>
        <v>#VALUE!</v>
      </c>
      <c r="D366" s="654" t="e">
        <f aca="false">C366+C366*30%</f>
        <v>#VALUE!</v>
      </c>
    </row>
    <row r="367" customFormat="false" ht="15" hidden="true" customHeight="false" outlineLevel="0" collapsed="false">
      <c r="A367" s="437" t="n">
        <f aca="false">Table1[[#This Row],[Name]]</f>
        <v>0</v>
      </c>
      <c r="B367" s="437" t="n">
        <f aca="false">Table1[[#This Row],[RefNo]]</f>
        <v>0</v>
      </c>
      <c r="C367" s="490" t="e">
        <f aca="false">VLOOKUP(B367,Table1[[RefNo]:[Average CnF Price]],8,FALSE())</f>
        <v>#VALUE!</v>
      </c>
      <c r="D367" s="654" t="e">
        <f aca="false">C367+C367*30%</f>
        <v>#VALUE!</v>
      </c>
    </row>
    <row r="368" customFormat="false" ht="15" hidden="true" customHeight="false" outlineLevel="0" collapsed="false">
      <c r="A368" s="437" t="n">
        <f aca="false">Table1[[#This Row],[Name]]</f>
        <v>0</v>
      </c>
      <c r="B368" s="437" t="n">
        <f aca="false">Table1[[#This Row],[RefNo]]</f>
        <v>0</v>
      </c>
      <c r="C368" s="490" t="e">
        <f aca="false">VLOOKUP(B368,Table1[[RefNo]:[Average CnF Price]],8,FALSE())</f>
        <v>#VALUE!</v>
      </c>
      <c r="D368" s="654" t="e">
        <f aca="false">C368+C368*30%</f>
        <v>#VALUE!</v>
      </c>
    </row>
    <row r="369" customFormat="false" ht="15" hidden="false" customHeight="false" outlineLevel="0" collapsed="false">
      <c r="A369" s="437" t="n">
        <f aca="false">Table1[[#This Row],[Name]]</f>
        <v>0</v>
      </c>
      <c r="B369" s="437" t="n">
        <f aca="false">Table1[[#This Row],[RefNo]]</f>
        <v>0</v>
      </c>
      <c r="C369" s="490" t="e">
        <f aca="false">VLOOKUP(B369,Table1[[RefNo]:[Average CnF Price]],8,FALSE())</f>
        <v>#VALUE!</v>
      </c>
      <c r="D369" s="653" t="e">
        <f aca="false">C369+C369*30%</f>
        <v>#VALUE!</v>
      </c>
    </row>
    <row r="370" customFormat="false" ht="15" hidden="false" customHeight="false" outlineLevel="0" collapsed="false">
      <c r="A370" s="437" t="n">
        <f aca="false">Table1[[#This Row],[Name]]</f>
        <v>0</v>
      </c>
      <c r="B370" s="437" t="n">
        <f aca="false">Table1[[#This Row],[RefNo]]</f>
        <v>0</v>
      </c>
      <c r="C370" s="490" t="e">
        <f aca="false">VLOOKUP(B370,Table1[[RefNo]:[Average CnF Price]],8,FALSE())</f>
        <v>#VALUE!</v>
      </c>
      <c r="D370" s="653" t="e">
        <f aca="false">C370+C370*30%</f>
        <v>#VALUE!</v>
      </c>
    </row>
    <row r="371" customFormat="false" ht="15" hidden="false" customHeight="false" outlineLevel="0" collapsed="false">
      <c r="A371" s="437" t="n">
        <f aca="false">Table1[[#This Row],[Name]]</f>
        <v>0</v>
      </c>
      <c r="B371" s="437" t="n">
        <f aca="false">Table1[[#This Row],[RefNo]]</f>
        <v>0</v>
      </c>
      <c r="C371" s="490" t="e">
        <f aca="false">VLOOKUP(B371,Table1[[RefNo]:[Average CnF Price]],8,FALSE())</f>
        <v>#VALUE!</v>
      </c>
      <c r="D371" s="653" t="e">
        <f aca="false">C371+C371*30%</f>
        <v>#VALUE!</v>
      </c>
    </row>
    <row r="372" customFormat="false" ht="15" hidden="false" customHeight="false" outlineLevel="0" collapsed="false">
      <c r="A372" s="437" t="n">
        <f aca="false">Table1[[#This Row],[Name]]</f>
        <v>0</v>
      </c>
      <c r="B372" s="437" t="n">
        <f aca="false">Table1[[#This Row],[RefNo]]</f>
        <v>0</v>
      </c>
      <c r="C372" s="490" t="e">
        <f aca="false">VLOOKUP(B372,Table1[[RefNo]:[Average CnF Price]],8,FALSE())</f>
        <v>#VALUE!</v>
      </c>
      <c r="D372" s="653" t="e">
        <f aca="false">C372+C372*30%</f>
        <v>#VALUE!</v>
      </c>
    </row>
    <row r="373" customFormat="false" ht="15" hidden="false" customHeight="false" outlineLevel="0" collapsed="false">
      <c r="A373" s="437" t="n">
        <f aca="false">Table1[[#This Row],[Name]]</f>
        <v>0</v>
      </c>
      <c r="B373" s="437" t="n">
        <f aca="false">Table1[[#This Row],[RefNo]]</f>
        <v>0</v>
      </c>
      <c r="C373" s="490" t="e">
        <f aca="false">VLOOKUP(B373,Table1[[RefNo]:[Average CnF Price]],8,FALSE())</f>
        <v>#VALUE!</v>
      </c>
      <c r="D373" s="653" t="e">
        <f aca="false">C373+C373*30%</f>
        <v>#VALUE!</v>
      </c>
    </row>
    <row r="374" customFormat="false" ht="15" hidden="false" customHeight="false" outlineLevel="0" collapsed="false">
      <c r="A374" s="437" t="n">
        <f aca="false">Table1[[#This Row],[Name]]</f>
        <v>0</v>
      </c>
      <c r="B374" s="437" t="n">
        <f aca="false">Table1[[#This Row],[RefNo]]</f>
        <v>0</v>
      </c>
      <c r="C374" s="490" t="e">
        <f aca="false">VLOOKUP(B374,Table1[[RefNo]:[Average CnF Price]],8,FALSE())</f>
        <v>#VALUE!</v>
      </c>
      <c r="D374" s="653" t="e">
        <f aca="false">C374+C374*30%</f>
        <v>#VALUE!</v>
      </c>
    </row>
    <row r="375" customFormat="false" ht="15" hidden="false" customHeight="false" outlineLevel="0" collapsed="false">
      <c r="A375" s="437" t="n">
        <f aca="false">Table1[[#This Row],[Name]]</f>
        <v>0</v>
      </c>
      <c r="B375" s="437" t="n">
        <f aca="false">Table1[[#This Row],[RefNo]]</f>
        <v>0</v>
      </c>
      <c r="C375" s="490" t="e">
        <f aca="false">VLOOKUP(B375,Table1[[RefNo]:[Average CnF Price]],8,FALSE())</f>
        <v>#VALUE!</v>
      </c>
      <c r="D375" s="653" t="e">
        <f aca="false">C375+C375*30%</f>
        <v>#VALUE!</v>
      </c>
    </row>
    <row r="376" customFormat="false" ht="15" hidden="true" customHeight="false" outlineLevel="0" collapsed="false">
      <c r="A376" s="437" t="n">
        <f aca="false">Table1[[#This Row],[Name]]</f>
        <v>0</v>
      </c>
      <c r="B376" s="437" t="n">
        <f aca="false">Table1[[#This Row],[RefNo]]</f>
        <v>0</v>
      </c>
      <c r="C376" s="490" t="e">
        <f aca="false">VLOOKUP(B376,Table1[[RefNo]:[Average CnF Price]],8,FALSE())</f>
        <v>#VALUE!</v>
      </c>
      <c r="D376" s="653" t="e">
        <f aca="false">C376+C376*30%</f>
        <v>#VALUE!</v>
      </c>
    </row>
    <row r="377" customFormat="false" ht="15" hidden="false" customHeight="false" outlineLevel="0" collapsed="false">
      <c r="A377" s="437" t="n">
        <f aca="false">Table1[[#This Row],[Name]]</f>
        <v>0</v>
      </c>
      <c r="B377" s="437" t="n">
        <f aca="false">Table1[[#This Row],[RefNo]]</f>
        <v>0</v>
      </c>
      <c r="C377" s="490" t="e">
        <f aca="false">VLOOKUP(B377,Table1[[RefNo]:[Average CnF Price]],8,FALSE())</f>
        <v>#VALUE!</v>
      </c>
      <c r="D377" s="653" t="e">
        <f aca="false">C377+C377*30%</f>
        <v>#VALUE!</v>
      </c>
    </row>
    <row r="378" customFormat="false" ht="15" hidden="false" customHeight="false" outlineLevel="0" collapsed="false">
      <c r="A378" s="437" t="n">
        <f aca="false">Table1[[#This Row],[Name]]</f>
        <v>0</v>
      </c>
      <c r="B378" s="437" t="n">
        <f aca="false">Table1[[#This Row],[RefNo]]</f>
        <v>0</v>
      </c>
      <c r="C378" s="490" t="e">
        <f aca="false">VLOOKUP(B378,Table1[[RefNo]:[Average CnF Price]],8,FALSE())</f>
        <v>#VALUE!</v>
      </c>
      <c r="D378" s="653" t="e">
        <f aca="false">C378+C378*30%</f>
        <v>#VALUE!</v>
      </c>
    </row>
    <row r="379" customFormat="false" ht="15" hidden="false" customHeight="false" outlineLevel="0" collapsed="false">
      <c r="A379" s="437" t="n">
        <f aca="false">Table1[[#This Row],[Name]]</f>
        <v>0</v>
      </c>
      <c r="B379" s="437" t="n">
        <f aca="false">Table1[[#This Row],[RefNo]]</f>
        <v>0</v>
      </c>
      <c r="C379" s="490" t="e">
        <f aca="false">VLOOKUP(B379,Table1[[RefNo]:[Average CnF Price]],8,FALSE())</f>
        <v>#VALUE!</v>
      </c>
      <c r="D379" s="653" t="e">
        <f aca="false">C379+C379*30%</f>
        <v>#VALUE!</v>
      </c>
    </row>
    <row r="380" customFormat="false" ht="15" hidden="false" customHeight="false" outlineLevel="0" collapsed="false">
      <c r="A380" s="437" t="n">
        <f aca="false">Table1[[#This Row],[Name]]</f>
        <v>0</v>
      </c>
      <c r="B380" s="437" t="n">
        <f aca="false">Table1[[#This Row],[RefNo]]</f>
        <v>0</v>
      </c>
      <c r="C380" s="490" t="e">
        <f aca="false">VLOOKUP(B380,Table1[[RefNo]:[Average CnF Price]],8,FALSE())</f>
        <v>#VALUE!</v>
      </c>
      <c r="D380" s="653" t="e">
        <f aca="false">C380+C380*30%</f>
        <v>#VALUE!</v>
      </c>
    </row>
    <row r="381" customFormat="false" ht="15" hidden="false" customHeight="false" outlineLevel="0" collapsed="false">
      <c r="A381" s="437" t="n">
        <f aca="false">Table1[[#This Row],[Name]]</f>
        <v>0</v>
      </c>
      <c r="B381" s="437" t="n">
        <f aca="false">Table1[[#This Row],[RefNo]]</f>
        <v>0</v>
      </c>
      <c r="C381" s="490" t="e">
        <f aca="false">VLOOKUP(B381,Table1[[RefNo]:[Average CnF Price]],8,FALSE())</f>
        <v>#VALUE!</v>
      </c>
      <c r="D381" s="653" t="e">
        <f aca="false">C381+C381*30%</f>
        <v>#VALUE!</v>
      </c>
    </row>
    <row r="382" customFormat="false" ht="15" hidden="false" customHeight="false" outlineLevel="0" collapsed="false">
      <c r="A382" s="437" t="n">
        <f aca="false">Table1[[#This Row],[Name]]</f>
        <v>0</v>
      </c>
      <c r="B382" s="437" t="n">
        <f aca="false">Table1[[#This Row],[RefNo]]</f>
        <v>0</v>
      </c>
      <c r="C382" s="490" t="e">
        <f aca="false">VLOOKUP(B382,Table1[[RefNo]:[Average CnF Price]],8,FALSE())</f>
        <v>#VALUE!</v>
      </c>
      <c r="D382" s="653" t="e">
        <f aca="false">C382+C382*30%</f>
        <v>#VALUE!</v>
      </c>
    </row>
    <row r="383" customFormat="false" ht="15" hidden="false" customHeight="false" outlineLevel="0" collapsed="false">
      <c r="A383" s="437" t="n">
        <f aca="false">Table1[[#This Row],[Name]]</f>
        <v>0</v>
      </c>
      <c r="B383" s="437" t="n">
        <f aca="false">Table1[[#This Row],[RefNo]]</f>
        <v>0</v>
      </c>
      <c r="C383" s="490" t="e">
        <f aca="false">VLOOKUP(B383,Table1[[RefNo]:[Average CnF Price]],8,FALSE())</f>
        <v>#VALUE!</v>
      </c>
      <c r="D383" s="653" t="e">
        <f aca="false">C383+C383*30%</f>
        <v>#VALUE!</v>
      </c>
    </row>
    <row r="384" customFormat="false" ht="15" hidden="false" customHeight="false" outlineLevel="0" collapsed="false">
      <c r="A384" s="437" t="n">
        <f aca="false">Table1[[#This Row],[Name]]</f>
        <v>0</v>
      </c>
      <c r="B384" s="437" t="n">
        <f aca="false">Table1[[#This Row],[RefNo]]</f>
        <v>0</v>
      </c>
      <c r="C384" s="490" t="e">
        <f aca="false">VLOOKUP(B384,Table1[[RefNo]:[Average CnF Price]],8,FALSE())</f>
        <v>#VALUE!</v>
      </c>
      <c r="D384" s="653" t="e">
        <f aca="false">C384+C384*30%</f>
        <v>#VALUE!</v>
      </c>
    </row>
    <row r="385" customFormat="false" ht="15" hidden="false" customHeight="false" outlineLevel="0" collapsed="false">
      <c r="A385" s="437" t="n">
        <f aca="false">Table1[[#This Row],[Name]]</f>
        <v>0</v>
      </c>
      <c r="B385" s="437" t="n">
        <f aca="false">Table1[[#This Row],[RefNo]]</f>
        <v>0</v>
      </c>
      <c r="C385" s="490" t="e">
        <f aca="false">VLOOKUP(B385,Table1[[RefNo]:[Average CnF Price]],8,FALSE())</f>
        <v>#VALUE!</v>
      </c>
      <c r="D385" s="653" t="e">
        <f aca="false">C385+C385*30%</f>
        <v>#VALUE!</v>
      </c>
    </row>
    <row r="386" customFormat="false" ht="15" hidden="false" customHeight="false" outlineLevel="0" collapsed="false">
      <c r="A386" s="437" t="n">
        <f aca="false">Table1[[#This Row],[Name]]</f>
        <v>0</v>
      </c>
      <c r="B386" s="437" t="n">
        <f aca="false">Table1[[#This Row],[RefNo]]</f>
        <v>0</v>
      </c>
      <c r="C386" s="490" t="e">
        <f aca="false">VLOOKUP(B386,Table1[[RefNo]:[Average CnF Price]],8,FALSE())</f>
        <v>#VALUE!</v>
      </c>
      <c r="D386" s="653" t="e">
        <f aca="false">C386+C386*30%</f>
        <v>#VALUE!</v>
      </c>
    </row>
    <row r="387" customFormat="false" ht="15" hidden="false" customHeight="false" outlineLevel="0" collapsed="false">
      <c r="A387" s="437" t="n">
        <f aca="false">Table1[[#This Row],[Name]]</f>
        <v>0</v>
      </c>
      <c r="B387" s="437" t="n">
        <f aca="false">Table1[[#This Row],[RefNo]]</f>
        <v>0</v>
      </c>
      <c r="C387" s="490" t="e">
        <f aca="false">VLOOKUP(B387,Table1[[RefNo]:[Average CnF Price]],8,FALSE())</f>
        <v>#VALUE!</v>
      </c>
      <c r="D387" s="653" t="e">
        <f aca="false">C387+C387*30%</f>
        <v>#VALUE!</v>
      </c>
    </row>
    <row r="388" customFormat="false" ht="15" hidden="false" customHeight="false" outlineLevel="0" collapsed="false">
      <c r="A388" s="437" t="n">
        <f aca="false">Table1[[#This Row],[Name]]</f>
        <v>0</v>
      </c>
      <c r="B388" s="437" t="n">
        <f aca="false">Table1[[#This Row],[RefNo]]</f>
        <v>0</v>
      </c>
      <c r="C388" s="490" t="e">
        <f aca="false">VLOOKUP(B388,Table1[[RefNo]:[Average CnF Price]],8,FALSE())</f>
        <v>#VALUE!</v>
      </c>
      <c r="D388" s="653" t="e">
        <f aca="false">C388+C388*30%</f>
        <v>#VALUE!</v>
      </c>
    </row>
    <row r="389" customFormat="false" ht="15" hidden="false" customHeight="false" outlineLevel="0" collapsed="false">
      <c r="A389" s="437" t="n">
        <f aca="false">Table1[[#This Row],[Name]]</f>
        <v>0</v>
      </c>
      <c r="B389" s="437" t="n">
        <f aca="false">Table1[[#This Row],[RefNo]]</f>
        <v>0</v>
      </c>
      <c r="C389" s="490" t="e">
        <f aca="false">VLOOKUP(B389,Table1[[RefNo]:[Average CnF Price]],8,FALSE())</f>
        <v>#VALUE!</v>
      </c>
      <c r="D389" s="653" t="e">
        <f aca="false">C389+C389*30%</f>
        <v>#VALUE!</v>
      </c>
    </row>
    <row r="390" customFormat="false" ht="15" hidden="false" customHeight="false" outlineLevel="0" collapsed="false">
      <c r="A390" s="437" t="n">
        <f aca="false">Table1[[#This Row],[Name]]</f>
        <v>0</v>
      </c>
      <c r="B390" s="437" t="n">
        <f aca="false">Table1[[#This Row],[RefNo]]</f>
        <v>0</v>
      </c>
      <c r="C390" s="490" t="e">
        <f aca="false">VLOOKUP(B390,Table1[[RefNo]:[Average CnF Price]],8,FALSE())</f>
        <v>#VALUE!</v>
      </c>
      <c r="D390" s="653" t="e">
        <f aca="false">C390+C390*30%</f>
        <v>#VALUE!</v>
      </c>
    </row>
    <row r="391" customFormat="false" ht="15" hidden="false" customHeight="false" outlineLevel="0" collapsed="false">
      <c r="A391" s="437" t="n">
        <f aca="false">Table1[[#This Row],[Name]]</f>
        <v>0</v>
      </c>
      <c r="B391" s="437" t="n">
        <f aca="false">Table1[[#This Row],[RefNo]]</f>
        <v>0</v>
      </c>
      <c r="C391" s="490" t="e">
        <f aca="false">VLOOKUP(B391,Table1[[RefNo]:[Average CnF Price]],8,FALSE())</f>
        <v>#VALUE!</v>
      </c>
      <c r="D391" s="653" t="e">
        <f aca="false">C391+C391*30%</f>
        <v>#VALUE!</v>
      </c>
    </row>
    <row r="392" customFormat="false" ht="15" hidden="false" customHeight="false" outlineLevel="0" collapsed="false">
      <c r="A392" s="437" t="n">
        <f aca="false">Table1[[#This Row],[Name]]</f>
        <v>0</v>
      </c>
      <c r="B392" s="437" t="n">
        <f aca="false">Table1[[#This Row],[RefNo]]</f>
        <v>0</v>
      </c>
      <c r="C392" s="490" t="e">
        <f aca="false">VLOOKUP(B392,Table1[[RefNo]:[Average CnF Price]],8,FALSE())</f>
        <v>#VALUE!</v>
      </c>
      <c r="D392" s="653" t="e">
        <f aca="false">C392+C392*30%</f>
        <v>#VALUE!</v>
      </c>
    </row>
    <row r="393" customFormat="false" ht="15" hidden="false" customHeight="false" outlineLevel="0" collapsed="false">
      <c r="A393" s="437" t="n">
        <f aca="false">Table1[[#This Row],[Name]]</f>
        <v>0</v>
      </c>
      <c r="B393" s="437" t="n">
        <f aca="false">Table1[[#This Row],[RefNo]]</f>
        <v>0</v>
      </c>
      <c r="C393" s="490" t="e">
        <f aca="false">VLOOKUP(B393,Table1[[RefNo]:[Average CnF Price]],8,FALSE())</f>
        <v>#VALUE!</v>
      </c>
      <c r="D393" s="653" t="e">
        <f aca="false">C393+C393*30%</f>
        <v>#VALUE!</v>
      </c>
    </row>
    <row r="394" customFormat="false" ht="15" hidden="false" customHeight="false" outlineLevel="0" collapsed="false">
      <c r="A394" s="437" t="n">
        <f aca="false">Table1[[#This Row],[Name]]</f>
        <v>0</v>
      </c>
      <c r="B394" s="437" t="n">
        <f aca="false">Table1[[#This Row],[RefNo]]</f>
        <v>0</v>
      </c>
      <c r="C394" s="490" t="e">
        <f aca="false">VLOOKUP(B394,Table1[[RefNo]:[Average CnF Price]],8,FALSE())</f>
        <v>#VALUE!</v>
      </c>
      <c r="D394" s="653" t="e">
        <f aca="false">C394+C394*30%</f>
        <v>#VALUE!</v>
      </c>
    </row>
    <row r="395" customFormat="false" ht="15" hidden="false" customHeight="false" outlineLevel="0" collapsed="false">
      <c r="A395" s="437" t="n">
        <f aca="false">Table1[[#This Row],[Name]]</f>
        <v>0</v>
      </c>
      <c r="B395" s="437" t="n">
        <f aca="false">Table1[[#This Row],[RefNo]]</f>
        <v>0</v>
      </c>
      <c r="C395" s="490" t="e">
        <f aca="false">VLOOKUP(B395,Table1[[RefNo]:[Average CnF Price]],8,FALSE())</f>
        <v>#VALUE!</v>
      </c>
      <c r="D395" s="653" t="e">
        <f aca="false">C395+C395*30%</f>
        <v>#VALUE!</v>
      </c>
    </row>
    <row r="396" customFormat="false" ht="15" hidden="false" customHeight="false" outlineLevel="0" collapsed="false">
      <c r="A396" s="437" t="n">
        <f aca="false">Table1[[#This Row],[Name]]</f>
        <v>0</v>
      </c>
      <c r="B396" s="437" t="n">
        <f aca="false">Table1[[#This Row],[RefNo]]</f>
        <v>0</v>
      </c>
      <c r="C396" s="490" t="e">
        <f aca="false">VLOOKUP(B396,Table1[[RefNo]:[Average CnF Price]],8,FALSE())</f>
        <v>#VALUE!</v>
      </c>
      <c r="D396" s="653" t="e">
        <f aca="false">C396+C396*30%</f>
        <v>#VALUE!</v>
      </c>
    </row>
    <row r="397" customFormat="false" ht="15" hidden="false" customHeight="false" outlineLevel="0" collapsed="false">
      <c r="A397" s="437" t="n">
        <f aca="false">Table1[[#This Row],[Name]]</f>
        <v>0</v>
      </c>
      <c r="B397" s="437" t="n">
        <f aca="false">Table1[[#This Row],[RefNo]]</f>
        <v>0</v>
      </c>
      <c r="C397" s="490" t="e">
        <f aca="false">VLOOKUP(B397,Table1[[RefNo]:[Average CnF Price]],8,FALSE())</f>
        <v>#VALUE!</v>
      </c>
      <c r="D397" s="653" t="e">
        <f aca="false">C397+C397*30%</f>
        <v>#VALUE!</v>
      </c>
    </row>
    <row r="398" customFormat="false" ht="15" hidden="false" customHeight="false" outlineLevel="0" collapsed="false">
      <c r="A398" s="437" t="n">
        <f aca="false">Table1[[#This Row],[Name]]</f>
        <v>0</v>
      </c>
      <c r="B398" s="437" t="n">
        <f aca="false">Table1[[#This Row],[RefNo]]</f>
        <v>0</v>
      </c>
      <c r="C398" s="490" t="e">
        <f aca="false">VLOOKUP(B398,Table1[[RefNo]:[Average CnF Price]],8,FALSE())</f>
        <v>#VALUE!</v>
      </c>
      <c r="D398" s="653" t="e">
        <f aca="false">C398+C398*30%</f>
        <v>#VALUE!</v>
      </c>
    </row>
    <row r="399" customFormat="false" ht="15" hidden="false" customHeight="false" outlineLevel="0" collapsed="false">
      <c r="A399" s="437" t="n">
        <f aca="false">Table1[[#This Row],[Name]]</f>
        <v>0</v>
      </c>
      <c r="B399" s="437" t="n">
        <f aca="false">Table1[[#This Row],[RefNo]]</f>
        <v>0</v>
      </c>
      <c r="C399" s="490" t="e">
        <f aca="false">VLOOKUP(B399,Table1[[RefNo]:[Average CnF Price]],8,FALSE())</f>
        <v>#VALUE!</v>
      </c>
      <c r="D399" s="653" t="e">
        <f aca="false">C399+C399*30%</f>
        <v>#VALUE!</v>
      </c>
    </row>
    <row r="400" customFormat="false" ht="15" hidden="false" customHeight="false" outlineLevel="0" collapsed="false">
      <c r="A400" s="437" t="n">
        <f aca="false">Table1[[#This Row],[Name]]</f>
        <v>0</v>
      </c>
      <c r="B400" s="437" t="n">
        <f aca="false">Table1[[#This Row],[RefNo]]</f>
        <v>0</v>
      </c>
      <c r="C400" s="490" t="e">
        <f aca="false">VLOOKUP(B400,Table1[[RefNo]:[Average CnF Price]],8,FALSE())</f>
        <v>#VALUE!</v>
      </c>
      <c r="D400" s="653" t="e">
        <f aca="false">C400+C400*30%</f>
        <v>#VALUE!</v>
      </c>
    </row>
    <row r="401" customFormat="false" ht="15" hidden="false" customHeight="false" outlineLevel="0" collapsed="false">
      <c r="A401" s="437" t="n">
        <f aca="false">Table1[[#This Row],[Name]]</f>
        <v>0</v>
      </c>
      <c r="B401" s="437" t="n">
        <f aca="false">Table1[[#This Row],[RefNo]]</f>
        <v>0</v>
      </c>
      <c r="C401" s="490" t="e">
        <f aca="false">VLOOKUP(B401,Table1[[RefNo]:[Average CnF Price]],8,FALSE())</f>
        <v>#VALUE!</v>
      </c>
      <c r="D401" s="653" t="e">
        <f aca="false">C401+C401*30%</f>
        <v>#VALUE!</v>
      </c>
    </row>
    <row r="402" customFormat="false" ht="15" hidden="false" customHeight="false" outlineLevel="0" collapsed="false">
      <c r="A402" s="437" t="n">
        <f aca="false">Table1[[#This Row],[Name]]</f>
        <v>0</v>
      </c>
      <c r="B402" s="437" t="n">
        <f aca="false">Table1[[#This Row],[RefNo]]</f>
        <v>0</v>
      </c>
      <c r="C402" s="490" t="e">
        <f aca="false">VLOOKUP(B402,Table1[[RefNo]:[Average CnF Price]],8,FALSE())</f>
        <v>#VALUE!</v>
      </c>
      <c r="D402" s="653" t="e">
        <f aca="false">C402+C402*30%</f>
        <v>#VALUE!</v>
      </c>
    </row>
    <row r="403" customFormat="false" ht="15" hidden="false" customHeight="false" outlineLevel="0" collapsed="false">
      <c r="A403" s="437" t="n">
        <f aca="false">Table1[[#This Row],[Name]]</f>
        <v>0</v>
      </c>
      <c r="B403" s="437" t="n">
        <f aca="false">Table1[[#This Row],[RefNo]]</f>
        <v>0</v>
      </c>
      <c r="C403" s="490" t="e">
        <f aca="false">VLOOKUP(B403,Table1[[RefNo]:[Average CnF Price]],8,FALSE())</f>
        <v>#VALUE!</v>
      </c>
      <c r="D403" s="653" t="e">
        <f aca="false">C403+C403*30%</f>
        <v>#VALUE!</v>
      </c>
    </row>
    <row r="404" customFormat="false" ht="15" hidden="false" customHeight="false" outlineLevel="0" collapsed="false">
      <c r="A404" s="437" t="n">
        <f aca="false">Table1[[#This Row],[Name]]</f>
        <v>0</v>
      </c>
      <c r="B404" s="437" t="n">
        <f aca="false">Table1[[#This Row],[RefNo]]</f>
        <v>0</v>
      </c>
      <c r="C404" s="490" t="e">
        <f aca="false">VLOOKUP(B404,Table1[[RefNo]:[Average CnF Price]],8,FALSE())</f>
        <v>#VALUE!</v>
      </c>
      <c r="D404" s="653" t="e">
        <f aca="false">C404+C404*30%</f>
        <v>#VALUE!</v>
      </c>
    </row>
    <row r="405" customFormat="false" ht="15" hidden="false" customHeight="false" outlineLevel="0" collapsed="false">
      <c r="A405" s="437" t="n">
        <f aca="false">Table1[[#This Row],[Name]]</f>
        <v>0</v>
      </c>
      <c r="B405" s="437" t="n">
        <f aca="false">Table1[[#This Row],[RefNo]]</f>
        <v>0</v>
      </c>
      <c r="C405" s="490" t="e">
        <f aca="false">VLOOKUP(B405,Table1[[RefNo]:[Average CnF Price]],8,FALSE())</f>
        <v>#VALUE!</v>
      </c>
      <c r="D405" s="653" t="e">
        <f aca="false">C405+C405*30%</f>
        <v>#VALUE!</v>
      </c>
    </row>
    <row r="406" customFormat="false" ht="15" hidden="false" customHeight="false" outlineLevel="0" collapsed="false">
      <c r="A406" s="437" t="n">
        <f aca="false">Table1[[#This Row],[Name]]</f>
        <v>0</v>
      </c>
      <c r="B406" s="437" t="n">
        <f aca="false">Table1[[#This Row],[RefNo]]</f>
        <v>0</v>
      </c>
      <c r="C406" s="490" t="e">
        <f aca="false">VLOOKUP(B406,Table1[[RefNo]:[Average CnF Price]],8,FALSE())</f>
        <v>#VALUE!</v>
      </c>
      <c r="D406" s="653" t="e">
        <f aca="false">C406+C406*30%</f>
        <v>#VALUE!</v>
      </c>
    </row>
    <row r="407" customFormat="false" ht="15" hidden="false" customHeight="false" outlineLevel="0" collapsed="false">
      <c r="A407" s="437" t="n">
        <f aca="false">Table1[[#This Row],[Name]]</f>
        <v>0</v>
      </c>
      <c r="B407" s="437" t="n">
        <f aca="false">Table1[[#This Row],[RefNo]]</f>
        <v>0</v>
      </c>
      <c r="C407" s="490" t="e">
        <f aca="false">VLOOKUP(B407,Table1[[RefNo]:[Average CnF Price]],8,FALSE())</f>
        <v>#VALUE!</v>
      </c>
      <c r="D407" s="653" t="e">
        <f aca="false">C407+C407*30%</f>
        <v>#VALUE!</v>
      </c>
    </row>
    <row r="408" customFormat="false" ht="15" hidden="false" customHeight="false" outlineLevel="0" collapsed="false">
      <c r="A408" s="437" t="n">
        <f aca="false">Table1[[#This Row],[Name]]</f>
        <v>0</v>
      </c>
      <c r="B408" s="437" t="n">
        <f aca="false">Table1[[#This Row],[RefNo]]</f>
        <v>0</v>
      </c>
      <c r="C408" s="490" t="e">
        <f aca="false">VLOOKUP(B408,Table1[[RefNo]:[Average CnF Price]],8,FALSE())</f>
        <v>#VALUE!</v>
      </c>
      <c r="D408" s="653" t="e">
        <f aca="false">C408+C408*30%</f>
        <v>#VALUE!</v>
      </c>
    </row>
    <row r="409" customFormat="false" ht="15" hidden="false" customHeight="false" outlineLevel="0" collapsed="false">
      <c r="A409" s="437" t="n">
        <f aca="false">Table1[[#This Row],[Name]]</f>
        <v>0</v>
      </c>
      <c r="B409" s="437" t="n">
        <f aca="false">Table1[[#This Row],[RefNo]]</f>
        <v>0</v>
      </c>
      <c r="C409" s="490" t="e">
        <f aca="false">VLOOKUP(B409,Table1[[RefNo]:[Average CnF Price]],8,FALSE())</f>
        <v>#VALUE!</v>
      </c>
      <c r="D409" s="653" t="e">
        <f aca="false">C409+C409*30%</f>
        <v>#VALUE!</v>
      </c>
    </row>
    <row r="410" customFormat="false" ht="15" hidden="false" customHeight="false" outlineLevel="0" collapsed="false">
      <c r="A410" s="437" t="n">
        <f aca="false">Table1[[#This Row],[Name]]</f>
        <v>0</v>
      </c>
      <c r="B410" s="437" t="n">
        <f aca="false">Table1[[#This Row],[RefNo]]</f>
        <v>0</v>
      </c>
      <c r="C410" s="490" t="e">
        <f aca="false">VLOOKUP(B410,Table1[[RefNo]:[Average CnF Price]],8,FALSE())</f>
        <v>#VALUE!</v>
      </c>
      <c r="D410" s="653" t="e">
        <f aca="false">C410+C410*30%</f>
        <v>#VALUE!</v>
      </c>
    </row>
    <row r="411" customFormat="false" ht="15" hidden="false" customHeight="false" outlineLevel="0" collapsed="false">
      <c r="A411" s="437" t="n">
        <f aca="false">Table1[[#This Row],[Name]]</f>
        <v>0</v>
      </c>
      <c r="B411" s="437" t="n">
        <f aca="false">Table1[[#This Row],[RefNo]]</f>
        <v>0</v>
      </c>
      <c r="C411" s="490" t="e">
        <f aca="false">VLOOKUP(B411,Table1[[RefNo]:[Average CnF Price]],8,FALSE())</f>
        <v>#VALUE!</v>
      </c>
      <c r="D411" s="653" t="e">
        <f aca="false">C411+C411*30%</f>
        <v>#VALUE!</v>
      </c>
    </row>
    <row r="412" customFormat="false" ht="15" hidden="false" customHeight="false" outlineLevel="0" collapsed="false">
      <c r="A412" s="437" t="n">
        <f aca="false">Table1[[#This Row],[Name]]</f>
        <v>0</v>
      </c>
      <c r="B412" s="437" t="n">
        <f aca="false">Table1[[#This Row],[RefNo]]</f>
        <v>0</v>
      </c>
      <c r="C412" s="490" t="e">
        <f aca="false">VLOOKUP(B412,Table1[[RefNo]:[Average CnF Price]],8,FALSE())</f>
        <v>#VALUE!</v>
      </c>
      <c r="D412" s="653" t="e">
        <f aca="false">C412+C412*30%</f>
        <v>#VALUE!</v>
      </c>
    </row>
    <row r="413" customFormat="false" ht="15" hidden="false" customHeight="false" outlineLevel="0" collapsed="false">
      <c r="A413" s="437" t="n">
        <f aca="false">Table1[[#This Row],[Name]]</f>
        <v>0</v>
      </c>
      <c r="B413" s="437" t="n">
        <f aca="false">Table1[[#This Row],[RefNo]]</f>
        <v>0</v>
      </c>
      <c r="C413" s="490" t="e">
        <f aca="false">VLOOKUP(B413,Table1[[RefNo]:[Average CnF Price]],8,FALSE())</f>
        <v>#VALUE!</v>
      </c>
      <c r="D413" s="653" t="e">
        <f aca="false">C413+C413*30%</f>
        <v>#VALUE!</v>
      </c>
    </row>
    <row r="414" customFormat="false" ht="15" hidden="false" customHeight="false" outlineLevel="0" collapsed="false">
      <c r="A414" s="437" t="n">
        <f aca="false">Table1[[#This Row],[Name]]</f>
        <v>0</v>
      </c>
      <c r="B414" s="437" t="n">
        <f aca="false">Table1[[#This Row],[RefNo]]</f>
        <v>0</v>
      </c>
      <c r="C414" s="490" t="e">
        <f aca="false">VLOOKUP(B414,Table1[[RefNo]:[Average CnF Price]],8,FALSE())</f>
        <v>#VALUE!</v>
      </c>
      <c r="D414" s="653" t="e">
        <f aca="false">C414+C414*30%</f>
        <v>#VALUE!</v>
      </c>
    </row>
    <row r="415" customFormat="false" ht="15" hidden="false" customHeight="false" outlineLevel="0" collapsed="false">
      <c r="A415" s="437" t="n">
        <f aca="false">Table1[[#This Row],[Name]]</f>
        <v>0</v>
      </c>
      <c r="B415" s="437" t="n">
        <f aca="false">Table1[[#This Row],[RefNo]]</f>
        <v>0</v>
      </c>
      <c r="C415" s="490" t="e">
        <f aca="false">VLOOKUP(B415,Table1[[RefNo]:[Average CnF Price]],8,FALSE())</f>
        <v>#VALUE!</v>
      </c>
      <c r="D415" s="653" t="e">
        <f aca="false">C415+C415*30%</f>
        <v>#VALUE!</v>
      </c>
    </row>
    <row r="416" customFormat="false" ht="15" hidden="false" customHeight="false" outlineLevel="0" collapsed="false">
      <c r="A416" s="437" t="n">
        <f aca="false">Table1[[#This Row],[Name]]</f>
        <v>0</v>
      </c>
      <c r="B416" s="437" t="n">
        <f aca="false">Table1[[#This Row],[RefNo]]</f>
        <v>0</v>
      </c>
      <c r="C416" s="490" t="e">
        <f aca="false">VLOOKUP(B416,Table1[[RefNo]:[Average CnF Price]],8,FALSE())</f>
        <v>#VALUE!</v>
      </c>
      <c r="D416" s="653" t="e">
        <f aca="false">C416+C416*30%</f>
        <v>#VALUE!</v>
      </c>
    </row>
    <row r="417" customFormat="false" ht="15" hidden="false" customHeight="false" outlineLevel="0" collapsed="false">
      <c r="A417" s="437" t="n">
        <f aca="false">Table1[[#This Row],[Name]]</f>
        <v>0</v>
      </c>
      <c r="B417" s="437" t="n">
        <f aca="false">Table1[[#This Row],[RefNo]]</f>
        <v>0</v>
      </c>
      <c r="C417" s="490" t="e">
        <f aca="false">VLOOKUP(B417,Table1[[RefNo]:[Average CnF Price]],8,FALSE())</f>
        <v>#VALUE!</v>
      </c>
      <c r="D417" s="653" t="e">
        <f aca="false">C417+C417*30%</f>
        <v>#VALUE!</v>
      </c>
    </row>
    <row r="418" customFormat="false" ht="15" hidden="false" customHeight="false" outlineLevel="0" collapsed="false">
      <c r="A418" s="437" t="n">
        <f aca="false">Table1[[#This Row],[Name]]</f>
        <v>0</v>
      </c>
      <c r="B418" s="437" t="n">
        <f aca="false">Table1[[#This Row],[RefNo]]</f>
        <v>0</v>
      </c>
      <c r="C418" s="490" t="e">
        <f aca="false">VLOOKUP(B418,Table1[[RefNo]:[Average CnF Price]],8,FALSE())</f>
        <v>#VALUE!</v>
      </c>
      <c r="D418" s="653" t="e">
        <f aca="false">C418+C418*30%</f>
        <v>#VALUE!</v>
      </c>
    </row>
    <row r="419" customFormat="false" ht="15" hidden="false" customHeight="false" outlineLevel="0" collapsed="false">
      <c r="A419" s="437" t="n">
        <f aca="false">Table1[[#This Row],[Name]]</f>
        <v>0</v>
      </c>
      <c r="B419" s="437" t="n">
        <f aca="false">Table1[[#This Row],[RefNo]]</f>
        <v>0</v>
      </c>
      <c r="C419" s="490" t="e">
        <f aca="false">VLOOKUP(B419,Table1[[RefNo]:[Average CnF Price]],8,FALSE())</f>
        <v>#VALUE!</v>
      </c>
      <c r="D419" s="653" t="e">
        <f aca="false">C419+C419*30%</f>
        <v>#VALUE!</v>
      </c>
    </row>
    <row r="420" customFormat="false" ht="15" hidden="false" customHeight="false" outlineLevel="0" collapsed="false">
      <c r="A420" s="437" t="n">
        <f aca="false">Table1[[#This Row],[Name]]</f>
        <v>0</v>
      </c>
      <c r="B420" s="437" t="n">
        <f aca="false">Table1[[#This Row],[RefNo]]</f>
        <v>0</v>
      </c>
      <c r="C420" s="490" t="e">
        <f aca="false">VLOOKUP(B420,Table1[[RefNo]:[Average CnF Price]],8,FALSE())</f>
        <v>#VALUE!</v>
      </c>
      <c r="D420" s="653" t="e">
        <f aca="false">C420+C420*30%</f>
        <v>#VALUE!</v>
      </c>
    </row>
    <row r="421" customFormat="false" ht="15" hidden="false" customHeight="false" outlineLevel="0" collapsed="false">
      <c r="A421" s="437" t="n">
        <f aca="false">Table1[[#This Row],[Name]]</f>
        <v>0</v>
      </c>
      <c r="B421" s="437" t="n">
        <f aca="false">Table1[[#This Row],[RefNo]]</f>
        <v>0</v>
      </c>
      <c r="C421" s="490" t="e">
        <f aca="false">VLOOKUP(B421,Table1[[RefNo]:[Average CnF Price]],8,FALSE())</f>
        <v>#VALUE!</v>
      </c>
      <c r="D421" s="653" t="e">
        <f aca="false">C421+C421*30%</f>
        <v>#VALUE!</v>
      </c>
    </row>
    <row r="422" customFormat="false" ht="15" hidden="false" customHeight="false" outlineLevel="0" collapsed="false">
      <c r="A422" s="437" t="n">
        <f aca="false">Table1[[#This Row],[Name]]</f>
        <v>0</v>
      </c>
      <c r="B422" s="437" t="n">
        <f aca="false">Table1[[#This Row],[RefNo]]</f>
        <v>0</v>
      </c>
      <c r="C422" s="490" t="e">
        <f aca="false">VLOOKUP(B422,Table1[[RefNo]:[Average CnF Price]],8,FALSE())</f>
        <v>#VALUE!</v>
      </c>
      <c r="D422" s="653" t="e">
        <f aca="false">C422+C422*30%</f>
        <v>#VALUE!</v>
      </c>
    </row>
    <row r="423" customFormat="false" ht="15" hidden="true" customHeight="false" outlineLevel="0" collapsed="false">
      <c r="A423" s="437" t="n">
        <f aca="false">Table1[[#This Row],[Name]]</f>
        <v>0</v>
      </c>
      <c r="B423" s="437" t="n">
        <f aca="false">Table1[[#This Row],[RefNo]]</f>
        <v>0</v>
      </c>
      <c r="C423" s="490" t="e">
        <f aca="false">VLOOKUP(B423,Table1[[RefNo]:[Average CnF Price]],8,FALSE())</f>
        <v>#VALUE!</v>
      </c>
      <c r="D423" s="653" t="e">
        <f aca="false">C423+C423*30%</f>
        <v>#VALUE!</v>
      </c>
    </row>
    <row r="424" customFormat="false" ht="15" hidden="false" customHeight="false" outlineLevel="0" collapsed="false">
      <c r="A424" s="437" t="n">
        <f aca="false">Table1[[#This Row],[Name]]</f>
        <v>0</v>
      </c>
      <c r="B424" s="437" t="n">
        <f aca="false">Table1[[#This Row],[RefNo]]</f>
        <v>0</v>
      </c>
      <c r="C424" s="490" t="e">
        <f aca="false">VLOOKUP(B424,Table1[[RefNo]:[Average CnF Price]],8,FALSE())</f>
        <v>#VALUE!</v>
      </c>
      <c r="D424" s="653" t="e">
        <f aca="false">C424+C424*30%</f>
        <v>#VALUE!</v>
      </c>
    </row>
    <row r="425" customFormat="false" ht="15" hidden="true" customHeight="false" outlineLevel="0" collapsed="false">
      <c r="A425" s="437" t="n">
        <f aca="false">Table1[[#This Row],[Name]]</f>
        <v>0</v>
      </c>
      <c r="B425" s="437" t="n">
        <f aca="false">Table1[[#This Row],[RefNo]]</f>
        <v>0</v>
      </c>
      <c r="C425" s="490" t="e">
        <f aca="false">VLOOKUP(B425,Table1[[RefNo]:[Average CnF Price]],8,FALSE())</f>
        <v>#VALUE!</v>
      </c>
      <c r="D425" s="653" t="e">
        <f aca="false">C425+C425*30%</f>
        <v>#VALUE!</v>
      </c>
    </row>
  </sheetData>
  <conditionalFormatting sqref="C1">
    <cfRule type="cellIs" priority="2" operator="equal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529861111111111" right="0.479861111111111" top="0.470138888888889" bottom="0.479861111111111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484375" defaultRowHeight="15" zeroHeight="false" outlineLevelRow="0" outlineLevelCol="0"/>
  <cols>
    <col collapsed="false" customWidth="true" hidden="false" outlineLevel="0" max="1" min="1" style="619" width="23.42"/>
    <col collapsed="false" customWidth="false" hidden="false" outlineLevel="0" max="6" min="2" style="619" width="9.14"/>
    <col collapsed="false" customWidth="false" hidden="false" outlineLevel="0" max="7" min="7" style="655" width="9.14"/>
    <col collapsed="false" customWidth="false" hidden="false" outlineLevel="0" max="8" min="8" style="656" width="9.14"/>
    <col collapsed="false" customWidth="false" hidden="false" outlineLevel="0" max="16384" min="9" style="9" width="9.14"/>
  </cols>
  <sheetData>
    <row r="1" customFormat="false" ht="15" hidden="false" customHeight="false" outlineLevel="0" collapsed="false">
      <c r="A1" s="122" t="s">
        <v>2167</v>
      </c>
      <c r="B1" s="122" t="s">
        <v>2168</v>
      </c>
    </row>
    <row r="2" customFormat="false" ht="15" hidden="false" customHeight="false" outlineLevel="0" collapsed="false">
      <c r="A2" s="63" t="s">
        <v>2169</v>
      </c>
      <c r="B2" s="63" t="n">
        <v>504</v>
      </c>
    </row>
    <row r="3" customFormat="false" ht="15" hidden="false" customHeight="false" outlineLevel="0" collapsed="false">
      <c r="A3" s="63" t="s">
        <v>2170</v>
      </c>
      <c r="B3" s="63" t="n">
        <v>282</v>
      </c>
    </row>
    <row r="4" customFormat="false" ht="15" hidden="false" customHeight="false" outlineLevel="0" collapsed="false">
      <c r="A4" s="63" t="s">
        <v>2171</v>
      </c>
      <c r="B4" s="63" t="n">
        <v>40</v>
      </c>
    </row>
    <row r="5" customFormat="false" ht="15" hidden="false" customHeight="false" outlineLevel="0" collapsed="false">
      <c r="A5" s="63" t="s">
        <v>2172</v>
      </c>
      <c r="B5" s="63" t="n">
        <v>25</v>
      </c>
    </row>
    <row r="6" customFormat="false" ht="15" hidden="false" customHeight="false" outlineLevel="0" collapsed="false">
      <c r="B6" s="619" t="n">
        <f aca="false">SUM(B2:B3)</f>
        <v>786</v>
      </c>
      <c r="C6" s="619" t="n">
        <v>851</v>
      </c>
    </row>
  </sheetData>
  <printOptions headings="false" gridLines="false" gridLinesSet="true" horizontalCentered="false" verticalCentered="false"/>
  <pageMargins left="0.529861111111111" right="0.409722222222222" top="0.559722222222222" bottom="0.479861111111111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2016-11-07T06:34:25Z</dcterms:created>
  <dc:creator>Администратор</dc:creator>
  <dc:description/>
  <dc:language>ka-GE</dc:language>
  <cp:lastModifiedBy/>
  <cp:lastPrinted>2024-09-26T08:07:48Z</cp:lastPrinted>
  <dcterms:modified xsi:type="dcterms:W3CDTF">2024-09-28T19:17:55Z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