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dmin\Desktop\TRANSFER_DESKTOP\Homeworks\Thesis\data\"/>
    </mc:Choice>
  </mc:AlternateContent>
  <xr:revisionPtr revIDLastSave="0" documentId="13_ncr:1_{52690AEC-0AC3-43F5-9194-C0360A5310DE}" xr6:coauthVersionLast="45" xr6:coauthVersionMax="45" xr10:uidLastSave="{00000000-0000-0000-0000-000000000000}"/>
  <bookViews>
    <workbookView xWindow="-120" yWindow="-120" windowWidth="20730" windowHeight="11160" tabRatio="758" xr2:uid="{00000000-000D-0000-FFFF-FFFF00000000}"/>
  </bookViews>
  <sheets>
    <sheet name="Metrics of Scott" sheetId="1" r:id="rId1"/>
    <sheet name="Rules of Scott" sheetId="2" r:id="rId2"/>
    <sheet name="Matrix Corr of Siddiquei" sheetId="3" r:id="rId3"/>
    <sheet name="Corr variables &amp; traits" sheetId="4" r:id="rId4"/>
    <sheet name="Assoc Rules with traits" sheetId="5" r:id="rId5"/>
    <sheet name="Sheet1" sheetId="6" r:id="rId6"/>
    <sheet name="Sheet2" sheetId="7" r:id="rId7"/>
  </sheets>
  <definedNames>
    <definedName name="_xlnm._FilterDatabase" localSheetId="4" hidden="1">'Assoc Rules with traits'!$H$2:$X$23</definedName>
    <definedName name="_xlnm._FilterDatabase" localSheetId="3" hidden="1">'Corr variables &amp; traits'!$A$1:$E$1</definedName>
    <definedName name="_xlnm._FilterDatabase" localSheetId="0" hidden="1">'Metrics of Scott'!$A$1:$C$19</definedName>
    <definedName name="_xlnm._FilterDatabase" localSheetId="1" hidden="1">'Rules of Scott'!$A$1:$F$1</definedName>
    <definedName name="_xlnm._FilterDatabase" localSheetId="5" hidden="1">Sheet1!$A$1:$H$35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7" l="1"/>
  <c r="G40" i="7"/>
  <c r="G41" i="7"/>
  <c r="G42" i="7"/>
  <c r="G43" i="7"/>
  <c r="G44" i="7"/>
  <c r="G45" i="7"/>
  <c r="G46" i="7"/>
  <c r="G47" i="7"/>
  <c r="G48" i="7"/>
  <c r="G39" i="7"/>
  <c r="G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3" i="5"/>
  <c r="D3" i="4" l="1"/>
  <c r="D4" i="4"/>
  <c r="D5" i="4"/>
  <c r="D6" i="4"/>
  <c r="D7" i="4"/>
  <c r="D8" i="4"/>
  <c r="D9" i="4"/>
  <c r="D10" i="4"/>
  <c r="D11" i="4"/>
  <c r="D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<sst xmlns="http://schemas.openxmlformats.org/spreadsheetml/2006/main" count="863" uniqueCount="79">
  <si>
    <t>Variable</t>
  </si>
  <si>
    <t>Value</t>
  </si>
  <si>
    <t>State</t>
  </si>
  <si>
    <t>to do</t>
  </si>
  <si>
    <t>done</t>
  </si>
  <si>
    <t>Prioritization</t>
  </si>
  <si>
    <t>low</t>
  </si>
  <si>
    <t>medium</t>
  </si>
  <si>
    <t>high</t>
  </si>
  <si>
    <t>Estimation</t>
  </si>
  <si>
    <t>Time</t>
  </si>
  <si>
    <t>doing</t>
  </si>
  <si>
    <t>Role</t>
  </si>
  <si>
    <t>Developer</t>
  </si>
  <si>
    <t>Support</t>
  </si>
  <si>
    <t>ScrumMaster</t>
  </si>
  <si>
    <t>Yes</t>
  </si>
  <si>
    <t>No</t>
  </si>
  <si>
    <t>Recommendations</t>
  </si>
  <si>
    <t>OK</t>
  </si>
  <si>
    <t>Ignored</t>
  </si>
  <si>
    <t>Comment</t>
  </si>
  <si>
    <t>Not Available in our JIRA dataset</t>
  </si>
  <si>
    <t>avalable</t>
  </si>
  <si>
    <t>available</t>
  </si>
  <si>
    <t>Antescedent Variable</t>
  </si>
  <si>
    <t>Antescedent variable value</t>
  </si>
  <si>
    <t>Consequent variable</t>
  </si>
  <si>
    <t>Consequent variable value</t>
  </si>
  <si>
    <t>Perception</t>
  </si>
  <si>
    <t>Intuitive</t>
  </si>
  <si>
    <t>More support, than former</t>
  </si>
  <si>
    <t>Less support, than a follower</t>
  </si>
  <si>
    <t>intuitive</t>
  </si>
  <si>
    <t>sensing</t>
  </si>
  <si>
    <t>high lift, therefore high dependence</t>
  </si>
  <si>
    <t>No inverse rule.</t>
  </si>
  <si>
    <t>Processing</t>
  </si>
  <si>
    <t>active</t>
  </si>
  <si>
    <t>more support than a follower</t>
  </si>
  <si>
    <t>less support than then former</t>
  </si>
  <si>
    <t>reflexive</t>
  </si>
  <si>
    <t>todo</t>
  </si>
  <si>
    <t>Understanding</t>
  </si>
  <si>
    <t>sequential</t>
  </si>
  <si>
    <t>global</t>
  </si>
  <si>
    <t>lower lift than the follower one?</t>
  </si>
  <si>
    <t>higher lift than a former one?</t>
  </si>
  <si>
    <t>Rule Number</t>
  </si>
  <si>
    <t>Reflective</t>
  </si>
  <si>
    <t>Sensing</t>
  </si>
  <si>
    <t>Visual</t>
  </si>
  <si>
    <t>Verbal</t>
  </si>
  <si>
    <t>Sequential</t>
  </si>
  <si>
    <t>Active</t>
  </si>
  <si>
    <t>Global</t>
  </si>
  <si>
    <t>Extraversion</t>
  </si>
  <si>
    <t>Agreeableness</t>
  </si>
  <si>
    <t>Conscientiousness</t>
  </si>
  <si>
    <t>Neuroticness</t>
  </si>
  <si>
    <t>Openness</t>
  </si>
  <si>
    <t>------</t>
  </si>
  <si>
    <t>Trait</t>
  </si>
  <si>
    <t>Correlation</t>
  </si>
  <si>
    <t>Negative</t>
  </si>
  <si>
    <t>Positive</t>
  </si>
  <si>
    <t>Correlation Score</t>
  </si>
  <si>
    <t>result in mine</t>
  </si>
  <si>
    <t>Support in mine</t>
  </si>
  <si>
    <t>Confidence in mine</t>
  </si>
  <si>
    <t>Lift in mine</t>
  </si>
  <si>
    <t>Proven</t>
  </si>
  <si>
    <t>Rules of Scott</t>
  </si>
  <si>
    <t>Correlated Variable 1</t>
  </si>
  <si>
    <t>Correlated Variable 2</t>
  </si>
  <si>
    <t>time</t>
  </si>
  <si>
    <t>estimation</t>
  </si>
  <si>
    <t>state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</si>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</sst>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3" fillId="4" borderId="0" xfId="0" quotePrefix="1" applyFont="1" applyFill="1"/>
    <xf numFmtId="0" fontId="0" fillId="4" borderId="0" xfId="0" applyFill="1"/>
    <xf numFmtId="0" fontId="4" fillId="0" borderId="0" xfId="0" applyFont="1"/>
    <xf numFmtId="0" fontId="5" fillId="0" borderId="0" xfId="0" applyFont="1"/>
    <xf numFmtId="0" fontId="0" fillId="5" borderId="0" xfId="0" applyFill="1"/>
    <xf numFmtId="0" fontId="0" fillId="6" borderId="0" xfId="0" applyFill="1"/>
    <xf numFmtId="0" fontId="6" fillId="6" borderId="1" xfId="0" applyFont="1" applyFill="1" applyBorder="1"/>
    <xf numFmtId="0" fontId="6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6" fillId="6" borderId="5" xfId="0" applyFont="1" applyFill="1" applyBorder="1"/>
    <xf numFmtId="0" fontId="6" fillId="6" borderId="6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6" fillId="6" borderId="3" xfId="0" applyFont="1" applyFill="1" applyBorder="1"/>
    <xf numFmtId="0" fontId="6" fillId="6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0" xfId="0" applyFill="1"/>
    <xf numFmtId="0" fontId="0" fillId="7" borderId="0" xfId="0" applyFill="1"/>
    <xf numFmtId="0" fontId="2" fillId="0" borderId="0" xfId="0" applyFont="1" applyFill="1"/>
    <xf numFmtId="0" fontId="0" fillId="2" borderId="3" xfId="0" applyFill="1" applyBorder="1"/>
    <xf numFmtId="0" fontId="0" fillId="2" borderId="0" xfId="0" applyFill="1" applyBorder="1"/>
    <xf numFmtId="0" fontId="0" fillId="0" borderId="4" xfId="0" applyBorder="1"/>
    <xf numFmtId="0" fontId="0" fillId="3" borderId="3" xfId="0" applyFill="1" applyBorder="1"/>
    <xf numFmtId="0" fontId="0" fillId="3" borderId="0" xfId="0" applyFill="1" applyBorder="1"/>
    <xf numFmtId="0" fontId="0" fillId="2" borderId="5" xfId="0" applyFill="1" applyBorder="1"/>
    <xf numFmtId="0" fontId="0" fillId="2" borderId="14" xfId="0" applyFill="1" applyBorder="1"/>
    <xf numFmtId="0" fontId="0" fillId="0" borderId="6" xfId="0" applyBorder="1"/>
    <xf numFmtId="0" fontId="7" fillId="0" borderId="13" xfId="0" applyFont="1" applyBorder="1" applyAlignment="1">
      <alignment horizontal="center"/>
    </xf>
    <xf numFmtId="0" fontId="1" fillId="0" borderId="13" xfId="0" applyFont="1" applyBorder="1" applyAlignment="1">
      <alignment wrapText="1"/>
    </xf>
    <xf numFmtId="0" fontId="1" fillId="0" borderId="13" xfId="0" applyFont="1" applyBorder="1"/>
    <xf numFmtId="0" fontId="0" fillId="0" borderId="0" xfId="0" applyBorder="1"/>
    <xf numFmtId="0" fontId="0" fillId="0" borderId="14" xfId="0" applyBorder="1"/>
    <xf numFmtId="0" fontId="0" fillId="0" borderId="3" xfId="0" applyBorder="1"/>
    <xf numFmtId="0" fontId="0" fillId="0" borderId="5" xfId="0" applyBorder="1"/>
    <xf numFmtId="0" fontId="0" fillId="8" borderId="13" xfId="0" applyFill="1" applyBorder="1"/>
    <xf numFmtId="0" fontId="1" fillId="0" borderId="13" xfId="0" applyFont="1" applyFill="1" applyBorder="1"/>
    <xf numFmtId="0" fontId="0" fillId="9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F9" sqref="F9"/>
    </sheetView>
  </sheetViews>
  <sheetFormatPr defaultRowHeight="15" x14ac:dyDescent="0.25"/>
  <cols>
    <col min="1" max="1" width="17.85546875" bestFit="1" customWidth="1"/>
    <col min="2" max="2" width="10.28515625" bestFit="1" customWidth="1"/>
    <col min="3" max="3" width="30.42578125" bestFit="1" customWidth="1"/>
  </cols>
  <sheetData>
    <row r="1" spans="1:3" x14ac:dyDescent="0.25">
      <c r="A1" s="48" t="s">
        <v>78</v>
      </c>
      <c r="B1" s="48" t="s">
        <v>1</v>
      </c>
      <c r="C1" s="48" t="s">
        <v>21</v>
      </c>
    </row>
    <row r="2" spans="1:3" x14ac:dyDescent="0.25">
      <c r="A2" s="47" t="s">
        <v>2</v>
      </c>
      <c r="B2" s="47" t="s">
        <v>3</v>
      </c>
      <c r="C2" s="47" t="s">
        <v>23</v>
      </c>
    </row>
    <row r="3" spans="1:3" x14ac:dyDescent="0.25">
      <c r="A3" s="47" t="s">
        <v>2</v>
      </c>
      <c r="B3" s="47" t="s">
        <v>11</v>
      </c>
      <c r="C3" s="47" t="s">
        <v>24</v>
      </c>
    </row>
    <row r="4" spans="1:3" x14ac:dyDescent="0.25">
      <c r="A4" s="47" t="s">
        <v>2</v>
      </c>
      <c r="B4" s="47" t="s">
        <v>4</v>
      </c>
      <c r="C4" s="47" t="s">
        <v>24</v>
      </c>
    </row>
    <row r="5" spans="1:3" x14ac:dyDescent="0.25">
      <c r="A5" s="47" t="s">
        <v>5</v>
      </c>
      <c r="B5" s="47" t="s">
        <v>6</v>
      </c>
      <c r="C5" s="47" t="s">
        <v>24</v>
      </c>
    </row>
    <row r="6" spans="1:3" x14ac:dyDescent="0.25">
      <c r="A6" s="47" t="s">
        <v>5</v>
      </c>
      <c r="B6" s="47" t="s">
        <v>7</v>
      </c>
      <c r="C6" s="47" t="s">
        <v>24</v>
      </c>
    </row>
    <row r="7" spans="1:3" x14ac:dyDescent="0.25">
      <c r="A7" s="47" t="s">
        <v>5</v>
      </c>
      <c r="B7" s="47" t="s">
        <v>8</v>
      </c>
      <c r="C7" s="47" t="s">
        <v>24</v>
      </c>
    </row>
    <row r="8" spans="1:3" x14ac:dyDescent="0.25">
      <c r="A8" s="47" t="s">
        <v>9</v>
      </c>
      <c r="B8" s="47" t="s">
        <v>6</v>
      </c>
      <c r="C8" s="47" t="s">
        <v>24</v>
      </c>
    </row>
    <row r="9" spans="1:3" x14ac:dyDescent="0.25">
      <c r="A9" s="47" t="s">
        <v>9</v>
      </c>
      <c r="B9" s="47" t="s">
        <v>7</v>
      </c>
      <c r="C9" s="47" t="s">
        <v>24</v>
      </c>
    </row>
    <row r="10" spans="1:3" x14ac:dyDescent="0.25">
      <c r="A10" s="47" t="s">
        <v>9</v>
      </c>
      <c r="B10" s="47" t="s">
        <v>8</v>
      </c>
      <c r="C10" s="47" t="s">
        <v>24</v>
      </c>
    </row>
    <row r="11" spans="1:3" x14ac:dyDescent="0.25">
      <c r="A11" s="47" t="s">
        <v>10</v>
      </c>
      <c r="B11" s="47" t="s">
        <v>6</v>
      </c>
      <c r="C11" s="47" t="s">
        <v>24</v>
      </c>
    </row>
    <row r="12" spans="1:3" x14ac:dyDescent="0.25">
      <c r="A12" s="47" t="s">
        <v>10</v>
      </c>
      <c r="B12" s="47" t="s">
        <v>7</v>
      </c>
      <c r="C12" s="47" t="s">
        <v>24</v>
      </c>
    </row>
    <row r="13" spans="1:3" x14ac:dyDescent="0.25">
      <c r="A13" s="47" t="s">
        <v>10</v>
      </c>
      <c r="B13" s="47" t="s">
        <v>8</v>
      </c>
      <c r="C13" s="47" t="s">
        <v>24</v>
      </c>
    </row>
    <row r="14" spans="1:3" x14ac:dyDescent="0.25">
      <c r="A14" s="49" t="s">
        <v>12</v>
      </c>
      <c r="B14" s="49" t="s">
        <v>13</v>
      </c>
      <c r="C14" s="49" t="s">
        <v>22</v>
      </c>
    </row>
    <row r="15" spans="1:3" x14ac:dyDescent="0.25">
      <c r="A15" s="49" t="s">
        <v>12</v>
      </c>
      <c r="B15" s="49" t="s">
        <v>14</v>
      </c>
      <c r="C15" s="49" t="s">
        <v>22</v>
      </c>
    </row>
    <row r="16" spans="1:3" x14ac:dyDescent="0.25">
      <c r="A16" s="49" t="s">
        <v>15</v>
      </c>
      <c r="B16" s="49" t="s">
        <v>16</v>
      </c>
      <c r="C16" s="49" t="s">
        <v>22</v>
      </c>
    </row>
    <row r="17" spans="1:3" x14ac:dyDescent="0.25">
      <c r="A17" s="49" t="s">
        <v>15</v>
      </c>
      <c r="B17" s="49" t="s">
        <v>17</v>
      </c>
      <c r="C17" s="49" t="s">
        <v>22</v>
      </c>
    </row>
    <row r="18" spans="1:3" x14ac:dyDescent="0.25">
      <c r="A18" s="49" t="s">
        <v>18</v>
      </c>
      <c r="B18" s="49" t="s">
        <v>19</v>
      </c>
      <c r="C18" s="49" t="s">
        <v>22</v>
      </c>
    </row>
    <row r="19" spans="1:3" x14ac:dyDescent="0.25">
      <c r="A19" s="49" t="s">
        <v>18</v>
      </c>
      <c r="B19" s="49" t="s">
        <v>20</v>
      </c>
      <c r="C19" s="49" t="s">
        <v>22</v>
      </c>
    </row>
  </sheetData>
  <autoFilter ref="A1:C19" xr:uid="{EDF11F5A-59B0-489D-A94E-34617B52F34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3EFD-007B-424F-9043-E2853548FA4D}">
  <dimension ref="A1:F22"/>
  <sheetViews>
    <sheetView workbookViewId="0">
      <selection activeCell="F4" sqref="F4"/>
    </sheetView>
  </sheetViews>
  <sheetFormatPr defaultRowHeight="15" x14ac:dyDescent="0.25"/>
  <cols>
    <col min="2" max="2" width="14.5703125" bestFit="1" customWidth="1"/>
    <col min="3" max="3" width="15.85546875" bestFit="1" customWidth="1"/>
    <col min="4" max="4" width="14.140625" bestFit="1" customWidth="1"/>
    <col min="5" max="5" width="15.85546875" bestFit="1" customWidth="1"/>
    <col min="6" max="6" width="34.140625" bestFit="1" customWidth="1"/>
  </cols>
  <sheetData>
    <row r="1" spans="1:6" ht="30" customHeight="1" x14ac:dyDescent="0.25">
      <c r="A1" s="2" t="s">
        <v>48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21</v>
      </c>
    </row>
    <row r="2" spans="1:6" x14ac:dyDescent="0.25">
      <c r="A2" s="3">
        <v>1</v>
      </c>
      <c r="B2" s="3" t="s">
        <v>10</v>
      </c>
      <c r="C2" s="3" t="s">
        <v>6</v>
      </c>
      <c r="D2" s="3" t="s">
        <v>29</v>
      </c>
      <c r="E2" s="3" t="s">
        <v>33</v>
      </c>
      <c r="F2" s="3" t="s">
        <v>32</v>
      </c>
    </row>
    <row r="3" spans="1:6" x14ac:dyDescent="0.25">
      <c r="A3" s="3">
        <v>1</v>
      </c>
      <c r="B3" s="3" t="s">
        <v>29</v>
      </c>
      <c r="C3" s="3" t="s">
        <v>33</v>
      </c>
      <c r="D3" s="3" t="s">
        <v>10</v>
      </c>
      <c r="E3" s="3" t="s">
        <v>6</v>
      </c>
      <c r="F3" s="3" t="s">
        <v>31</v>
      </c>
    </row>
    <row r="4" spans="1:6" x14ac:dyDescent="0.25">
      <c r="A4" s="4">
        <v>2</v>
      </c>
      <c r="B4" s="4" t="s">
        <v>29</v>
      </c>
      <c r="C4" s="4" t="s">
        <v>34</v>
      </c>
      <c r="D4" s="4" t="s">
        <v>10</v>
      </c>
      <c r="E4" s="4" t="s">
        <v>8</v>
      </c>
      <c r="F4" s="4" t="s">
        <v>35</v>
      </c>
    </row>
    <row r="5" spans="1:6" x14ac:dyDescent="0.25">
      <c r="A5" s="4">
        <v>2</v>
      </c>
      <c r="B5" s="4" t="s">
        <v>10</v>
      </c>
      <c r="C5" s="4" t="s">
        <v>8</v>
      </c>
      <c r="D5" s="4" t="s">
        <v>29</v>
      </c>
      <c r="E5" s="4" t="s">
        <v>34</v>
      </c>
      <c r="F5" s="4" t="s">
        <v>35</v>
      </c>
    </row>
    <row r="6" spans="1:6" x14ac:dyDescent="0.25">
      <c r="A6" s="3">
        <v>3</v>
      </c>
      <c r="B6" s="3" t="s">
        <v>5</v>
      </c>
      <c r="C6" s="3" t="s">
        <v>8</v>
      </c>
      <c r="D6" s="3" t="s">
        <v>29</v>
      </c>
      <c r="E6" s="3" t="s">
        <v>34</v>
      </c>
      <c r="F6" s="3" t="s">
        <v>36</v>
      </c>
    </row>
    <row r="7" spans="1:6" x14ac:dyDescent="0.25">
      <c r="A7" s="4">
        <v>4</v>
      </c>
      <c r="B7" s="4" t="s">
        <v>37</v>
      </c>
      <c r="C7" s="4" t="s">
        <v>38</v>
      </c>
      <c r="D7" s="4" t="s">
        <v>10</v>
      </c>
      <c r="E7" s="4" t="s">
        <v>6</v>
      </c>
      <c r="F7" s="4" t="s">
        <v>39</v>
      </c>
    </row>
    <row r="8" spans="1:6" x14ac:dyDescent="0.25">
      <c r="A8" s="4">
        <v>4</v>
      </c>
      <c r="B8" s="4" t="s">
        <v>10</v>
      </c>
      <c r="C8" s="4" t="s">
        <v>6</v>
      </c>
      <c r="D8" s="4" t="s">
        <v>37</v>
      </c>
      <c r="E8" s="4" t="s">
        <v>38</v>
      </c>
      <c r="F8" s="4" t="s">
        <v>40</v>
      </c>
    </row>
    <row r="9" spans="1:6" x14ac:dyDescent="0.25">
      <c r="A9" s="3">
        <v>5</v>
      </c>
      <c r="B9" s="3" t="s">
        <v>37</v>
      </c>
      <c r="C9" s="3" t="s">
        <v>38</v>
      </c>
      <c r="D9" s="3" t="s">
        <v>9</v>
      </c>
      <c r="E9" s="3" t="s">
        <v>8</v>
      </c>
      <c r="F9" s="3" t="s">
        <v>39</v>
      </c>
    </row>
    <row r="10" spans="1:6" x14ac:dyDescent="0.25">
      <c r="A10" s="3">
        <v>5</v>
      </c>
      <c r="B10" s="3" t="s">
        <v>9</v>
      </c>
      <c r="C10" s="3" t="s">
        <v>8</v>
      </c>
      <c r="D10" s="3" t="s">
        <v>37</v>
      </c>
      <c r="E10" s="3" t="s">
        <v>38</v>
      </c>
      <c r="F10" s="3" t="s">
        <v>40</v>
      </c>
    </row>
    <row r="11" spans="1:6" x14ac:dyDescent="0.25">
      <c r="A11" s="4">
        <v>6</v>
      </c>
      <c r="B11" s="4" t="s">
        <v>2</v>
      </c>
      <c r="C11" s="4" t="s">
        <v>4</v>
      </c>
      <c r="D11" s="4" t="s">
        <v>37</v>
      </c>
      <c r="E11" s="4" t="s">
        <v>38</v>
      </c>
      <c r="F11" s="4" t="s">
        <v>36</v>
      </c>
    </row>
    <row r="12" spans="1:6" x14ac:dyDescent="0.25">
      <c r="A12" s="3">
        <v>7</v>
      </c>
      <c r="B12" s="3" t="s">
        <v>37</v>
      </c>
      <c r="C12" s="3" t="s">
        <v>41</v>
      </c>
      <c r="D12" s="3" t="s">
        <v>2</v>
      </c>
      <c r="E12" s="3" t="s">
        <v>42</v>
      </c>
      <c r="F12" s="3" t="s">
        <v>46</v>
      </c>
    </row>
    <row r="13" spans="1:6" x14ac:dyDescent="0.25">
      <c r="A13" s="3">
        <v>7</v>
      </c>
      <c r="B13" s="3" t="s">
        <v>2</v>
      </c>
      <c r="C13" s="3" t="s">
        <v>42</v>
      </c>
      <c r="D13" s="3" t="s">
        <v>37</v>
      </c>
      <c r="E13" s="3" t="s">
        <v>41</v>
      </c>
      <c r="F13" s="3" t="s">
        <v>47</v>
      </c>
    </row>
    <row r="14" spans="1:6" x14ac:dyDescent="0.25">
      <c r="A14" s="4">
        <v>8</v>
      </c>
      <c r="B14" s="4" t="s">
        <v>37</v>
      </c>
      <c r="C14" s="4" t="s">
        <v>41</v>
      </c>
      <c r="D14" s="4" t="s">
        <v>9</v>
      </c>
      <c r="E14" s="4" t="s">
        <v>8</v>
      </c>
      <c r="F14" s="4" t="s">
        <v>36</v>
      </c>
    </row>
    <row r="15" spans="1:6" x14ac:dyDescent="0.25">
      <c r="A15" s="3">
        <v>9</v>
      </c>
      <c r="B15" s="3" t="s">
        <v>43</v>
      </c>
      <c r="C15" s="3" t="s">
        <v>44</v>
      </c>
      <c r="D15" s="3" t="s">
        <v>2</v>
      </c>
      <c r="E15" s="3" t="s">
        <v>42</v>
      </c>
      <c r="F15" s="3" t="s">
        <v>39</v>
      </c>
    </row>
    <row r="16" spans="1:6" x14ac:dyDescent="0.25">
      <c r="A16" s="3">
        <v>9</v>
      </c>
      <c r="B16" s="3" t="s">
        <v>2</v>
      </c>
      <c r="C16" s="3" t="s">
        <v>42</v>
      </c>
      <c r="D16" s="3" t="s">
        <v>43</v>
      </c>
      <c r="E16" s="3" t="s">
        <v>44</v>
      </c>
      <c r="F16" s="3" t="s">
        <v>40</v>
      </c>
    </row>
    <row r="17" spans="1:6" x14ac:dyDescent="0.25">
      <c r="A17" s="4">
        <v>10</v>
      </c>
      <c r="B17" s="4" t="s">
        <v>43</v>
      </c>
      <c r="C17" s="4" t="s">
        <v>44</v>
      </c>
      <c r="D17" s="4" t="s">
        <v>10</v>
      </c>
      <c r="E17" s="4" t="s">
        <v>6</v>
      </c>
      <c r="F17" s="4" t="s">
        <v>39</v>
      </c>
    </row>
    <row r="18" spans="1:6" x14ac:dyDescent="0.25">
      <c r="A18" s="4">
        <v>10</v>
      </c>
      <c r="B18" s="4" t="s">
        <v>10</v>
      </c>
      <c r="C18" s="4" t="s">
        <v>6</v>
      </c>
      <c r="D18" s="4" t="s">
        <v>43</v>
      </c>
      <c r="E18" s="4" t="s">
        <v>44</v>
      </c>
      <c r="F18" s="4" t="s">
        <v>40</v>
      </c>
    </row>
    <row r="19" spans="1:6" x14ac:dyDescent="0.25">
      <c r="A19" s="3">
        <v>11</v>
      </c>
      <c r="B19" s="3" t="s">
        <v>43</v>
      </c>
      <c r="C19" s="3" t="s">
        <v>44</v>
      </c>
      <c r="D19" s="3" t="s">
        <v>9</v>
      </c>
      <c r="E19" s="3" t="s">
        <v>8</v>
      </c>
      <c r="F19" s="3" t="s">
        <v>36</v>
      </c>
    </row>
    <row r="20" spans="1:6" x14ac:dyDescent="0.25">
      <c r="A20" s="4">
        <v>12</v>
      </c>
      <c r="B20" s="4" t="s">
        <v>43</v>
      </c>
      <c r="C20" s="4" t="s">
        <v>45</v>
      </c>
      <c r="D20" s="4" t="s">
        <v>2</v>
      </c>
      <c r="E20" s="4" t="s">
        <v>4</v>
      </c>
      <c r="F20" s="4" t="s">
        <v>39</v>
      </c>
    </row>
    <row r="21" spans="1:6" x14ac:dyDescent="0.25">
      <c r="A21" s="4">
        <v>12</v>
      </c>
      <c r="B21" s="4" t="s">
        <v>2</v>
      </c>
      <c r="C21" s="4" t="s">
        <v>4</v>
      </c>
      <c r="D21" s="4" t="s">
        <v>43</v>
      </c>
      <c r="E21" s="4" t="s">
        <v>45</v>
      </c>
      <c r="F21" s="4" t="s">
        <v>40</v>
      </c>
    </row>
    <row r="22" spans="1:6" x14ac:dyDescent="0.25">
      <c r="A22" s="3">
        <v>13</v>
      </c>
      <c r="B22" s="3" t="s">
        <v>43</v>
      </c>
      <c r="C22" s="3" t="s">
        <v>45</v>
      </c>
      <c r="D22" s="3" t="s">
        <v>9</v>
      </c>
      <c r="E22" s="3" t="s">
        <v>8</v>
      </c>
      <c r="F22" s="3" t="s">
        <v>36</v>
      </c>
    </row>
  </sheetData>
  <autoFilter ref="A1:F1" xr:uid="{32DD702B-1FE3-41E2-A9BD-F1CF7CCF759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BEBD-C322-4834-BC77-09F34411EB3E}">
  <dimension ref="A1:O14"/>
  <sheetViews>
    <sheetView workbookViewId="0">
      <selection activeCell="J3" sqref="J3"/>
    </sheetView>
  </sheetViews>
  <sheetFormatPr defaultRowHeight="15" x14ac:dyDescent="0.25"/>
  <cols>
    <col min="1" max="1" width="17.7109375" bestFit="1" customWidth="1"/>
    <col min="2" max="2" width="12" bestFit="1" customWidth="1"/>
    <col min="3" max="3" width="14.28515625" bestFit="1" customWidth="1"/>
    <col min="4" max="4" width="17.7109375" bestFit="1" customWidth="1"/>
    <col min="5" max="5" width="12.7109375" bestFit="1" customWidth="1"/>
    <col min="6" max="6" width="9.85546875" bestFit="1" customWidth="1"/>
    <col min="7" max="7" width="6.7109375" bestFit="1" customWidth="1"/>
    <col min="8" max="8" width="10" bestFit="1" customWidth="1"/>
    <col min="9" max="9" width="7.85546875" bestFit="1" customWidth="1"/>
    <col min="10" max="10" width="8.5703125" bestFit="1" customWidth="1"/>
    <col min="11" max="11" width="6.7109375" bestFit="1" customWidth="1"/>
    <col min="12" max="12" width="6.85546875" bestFit="1" customWidth="1"/>
    <col min="13" max="13" width="10.5703125" bestFit="1" customWidth="1"/>
    <col min="14" max="14" width="6.85546875" bestFit="1" customWidth="1"/>
    <col min="15" max="15" width="18" customWidth="1"/>
  </cols>
  <sheetData>
    <row r="1" spans="1:15" x14ac:dyDescent="0.25">
      <c r="B1" s="7" t="s">
        <v>56</v>
      </c>
      <c r="C1" s="7" t="s">
        <v>57</v>
      </c>
      <c r="D1" s="7" t="s">
        <v>58</v>
      </c>
      <c r="E1" s="7" t="s">
        <v>59</v>
      </c>
      <c r="F1" s="7" t="s">
        <v>60</v>
      </c>
      <c r="G1" s="26" t="s">
        <v>54</v>
      </c>
      <c r="H1" s="28" t="s">
        <v>49</v>
      </c>
      <c r="I1" s="27" t="s">
        <v>50</v>
      </c>
      <c r="J1" s="27" t="s">
        <v>30</v>
      </c>
      <c r="K1" s="26" t="s">
        <v>51</v>
      </c>
      <c r="L1" s="28" t="s">
        <v>52</v>
      </c>
      <c r="M1" s="27" t="s">
        <v>53</v>
      </c>
      <c r="N1" s="28" t="s">
        <v>55</v>
      </c>
    </row>
    <row r="2" spans="1:15" ht="15.75" x14ac:dyDescent="0.25">
      <c r="A2" s="7" t="s">
        <v>56</v>
      </c>
      <c r="B2" s="5" t="s">
        <v>61</v>
      </c>
      <c r="C2" s="6">
        <v>8.2000000000000003E-2</v>
      </c>
      <c r="D2" s="6">
        <v>4.2000000000000003E-2</v>
      </c>
      <c r="E2" s="6">
        <v>0.26500000000000001</v>
      </c>
      <c r="F2" s="6">
        <v>0.19900000000000001</v>
      </c>
      <c r="G2" s="11">
        <v>0.22800000000000001</v>
      </c>
      <c r="H2" s="12">
        <v>0.23599999999999999</v>
      </c>
      <c r="I2" s="17">
        <v>2.7E-2</v>
      </c>
      <c r="J2" s="18">
        <v>3.5999999999999997E-2</v>
      </c>
      <c r="K2" s="17">
        <v>0.126</v>
      </c>
      <c r="L2" s="18">
        <v>0.126</v>
      </c>
      <c r="M2" s="17">
        <v>2.5000000000000001E-2</v>
      </c>
      <c r="N2" s="18">
        <v>2.5000000000000001E-2</v>
      </c>
      <c r="O2" s="23" t="s">
        <v>56</v>
      </c>
    </row>
    <row r="3" spans="1:15" ht="15.75" x14ac:dyDescent="0.25">
      <c r="A3" s="7" t="s">
        <v>57</v>
      </c>
      <c r="B3" s="6"/>
      <c r="C3" s="5" t="s">
        <v>61</v>
      </c>
      <c r="D3" s="6">
        <v>0.443</v>
      </c>
      <c r="E3" s="6">
        <v>0.161</v>
      </c>
      <c r="F3" s="6">
        <v>0.45700000000000002</v>
      </c>
      <c r="G3" s="13">
        <v>0.113</v>
      </c>
      <c r="H3" s="14">
        <v>-0.11799999999999999</v>
      </c>
      <c r="I3" s="19">
        <v>0.26100000000000001</v>
      </c>
      <c r="J3" s="20">
        <v>-0.26800000000000002</v>
      </c>
      <c r="K3" s="19">
        <v>0.33500000000000002</v>
      </c>
      <c r="L3" s="20">
        <v>-0.33500000000000002</v>
      </c>
      <c r="M3" s="13">
        <v>0.10199999999999999</v>
      </c>
      <c r="N3" s="14">
        <v>-0.10199999999999999</v>
      </c>
      <c r="O3" s="24" t="s">
        <v>57</v>
      </c>
    </row>
    <row r="4" spans="1:15" ht="15.75" x14ac:dyDescent="0.25">
      <c r="A4" s="7" t="s">
        <v>58</v>
      </c>
      <c r="B4" s="6"/>
      <c r="C4" s="6"/>
      <c r="D4" s="5" t="s">
        <v>61</v>
      </c>
      <c r="E4" s="6">
        <v>9.5000000000000001E-2</v>
      </c>
      <c r="F4" s="6">
        <v>0.30299999999999999</v>
      </c>
      <c r="G4" s="13">
        <v>3.7999999999999999E-2</v>
      </c>
      <c r="H4" s="14">
        <v>-4.5999999999999999E-2</v>
      </c>
      <c r="I4" s="19">
        <v>0.23899999999999999</v>
      </c>
      <c r="J4" s="20">
        <v>0.247</v>
      </c>
      <c r="K4" s="13">
        <v>0.10299999999999999</v>
      </c>
      <c r="L4" s="14">
        <v>-0.10299999999999999</v>
      </c>
      <c r="M4" s="13">
        <v>-4.1000000000000002E-2</v>
      </c>
      <c r="N4" s="14">
        <v>4.1000000000000002E-2</v>
      </c>
      <c r="O4" s="24" t="s">
        <v>58</v>
      </c>
    </row>
    <row r="5" spans="1:15" ht="15.75" x14ac:dyDescent="0.25">
      <c r="A5" s="7" t="s">
        <v>59</v>
      </c>
      <c r="B5" s="6"/>
      <c r="C5" s="6"/>
      <c r="D5" s="6"/>
      <c r="E5" s="5" t="s">
        <v>61</v>
      </c>
      <c r="F5" s="6">
        <v>1.0999999999999999E-2</v>
      </c>
      <c r="G5" s="13">
        <v>-5.8999999999999997E-2</v>
      </c>
      <c r="H5" s="14">
        <v>6.0999999999999999E-2</v>
      </c>
      <c r="I5" s="13">
        <v>-6.8000000000000005E-2</v>
      </c>
      <c r="J5" s="14">
        <v>7.0999999999999994E-2</v>
      </c>
      <c r="K5" s="13">
        <v>-0.13800000000000001</v>
      </c>
      <c r="L5" s="14">
        <v>0.13800000000000001</v>
      </c>
      <c r="M5" s="19">
        <v>-0.19900000000000001</v>
      </c>
      <c r="N5" s="20">
        <v>0.19900000000000001</v>
      </c>
      <c r="O5" s="24" t="s">
        <v>59</v>
      </c>
    </row>
    <row r="6" spans="1:15" ht="15.75" x14ac:dyDescent="0.25">
      <c r="A6" s="7" t="s">
        <v>60</v>
      </c>
      <c r="B6" s="6"/>
      <c r="C6" s="6"/>
      <c r="D6" s="6"/>
      <c r="E6" s="6"/>
      <c r="F6" s="5" t="s">
        <v>61</v>
      </c>
      <c r="G6" s="15">
        <v>0.23400000000000001</v>
      </c>
      <c r="H6" s="16">
        <v>-0.24299999999999999</v>
      </c>
      <c r="I6" s="21">
        <v>5.6000000000000001E-2</v>
      </c>
      <c r="J6" s="22">
        <v>-6.6000000000000003E-2</v>
      </c>
      <c r="K6" s="15">
        <v>0.376</v>
      </c>
      <c r="L6" s="16">
        <v>-0.376</v>
      </c>
      <c r="M6" s="21">
        <v>6.5000000000000002E-2</v>
      </c>
      <c r="N6" s="22">
        <v>-6.5000000000000002E-2</v>
      </c>
      <c r="O6" s="25" t="s">
        <v>60</v>
      </c>
    </row>
    <row r="7" spans="1:15" ht="15.75" x14ac:dyDescent="0.25">
      <c r="A7" s="8" t="s">
        <v>54</v>
      </c>
      <c r="B7" s="6"/>
      <c r="C7" s="6"/>
      <c r="D7" s="6"/>
      <c r="E7" s="6"/>
      <c r="F7" s="6"/>
      <c r="G7" s="5" t="s">
        <v>61</v>
      </c>
      <c r="H7" s="6">
        <v>-0.996</v>
      </c>
      <c r="I7" s="6">
        <v>5.7000000000000002E-2</v>
      </c>
      <c r="J7" s="6">
        <v>-6.4000000000000001E-2</v>
      </c>
      <c r="K7" s="6">
        <v>3.9E-2</v>
      </c>
      <c r="L7" s="6">
        <v>-3.9E-2</v>
      </c>
      <c r="M7" s="6">
        <v>-8.5000000000000006E-2</v>
      </c>
      <c r="N7" s="6">
        <v>8.5000000000000006E-2</v>
      </c>
      <c r="O7" s="8" t="s">
        <v>54</v>
      </c>
    </row>
    <row r="8" spans="1:15" ht="15.75" x14ac:dyDescent="0.25">
      <c r="A8" s="8" t="s">
        <v>49</v>
      </c>
      <c r="B8" s="6"/>
      <c r="C8" s="6"/>
      <c r="D8" s="6"/>
      <c r="E8" s="6"/>
      <c r="F8" s="6"/>
      <c r="G8" s="6"/>
      <c r="H8" s="5" t="s">
        <v>61</v>
      </c>
      <c r="I8" s="6">
        <v>-4.4999999999999998E-2</v>
      </c>
      <c r="J8" s="6">
        <v>5.8000000000000003E-2</v>
      </c>
      <c r="K8" s="6">
        <v>-3.7999999999999999E-2</v>
      </c>
      <c r="L8" s="6">
        <v>3.7999999999999999E-2</v>
      </c>
      <c r="M8" s="6">
        <v>0.08</v>
      </c>
      <c r="N8" s="6">
        <v>-0.08</v>
      </c>
      <c r="O8" s="8" t="s">
        <v>49</v>
      </c>
    </row>
    <row r="9" spans="1:15" ht="15.75" x14ac:dyDescent="0.25">
      <c r="A9" s="8" t="s">
        <v>50</v>
      </c>
      <c r="B9" s="6"/>
      <c r="C9" s="6"/>
      <c r="D9" s="6"/>
      <c r="E9" s="6"/>
      <c r="F9" s="6"/>
      <c r="G9" s="6"/>
      <c r="H9" s="6"/>
      <c r="I9" s="5" t="s">
        <v>61</v>
      </c>
      <c r="J9" s="6">
        <v>0.997</v>
      </c>
      <c r="K9" s="6">
        <v>-2.5000000000000001E-2</v>
      </c>
      <c r="L9" s="6">
        <v>2.5000000000000001E-2</v>
      </c>
      <c r="M9" s="6">
        <v>-0.23100000000000001</v>
      </c>
      <c r="N9" s="6">
        <v>0.23100000000000001</v>
      </c>
      <c r="O9" s="8" t="s">
        <v>50</v>
      </c>
    </row>
    <row r="10" spans="1:15" ht="15.75" x14ac:dyDescent="0.25">
      <c r="A10" s="8" t="s">
        <v>30</v>
      </c>
      <c r="B10" s="6"/>
      <c r="C10" s="6"/>
      <c r="D10" s="6"/>
      <c r="E10" s="6"/>
      <c r="F10" s="6"/>
      <c r="G10" s="6"/>
      <c r="H10" s="6"/>
      <c r="I10" s="6"/>
      <c r="J10" s="5" t="s">
        <v>61</v>
      </c>
      <c r="K10" s="6">
        <v>2.5999999999999999E-2</v>
      </c>
      <c r="L10" s="6">
        <v>-2.5999999999999999E-2</v>
      </c>
      <c r="M10" s="6">
        <v>0.23</v>
      </c>
      <c r="N10" s="6">
        <v>-0.23</v>
      </c>
      <c r="O10" s="8" t="s">
        <v>30</v>
      </c>
    </row>
    <row r="11" spans="1:15" ht="15.75" x14ac:dyDescent="0.25">
      <c r="A11" s="8" t="s">
        <v>51</v>
      </c>
      <c r="B11" s="6"/>
      <c r="C11" s="6"/>
      <c r="D11" s="6"/>
      <c r="E11" s="6"/>
      <c r="F11" s="6"/>
      <c r="G11" s="6"/>
      <c r="H11" s="6"/>
      <c r="I11" s="6"/>
      <c r="J11" s="6"/>
      <c r="K11" s="5" t="s">
        <v>61</v>
      </c>
      <c r="L11" s="6">
        <v>-1</v>
      </c>
      <c r="M11" s="6">
        <v>0.185</v>
      </c>
      <c r="N11" s="6">
        <v>-0.185</v>
      </c>
      <c r="O11" s="8" t="s">
        <v>51</v>
      </c>
    </row>
    <row r="12" spans="1:15" ht="15.75" x14ac:dyDescent="0.25">
      <c r="A12" s="8" t="s">
        <v>52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5" t="s">
        <v>61</v>
      </c>
      <c r="M12" s="6">
        <v>-0.185</v>
      </c>
      <c r="N12" s="6">
        <v>0.185</v>
      </c>
      <c r="O12" s="8" t="s">
        <v>52</v>
      </c>
    </row>
    <row r="13" spans="1:15" ht="15.75" x14ac:dyDescent="0.25">
      <c r="A13" s="8" t="s">
        <v>53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5" t="s">
        <v>61</v>
      </c>
      <c r="N13" s="6">
        <v>-1</v>
      </c>
      <c r="O13" s="8" t="s">
        <v>53</v>
      </c>
    </row>
    <row r="14" spans="1:15" ht="15.75" x14ac:dyDescent="0.25">
      <c r="A14" s="8" t="s">
        <v>55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 t="s">
        <v>61</v>
      </c>
      <c r="O14" s="8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6A75-7DD9-4120-AC5C-C35DEF61689A}">
  <dimension ref="A1:E11"/>
  <sheetViews>
    <sheetView workbookViewId="0">
      <selection activeCell="E8" sqref="E8"/>
    </sheetView>
  </sheetViews>
  <sheetFormatPr defaultRowHeight="15" x14ac:dyDescent="0.25"/>
  <cols>
    <col min="1" max="1" width="17.7109375" bestFit="1" customWidth="1"/>
    <col min="2" max="2" width="10.42578125" bestFit="1" customWidth="1"/>
    <col min="3" max="3" width="17.7109375" style="29" bestFit="1" customWidth="1"/>
    <col min="4" max="4" width="11" style="29" bestFit="1" customWidth="1"/>
    <col min="5" max="5" width="16.42578125" bestFit="1" customWidth="1"/>
  </cols>
  <sheetData>
    <row r="1" spans="1:5" x14ac:dyDescent="0.25">
      <c r="A1" s="1" t="s">
        <v>0</v>
      </c>
      <c r="B1" s="1" t="s">
        <v>1</v>
      </c>
      <c r="C1" s="31" t="s">
        <v>62</v>
      </c>
      <c r="D1" s="31" t="s">
        <v>63</v>
      </c>
      <c r="E1" s="1" t="s">
        <v>66</v>
      </c>
    </row>
    <row r="2" spans="1:5" x14ac:dyDescent="0.25">
      <c r="A2" s="10" t="s">
        <v>29</v>
      </c>
      <c r="B2" s="10" t="s">
        <v>33</v>
      </c>
      <c r="C2" s="10" t="s">
        <v>57</v>
      </c>
      <c r="D2" s="10" t="str">
        <f>IF(E2&gt;0,"Positive", "Negative")</f>
        <v>Negative</v>
      </c>
      <c r="E2" s="10">
        <f>'Matrix Corr of Siddiquei'!J3</f>
        <v>-0.26800000000000002</v>
      </c>
    </row>
    <row r="3" spans="1:5" x14ac:dyDescent="0.25">
      <c r="A3" s="10" t="s">
        <v>29</v>
      </c>
      <c r="B3" s="10" t="s">
        <v>33</v>
      </c>
      <c r="C3" s="10" t="s">
        <v>58</v>
      </c>
      <c r="D3" s="10" t="str">
        <f t="shared" ref="D3:D11" si="0">IF(E3&gt;0,"Positive", "Negative")</f>
        <v>Positive</v>
      </c>
      <c r="E3" s="10">
        <f>'Matrix Corr of Siddiquei'!J4</f>
        <v>0.247</v>
      </c>
    </row>
    <row r="4" spans="1:5" x14ac:dyDescent="0.25">
      <c r="A4" s="9" t="s">
        <v>29</v>
      </c>
      <c r="B4" s="9" t="s">
        <v>34</v>
      </c>
      <c r="C4" s="9" t="s">
        <v>57</v>
      </c>
      <c r="D4" s="9" t="str">
        <f t="shared" si="0"/>
        <v>Positive</v>
      </c>
      <c r="E4" s="9">
        <f>'Matrix Corr of Siddiquei'!I3</f>
        <v>0.26100000000000001</v>
      </c>
    </row>
    <row r="5" spans="1:5" x14ac:dyDescent="0.25">
      <c r="A5" s="9" t="s">
        <v>29</v>
      </c>
      <c r="B5" s="9" t="s">
        <v>34</v>
      </c>
      <c r="C5" s="9" t="s">
        <v>58</v>
      </c>
      <c r="D5" s="9" t="str">
        <f t="shared" si="0"/>
        <v>Positive</v>
      </c>
      <c r="E5" s="9">
        <f>'Matrix Corr of Siddiquei'!I4</f>
        <v>0.23899999999999999</v>
      </c>
    </row>
    <row r="6" spans="1:5" x14ac:dyDescent="0.25">
      <c r="A6" s="30" t="s">
        <v>37</v>
      </c>
      <c r="B6" s="30" t="s">
        <v>38</v>
      </c>
      <c r="C6" s="30" t="s">
        <v>56</v>
      </c>
      <c r="D6" s="30" t="str">
        <f t="shared" si="0"/>
        <v>Positive</v>
      </c>
      <c r="E6" s="30">
        <f>'Matrix Corr of Siddiquei'!G2</f>
        <v>0.22800000000000001</v>
      </c>
    </row>
    <row r="7" spans="1:5" x14ac:dyDescent="0.25">
      <c r="A7" s="30" t="s">
        <v>37</v>
      </c>
      <c r="B7" s="30" t="s">
        <v>38</v>
      </c>
      <c r="C7" s="30" t="s">
        <v>60</v>
      </c>
      <c r="D7" s="30" t="str">
        <f t="shared" si="0"/>
        <v>Positive</v>
      </c>
      <c r="E7" s="30">
        <f>'Matrix Corr of Siddiquei'!G6</f>
        <v>0.23400000000000001</v>
      </c>
    </row>
    <row r="8" spans="1:5" x14ac:dyDescent="0.25">
      <c r="A8" s="4" t="s">
        <v>37</v>
      </c>
      <c r="B8" s="4" t="s">
        <v>41</v>
      </c>
      <c r="C8" s="4" t="s">
        <v>56</v>
      </c>
      <c r="D8" s="4" t="str">
        <f t="shared" si="0"/>
        <v>Positive</v>
      </c>
      <c r="E8" s="4">
        <f>'Matrix Corr of Siddiquei'!H2</f>
        <v>0.23599999999999999</v>
      </c>
    </row>
    <row r="9" spans="1:5" x14ac:dyDescent="0.25">
      <c r="A9" s="4" t="s">
        <v>37</v>
      </c>
      <c r="B9" s="4" t="s">
        <v>41</v>
      </c>
      <c r="C9" s="4" t="s">
        <v>60</v>
      </c>
      <c r="D9" s="4" t="str">
        <f t="shared" si="0"/>
        <v>Negative</v>
      </c>
      <c r="E9" s="4">
        <f>'Matrix Corr of Siddiquei'!H6</f>
        <v>-0.24299999999999999</v>
      </c>
    </row>
    <row r="10" spans="1:5" x14ac:dyDescent="0.25">
      <c r="A10" s="10" t="s">
        <v>43</v>
      </c>
      <c r="B10" s="10" t="s">
        <v>44</v>
      </c>
      <c r="C10" s="10" t="s">
        <v>59</v>
      </c>
      <c r="D10" s="10" t="str">
        <f t="shared" si="0"/>
        <v>Negative</v>
      </c>
      <c r="E10" s="10">
        <f>'Matrix Corr of Siddiquei'!M5</f>
        <v>-0.19900000000000001</v>
      </c>
    </row>
    <row r="11" spans="1:5" x14ac:dyDescent="0.25">
      <c r="A11" s="10" t="s">
        <v>43</v>
      </c>
      <c r="B11" s="10" t="s">
        <v>45</v>
      </c>
      <c r="C11" s="10" t="s">
        <v>59</v>
      </c>
      <c r="D11" s="10" t="str">
        <f t="shared" si="0"/>
        <v>Positive</v>
      </c>
      <c r="E11" s="10">
        <f>'Matrix Corr of Siddiquei'!N5</f>
        <v>0.19900000000000001</v>
      </c>
    </row>
  </sheetData>
  <autoFilter ref="A1:E1" xr:uid="{2E00BBE9-37C1-4613-B8D8-4EC1E6AE8B9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984F-8EDA-4CAC-BA3F-A28E3C58EBD7}">
  <dimension ref="A1:X23"/>
  <sheetViews>
    <sheetView topLeftCell="F1" workbookViewId="0">
      <selection activeCell="K4" sqref="K4"/>
    </sheetView>
  </sheetViews>
  <sheetFormatPr defaultRowHeight="15" x14ac:dyDescent="0.25"/>
  <cols>
    <col min="8" max="8" width="8.28515625" bestFit="1" customWidth="1"/>
    <col min="9" max="9" width="14.28515625" customWidth="1"/>
    <col min="10" max="10" width="9.85546875" customWidth="1"/>
    <col min="11" max="11" width="12" customWidth="1"/>
    <col min="12" max="12" width="14.28515625" customWidth="1"/>
    <col min="13" max="13" width="6.140625" customWidth="1"/>
    <col min="15" max="15" width="10.7109375" customWidth="1"/>
  </cols>
  <sheetData>
    <row r="1" spans="1:24" ht="37.5" customHeight="1" x14ac:dyDescent="0.35">
      <c r="A1" s="40" t="s">
        <v>72</v>
      </c>
      <c r="B1" s="40"/>
      <c r="C1" s="40"/>
      <c r="D1" s="40"/>
      <c r="E1" s="40"/>
      <c r="F1" s="40"/>
      <c r="H1" s="40" t="s">
        <v>73</v>
      </c>
      <c r="I1" s="40"/>
      <c r="J1" s="40"/>
      <c r="K1" s="40"/>
      <c r="L1" s="40"/>
      <c r="M1" s="40"/>
      <c r="N1" s="40"/>
      <c r="O1" s="40"/>
      <c r="P1" s="40"/>
      <c r="Q1" s="40" t="s">
        <v>74</v>
      </c>
      <c r="R1" s="40"/>
      <c r="S1" s="40"/>
      <c r="T1" s="40"/>
      <c r="U1" s="40"/>
      <c r="V1" s="40"/>
      <c r="W1" s="40"/>
      <c r="X1" s="40"/>
    </row>
    <row r="2" spans="1:24" ht="60.75" customHeight="1" x14ac:dyDescent="0.25">
      <c r="A2" s="41" t="s">
        <v>48</v>
      </c>
      <c r="B2" s="41" t="s">
        <v>25</v>
      </c>
      <c r="C2" s="41" t="s">
        <v>26</v>
      </c>
      <c r="D2" s="41" t="s">
        <v>27</v>
      </c>
      <c r="E2" s="41" t="s">
        <v>28</v>
      </c>
      <c r="F2" s="42" t="s">
        <v>71</v>
      </c>
      <c r="H2" s="41" t="s">
        <v>48</v>
      </c>
      <c r="I2" s="41" t="s">
        <v>25</v>
      </c>
      <c r="J2" s="41" t="s">
        <v>26</v>
      </c>
      <c r="K2" s="41" t="s">
        <v>27</v>
      </c>
      <c r="L2" s="41" t="s">
        <v>28</v>
      </c>
      <c r="M2" s="41" t="s">
        <v>67</v>
      </c>
      <c r="N2" s="41" t="s">
        <v>68</v>
      </c>
      <c r="O2" s="41" t="s">
        <v>69</v>
      </c>
      <c r="P2" s="41" t="s">
        <v>70</v>
      </c>
      <c r="Q2" s="41" t="s">
        <v>25</v>
      </c>
      <c r="R2" s="41" t="s">
        <v>26</v>
      </c>
      <c r="S2" s="41" t="s">
        <v>27</v>
      </c>
      <c r="T2" s="41" t="s">
        <v>28</v>
      </c>
      <c r="U2" s="41" t="s">
        <v>67</v>
      </c>
      <c r="V2" s="41" t="s">
        <v>68</v>
      </c>
      <c r="W2" s="41" t="s">
        <v>69</v>
      </c>
      <c r="X2" s="41" t="s">
        <v>70</v>
      </c>
    </row>
    <row r="3" spans="1:24" x14ac:dyDescent="0.25">
      <c r="A3" s="32">
        <v>1</v>
      </c>
      <c r="B3" s="33" t="s">
        <v>10</v>
      </c>
      <c r="C3" s="33" t="s">
        <v>6</v>
      </c>
      <c r="D3" s="33" t="s">
        <v>29</v>
      </c>
      <c r="E3" s="33" t="s">
        <v>33</v>
      </c>
      <c r="F3" s="34" t="str">
        <f>IF(OR(M3="Yes", U3="Yes"),"Yes", "No")</f>
        <v>Yes</v>
      </c>
      <c r="H3" s="32">
        <v>1</v>
      </c>
      <c r="I3" s="33" t="s">
        <v>10</v>
      </c>
      <c r="J3" s="33" t="s">
        <v>6</v>
      </c>
      <c r="K3" s="33" t="s">
        <v>57</v>
      </c>
      <c r="L3" s="33" t="s">
        <v>64</v>
      </c>
      <c r="M3" s="43" t="s">
        <v>16</v>
      </c>
      <c r="N3" s="43">
        <v>0.05</v>
      </c>
      <c r="O3" s="43">
        <v>0.61</v>
      </c>
      <c r="P3" s="34">
        <v>1.1000000000000001</v>
      </c>
      <c r="Q3" s="32" t="s">
        <v>10</v>
      </c>
      <c r="R3" s="33" t="s">
        <v>6</v>
      </c>
      <c r="S3" s="33" t="s">
        <v>58</v>
      </c>
      <c r="T3" s="33" t="s">
        <v>65</v>
      </c>
      <c r="U3" s="43" t="s">
        <v>16</v>
      </c>
      <c r="V3" s="43">
        <v>0.04</v>
      </c>
      <c r="W3" s="43">
        <v>0.5</v>
      </c>
      <c r="X3" s="34">
        <v>1.17</v>
      </c>
    </row>
    <row r="4" spans="1:24" x14ac:dyDescent="0.25">
      <c r="A4" s="32">
        <v>1</v>
      </c>
      <c r="B4" s="33" t="s">
        <v>29</v>
      </c>
      <c r="C4" s="33" t="s">
        <v>33</v>
      </c>
      <c r="D4" s="33" t="s">
        <v>10</v>
      </c>
      <c r="E4" s="33" t="s">
        <v>6</v>
      </c>
      <c r="F4" s="34" t="str">
        <f t="shared" ref="F4:F23" si="0">IF(OR(M4="Yes", U4="Yes"),"Yes", "No")</f>
        <v>Yes</v>
      </c>
      <c r="H4" s="32">
        <v>1</v>
      </c>
      <c r="I4" s="33" t="s">
        <v>57</v>
      </c>
      <c r="J4" s="33" t="s">
        <v>64</v>
      </c>
      <c r="K4" s="33" t="s">
        <v>10</v>
      </c>
      <c r="L4" s="33" t="s">
        <v>6</v>
      </c>
      <c r="M4" s="43"/>
      <c r="N4" s="43">
        <v>0.05</v>
      </c>
      <c r="O4" s="43">
        <v>0.08</v>
      </c>
      <c r="P4" s="34">
        <v>0.95</v>
      </c>
      <c r="Q4" s="32" t="s">
        <v>58</v>
      </c>
      <c r="R4" s="33" t="s">
        <v>65</v>
      </c>
      <c r="S4" s="33" t="s">
        <v>10</v>
      </c>
      <c r="T4" s="33" t="s">
        <v>6</v>
      </c>
      <c r="U4" s="43" t="s">
        <v>16</v>
      </c>
      <c r="V4" s="43">
        <v>0.04</v>
      </c>
      <c r="W4" s="43">
        <v>0.1</v>
      </c>
      <c r="X4" s="34">
        <v>1.17</v>
      </c>
    </row>
    <row r="5" spans="1:24" x14ac:dyDescent="0.25">
      <c r="A5" s="35">
        <v>2</v>
      </c>
      <c r="B5" s="36" t="s">
        <v>29</v>
      </c>
      <c r="C5" s="36" t="s">
        <v>34</v>
      </c>
      <c r="D5" s="36" t="s">
        <v>10</v>
      </c>
      <c r="E5" s="36" t="s">
        <v>8</v>
      </c>
      <c r="F5" s="34" t="str">
        <f t="shared" si="0"/>
        <v>Yes</v>
      </c>
      <c r="H5" s="35">
        <v>2</v>
      </c>
      <c r="I5" s="36" t="s">
        <v>57</v>
      </c>
      <c r="J5" s="36" t="s">
        <v>65</v>
      </c>
      <c r="K5" s="36" t="s">
        <v>10</v>
      </c>
      <c r="L5" s="36" t="s">
        <v>8</v>
      </c>
      <c r="M5" s="43" t="s">
        <v>16</v>
      </c>
      <c r="N5" s="43">
        <v>0.04</v>
      </c>
      <c r="O5" s="43">
        <v>0.11</v>
      </c>
      <c r="P5" s="34">
        <v>1.28</v>
      </c>
      <c r="Q5" s="35" t="s">
        <v>58</v>
      </c>
      <c r="R5" s="36" t="s">
        <v>65</v>
      </c>
      <c r="S5" s="36" t="s">
        <v>10</v>
      </c>
      <c r="T5" s="36" t="s">
        <v>8</v>
      </c>
      <c r="U5" s="43"/>
      <c r="V5" s="43">
        <v>0.05</v>
      </c>
      <c r="W5" s="43">
        <v>0.11</v>
      </c>
      <c r="X5" s="34">
        <v>1.25</v>
      </c>
    </row>
    <row r="6" spans="1:24" x14ac:dyDescent="0.25">
      <c r="A6" s="35">
        <v>2</v>
      </c>
      <c r="B6" s="36" t="s">
        <v>10</v>
      </c>
      <c r="C6" s="36" t="s">
        <v>8</v>
      </c>
      <c r="D6" s="36" t="s">
        <v>29</v>
      </c>
      <c r="E6" s="36" t="s">
        <v>34</v>
      </c>
      <c r="F6" s="34" t="str">
        <f t="shared" si="0"/>
        <v>Yes</v>
      </c>
      <c r="H6" s="35">
        <v>2</v>
      </c>
      <c r="I6" s="36" t="s">
        <v>10</v>
      </c>
      <c r="J6" s="36" t="s">
        <v>8</v>
      </c>
      <c r="K6" s="36" t="s">
        <v>57</v>
      </c>
      <c r="L6" s="36" t="s">
        <v>65</v>
      </c>
      <c r="M6" s="43" t="s">
        <v>16</v>
      </c>
      <c r="N6" s="43">
        <v>0.04</v>
      </c>
      <c r="O6" s="43">
        <v>0.45</v>
      </c>
      <c r="P6" s="34">
        <v>1.28</v>
      </c>
      <c r="Q6" s="35" t="s">
        <v>10</v>
      </c>
      <c r="R6" s="36" t="s">
        <v>8</v>
      </c>
      <c r="S6" s="36" t="s">
        <v>58</v>
      </c>
      <c r="T6" s="36" t="s">
        <v>65</v>
      </c>
      <c r="U6" s="43"/>
      <c r="V6" s="43">
        <v>0.05</v>
      </c>
      <c r="W6" s="43">
        <v>0.54</v>
      </c>
      <c r="X6" s="34">
        <v>1.25</v>
      </c>
    </row>
    <row r="7" spans="1:24" x14ac:dyDescent="0.25">
      <c r="A7" s="32">
        <v>3</v>
      </c>
      <c r="B7" s="33" t="s">
        <v>5</v>
      </c>
      <c r="C7" s="33" t="s">
        <v>8</v>
      </c>
      <c r="D7" s="33" t="s">
        <v>29</v>
      </c>
      <c r="E7" s="33" t="s">
        <v>34</v>
      </c>
      <c r="F7" s="34" t="str">
        <f t="shared" si="0"/>
        <v>No</v>
      </c>
      <c r="H7" s="32">
        <v>3</v>
      </c>
      <c r="I7" s="33" t="s">
        <v>5</v>
      </c>
      <c r="J7" s="33" t="s">
        <v>8</v>
      </c>
      <c r="K7" s="33" t="s">
        <v>57</v>
      </c>
      <c r="L7" s="33" t="s">
        <v>65</v>
      </c>
      <c r="M7" s="43"/>
      <c r="N7" s="43">
        <v>0.01</v>
      </c>
      <c r="O7" s="43">
        <v>7.0000000000000007E-2</v>
      </c>
      <c r="P7" s="34">
        <v>0.2</v>
      </c>
      <c r="Q7" s="32" t="s">
        <v>5</v>
      </c>
      <c r="R7" s="33" t="s">
        <v>8</v>
      </c>
      <c r="S7" s="33" t="s">
        <v>58</v>
      </c>
      <c r="T7" s="33" t="s">
        <v>65</v>
      </c>
      <c r="U7" s="43"/>
      <c r="V7" s="43">
        <v>0.01</v>
      </c>
      <c r="W7" s="43">
        <v>0.15</v>
      </c>
      <c r="X7" s="34">
        <v>0.34</v>
      </c>
    </row>
    <row r="8" spans="1:24" x14ac:dyDescent="0.25">
      <c r="A8" s="35">
        <v>4</v>
      </c>
      <c r="B8" s="36" t="s">
        <v>37</v>
      </c>
      <c r="C8" s="36" t="s">
        <v>38</v>
      </c>
      <c r="D8" s="36" t="s">
        <v>10</v>
      </c>
      <c r="E8" s="36" t="s">
        <v>6</v>
      </c>
      <c r="F8" s="34" t="str">
        <f t="shared" si="0"/>
        <v>Yes</v>
      </c>
      <c r="H8" s="35">
        <v>4</v>
      </c>
      <c r="I8" s="36" t="s">
        <v>56</v>
      </c>
      <c r="J8" s="36" t="s">
        <v>65</v>
      </c>
      <c r="K8" s="36" t="s">
        <v>10</v>
      </c>
      <c r="L8" s="36" t="s">
        <v>6</v>
      </c>
      <c r="M8" s="43" t="s">
        <v>16</v>
      </c>
      <c r="N8" s="43">
        <v>0.04</v>
      </c>
      <c r="O8" s="43">
        <v>0.1</v>
      </c>
      <c r="P8" s="34">
        <v>1.0900000000000001</v>
      </c>
      <c r="Q8" s="35" t="s">
        <v>60</v>
      </c>
      <c r="R8" s="36" t="s">
        <v>65</v>
      </c>
      <c r="S8" s="36" t="s">
        <v>10</v>
      </c>
      <c r="T8" s="36" t="s">
        <v>6</v>
      </c>
      <c r="U8" s="43"/>
      <c r="V8" s="43">
        <v>0.03</v>
      </c>
      <c r="W8" s="43">
        <v>0.1</v>
      </c>
      <c r="X8" s="34">
        <v>1.08</v>
      </c>
    </row>
    <row r="9" spans="1:24" x14ac:dyDescent="0.25">
      <c r="A9" s="35">
        <v>4</v>
      </c>
      <c r="B9" s="36" t="s">
        <v>10</v>
      </c>
      <c r="C9" s="36" t="s">
        <v>6</v>
      </c>
      <c r="D9" s="36" t="s">
        <v>37</v>
      </c>
      <c r="E9" s="36" t="s">
        <v>38</v>
      </c>
      <c r="F9" s="34" t="str">
        <f t="shared" si="0"/>
        <v>Yes</v>
      </c>
      <c r="H9" s="35">
        <v>4</v>
      </c>
      <c r="I9" s="36" t="s">
        <v>10</v>
      </c>
      <c r="J9" s="36" t="s">
        <v>6</v>
      </c>
      <c r="K9" s="36" t="s">
        <v>56</v>
      </c>
      <c r="L9" s="36" t="s">
        <v>65</v>
      </c>
      <c r="M9" s="43" t="s">
        <v>16</v>
      </c>
      <c r="N9" s="43">
        <v>0.04</v>
      </c>
      <c r="O9" s="43">
        <v>0.47</v>
      </c>
      <c r="P9" s="34">
        <v>1.0900000000000001</v>
      </c>
      <c r="Q9" s="35" t="s">
        <v>10</v>
      </c>
      <c r="R9" s="36" t="s">
        <v>6</v>
      </c>
      <c r="S9" s="36" t="s">
        <v>60</v>
      </c>
      <c r="T9" s="36" t="s">
        <v>65</v>
      </c>
      <c r="U9" s="43"/>
      <c r="V9" s="43">
        <v>0.03</v>
      </c>
      <c r="W9" s="43">
        <v>0.36</v>
      </c>
      <c r="X9" s="34">
        <v>1.08</v>
      </c>
    </row>
    <row r="10" spans="1:24" x14ac:dyDescent="0.25">
      <c r="A10" s="32">
        <v>5</v>
      </c>
      <c r="B10" s="33" t="s">
        <v>37</v>
      </c>
      <c r="C10" s="33" t="s">
        <v>38</v>
      </c>
      <c r="D10" s="33" t="s">
        <v>9</v>
      </c>
      <c r="E10" s="33" t="s">
        <v>8</v>
      </c>
      <c r="F10" s="34" t="str">
        <f t="shared" si="0"/>
        <v>No</v>
      </c>
      <c r="H10" s="32">
        <v>5</v>
      </c>
      <c r="I10" s="33" t="s">
        <v>56</v>
      </c>
      <c r="J10" s="33" t="s">
        <v>65</v>
      </c>
      <c r="K10" s="33" t="s">
        <v>9</v>
      </c>
      <c r="L10" s="33" t="s">
        <v>8</v>
      </c>
      <c r="M10" s="43"/>
      <c r="N10" s="43">
        <v>0.01</v>
      </c>
      <c r="O10" s="43">
        <v>0.02</v>
      </c>
      <c r="P10" s="34">
        <v>0.6</v>
      </c>
      <c r="Q10" s="32" t="s">
        <v>60</v>
      </c>
      <c r="R10" s="33" t="s">
        <v>65</v>
      </c>
      <c r="S10" s="33" t="s">
        <v>9</v>
      </c>
      <c r="T10" s="33" t="s">
        <v>8</v>
      </c>
      <c r="U10" s="43"/>
      <c r="V10" s="43">
        <v>0.01</v>
      </c>
      <c r="W10" s="43">
        <v>0.02</v>
      </c>
      <c r="X10" s="34">
        <v>0.6</v>
      </c>
    </row>
    <row r="11" spans="1:24" x14ac:dyDescent="0.25">
      <c r="A11" s="32">
        <v>5</v>
      </c>
      <c r="B11" s="33" t="s">
        <v>9</v>
      </c>
      <c r="C11" s="33" t="s">
        <v>8</v>
      </c>
      <c r="D11" s="33" t="s">
        <v>37</v>
      </c>
      <c r="E11" s="33" t="s">
        <v>38</v>
      </c>
      <c r="F11" s="34" t="str">
        <f t="shared" si="0"/>
        <v>No</v>
      </c>
      <c r="H11" s="32">
        <v>5</v>
      </c>
      <c r="I11" s="33" t="s">
        <v>9</v>
      </c>
      <c r="J11" s="33" t="s">
        <v>8</v>
      </c>
      <c r="K11" s="33" t="s">
        <v>56</v>
      </c>
      <c r="L11" s="33" t="s">
        <v>65</v>
      </c>
      <c r="M11" s="43"/>
      <c r="N11" s="43">
        <v>0.01</v>
      </c>
      <c r="O11" s="43">
        <v>0.26</v>
      </c>
      <c r="P11" s="34">
        <v>0.6</v>
      </c>
      <c r="Q11" s="32" t="s">
        <v>9</v>
      </c>
      <c r="R11" s="33" t="s">
        <v>8</v>
      </c>
      <c r="S11" s="33" t="s">
        <v>60</v>
      </c>
      <c r="T11" s="33" t="s">
        <v>65</v>
      </c>
      <c r="U11" s="43"/>
      <c r="V11" s="43">
        <v>0.01</v>
      </c>
      <c r="W11" s="43">
        <v>0.2</v>
      </c>
      <c r="X11" s="34">
        <v>0.6</v>
      </c>
    </row>
    <row r="12" spans="1:24" x14ac:dyDescent="0.25">
      <c r="A12" s="35">
        <v>6</v>
      </c>
      <c r="B12" s="36" t="s">
        <v>2</v>
      </c>
      <c r="C12" s="36" t="s">
        <v>4</v>
      </c>
      <c r="D12" s="36" t="s">
        <v>37</v>
      </c>
      <c r="E12" s="36" t="s">
        <v>38</v>
      </c>
      <c r="F12" s="34" t="str">
        <f t="shared" si="0"/>
        <v>Yes</v>
      </c>
      <c r="H12" s="35">
        <v>6</v>
      </c>
      <c r="I12" s="36" t="s">
        <v>2</v>
      </c>
      <c r="J12" s="36" t="s">
        <v>4</v>
      </c>
      <c r="K12" s="36" t="s">
        <v>56</v>
      </c>
      <c r="L12" s="36" t="s">
        <v>65</v>
      </c>
      <c r="M12" s="43" t="s">
        <v>16</v>
      </c>
      <c r="N12" s="43">
        <v>0.11</v>
      </c>
      <c r="O12" s="43">
        <v>0.4</v>
      </c>
      <c r="P12" s="34">
        <v>0.93</v>
      </c>
      <c r="Q12" s="35" t="s">
        <v>2</v>
      </c>
      <c r="R12" s="36" t="s">
        <v>4</v>
      </c>
      <c r="S12" s="36" t="s">
        <v>60</v>
      </c>
      <c r="T12" s="36" t="s">
        <v>65</v>
      </c>
      <c r="U12" s="43" t="s">
        <v>16</v>
      </c>
      <c r="V12" s="43">
        <v>0.08</v>
      </c>
      <c r="W12" s="43">
        <v>0.28000000000000003</v>
      </c>
      <c r="X12" s="34">
        <v>0.84</v>
      </c>
    </row>
    <row r="13" spans="1:24" x14ac:dyDescent="0.25">
      <c r="A13" s="32">
        <v>7</v>
      </c>
      <c r="B13" s="33" t="s">
        <v>37</v>
      </c>
      <c r="C13" s="33" t="s">
        <v>41</v>
      </c>
      <c r="D13" s="33" t="s">
        <v>2</v>
      </c>
      <c r="E13" s="33" t="s">
        <v>42</v>
      </c>
      <c r="F13" s="34" t="str">
        <f t="shared" si="0"/>
        <v>No</v>
      </c>
      <c r="H13" s="32">
        <v>7</v>
      </c>
      <c r="I13" s="33" t="s">
        <v>56</v>
      </c>
      <c r="J13" s="33" t="s">
        <v>65</v>
      </c>
      <c r="K13" s="33" t="s">
        <v>2</v>
      </c>
      <c r="L13" s="33" t="s">
        <v>42</v>
      </c>
      <c r="M13" s="43"/>
      <c r="N13" s="43">
        <v>0.02</v>
      </c>
      <c r="O13" s="43">
        <v>0.04</v>
      </c>
      <c r="P13" s="34">
        <v>1.08</v>
      </c>
      <c r="Q13" s="32" t="s">
        <v>60</v>
      </c>
      <c r="R13" s="33" t="s">
        <v>64</v>
      </c>
      <c r="S13" s="33" t="s">
        <v>2</v>
      </c>
      <c r="T13" s="33" t="s">
        <v>42</v>
      </c>
      <c r="U13" s="43"/>
      <c r="V13" s="43">
        <v>0.02</v>
      </c>
      <c r="W13" s="43">
        <v>0.06</v>
      </c>
      <c r="X13" s="34">
        <v>1.76</v>
      </c>
    </row>
    <row r="14" spans="1:24" x14ac:dyDescent="0.25">
      <c r="A14" s="32">
        <v>7</v>
      </c>
      <c r="B14" s="33" t="s">
        <v>2</v>
      </c>
      <c r="C14" s="33" t="s">
        <v>42</v>
      </c>
      <c r="D14" s="33" t="s">
        <v>37</v>
      </c>
      <c r="E14" s="33" t="s">
        <v>41</v>
      </c>
      <c r="F14" s="34" t="str">
        <f t="shared" si="0"/>
        <v>No</v>
      </c>
      <c r="H14" s="32">
        <v>7</v>
      </c>
      <c r="I14" s="33" t="s">
        <v>2</v>
      </c>
      <c r="J14" s="33" t="s">
        <v>42</v>
      </c>
      <c r="K14" s="33" t="s">
        <v>56</v>
      </c>
      <c r="L14" s="33" t="s">
        <v>65</v>
      </c>
      <c r="M14" s="43"/>
      <c r="N14" s="43">
        <v>0.02</v>
      </c>
      <c r="O14" s="43">
        <v>0.46</v>
      </c>
      <c r="P14" s="34">
        <v>1.08</v>
      </c>
      <c r="Q14" s="32" t="s">
        <v>2</v>
      </c>
      <c r="R14" s="33" t="s">
        <v>42</v>
      </c>
      <c r="S14" s="33" t="s">
        <v>60</v>
      </c>
      <c r="T14" s="33" t="s">
        <v>64</v>
      </c>
      <c r="U14" s="43"/>
      <c r="V14" s="43">
        <v>0.02</v>
      </c>
      <c r="W14" s="43">
        <v>0.41</v>
      </c>
      <c r="X14" s="34">
        <v>0.62</v>
      </c>
    </row>
    <row r="15" spans="1:24" x14ac:dyDescent="0.25">
      <c r="A15" s="35">
        <v>8</v>
      </c>
      <c r="B15" s="36" t="s">
        <v>37</v>
      </c>
      <c r="C15" s="36" t="s">
        <v>41</v>
      </c>
      <c r="D15" s="36" t="s">
        <v>9</v>
      </c>
      <c r="E15" s="36" t="s">
        <v>8</v>
      </c>
      <c r="F15" s="34" t="str">
        <f t="shared" si="0"/>
        <v>No</v>
      </c>
      <c r="H15" s="35">
        <v>8</v>
      </c>
      <c r="I15" s="36" t="s">
        <v>56</v>
      </c>
      <c r="J15" s="36" t="s">
        <v>65</v>
      </c>
      <c r="K15" s="36" t="s">
        <v>9</v>
      </c>
      <c r="L15" s="36" t="s">
        <v>8</v>
      </c>
      <c r="M15" s="43"/>
      <c r="N15" s="43">
        <v>0.01</v>
      </c>
      <c r="O15" s="43">
        <v>0.02</v>
      </c>
      <c r="P15" s="34">
        <v>0.6</v>
      </c>
      <c r="Q15" s="35" t="s">
        <v>60</v>
      </c>
      <c r="R15" s="36" t="s">
        <v>64</v>
      </c>
      <c r="S15" s="36" t="s">
        <v>9</v>
      </c>
      <c r="T15" s="36" t="s">
        <v>8</v>
      </c>
      <c r="U15" s="43"/>
      <c r="V15" s="43">
        <v>0.03</v>
      </c>
      <c r="W15" s="43">
        <v>0.05</v>
      </c>
      <c r="X15" s="34">
        <v>1.2</v>
      </c>
    </row>
    <row r="16" spans="1:24" x14ac:dyDescent="0.25">
      <c r="A16" s="32">
        <v>9</v>
      </c>
      <c r="B16" s="33" t="s">
        <v>43</v>
      </c>
      <c r="C16" s="33" t="s">
        <v>44</v>
      </c>
      <c r="D16" s="33" t="s">
        <v>2</v>
      </c>
      <c r="E16" s="33" t="s">
        <v>42</v>
      </c>
      <c r="F16" s="34" t="str">
        <f t="shared" si="0"/>
        <v>No</v>
      </c>
      <c r="H16" s="32">
        <v>9</v>
      </c>
      <c r="I16" s="33" t="s">
        <v>59</v>
      </c>
      <c r="J16" s="33" t="s">
        <v>64</v>
      </c>
      <c r="K16" s="33" t="s">
        <v>2</v>
      </c>
      <c r="L16" s="33" t="s">
        <v>42</v>
      </c>
      <c r="M16" s="43"/>
      <c r="N16" s="43">
        <v>0.02</v>
      </c>
      <c r="O16" s="43">
        <v>0.05</v>
      </c>
      <c r="P16" s="34">
        <v>1.45</v>
      </c>
      <c r="Q16" s="45"/>
      <c r="R16" s="43"/>
      <c r="S16" s="43"/>
      <c r="T16" s="43"/>
      <c r="U16" s="43"/>
      <c r="V16" s="43"/>
      <c r="W16" s="43"/>
      <c r="X16" s="34"/>
    </row>
    <row r="17" spans="1:24" x14ac:dyDescent="0.25">
      <c r="A17" s="32">
        <v>9</v>
      </c>
      <c r="B17" s="33" t="s">
        <v>2</v>
      </c>
      <c r="C17" s="33" t="s">
        <v>42</v>
      </c>
      <c r="D17" s="33" t="s">
        <v>43</v>
      </c>
      <c r="E17" s="33" t="s">
        <v>44</v>
      </c>
      <c r="F17" s="34" t="str">
        <f t="shared" si="0"/>
        <v>No</v>
      </c>
      <c r="H17" s="32">
        <v>9</v>
      </c>
      <c r="I17" s="33" t="s">
        <v>2</v>
      </c>
      <c r="J17" s="33" t="s">
        <v>42</v>
      </c>
      <c r="K17" s="33" t="s">
        <v>59</v>
      </c>
      <c r="L17" s="33" t="s">
        <v>64</v>
      </c>
      <c r="M17" s="43"/>
      <c r="N17" s="43">
        <v>0.02</v>
      </c>
      <c r="O17" s="43">
        <v>0.68</v>
      </c>
      <c r="P17" s="34">
        <v>1.45</v>
      </c>
      <c r="Q17" s="45"/>
      <c r="R17" s="43"/>
      <c r="S17" s="43"/>
      <c r="T17" s="43"/>
      <c r="U17" s="43"/>
      <c r="V17" s="43"/>
      <c r="W17" s="43"/>
      <c r="X17" s="34"/>
    </row>
    <row r="18" spans="1:24" x14ac:dyDescent="0.25">
      <c r="A18" s="35">
        <v>10</v>
      </c>
      <c r="B18" s="36" t="s">
        <v>43</v>
      </c>
      <c r="C18" s="36" t="s">
        <v>44</v>
      </c>
      <c r="D18" s="36" t="s">
        <v>10</v>
      </c>
      <c r="E18" s="36" t="s">
        <v>6</v>
      </c>
      <c r="F18" s="34" t="str">
        <f t="shared" si="0"/>
        <v>No</v>
      </c>
      <c r="H18" s="35">
        <v>10</v>
      </c>
      <c r="I18" s="36" t="s">
        <v>59</v>
      </c>
      <c r="J18" s="36" t="s">
        <v>64</v>
      </c>
      <c r="K18" s="36" t="s">
        <v>10</v>
      </c>
      <c r="L18" s="36" t="s">
        <v>6</v>
      </c>
      <c r="M18" s="43"/>
      <c r="N18" s="43">
        <v>0.04</v>
      </c>
      <c r="O18" s="43">
        <v>0.08</v>
      </c>
      <c r="P18" s="34">
        <v>0.95</v>
      </c>
      <c r="Q18" s="45"/>
      <c r="R18" s="43"/>
      <c r="S18" s="43"/>
      <c r="T18" s="43"/>
      <c r="U18" s="43"/>
      <c r="V18" s="43"/>
      <c r="W18" s="43"/>
      <c r="X18" s="34"/>
    </row>
    <row r="19" spans="1:24" x14ac:dyDescent="0.25">
      <c r="A19" s="35">
        <v>10</v>
      </c>
      <c r="B19" s="36" t="s">
        <v>10</v>
      </c>
      <c r="C19" s="36" t="s">
        <v>6</v>
      </c>
      <c r="D19" s="36" t="s">
        <v>43</v>
      </c>
      <c r="E19" s="36" t="s">
        <v>44</v>
      </c>
      <c r="F19" s="34" t="str">
        <f t="shared" si="0"/>
        <v>Yes</v>
      </c>
      <c r="H19" s="35">
        <v>10</v>
      </c>
      <c r="I19" s="36" t="s">
        <v>10</v>
      </c>
      <c r="J19" s="36" t="s">
        <v>6</v>
      </c>
      <c r="K19" s="36" t="s">
        <v>59</v>
      </c>
      <c r="L19" s="36" t="s">
        <v>64</v>
      </c>
      <c r="M19" s="43" t="s">
        <v>16</v>
      </c>
      <c r="N19" s="43">
        <v>0.04</v>
      </c>
      <c r="O19" s="43">
        <v>0.44</v>
      </c>
      <c r="P19" s="34">
        <v>0.95</v>
      </c>
      <c r="Q19" s="45"/>
      <c r="R19" s="43"/>
      <c r="S19" s="43"/>
      <c r="T19" s="43"/>
      <c r="U19" s="43"/>
      <c r="V19" s="43"/>
      <c r="W19" s="43"/>
      <c r="X19" s="34"/>
    </row>
    <row r="20" spans="1:24" x14ac:dyDescent="0.25">
      <c r="A20" s="32">
        <v>11</v>
      </c>
      <c r="B20" s="33" t="s">
        <v>43</v>
      </c>
      <c r="C20" s="33" t="s">
        <v>44</v>
      </c>
      <c r="D20" s="33" t="s">
        <v>9</v>
      </c>
      <c r="E20" s="33" t="s">
        <v>8</v>
      </c>
      <c r="F20" s="34" t="str">
        <f t="shared" si="0"/>
        <v>No</v>
      </c>
      <c r="H20" s="32">
        <v>11</v>
      </c>
      <c r="I20" s="33" t="s">
        <v>59</v>
      </c>
      <c r="J20" s="33" t="s">
        <v>64</v>
      </c>
      <c r="K20" s="33" t="s">
        <v>9</v>
      </c>
      <c r="L20" s="33" t="s">
        <v>8</v>
      </c>
      <c r="M20" s="43"/>
      <c r="N20" s="43">
        <v>0.01</v>
      </c>
      <c r="O20" s="43">
        <v>0.03</v>
      </c>
      <c r="P20" s="34">
        <v>0.74</v>
      </c>
      <c r="Q20" s="45"/>
      <c r="R20" s="43"/>
      <c r="S20" s="43"/>
      <c r="T20" s="43"/>
      <c r="U20" s="43"/>
      <c r="V20" s="43"/>
      <c r="W20" s="43"/>
      <c r="X20" s="34"/>
    </row>
    <row r="21" spans="1:24" x14ac:dyDescent="0.25">
      <c r="A21" s="35">
        <v>12</v>
      </c>
      <c r="B21" s="36" t="s">
        <v>43</v>
      </c>
      <c r="C21" s="36" t="s">
        <v>45</v>
      </c>
      <c r="D21" s="36" t="s">
        <v>2</v>
      </c>
      <c r="E21" s="36" t="s">
        <v>4</v>
      </c>
      <c r="F21" s="34" t="str">
        <f t="shared" si="0"/>
        <v>Yes</v>
      </c>
      <c r="H21" s="35">
        <v>12</v>
      </c>
      <c r="I21" s="36" t="s">
        <v>59</v>
      </c>
      <c r="J21" s="36" t="s">
        <v>65</v>
      </c>
      <c r="K21" s="36" t="s">
        <v>2</v>
      </c>
      <c r="L21" s="36" t="s">
        <v>4</v>
      </c>
      <c r="M21" s="43" t="s">
        <v>16</v>
      </c>
      <c r="N21" s="43">
        <v>0.17</v>
      </c>
      <c r="O21" s="43">
        <v>0.31</v>
      </c>
      <c r="P21" s="34">
        <v>1.1000000000000001</v>
      </c>
      <c r="Q21" s="45"/>
      <c r="R21" s="43"/>
      <c r="S21" s="43"/>
      <c r="T21" s="43"/>
      <c r="U21" s="43"/>
      <c r="V21" s="43"/>
      <c r="W21" s="43"/>
      <c r="X21" s="34"/>
    </row>
    <row r="22" spans="1:24" x14ac:dyDescent="0.25">
      <c r="A22" s="35">
        <v>12</v>
      </c>
      <c r="B22" s="36" t="s">
        <v>2</v>
      </c>
      <c r="C22" s="36" t="s">
        <v>4</v>
      </c>
      <c r="D22" s="36" t="s">
        <v>43</v>
      </c>
      <c r="E22" s="36" t="s">
        <v>45</v>
      </c>
      <c r="F22" s="34" t="str">
        <f t="shared" si="0"/>
        <v>Yes</v>
      </c>
      <c r="H22" s="35">
        <v>12</v>
      </c>
      <c r="I22" s="36" t="s">
        <v>2</v>
      </c>
      <c r="J22" s="36" t="s">
        <v>4</v>
      </c>
      <c r="K22" s="36" t="s">
        <v>59</v>
      </c>
      <c r="L22" s="36" t="s">
        <v>65</v>
      </c>
      <c r="M22" s="43" t="s">
        <v>16</v>
      </c>
      <c r="N22" s="43">
        <v>0.17</v>
      </c>
      <c r="O22" s="43">
        <v>0.6</v>
      </c>
      <c r="P22" s="34">
        <v>1.1100000000000001</v>
      </c>
      <c r="Q22" s="45"/>
      <c r="R22" s="43"/>
      <c r="S22" s="43"/>
      <c r="T22" s="43"/>
      <c r="U22" s="43"/>
      <c r="V22" s="43"/>
      <c r="W22" s="43"/>
      <c r="X22" s="34"/>
    </row>
    <row r="23" spans="1:24" x14ac:dyDescent="0.25">
      <c r="A23" s="37">
        <v>13</v>
      </c>
      <c r="B23" s="38" t="s">
        <v>43</v>
      </c>
      <c r="C23" s="38" t="s">
        <v>45</v>
      </c>
      <c r="D23" s="38" t="s">
        <v>9</v>
      </c>
      <c r="E23" s="38" t="s">
        <v>8</v>
      </c>
      <c r="F23" s="39" t="str">
        <f t="shared" si="0"/>
        <v>No</v>
      </c>
      <c r="H23" s="37">
        <v>13</v>
      </c>
      <c r="I23" s="38" t="s">
        <v>59</v>
      </c>
      <c r="J23" s="38" t="s">
        <v>65</v>
      </c>
      <c r="K23" s="38" t="s">
        <v>9</v>
      </c>
      <c r="L23" s="38" t="s">
        <v>8</v>
      </c>
      <c r="M23" s="44"/>
      <c r="N23" s="44">
        <v>0.03</v>
      </c>
      <c r="O23" s="44">
        <v>0.03</v>
      </c>
      <c r="P23" s="39">
        <v>0.05</v>
      </c>
      <c r="Q23" s="46"/>
      <c r="R23" s="44"/>
      <c r="S23" s="44"/>
      <c r="T23" s="44"/>
      <c r="U23" s="44"/>
      <c r="V23" s="44"/>
      <c r="W23" s="44"/>
      <c r="X23" s="39"/>
    </row>
  </sheetData>
  <autoFilter ref="H2:X23" xr:uid="{6BB04A6A-C476-48D5-9463-F0F23A365D6F}"/>
  <mergeCells count="3">
    <mergeCell ref="H1:P1"/>
    <mergeCell ref="Q1:X1"/>
    <mergeCell ref="A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378D7-EFF3-41B3-B204-C1C317E02ECA}">
  <dimension ref="A1:H36"/>
  <sheetViews>
    <sheetView workbookViewId="0">
      <selection activeCell="C4" sqref="C4"/>
    </sheetView>
  </sheetViews>
  <sheetFormatPr defaultRowHeight="15" x14ac:dyDescent="0.25"/>
  <cols>
    <col min="1" max="1" width="17.7109375" bestFit="1" customWidth="1"/>
    <col min="2" max="2" width="10.42578125" bestFit="1" customWidth="1"/>
    <col min="3" max="3" width="17.7109375" bestFit="1" customWidth="1"/>
    <col min="4" max="4" width="10.42578125" bestFit="1" customWidth="1"/>
    <col min="5" max="5" width="8.28515625" bestFit="1" customWidth="1"/>
    <col min="6" max="6" width="8" bestFit="1" customWidth="1"/>
    <col min="8" max="8" width="6" bestFit="1" customWidth="1"/>
  </cols>
  <sheetData>
    <row r="1" spans="1:8" ht="48.75" customHeight="1" x14ac:dyDescent="0.25">
      <c r="A1" s="41" t="s">
        <v>25</v>
      </c>
      <c r="B1" s="41" t="s">
        <v>26</v>
      </c>
      <c r="C1" s="41" t="s">
        <v>27</v>
      </c>
      <c r="D1" s="41" t="s">
        <v>28</v>
      </c>
      <c r="E1" s="41" t="s">
        <v>67</v>
      </c>
      <c r="F1" s="41" t="s">
        <v>68</v>
      </c>
      <c r="G1" s="41" t="s">
        <v>69</v>
      </c>
      <c r="H1" s="41" t="s">
        <v>70</v>
      </c>
    </row>
    <row r="2" spans="1:8" x14ac:dyDescent="0.25">
      <c r="A2" s="43" t="s">
        <v>57</v>
      </c>
      <c r="B2" s="43" t="s">
        <v>64</v>
      </c>
      <c r="C2" s="43" t="s">
        <v>10</v>
      </c>
      <c r="D2" s="43" t="s">
        <v>6</v>
      </c>
      <c r="E2" s="43"/>
      <c r="F2" s="43">
        <v>0.05</v>
      </c>
      <c r="G2" s="43">
        <v>0.08</v>
      </c>
      <c r="H2" s="43">
        <v>0.95</v>
      </c>
    </row>
    <row r="3" spans="1:8" x14ac:dyDescent="0.25">
      <c r="A3" s="43" t="s">
        <v>57</v>
      </c>
      <c r="B3" s="43" t="s">
        <v>65</v>
      </c>
      <c r="C3" s="43" t="s">
        <v>10</v>
      </c>
      <c r="D3" s="43" t="s">
        <v>8</v>
      </c>
      <c r="E3" s="43" t="s">
        <v>16</v>
      </c>
      <c r="F3" s="43">
        <v>0.04</v>
      </c>
      <c r="G3" s="43">
        <v>0.11</v>
      </c>
      <c r="H3" s="43">
        <v>1.28</v>
      </c>
    </row>
    <row r="4" spans="1:8" x14ac:dyDescent="0.25">
      <c r="A4" s="43" t="s">
        <v>58</v>
      </c>
      <c r="B4" s="43" t="s">
        <v>65</v>
      </c>
      <c r="C4" s="43" t="s">
        <v>10</v>
      </c>
      <c r="D4" s="43" t="s">
        <v>6</v>
      </c>
      <c r="E4" s="43" t="s">
        <v>16</v>
      </c>
      <c r="F4" s="43">
        <v>0.04</v>
      </c>
      <c r="G4" s="43">
        <v>0.1</v>
      </c>
      <c r="H4" s="43">
        <v>1.17</v>
      </c>
    </row>
    <row r="5" spans="1:8" x14ac:dyDescent="0.25">
      <c r="A5" s="43" t="s">
        <v>58</v>
      </c>
      <c r="B5" s="43" t="s">
        <v>65</v>
      </c>
      <c r="C5" s="43" t="s">
        <v>10</v>
      </c>
      <c r="D5" s="43" t="s">
        <v>8</v>
      </c>
      <c r="E5" s="43"/>
      <c r="F5" s="43">
        <v>0.05</v>
      </c>
      <c r="G5" s="43">
        <v>0.11</v>
      </c>
      <c r="H5" s="43">
        <v>1.25</v>
      </c>
    </row>
    <row r="6" spans="1:8" x14ac:dyDescent="0.25">
      <c r="A6" s="43" t="s">
        <v>9</v>
      </c>
      <c r="B6" s="43" t="s">
        <v>8</v>
      </c>
      <c r="C6" s="43" t="s">
        <v>56</v>
      </c>
      <c r="D6" s="43" t="s">
        <v>65</v>
      </c>
      <c r="E6" s="43"/>
      <c r="F6" s="43">
        <v>0.01</v>
      </c>
      <c r="G6" s="43">
        <v>0.26</v>
      </c>
      <c r="H6" s="43">
        <v>0.6</v>
      </c>
    </row>
    <row r="7" spans="1:8" x14ac:dyDescent="0.25">
      <c r="A7" s="43" t="s">
        <v>9</v>
      </c>
      <c r="B7" s="43" t="s">
        <v>8</v>
      </c>
      <c r="C7" s="43" t="s">
        <v>60</v>
      </c>
      <c r="D7" s="43" t="s">
        <v>65</v>
      </c>
      <c r="E7" s="43"/>
      <c r="F7" s="43">
        <v>0.01</v>
      </c>
      <c r="G7" s="43">
        <v>0.2</v>
      </c>
      <c r="H7" s="43">
        <v>0.6</v>
      </c>
    </row>
    <row r="8" spans="1:8" x14ac:dyDescent="0.25">
      <c r="A8" s="43" t="s">
        <v>56</v>
      </c>
      <c r="B8" s="43" t="s">
        <v>65</v>
      </c>
      <c r="C8" s="43" t="s">
        <v>10</v>
      </c>
      <c r="D8" s="43" t="s">
        <v>6</v>
      </c>
      <c r="E8" s="43" t="s">
        <v>16</v>
      </c>
      <c r="F8" s="43">
        <v>0.04</v>
      </c>
      <c r="G8" s="43">
        <v>0.1</v>
      </c>
      <c r="H8" s="43">
        <v>1.0900000000000001</v>
      </c>
    </row>
    <row r="9" spans="1:8" x14ac:dyDescent="0.25">
      <c r="A9" s="43" t="s">
        <v>56</v>
      </c>
      <c r="B9" s="43" t="s">
        <v>65</v>
      </c>
      <c r="C9" s="43" t="s">
        <v>9</v>
      </c>
      <c r="D9" s="43" t="s">
        <v>8</v>
      </c>
      <c r="E9" s="43"/>
      <c r="F9" s="43">
        <v>0.01</v>
      </c>
      <c r="G9" s="43">
        <v>0.02</v>
      </c>
      <c r="H9" s="43">
        <v>0.6</v>
      </c>
    </row>
    <row r="10" spans="1:8" x14ac:dyDescent="0.25">
      <c r="A10" s="43" t="s">
        <v>56</v>
      </c>
      <c r="B10" s="43" t="s">
        <v>65</v>
      </c>
      <c r="C10" s="43" t="s">
        <v>2</v>
      </c>
      <c r="D10" s="43" t="s">
        <v>42</v>
      </c>
      <c r="E10" s="43"/>
      <c r="F10" s="43">
        <v>0.02</v>
      </c>
      <c r="G10" s="43">
        <v>0.04</v>
      </c>
      <c r="H10" s="43">
        <v>1.08</v>
      </c>
    </row>
    <row r="11" spans="1:8" x14ac:dyDescent="0.25">
      <c r="A11" s="43" t="s">
        <v>56</v>
      </c>
      <c r="B11" s="43" t="s">
        <v>65</v>
      </c>
      <c r="C11" s="43" t="s">
        <v>9</v>
      </c>
      <c r="D11" s="43" t="s">
        <v>8</v>
      </c>
      <c r="E11" s="43"/>
      <c r="F11" s="43">
        <v>0.01</v>
      </c>
      <c r="G11" s="43">
        <v>0.02</v>
      </c>
      <c r="H11" s="43">
        <v>0.6</v>
      </c>
    </row>
    <row r="12" spans="1:8" x14ac:dyDescent="0.25">
      <c r="A12" s="43" t="s">
        <v>59</v>
      </c>
      <c r="B12" s="43" t="s">
        <v>64</v>
      </c>
      <c r="C12" s="43" t="s">
        <v>2</v>
      </c>
      <c r="D12" s="43" t="s">
        <v>42</v>
      </c>
      <c r="E12" s="43"/>
      <c r="F12" s="43">
        <v>0.02</v>
      </c>
      <c r="G12" s="43">
        <v>0.05</v>
      </c>
      <c r="H12" s="43">
        <v>1.45</v>
      </c>
    </row>
    <row r="13" spans="1:8" x14ac:dyDescent="0.25">
      <c r="A13" s="43" t="s">
        <v>59</v>
      </c>
      <c r="B13" s="43" t="s">
        <v>64</v>
      </c>
      <c r="C13" s="43" t="s">
        <v>10</v>
      </c>
      <c r="D13" s="43" t="s">
        <v>6</v>
      </c>
      <c r="E13" s="43"/>
      <c r="F13" s="43">
        <v>0.04</v>
      </c>
      <c r="G13" s="43">
        <v>0.08</v>
      </c>
      <c r="H13" s="43">
        <v>0.95</v>
      </c>
    </row>
    <row r="14" spans="1:8" x14ac:dyDescent="0.25">
      <c r="A14" s="43" t="s">
        <v>59</v>
      </c>
      <c r="B14" s="43" t="s">
        <v>64</v>
      </c>
      <c r="C14" s="43" t="s">
        <v>9</v>
      </c>
      <c r="D14" s="43" t="s">
        <v>8</v>
      </c>
      <c r="E14" s="43"/>
      <c r="F14" s="43">
        <v>0.01</v>
      </c>
      <c r="G14" s="43">
        <v>0.03</v>
      </c>
      <c r="H14" s="43">
        <v>0.74</v>
      </c>
    </row>
    <row r="15" spans="1:8" x14ac:dyDescent="0.25">
      <c r="A15" s="43" t="s">
        <v>59</v>
      </c>
      <c r="B15" s="43" t="s">
        <v>65</v>
      </c>
      <c r="C15" s="43" t="s">
        <v>2</v>
      </c>
      <c r="D15" s="43" t="s">
        <v>4</v>
      </c>
      <c r="E15" s="43" t="s">
        <v>16</v>
      </c>
      <c r="F15" s="43">
        <v>0.17</v>
      </c>
      <c r="G15" s="43">
        <v>0.31</v>
      </c>
      <c r="H15" s="43">
        <v>1.1000000000000001</v>
      </c>
    </row>
    <row r="16" spans="1:8" x14ac:dyDescent="0.25">
      <c r="A16" s="43" t="s">
        <v>59</v>
      </c>
      <c r="B16" s="43" t="s">
        <v>65</v>
      </c>
      <c r="C16" s="43" t="s">
        <v>9</v>
      </c>
      <c r="D16" s="43" t="s">
        <v>8</v>
      </c>
      <c r="E16" s="43"/>
      <c r="F16" s="43">
        <v>0.03</v>
      </c>
      <c r="G16" s="43">
        <v>0.03</v>
      </c>
      <c r="H16" s="43">
        <v>0.05</v>
      </c>
    </row>
    <row r="17" spans="1:8" x14ac:dyDescent="0.25">
      <c r="A17" s="43" t="s">
        <v>60</v>
      </c>
      <c r="B17" s="43" t="s">
        <v>65</v>
      </c>
      <c r="C17" s="43" t="s">
        <v>10</v>
      </c>
      <c r="D17" s="43" t="s">
        <v>6</v>
      </c>
      <c r="E17" s="43"/>
      <c r="F17" s="43">
        <v>0.03</v>
      </c>
      <c r="G17" s="43">
        <v>0.1</v>
      </c>
      <c r="H17" s="43">
        <v>1.08</v>
      </c>
    </row>
    <row r="18" spans="1:8" x14ac:dyDescent="0.25">
      <c r="A18" s="43" t="s">
        <v>60</v>
      </c>
      <c r="B18" s="43" t="s">
        <v>65</v>
      </c>
      <c r="C18" s="43" t="s">
        <v>9</v>
      </c>
      <c r="D18" s="43" t="s">
        <v>8</v>
      </c>
      <c r="E18" s="43"/>
      <c r="F18" s="43">
        <v>0.01</v>
      </c>
      <c r="G18" s="43">
        <v>0.02</v>
      </c>
      <c r="H18" s="43">
        <v>0.6</v>
      </c>
    </row>
    <row r="19" spans="1:8" x14ac:dyDescent="0.25">
      <c r="A19" s="43" t="s">
        <v>60</v>
      </c>
      <c r="B19" s="43" t="s">
        <v>64</v>
      </c>
      <c r="C19" s="43" t="s">
        <v>2</v>
      </c>
      <c r="D19" s="43" t="s">
        <v>42</v>
      </c>
      <c r="E19" s="43"/>
      <c r="F19" s="43">
        <v>0.02</v>
      </c>
      <c r="G19" s="43">
        <v>0.06</v>
      </c>
      <c r="H19" s="43">
        <v>1.76</v>
      </c>
    </row>
    <row r="20" spans="1:8" x14ac:dyDescent="0.25">
      <c r="A20" s="43" t="s">
        <v>60</v>
      </c>
      <c r="B20" s="43" t="s">
        <v>64</v>
      </c>
      <c r="C20" s="43" t="s">
        <v>9</v>
      </c>
      <c r="D20" s="43" t="s">
        <v>8</v>
      </c>
      <c r="E20" s="43"/>
      <c r="F20" s="43">
        <v>0.03</v>
      </c>
      <c r="G20" s="43">
        <v>0.05</v>
      </c>
      <c r="H20" s="43">
        <v>1.2</v>
      </c>
    </row>
    <row r="21" spans="1:8" x14ac:dyDescent="0.25">
      <c r="A21" s="43" t="s">
        <v>5</v>
      </c>
      <c r="B21" s="43" t="s">
        <v>8</v>
      </c>
      <c r="C21" s="43" t="s">
        <v>57</v>
      </c>
      <c r="D21" s="43" t="s">
        <v>65</v>
      </c>
      <c r="E21" s="43"/>
      <c r="F21" s="43">
        <v>0.01</v>
      </c>
      <c r="G21" s="43">
        <v>7.0000000000000007E-2</v>
      </c>
      <c r="H21" s="43">
        <v>0.2</v>
      </c>
    </row>
    <row r="22" spans="1:8" x14ac:dyDescent="0.25">
      <c r="A22" s="43" t="s">
        <v>5</v>
      </c>
      <c r="B22" s="43" t="s">
        <v>8</v>
      </c>
      <c r="C22" s="43" t="s">
        <v>58</v>
      </c>
      <c r="D22" s="43" t="s">
        <v>65</v>
      </c>
      <c r="E22" s="43"/>
      <c r="F22" s="43">
        <v>0.01</v>
      </c>
      <c r="G22" s="43">
        <v>0.15</v>
      </c>
      <c r="H22" s="43">
        <v>0.34</v>
      </c>
    </row>
    <row r="23" spans="1:8" x14ac:dyDescent="0.25">
      <c r="A23" s="43" t="s">
        <v>2</v>
      </c>
      <c r="B23" s="43" t="s">
        <v>4</v>
      </c>
      <c r="C23" s="43" t="s">
        <v>56</v>
      </c>
      <c r="D23" s="43" t="s">
        <v>65</v>
      </c>
      <c r="E23" s="43" t="s">
        <v>16</v>
      </c>
      <c r="F23" s="43">
        <v>0.11</v>
      </c>
      <c r="G23" s="43">
        <v>0.4</v>
      </c>
      <c r="H23" s="43">
        <v>0.93</v>
      </c>
    </row>
    <row r="24" spans="1:8" x14ac:dyDescent="0.25">
      <c r="A24" s="43" t="s">
        <v>2</v>
      </c>
      <c r="B24" s="43" t="s">
        <v>42</v>
      </c>
      <c r="C24" s="43" t="s">
        <v>56</v>
      </c>
      <c r="D24" s="43" t="s">
        <v>65</v>
      </c>
      <c r="E24" s="43"/>
      <c r="F24" s="43">
        <v>0.02</v>
      </c>
      <c r="G24" s="43">
        <v>0.46</v>
      </c>
      <c r="H24" s="43">
        <v>1.08</v>
      </c>
    </row>
    <row r="25" spans="1:8" x14ac:dyDescent="0.25">
      <c r="A25" s="43" t="s">
        <v>2</v>
      </c>
      <c r="B25" s="43" t="s">
        <v>42</v>
      </c>
      <c r="C25" s="43" t="s">
        <v>59</v>
      </c>
      <c r="D25" s="43" t="s">
        <v>64</v>
      </c>
      <c r="E25" s="43"/>
      <c r="F25" s="43">
        <v>0.02</v>
      </c>
      <c r="G25" s="43">
        <v>0.68</v>
      </c>
      <c r="H25" s="43">
        <v>1.45</v>
      </c>
    </row>
    <row r="26" spans="1:8" x14ac:dyDescent="0.25">
      <c r="A26" s="43" t="s">
        <v>2</v>
      </c>
      <c r="B26" s="43" t="s">
        <v>4</v>
      </c>
      <c r="C26" s="43" t="s">
        <v>59</v>
      </c>
      <c r="D26" s="43" t="s">
        <v>65</v>
      </c>
      <c r="E26" s="43" t="s">
        <v>16</v>
      </c>
      <c r="F26" s="43">
        <v>0.17</v>
      </c>
      <c r="G26" s="43">
        <v>0.6</v>
      </c>
      <c r="H26" s="43">
        <v>1.1100000000000001</v>
      </c>
    </row>
    <row r="27" spans="1:8" x14ac:dyDescent="0.25">
      <c r="A27" s="43" t="s">
        <v>2</v>
      </c>
      <c r="B27" s="43" t="s">
        <v>4</v>
      </c>
      <c r="C27" s="43" t="s">
        <v>60</v>
      </c>
      <c r="D27" s="43" t="s">
        <v>65</v>
      </c>
      <c r="E27" s="43" t="s">
        <v>16</v>
      </c>
      <c r="F27" s="43">
        <v>0.08</v>
      </c>
      <c r="G27" s="43">
        <v>0.28000000000000003</v>
      </c>
      <c r="H27" s="43">
        <v>0.84</v>
      </c>
    </row>
    <row r="28" spans="1:8" x14ac:dyDescent="0.25">
      <c r="A28" s="43" t="s">
        <v>2</v>
      </c>
      <c r="B28" s="43" t="s">
        <v>42</v>
      </c>
      <c r="C28" s="43" t="s">
        <v>60</v>
      </c>
      <c r="D28" s="43" t="s">
        <v>64</v>
      </c>
      <c r="E28" s="43"/>
      <c r="F28" s="43">
        <v>0.02</v>
      </c>
      <c r="G28" s="43">
        <v>0.41</v>
      </c>
      <c r="H28" s="43">
        <v>0.62</v>
      </c>
    </row>
    <row r="29" spans="1:8" x14ac:dyDescent="0.25">
      <c r="A29" s="43" t="s">
        <v>10</v>
      </c>
      <c r="B29" s="43" t="s">
        <v>6</v>
      </c>
      <c r="C29" s="43" t="s">
        <v>57</v>
      </c>
      <c r="D29" s="43" t="s">
        <v>64</v>
      </c>
      <c r="E29" s="43" t="s">
        <v>16</v>
      </c>
      <c r="F29" s="43">
        <v>0.05</v>
      </c>
      <c r="G29" s="43">
        <v>0.61</v>
      </c>
      <c r="H29" s="43">
        <v>1.1000000000000001</v>
      </c>
    </row>
    <row r="30" spans="1:8" x14ac:dyDescent="0.25">
      <c r="A30" s="43" t="s">
        <v>10</v>
      </c>
      <c r="B30" s="43" t="s">
        <v>8</v>
      </c>
      <c r="C30" s="43" t="s">
        <v>57</v>
      </c>
      <c r="D30" s="43" t="s">
        <v>65</v>
      </c>
      <c r="E30" s="43" t="s">
        <v>16</v>
      </c>
      <c r="F30" s="43">
        <v>0.04</v>
      </c>
      <c r="G30" s="43">
        <v>0.45</v>
      </c>
      <c r="H30" s="43">
        <v>1.28</v>
      </c>
    </row>
    <row r="31" spans="1:8" x14ac:dyDescent="0.25">
      <c r="A31" s="43" t="s">
        <v>10</v>
      </c>
      <c r="B31" s="43" t="s">
        <v>6</v>
      </c>
      <c r="C31" s="43" t="s">
        <v>56</v>
      </c>
      <c r="D31" s="43" t="s">
        <v>65</v>
      </c>
      <c r="E31" s="43" t="s">
        <v>16</v>
      </c>
      <c r="F31" s="43">
        <v>0.04</v>
      </c>
      <c r="G31" s="43">
        <v>0.47</v>
      </c>
      <c r="H31" s="43">
        <v>1.0900000000000001</v>
      </c>
    </row>
    <row r="32" spans="1:8" x14ac:dyDescent="0.25">
      <c r="A32" s="43" t="s">
        <v>10</v>
      </c>
      <c r="B32" s="43" t="s">
        <v>6</v>
      </c>
      <c r="C32" s="43" t="s">
        <v>59</v>
      </c>
      <c r="D32" s="43" t="s">
        <v>64</v>
      </c>
      <c r="E32" s="43" t="s">
        <v>16</v>
      </c>
      <c r="F32" s="43">
        <v>0.04</v>
      </c>
      <c r="G32" s="43">
        <v>0.44</v>
      </c>
      <c r="H32" s="43">
        <v>0.95</v>
      </c>
    </row>
    <row r="33" spans="1:8" x14ac:dyDescent="0.25">
      <c r="A33" s="43" t="s">
        <v>10</v>
      </c>
      <c r="B33" s="43" t="s">
        <v>6</v>
      </c>
      <c r="C33" s="43" t="s">
        <v>58</v>
      </c>
      <c r="D33" s="43" t="s">
        <v>65</v>
      </c>
      <c r="E33" s="43" t="s">
        <v>16</v>
      </c>
      <c r="F33" s="43">
        <v>0.04</v>
      </c>
      <c r="G33" s="43">
        <v>0.5</v>
      </c>
      <c r="H33" s="43">
        <v>1.17</v>
      </c>
    </row>
    <row r="34" spans="1:8" x14ac:dyDescent="0.25">
      <c r="A34" s="43" t="s">
        <v>10</v>
      </c>
      <c r="B34" s="43" t="s">
        <v>8</v>
      </c>
      <c r="C34" s="43" t="s">
        <v>58</v>
      </c>
      <c r="D34" s="43" t="s">
        <v>65</v>
      </c>
      <c r="E34" s="43"/>
      <c r="F34" s="43">
        <v>0.05</v>
      </c>
      <c r="G34" s="43">
        <v>0.54</v>
      </c>
      <c r="H34" s="43">
        <v>1.25</v>
      </c>
    </row>
    <row r="35" spans="1:8" x14ac:dyDescent="0.25">
      <c r="A35" s="43" t="s">
        <v>10</v>
      </c>
      <c r="B35" s="43" t="s">
        <v>6</v>
      </c>
      <c r="C35" s="43" t="s">
        <v>60</v>
      </c>
      <c r="D35" s="43" t="s">
        <v>65</v>
      </c>
      <c r="E35" s="43"/>
      <c r="F35" s="43">
        <v>0.03</v>
      </c>
      <c r="G35" s="43">
        <v>0.36</v>
      </c>
      <c r="H35" s="43">
        <v>1.08</v>
      </c>
    </row>
    <row r="36" spans="1:8" x14ac:dyDescent="0.25">
      <c r="A36" s="43"/>
      <c r="B36" s="43"/>
      <c r="C36" s="43"/>
      <c r="D36" s="43"/>
      <c r="E36" s="43"/>
      <c r="F36" s="43"/>
      <c r="G36" s="43"/>
      <c r="H36" s="43"/>
    </row>
  </sheetData>
  <autoFilter ref="A1:H35" xr:uid="{DCF14A96-EB03-47C9-8D24-ED1F23C3008A}">
    <sortState ref="A2:H35">
      <sortCondition ref="A1:A3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0C96-2F34-433E-91F0-4909F916B8C7}">
  <dimension ref="A1:G48"/>
  <sheetViews>
    <sheetView topLeftCell="A31" workbookViewId="0">
      <selection activeCell="F37" sqref="F37"/>
    </sheetView>
  </sheetViews>
  <sheetFormatPr defaultRowHeight="15" x14ac:dyDescent="0.25"/>
  <sheetData>
    <row r="1" spans="1:7" ht="60" x14ac:dyDescent="0.25">
      <c r="A1" s="41" t="s">
        <v>25</v>
      </c>
      <c r="B1" s="41" t="s">
        <v>26</v>
      </c>
      <c r="C1" s="41" t="s">
        <v>27</v>
      </c>
      <c r="D1" s="41" t="s">
        <v>28</v>
      </c>
    </row>
    <row r="2" spans="1:7" x14ac:dyDescent="0.25">
      <c r="A2" t="s">
        <v>57</v>
      </c>
      <c r="B2" t="s">
        <v>64</v>
      </c>
      <c r="C2" t="s">
        <v>75</v>
      </c>
      <c r="D2" t="s">
        <v>6</v>
      </c>
      <c r="F2" t="str">
        <f>"['"&amp;IF(B2="Negative","No_","Yes_") &amp; LOWER(IF(A2="Neuroticness","Neuroticism",A2))&amp;"']"</f>
        <v>['No_agreeableness']</v>
      </c>
      <c r="G2" t="str">
        <f>"['"&amp;C2&amp;"_"&amp;D2&amp;"']"</f>
        <v>['time_low']</v>
      </c>
    </row>
    <row r="3" spans="1:7" x14ac:dyDescent="0.25">
      <c r="A3" t="s">
        <v>57</v>
      </c>
      <c r="B3" t="s">
        <v>65</v>
      </c>
      <c r="C3" t="s">
        <v>75</v>
      </c>
      <c r="D3" t="s">
        <v>8</v>
      </c>
      <c r="F3" t="str">
        <f t="shared" ref="F3:F6" si="0">"['"&amp;IF(B3="Negative","No_","Yes_") &amp; LOWER(IF(A3="Neuroticness","Neuroticism",A3))&amp;"']"</f>
        <v>['Yes_agreeableness']</v>
      </c>
      <c r="G3" t="str">
        <f>"['"&amp;C3&amp;"_"&amp;D3&amp;"']"</f>
        <v>['time_high']</v>
      </c>
    </row>
    <row r="4" spans="1:7" x14ac:dyDescent="0.25">
      <c r="A4" t="s">
        <v>58</v>
      </c>
      <c r="B4" t="s">
        <v>65</v>
      </c>
      <c r="C4" t="s">
        <v>75</v>
      </c>
      <c r="D4" t="s">
        <v>6</v>
      </c>
      <c r="F4" t="str">
        <f t="shared" si="0"/>
        <v>['Yes_conscientiousness']</v>
      </c>
      <c r="G4" t="str">
        <f>"['"&amp;C4&amp;"_"&amp;D4&amp;"']"</f>
        <v>['time_low']</v>
      </c>
    </row>
    <row r="5" spans="1:7" x14ac:dyDescent="0.25">
      <c r="A5" t="s">
        <v>58</v>
      </c>
      <c r="B5" t="s">
        <v>65</v>
      </c>
      <c r="C5" t="s">
        <v>75</v>
      </c>
      <c r="D5" t="s">
        <v>8</v>
      </c>
      <c r="F5" t="str">
        <f t="shared" si="0"/>
        <v>['Yes_conscientiousness']</v>
      </c>
      <c r="G5" t="str">
        <f>"['"&amp;C5&amp;"_"&amp;D5&amp;"']"</f>
        <v>['time_high']</v>
      </c>
    </row>
    <row r="6" spans="1:7" x14ac:dyDescent="0.25">
      <c r="A6" t="s">
        <v>9</v>
      </c>
      <c r="B6" t="s">
        <v>8</v>
      </c>
      <c r="C6" t="s">
        <v>56</v>
      </c>
      <c r="D6" t="s">
        <v>65</v>
      </c>
      <c r="F6" t="str">
        <f>"['"&amp;LOWER(A6)&amp;"_"&amp;B6&amp;"']"</f>
        <v>['estimation_high']</v>
      </c>
      <c r="G6" t="str">
        <f>"['"&amp;IF(D6="Negative","No_","Yes_") &amp; LOWER(IF(C6="Neuroticness","Neuroticism",C6))&amp;"']"</f>
        <v>['Yes_extraversion']</v>
      </c>
    </row>
    <row r="7" spans="1:7" x14ac:dyDescent="0.25">
      <c r="A7" t="s">
        <v>9</v>
      </c>
      <c r="B7" t="s">
        <v>8</v>
      </c>
      <c r="C7" t="s">
        <v>60</v>
      </c>
      <c r="D7" t="s">
        <v>65</v>
      </c>
      <c r="F7" t="str">
        <f>"['"&amp;LOWER(A7)&amp;"_"&amp;B7&amp;"']"</f>
        <v>['estimation_high']</v>
      </c>
      <c r="G7" t="str">
        <f>"['"&amp;IF(D7="Negative","No_","Yes_") &amp; LOWER(IF(C7="Neuroticness","Neuroticism",C7))&amp;"']"</f>
        <v>['Yes_openness']</v>
      </c>
    </row>
    <row r="8" spans="1:7" x14ac:dyDescent="0.25">
      <c r="A8" t="s">
        <v>56</v>
      </c>
      <c r="B8" t="s">
        <v>65</v>
      </c>
      <c r="C8" t="s">
        <v>75</v>
      </c>
      <c r="D8" t="s">
        <v>6</v>
      </c>
      <c r="F8" t="str">
        <f t="shared" ref="F8:F20" si="1">"['"&amp;IF(B8="Negative","No_","Yes_") &amp; LOWER(IF(A8="Neuroticness","Neuroticism",A8))&amp;"']"</f>
        <v>['Yes_extraversion']</v>
      </c>
      <c r="G8" t="str">
        <f>"['"&amp;C8&amp;"_"&amp;D8&amp;"']"</f>
        <v>['time_low']</v>
      </c>
    </row>
    <row r="9" spans="1:7" x14ac:dyDescent="0.25">
      <c r="A9" t="s">
        <v>56</v>
      </c>
      <c r="B9" t="s">
        <v>65</v>
      </c>
      <c r="C9" t="s">
        <v>76</v>
      </c>
      <c r="D9" t="s">
        <v>8</v>
      </c>
      <c r="F9" t="str">
        <f t="shared" si="1"/>
        <v>['Yes_extraversion']</v>
      </c>
      <c r="G9" t="str">
        <f>"['"&amp;C9&amp;"_"&amp;D9&amp;"']"</f>
        <v>['estimation_high']</v>
      </c>
    </row>
    <row r="10" spans="1:7" x14ac:dyDescent="0.25">
      <c r="A10" t="s">
        <v>56</v>
      </c>
      <c r="B10" t="s">
        <v>65</v>
      </c>
      <c r="C10" t="s">
        <v>77</v>
      </c>
      <c r="D10" t="s">
        <v>42</v>
      </c>
      <c r="F10" t="str">
        <f t="shared" si="1"/>
        <v>['Yes_extraversion']</v>
      </c>
      <c r="G10" t="str">
        <f>"['"&amp;C10&amp;"_"&amp;D10&amp;"']"</f>
        <v>['state_todo']</v>
      </c>
    </row>
    <row r="11" spans="1:7" x14ac:dyDescent="0.25">
      <c r="A11" t="s">
        <v>56</v>
      </c>
      <c r="B11" t="s">
        <v>65</v>
      </c>
      <c r="C11" t="s">
        <v>76</v>
      </c>
      <c r="D11" t="s">
        <v>8</v>
      </c>
      <c r="F11" t="str">
        <f t="shared" si="1"/>
        <v>['Yes_extraversion']</v>
      </c>
      <c r="G11" t="str">
        <f>"['"&amp;C11&amp;"_"&amp;D11&amp;"']"</f>
        <v>['estimation_high']</v>
      </c>
    </row>
    <row r="12" spans="1:7" x14ac:dyDescent="0.25">
      <c r="A12" t="s">
        <v>59</v>
      </c>
      <c r="B12" t="s">
        <v>64</v>
      </c>
      <c r="C12" t="s">
        <v>77</v>
      </c>
      <c r="D12" t="s">
        <v>42</v>
      </c>
      <c r="F12" t="str">
        <f t="shared" si="1"/>
        <v>['No_neuroticism']</v>
      </c>
      <c r="G12" t="str">
        <f>"['"&amp;C12&amp;"_"&amp;D12&amp;"']"</f>
        <v>['state_todo']</v>
      </c>
    </row>
    <row r="13" spans="1:7" x14ac:dyDescent="0.25">
      <c r="A13" t="s">
        <v>59</v>
      </c>
      <c r="B13" t="s">
        <v>64</v>
      </c>
      <c r="C13" t="s">
        <v>75</v>
      </c>
      <c r="D13" t="s">
        <v>6</v>
      </c>
      <c r="F13" t="str">
        <f t="shared" si="1"/>
        <v>['No_neuroticism']</v>
      </c>
      <c r="G13" t="str">
        <f>"['"&amp;C13&amp;"_"&amp;D13&amp;"']"</f>
        <v>['time_low']</v>
      </c>
    </row>
    <row r="14" spans="1:7" x14ac:dyDescent="0.25">
      <c r="A14" t="s">
        <v>59</v>
      </c>
      <c r="B14" t="s">
        <v>64</v>
      </c>
      <c r="C14" t="s">
        <v>76</v>
      </c>
      <c r="D14" t="s">
        <v>8</v>
      </c>
      <c r="F14" t="str">
        <f t="shared" si="1"/>
        <v>['No_neuroticism']</v>
      </c>
      <c r="G14" t="str">
        <f>"['"&amp;C14&amp;"_"&amp;D14&amp;"']"</f>
        <v>['estimation_high']</v>
      </c>
    </row>
    <row r="15" spans="1:7" x14ac:dyDescent="0.25">
      <c r="A15" t="s">
        <v>59</v>
      </c>
      <c r="B15" t="s">
        <v>65</v>
      </c>
      <c r="C15" t="s">
        <v>77</v>
      </c>
      <c r="D15" t="s">
        <v>4</v>
      </c>
      <c r="F15" t="str">
        <f t="shared" si="1"/>
        <v>['Yes_neuroticism']</v>
      </c>
      <c r="G15" t="str">
        <f>"['"&amp;C15&amp;"_"&amp;D15&amp;"']"</f>
        <v>['state_done']</v>
      </c>
    </row>
    <row r="16" spans="1:7" x14ac:dyDescent="0.25">
      <c r="A16" t="s">
        <v>59</v>
      </c>
      <c r="B16" t="s">
        <v>65</v>
      </c>
      <c r="C16" t="s">
        <v>76</v>
      </c>
      <c r="D16" t="s">
        <v>8</v>
      </c>
      <c r="F16" t="str">
        <f t="shared" si="1"/>
        <v>['Yes_neuroticism']</v>
      </c>
      <c r="G16" t="str">
        <f>"['"&amp;C16&amp;"_"&amp;D16&amp;"']"</f>
        <v>['estimation_high']</v>
      </c>
    </row>
    <row r="17" spans="1:7" x14ac:dyDescent="0.25">
      <c r="A17" t="s">
        <v>60</v>
      </c>
      <c r="B17" t="s">
        <v>65</v>
      </c>
      <c r="C17" t="s">
        <v>75</v>
      </c>
      <c r="D17" t="s">
        <v>6</v>
      </c>
      <c r="F17" t="str">
        <f t="shared" si="1"/>
        <v>['Yes_openness']</v>
      </c>
      <c r="G17" t="str">
        <f>"['"&amp;C17&amp;"_"&amp;D17&amp;"']"</f>
        <v>['time_low']</v>
      </c>
    </row>
    <row r="18" spans="1:7" x14ac:dyDescent="0.25">
      <c r="A18" t="s">
        <v>60</v>
      </c>
      <c r="B18" t="s">
        <v>65</v>
      </c>
      <c r="C18" t="s">
        <v>76</v>
      </c>
      <c r="D18" t="s">
        <v>8</v>
      </c>
      <c r="F18" t="str">
        <f t="shared" si="1"/>
        <v>['Yes_openness']</v>
      </c>
      <c r="G18" t="str">
        <f>"['"&amp;C18&amp;"_"&amp;D18&amp;"']"</f>
        <v>['estimation_high']</v>
      </c>
    </row>
    <row r="19" spans="1:7" x14ac:dyDescent="0.25">
      <c r="A19" t="s">
        <v>60</v>
      </c>
      <c r="B19" t="s">
        <v>64</v>
      </c>
      <c r="C19" t="s">
        <v>77</v>
      </c>
      <c r="D19" t="s">
        <v>42</v>
      </c>
      <c r="F19" t="str">
        <f t="shared" si="1"/>
        <v>['No_openness']</v>
      </c>
      <c r="G19" t="str">
        <f>"['"&amp;C19&amp;"_"&amp;D19&amp;"']"</f>
        <v>['state_todo']</v>
      </c>
    </row>
    <row r="20" spans="1:7" x14ac:dyDescent="0.25">
      <c r="A20" t="s">
        <v>60</v>
      </c>
      <c r="B20" t="s">
        <v>64</v>
      </c>
      <c r="C20" t="s">
        <v>76</v>
      </c>
      <c r="D20" t="s">
        <v>8</v>
      </c>
      <c r="F20" t="str">
        <f t="shared" si="1"/>
        <v>['No_openness']</v>
      </c>
      <c r="G20" t="str">
        <f>"['"&amp;C20&amp;"_"&amp;D20&amp;"']"</f>
        <v>['estimation_high']</v>
      </c>
    </row>
    <row r="21" spans="1:7" x14ac:dyDescent="0.25">
      <c r="A21" t="s">
        <v>5</v>
      </c>
      <c r="B21" t="s">
        <v>8</v>
      </c>
      <c r="C21" t="s">
        <v>57</v>
      </c>
      <c r="D21" t="s">
        <v>65</v>
      </c>
      <c r="F21" t="str">
        <f>"['"&amp;LOWER(A21)&amp;"_"&amp;B21&amp;"']"</f>
        <v>['prioritization_high']</v>
      </c>
      <c r="G21" t="str">
        <f>"['"&amp;IF(D21="Negative","No_","Yes_") &amp; LOWER(IF(C21="Neuroticness","Neuroticism",C21))&amp;"']"</f>
        <v>['Yes_agreeableness']</v>
      </c>
    </row>
    <row r="22" spans="1:7" x14ac:dyDescent="0.25">
      <c r="A22" t="s">
        <v>5</v>
      </c>
      <c r="B22" t="s">
        <v>8</v>
      </c>
      <c r="C22" t="s">
        <v>58</v>
      </c>
      <c r="D22" t="s">
        <v>65</v>
      </c>
      <c r="F22" t="str">
        <f>"['"&amp;LOWER(A22)&amp;"_"&amp;B22&amp;"']"</f>
        <v>['prioritization_high']</v>
      </c>
      <c r="G22" t="str">
        <f>"['"&amp;IF(D22="Negative","No_","Yes_") &amp; LOWER(IF(C22="Neuroticness","Neuroticism",C22))&amp;"']"</f>
        <v>['Yes_conscientiousness']</v>
      </c>
    </row>
    <row r="23" spans="1:7" x14ac:dyDescent="0.25">
      <c r="A23" t="s">
        <v>2</v>
      </c>
      <c r="B23" t="s">
        <v>4</v>
      </c>
      <c r="C23" t="s">
        <v>56</v>
      </c>
      <c r="D23" t="s">
        <v>65</v>
      </c>
      <c r="F23" t="str">
        <f>"['"&amp;LOWER(A23)&amp;"_"&amp;B23&amp;"']"</f>
        <v>['state_done']</v>
      </c>
      <c r="G23" t="str">
        <f>"['"&amp;IF(D23="Negative","No_","Yes_") &amp; LOWER(IF(C23="Neuroticness","Neuroticism",C23))&amp;"']"</f>
        <v>['Yes_extraversion']</v>
      </c>
    </row>
    <row r="24" spans="1:7" x14ac:dyDescent="0.25">
      <c r="A24" t="s">
        <v>2</v>
      </c>
      <c r="B24" t="s">
        <v>42</v>
      </c>
      <c r="C24" t="s">
        <v>56</v>
      </c>
      <c r="D24" t="s">
        <v>65</v>
      </c>
      <c r="F24" t="str">
        <f>"['"&amp;LOWER(A24)&amp;"_"&amp;B24&amp;"']"</f>
        <v>['state_todo']</v>
      </c>
      <c r="G24" t="str">
        <f>"['"&amp;IF(D24="Negative","No_","Yes_") &amp; LOWER(IF(C24="Neuroticness","Neuroticism",C24))&amp;"']"</f>
        <v>['Yes_extraversion']</v>
      </c>
    </row>
    <row r="25" spans="1:7" x14ac:dyDescent="0.25">
      <c r="A25" t="s">
        <v>2</v>
      </c>
      <c r="B25" t="s">
        <v>42</v>
      </c>
      <c r="C25" t="s">
        <v>59</v>
      </c>
      <c r="D25" t="s">
        <v>64</v>
      </c>
      <c r="F25" t="str">
        <f>"['"&amp;LOWER(A25)&amp;"_"&amp;B25&amp;"']"</f>
        <v>['state_todo']</v>
      </c>
      <c r="G25" t="str">
        <f>"['"&amp;IF(D25="Negative","No_","Yes_") &amp; LOWER(IF(C25="Neuroticness","Neuroticism",C25))&amp;"']"</f>
        <v>['No_neuroticism']</v>
      </c>
    </row>
    <row r="26" spans="1:7" x14ac:dyDescent="0.25">
      <c r="A26" t="s">
        <v>2</v>
      </c>
      <c r="B26" t="s">
        <v>4</v>
      </c>
      <c r="C26" t="s">
        <v>59</v>
      </c>
      <c r="D26" t="s">
        <v>65</v>
      </c>
      <c r="F26" t="str">
        <f>"['"&amp;LOWER(A26)&amp;"_"&amp;B26&amp;"']"</f>
        <v>['state_done']</v>
      </c>
      <c r="G26" t="str">
        <f>"['"&amp;IF(D26="Negative","No_","Yes_") &amp; LOWER(IF(C26="Neuroticness","Neuroticism",C26))&amp;"']"</f>
        <v>['Yes_neuroticism']</v>
      </c>
    </row>
    <row r="27" spans="1:7" x14ac:dyDescent="0.25">
      <c r="A27" t="s">
        <v>2</v>
      </c>
      <c r="B27" t="s">
        <v>4</v>
      </c>
      <c r="C27" t="s">
        <v>60</v>
      </c>
      <c r="D27" t="s">
        <v>65</v>
      </c>
      <c r="F27" t="str">
        <f t="shared" ref="F27:F35" si="2">"['"&amp;LOWER(A27)&amp;"_"&amp;B27&amp;"']"</f>
        <v>['state_done']</v>
      </c>
      <c r="G27" t="str">
        <f t="shared" ref="G27:G35" si="3">"['"&amp;IF(D27="Negative","No_","Yes_") &amp; LOWER(IF(C27="Neuroticness","Neuroticism",C27))&amp;"']"</f>
        <v>['Yes_openness']</v>
      </c>
    </row>
    <row r="28" spans="1:7" x14ac:dyDescent="0.25">
      <c r="A28" t="s">
        <v>2</v>
      </c>
      <c r="B28" t="s">
        <v>42</v>
      </c>
      <c r="C28" t="s">
        <v>60</v>
      </c>
      <c r="D28" t="s">
        <v>64</v>
      </c>
      <c r="F28" t="str">
        <f t="shared" si="2"/>
        <v>['state_todo']</v>
      </c>
      <c r="G28" t="str">
        <f t="shared" si="3"/>
        <v>['No_openness']</v>
      </c>
    </row>
    <row r="29" spans="1:7" x14ac:dyDescent="0.25">
      <c r="A29" t="s">
        <v>10</v>
      </c>
      <c r="B29" t="s">
        <v>6</v>
      </c>
      <c r="C29" t="s">
        <v>57</v>
      </c>
      <c r="D29" t="s">
        <v>64</v>
      </c>
      <c r="F29" t="str">
        <f t="shared" si="2"/>
        <v>['time_low']</v>
      </c>
      <c r="G29" t="str">
        <f t="shared" si="3"/>
        <v>['No_agreeableness']</v>
      </c>
    </row>
    <row r="30" spans="1:7" x14ac:dyDescent="0.25">
      <c r="A30" t="s">
        <v>10</v>
      </c>
      <c r="B30" t="s">
        <v>8</v>
      </c>
      <c r="C30" t="s">
        <v>57</v>
      </c>
      <c r="D30" t="s">
        <v>65</v>
      </c>
      <c r="F30" t="str">
        <f t="shared" si="2"/>
        <v>['time_high']</v>
      </c>
      <c r="G30" t="str">
        <f t="shared" si="3"/>
        <v>['Yes_agreeableness']</v>
      </c>
    </row>
    <row r="31" spans="1:7" x14ac:dyDescent="0.25">
      <c r="A31" t="s">
        <v>10</v>
      </c>
      <c r="B31" t="s">
        <v>6</v>
      </c>
      <c r="C31" t="s">
        <v>56</v>
      </c>
      <c r="D31" t="s">
        <v>65</v>
      </c>
      <c r="F31" t="str">
        <f t="shared" si="2"/>
        <v>['time_low']</v>
      </c>
      <c r="G31" t="str">
        <f t="shared" si="3"/>
        <v>['Yes_extraversion']</v>
      </c>
    </row>
    <row r="32" spans="1:7" x14ac:dyDescent="0.25">
      <c r="A32" t="s">
        <v>10</v>
      </c>
      <c r="B32" t="s">
        <v>6</v>
      </c>
      <c r="C32" t="s">
        <v>59</v>
      </c>
      <c r="D32" t="s">
        <v>64</v>
      </c>
      <c r="F32" t="str">
        <f t="shared" si="2"/>
        <v>['time_low']</v>
      </c>
      <c r="G32" t="str">
        <f t="shared" si="3"/>
        <v>['No_neuroticism']</v>
      </c>
    </row>
    <row r="33" spans="1:7" x14ac:dyDescent="0.25">
      <c r="A33" t="s">
        <v>10</v>
      </c>
      <c r="B33" t="s">
        <v>6</v>
      </c>
      <c r="C33" t="s">
        <v>58</v>
      </c>
      <c r="D33" t="s">
        <v>65</v>
      </c>
      <c r="F33" t="str">
        <f t="shared" si="2"/>
        <v>['time_low']</v>
      </c>
      <c r="G33" t="str">
        <f t="shared" si="3"/>
        <v>['Yes_conscientiousness']</v>
      </c>
    </row>
    <row r="34" spans="1:7" x14ac:dyDescent="0.25">
      <c r="A34" t="s">
        <v>10</v>
      </c>
      <c r="B34" t="s">
        <v>8</v>
      </c>
      <c r="C34" t="s">
        <v>58</v>
      </c>
      <c r="D34" t="s">
        <v>65</v>
      </c>
      <c r="F34" t="str">
        <f t="shared" si="2"/>
        <v>['time_high']</v>
      </c>
      <c r="G34" t="str">
        <f t="shared" si="3"/>
        <v>['Yes_conscientiousness']</v>
      </c>
    </row>
    <row r="35" spans="1:7" x14ac:dyDescent="0.25">
      <c r="A35" t="s">
        <v>10</v>
      </c>
      <c r="B35" t="s">
        <v>6</v>
      </c>
      <c r="C35" t="s">
        <v>60</v>
      </c>
      <c r="D35" t="s">
        <v>65</v>
      </c>
      <c r="F35" t="str">
        <f t="shared" si="2"/>
        <v>['time_low']</v>
      </c>
      <c r="G35" t="str">
        <f t="shared" si="3"/>
        <v>['Yes_openness']</v>
      </c>
    </row>
    <row r="38" spans="1:7" x14ac:dyDescent="0.25">
      <c r="A38" t="s">
        <v>0</v>
      </c>
      <c r="B38" t="s">
        <v>1</v>
      </c>
      <c r="C38" t="s">
        <v>62</v>
      </c>
      <c r="D38" t="s">
        <v>63</v>
      </c>
    </row>
    <row r="39" spans="1:7" x14ac:dyDescent="0.25">
      <c r="A39" t="s">
        <v>29</v>
      </c>
      <c r="B39" t="s">
        <v>33</v>
      </c>
      <c r="C39" t="s">
        <v>57</v>
      </c>
      <c r="D39" t="s">
        <v>64</v>
      </c>
      <c r="F39" t="s">
        <v>33</v>
      </c>
      <c r="G39" t="str">
        <f t="shared" ref="G39:G48" si="4">"['"&amp;IF(D39="Negative","No_","Yes_") &amp; LOWER(IF(C39="Neuroticness","Neuroticism",C39))&amp;"']"</f>
        <v>['No_agreeableness']</v>
      </c>
    </row>
    <row r="40" spans="1:7" x14ac:dyDescent="0.25">
      <c r="A40" t="s">
        <v>29</v>
      </c>
      <c r="B40" t="s">
        <v>33</v>
      </c>
      <c r="C40" t="s">
        <v>58</v>
      </c>
      <c r="D40" t="s">
        <v>65</v>
      </c>
      <c r="F40" t="s">
        <v>33</v>
      </c>
      <c r="G40" t="str">
        <f t="shared" si="4"/>
        <v>['Yes_conscientiousness']</v>
      </c>
    </row>
    <row r="41" spans="1:7" x14ac:dyDescent="0.25">
      <c r="A41" t="s">
        <v>29</v>
      </c>
      <c r="B41" t="s">
        <v>34</v>
      </c>
      <c r="C41" t="s">
        <v>57</v>
      </c>
      <c r="D41" t="s">
        <v>65</v>
      </c>
      <c r="F41" t="s">
        <v>34</v>
      </c>
      <c r="G41" t="str">
        <f t="shared" si="4"/>
        <v>['Yes_agreeableness']</v>
      </c>
    </row>
    <row r="42" spans="1:7" x14ac:dyDescent="0.25">
      <c r="A42" t="s">
        <v>29</v>
      </c>
      <c r="B42" t="s">
        <v>34</v>
      </c>
      <c r="C42" t="s">
        <v>58</v>
      </c>
      <c r="D42" t="s">
        <v>65</v>
      </c>
      <c r="F42" t="s">
        <v>34</v>
      </c>
      <c r="G42" t="str">
        <f t="shared" si="4"/>
        <v>['Yes_conscientiousness']</v>
      </c>
    </row>
    <row r="43" spans="1:7" x14ac:dyDescent="0.25">
      <c r="A43" t="s">
        <v>37</v>
      </c>
      <c r="B43" t="s">
        <v>38</v>
      </c>
      <c r="C43" t="s">
        <v>56</v>
      </c>
      <c r="D43" t="s">
        <v>65</v>
      </c>
      <c r="F43" t="s">
        <v>38</v>
      </c>
      <c r="G43" t="str">
        <f t="shared" si="4"/>
        <v>['Yes_extraversion']</v>
      </c>
    </row>
    <row r="44" spans="1:7" x14ac:dyDescent="0.25">
      <c r="A44" t="s">
        <v>37</v>
      </c>
      <c r="B44" t="s">
        <v>38</v>
      </c>
      <c r="C44" t="s">
        <v>60</v>
      </c>
      <c r="D44" t="s">
        <v>65</v>
      </c>
      <c r="F44" t="s">
        <v>38</v>
      </c>
      <c r="G44" t="str">
        <f t="shared" si="4"/>
        <v>['Yes_openness']</v>
      </c>
    </row>
    <row r="45" spans="1:7" x14ac:dyDescent="0.25">
      <c r="A45" t="s">
        <v>37</v>
      </c>
      <c r="B45" t="s">
        <v>41</v>
      </c>
      <c r="C45" t="s">
        <v>56</v>
      </c>
      <c r="D45" t="s">
        <v>65</v>
      </c>
      <c r="F45" t="s">
        <v>41</v>
      </c>
      <c r="G45" t="str">
        <f t="shared" si="4"/>
        <v>['Yes_extraversion']</v>
      </c>
    </row>
    <row r="46" spans="1:7" x14ac:dyDescent="0.25">
      <c r="A46" t="s">
        <v>37</v>
      </c>
      <c r="B46" t="s">
        <v>41</v>
      </c>
      <c r="C46" t="s">
        <v>60</v>
      </c>
      <c r="D46" t="s">
        <v>64</v>
      </c>
      <c r="F46" t="s">
        <v>41</v>
      </c>
      <c r="G46" t="str">
        <f t="shared" si="4"/>
        <v>['No_openness']</v>
      </c>
    </row>
    <row r="47" spans="1:7" x14ac:dyDescent="0.25">
      <c r="A47" t="s">
        <v>43</v>
      </c>
      <c r="B47" t="s">
        <v>44</v>
      </c>
      <c r="C47" t="s">
        <v>59</v>
      </c>
      <c r="D47" t="s">
        <v>64</v>
      </c>
      <c r="F47" t="s">
        <v>44</v>
      </c>
      <c r="G47" t="str">
        <f t="shared" si="4"/>
        <v>['No_neuroticism']</v>
      </c>
    </row>
    <row r="48" spans="1:7" x14ac:dyDescent="0.25">
      <c r="A48" t="s">
        <v>43</v>
      </c>
      <c r="B48" t="s">
        <v>45</v>
      </c>
      <c r="C48" t="s">
        <v>59</v>
      </c>
      <c r="D48" t="s">
        <v>65</v>
      </c>
      <c r="F48" t="s">
        <v>45</v>
      </c>
      <c r="G48" t="str">
        <f t="shared" si="4"/>
        <v>['Yes_neuroticism']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Metrics of Scott</vt:lpstr>
      <vt:lpstr>Rules of Scott</vt:lpstr>
      <vt:lpstr>Matrix Corr of Siddiquei</vt:lpstr>
      <vt:lpstr>Corr variables &amp; traits</vt:lpstr>
      <vt:lpstr>Assoc Rules with traits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2019-11-20T19:57:12Z</dcterms:modified>
</cp:coreProperties>
</file>